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oridev/Desktop/"/>
    </mc:Choice>
  </mc:AlternateContent>
  <xr:revisionPtr revIDLastSave="0" documentId="8_{3788704B-718F-1840-BAE6-96B36859E8A2}" xr6:coauthVersionLast="47" xr6:coauthVersionMax="47" xr10:uidLastSave="{00000000-0000-0000-0000-000000000000}"/>
  <bookViews>
    <workbookView xWindow="1220" yWindow="600" windowWidth="27120" windowHeight="20360" activeTab="2" xr2:uid="{1682CB6F-99BD-FE4F-859D-0142EF71B009}"/>
  </bookViews>
  <sheets>
    <sheet name="개론" sheetId="1" r:id="rId1"/>
    <sheet name="슬라임 BM" sheetId="10" r:id="rId2"/>
    <sheet name="재료" sheetId="12" r:id="rId3"/>
    <sheet name="APRU" sheetId="9" r:id="rId4"/>
    <sheet name="스테이지" sheetId="3" r:id="rId5"/>
    <sheet name="레벨" sheetId="11" r:id="rId6"/>
    <sheet name="전투력" sheetId="6" r:id="rId7"/>
    <sheet name="뽑기" sheetId="4" r:id="rId8"/>
    <sheet name="등급별" sheetId="2" r:id="rId9"/>
    <sheet name="BM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B2" i="12"/>
  <c r="I7" i="1"/>
  <c r="J7" i="1"/>
  <c r="K7" i="1"/>
  <c r="L7" i="1"/>
  <c r="M7" i="1"/>
  <c r="N7" i="1"/>
  <c r="N13" i="12"/>
  <c r="H10" i="12"/>
  <c r="I10" i="12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3" i="11"/>
  <c r="B5" i="2"/>
  <c r="N19" i="1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P27" i="9"/>
  <c r="T19" i="9"/>
  <c r="T20" i="9"/>
  <c r="T21" i="9"/>
  <c r="T22" i="9"/>
  <c r="T23" i="9"/>
  <c r="T24" i="9"/>
  <c r="Q19" i="9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39" i="5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8" i="10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5" i="3"/>
  <c r="C6" i="2"/>
  <c r="C7" i="2"/>
  <c r="C8" i="2"/>
  <c r="C9" i="2"/>
  <c r="C10" i="2"/>
  <c r="C11" i="2"/>
  <c r="C12" i="2"/>
  <c r="C13" i="2"/>
  <c r="C14" i="2"/>
  <c r="C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5" i="2"/>
  <c r="Z6" i="2"/>
  <c r="N16" i="1"/>
  <c r="B6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10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10" i="3"/>
  <c r="N40" i="2"/>
  <c r="S20" i="9"/>
  <c r="S12" i="9"/>
  <c r="U12" i="9" s="1"/>
  <c r="S11" i="9"/>
  <c r="U11" i="9" s="1"/>
  <c r="S10" i="9"/>
  <c r="U10" i="9" s="1"/>
  <c r="S9" i="9"/>
  <c r="U9" i="9" s="1"/>
  <c r="S8" i="9"/>
  <c r="U8" i="9" s="1"/>
  <c r="S7" i="9"/>
  <c r="S13" i="9" s="1"/>
  <c r="J10" i="12" l="1"/>
  <c r="U20" i="9"/>
  <c r="B67" i="5"/>
  <c r="I12" i="10"/>
  <c r="J12" i="10" s="1"/>
  <c r="I18" i="10"/>
  <c r="J18" i="10" s="1"/>
  <c r="I23" i="10"/>
  <c r="I9" i="10"/>
  <c r="J9" i="10" s="1"/>
  <c r="J23" i="10"/>
  <c r="S19" i="9"/>
  <c r="S23" i="9"/>
  <c r="U23" i="9" s="1"/>
  <c r="S22" i="9"/>
  <c r="U22" i="9" s="1"/>
  <c r="U7" i="9"/>
  <c r="U13" i="9" s="1"/>
  <c r="S24" i="9"/>
  <c r="U24" i="9" s="1"/>
  <c r="S21" i="9"/>
  <c r="U21" i="9" s="1"/>
  <c r="U19" i="9" l="1"/>
  <c r="U25" i="9" s="1"/>
  <c r="S25" i="9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0" i="5" s="1"/>
  <c r="B25" i="3"/>
  <c r="B26" i="3"/>
  <c r="B27" i="3"/>
  <c r="B28" i="3"/>
  <c r="B29" i="3"/>
  <c r="B30" i="3"/>
  <c r="B31" i="3"/>
  <c r="B32" i="3"/>
  <c r="B33" i="3"/>
  <c r="B34" i="3"/>
  <c r="C30" i="5" s="1"/>
  <c r="B35" i="3"/>
  <c r="B36" i="3"/>
  <c r="B37" i="3"/>
  <c r="B38" i="3"/>
  <c r="B39" i="3"/>
  <c r="B40" i="3"/>
  <c r="B41" i="3"/>
  <c r="B42" i="3"/>
  <c r="E30" i="5" s="1"/>
  <c r="B43" i="3"/>
  <c r="B44" i="3"/>
  <c r="B45" i="3"/>
  <c r="B46" i="3"/>
  <c r="H30" i="5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K7" i="3" s="1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E31" i="5" s="1"/>
  <c r="B80" i="3"/>
  <c r="B81" i="3"/>
  <c r="B82" i="3"/>
  <c r="B83" i="3"/>
  <c r="B84" i="3"/>
  <c r="F31" i="5" s="1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K9" i="3" s="1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D29" i="6"/>
  <c r="D26" i="6"/>
  <c r="F26" i="6"/>
  <c r="L14" i="5"/>
  <c r="J38" i="5"/>
  <c r="E34" i="5"/>
  <c r="B36" i="5"/>
  <c r="C36" i="5" s="1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C32" i="5"/>
  <c r="C31" i="5"/>
  <c r="D31" i="5"/>
  <c r="G31" i="5"/>
  <c r="H31" i="5"/>
  <c r="B32" i="5"/>
  <c r="D30" i="5"/>
  <c r="F30" i="5"/>
  <c r="G30" i="5"/>
  <c r="K10" i="3"/>
  <c r="K6" i="3"/>
  <c r="B3" i="2"/>
  <c r="B33" i="2" s="1"/>
  <c r="J3" i="2"/>
  <c r="J9" i="2" s="1"/>
  <c r="N3" i="2"/>
  <c r="N26" i="2" s="1"/>
  <c r="F3" i="2"/>
  <c r="F34" i="2" s="1"/>
  <c r="R3" i="2"/>
  <c r="T38" i="2"/>
  <c r="B6" i="4"/>
  <c r="B7" i="4" s="1"/>
  <c r="D2" i="4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D39" i="2"/>
  <c r="T37" i="2"/>
  <c r="R33" i="2"/>
  <c r="R30" i="2"/>
  <c r="R29" i="2"/>
  <c r="R27" i="2"/>
  <c r="R26" i="2"/>
  <c r="R23" i="2"/>
  <c r="R20" i="2"/>
  <c r="R19" i="2"/>
  <c r="R17" i="2"/>
  <c r="R16" i="2"/>
  <c r="R13" i="2"/>
  <c r="R10" i="2"/>
  <c r="R9" i="2"/>
  <c r="R8" i="2"/>
  <c r="R6" i="2"/>
  <c r="R5" i="2"/>
  <c r="R31" i="2"/>
  <c r="N20" i="2" l="1"/>
  <c r="J34" i="2"/>
  <c r="J13" i="2"/>
  <c r="J5" i="2"/>
  <c r="N30" i="2"/>
  <c r="N9" i="2"/>
  <c r="N6" i="2"/>
  <c r="J24" i="2"/>
  <c r="J30" i="2"/>
  <c r="J26" i="2"/>
  <c r="N33" i="2"/>
  <c r="J14" i="2"/>
  <c r="J23" i="2"/>
  <c r="J16" i="2"/>
  <c r="J33" i="2"/>
  <c r="N17" i="2"/>
  <c r="N29" i="2"/>
  <c r="D32" i="5"/>
  <c r="K11" i="3"/>
  <c r="K8" i="3"/>
  <c r="B31" i="5"/>
  <c r="J37" i="5"/>
  <c r="T37" i="5"/>
  <c r="N13" i="2"/>
  <c r="N24" i="2"/>
  <c r="N27" i="2"/>
  <c r="N14" i="2"/>
  <c r="N5" i="2"/>
  <c r="N10" i="2"/>
  <c r="N16" i="2"/>
  <c r="N23" i="2"/>
  <c r="N34" i="2"/>
  <c r="B4" i="4"/>
  <c r="B5" i="4" s="1"/>
  <c r="B19" i="2"/>
  <c r="B25" i="2"/>
  <c r="F5" i="2"/>
  <c r="F9" i="2"/>
  <c r="F13" i="2"/>
  <c r="F16" i="2"/>
  <c r="F23" i="2"/>
  <c r="F26" i="2"/>
  <c r="F33" i="2"/>
  <c r="B22" i="2"/>
  <c r="B32" i="2"/>
  <c r="F8" i="2"/>
  <c r="F12" i="2"/>
  <c r="F15" i="2"/>
  <c r="F22" i="2"/>
  <c r="F25" i="2"/>
  <c r="B8" i="2"/>
  <c r="B12" i="2"/>
  <c r="B15" i="2"/>
  <c r="F32" i="2"/>
  <c r="J8" i="2"/>
  <c r="J15" i="2"/>
  <c r="B18" i="2"/>
  <c r="F19" i="2"/>
  <c r="B21" i="2"/>
  <c r="J22" i="2"/>
  <c r="F7" i="2"/>
  <c r="N8" i="2"/>
  <c r="F11" i="2"/>
  <c r="N12" i="2"/>
  <c r="N15" i="2"/>
  <c r="F18" i="2"/>
  <c r="F21" i="2"/>
  <c r="N22" i="2"/>
  <c r="N25" i="2"/>
  <c r="F28" i="2"/>
  <c r="F31" i="2"/>
  <c r="N32" i="2"/>
  <c r="B6" i="2"/>
  <c r="J7" i="2"/>
  <c r="B10" i="2"/>
  <c r="J11" i="2"/>
  <c r="R12" i="2"/>
  <c r="B14" i="2"/>
  <c r="R14" i="2"/>
  <c r="B17" i="2"/>
  <c r="J18" i="2"/>
  <c r="J19" i="2"/>
  <c r="J21" i="2"/>
  <c r="R22" i="2"/>
  <c r="B24" i="2"/>
  <c r="R25" i="2"/>
  <c r="R34" i="2"/>
  <c r="V3" i="2"/>
  <c r="N7" i="2"/>
  <c r="F10" i="2"/>
  <c r="N18" i="2"/>
  <c r="F20" i="2"/>
  <c r="F27" i="2"/>
  <c r="N31" i="2"/>
  <c r="B29" i="2"/>
  <c r="B7" i="2"/>
  <c r="B11" i="2"/>
  <c r="J12" i="2"/>
  <c r="J25" i="2"/>
  <c r="B28" i="2"/>
  <c r="F29" i="2"/>
  <c r="B31" i="2"/>
  <c r="J32" i="2"/>
  <c r="R15" i="2"/>
  <c r="B20" i="2"/>
  <c r="R24" i="2"/>
  <c r="B27" i="2"/>
  <c r="J28" i="2"/>
  <c r="J29" i="2"/>
  <c r="B30" i="2"/>
  <c r="J31" i="2"/>
  <c r="R32" i="2"/>
  <c r="B34" i="2"/>
  <c r="F6" i="2"/>
  <c r="N11" i="2"/>
  <c r="F17" i="2"/>
  <c r="N21" i="2"/>
  <c r="N28" i="2"/>
  <c r="F30" i="2"/>
  <c r="J6" i="2"/>
  <c r="R7" i="2"/>
  <c r="B9" i="2"/>
  <c r="J10" i="2"/>
  <c r="R11" i="2"/>
  <c r="B13" i="2"/>
  <c r="F14" i="2"/>
  <c r="B16" i="2"/>
  <c r="J17" i="2"/>
  <c r="R18" i="2"/>
  <c r="N19" i="2"/>
  <c r="J20" i="2"/>
  <c r="R21" i="2"/>
  <c r="B23" i="2"/>
  <c r="F24" i="2"/>
  <c r="B26" i="2"/>
  <c r="J27" i="2"/>
  <c r="R28" i="2"/>
  <c r="T14" i="2" l="1"/>
  <c r="T24" i="2"/>
  <c r="T19" i="2"/>
  <c r="P29" i="2"/>
  <c r="F18" i="1" s="1"/>
  <c r="T29" i="2"/>
  <c r="P14" i="2"/>
  <c r="P19" i="2"/>
  <c r="P34" i="2"/>
  <c r="L34" i="2"/>
  <c r="L24" i="2"/>
  <c r="E18" i="1" s="1"/>
  <c r="L29" i="2"/>
  <c r="V34" i="2"/>
  <c r="V24" i="2"/>
  <c r="V14" i="2"/>
  <c r="V32" i="2"/>
  <c r="V25" i="2"/>
  <c r="V8" i="2"/>
  <c r="V29" i="2"/>
  <c r="V19" i="2"/>
  <c r="V22" i="2"/>
  <c r="V15" i="2"/>
  <c r="V12" i="2"/>
  <c r="V33" i="2"/>
  <c r="V26" i="2"/>
  <c r="V23" i="2"/>
  <c r="V13" i="2"/>
  <c r="V9" i="2"/>
  <c r="V5" i="2"/>
  <c r="V10" i="2"/>
  <c r="V16" i="2"/>
  <c r="V30" i="2"/>
  <c r="V27" i="2"/>
  <c r="V20" i="2"/>
  <c r="V17" i="2"/>
  <c r="V31" i="2"/>
  <c r="V28" i="2"/>
  <c r="V21" i="2"/>
  <c r="V18" i="2"/>
  <c r="V11" i="2"/>
  <c r="V7" i="2"/>
  <c r="V6" i="2"/>
  <c r="H24" i="2"/>
  <c r="L14" i="2"/>
  <c r="T34" i="2"/>
  <c r="G18" i="1" s="1"/>
  <c r="L19" i="2"/>
  <c r="H29" i="2"/>
  <c r="D24" i="2"/>
  <c r="D19" i="2"/>
  <c r="H34" i="2"/>
  <c r="H14" i="2"/>
  <c r="H19" i="2"/>
  <c r="D18" i="1" s="1"/>
  <c r="D14" i="2"/>
  <c r="C18" i="1" s="1"/>
  <c r="D34" i="2"/>
  <c r="D29" i="2"/>
  <c r="P24" i="2"/>
  <c r="X29" i="2" l="1"/>
  <c r="D37" i="2"/>
  <c r="X24" i="2"/>
  <c r="T35" i="2"/>
  <c r="T39" i="2"/>
  <c r="X34" i="2"/>
  <c r="X14" i="2"/>
  <c r="X19" i="2"/>
  <c r="X35" i="2" l="1"/>
  <c r="H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sonnoridev</author>
  </authors>
  <commentList>
    <comment ref="P27" authorId="0" shapeId="0" xr:uid="{61430560-6DAC-1D47-A836-23849C5AA180}">
      <text>
        <r>
          <rPr>
            <b/>
            <sz val="10"/>
            <color rgb="FF000000"/>
            <rFont val="Malgun Gothic"/>
            <family val="2"/>
            <charset val="129"/>
          </rPr>
          <t>sonnoridev:</t>
        </r>
        <r>
          <rPr>
            <sz val="10"/>
            <color rgb="FF000000"/>
            <rFont val="Malgun Gothic"/>
            <family val="2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<sst xmlns="http://schemas.openxmlformats.org/spreadsheetml/2006/main" count="307" uniqueCount="211">
  <si>
    <t>1. 데미지 계산 공식 개선</t>
    <phoneticPr fontId="1" type="noConversion"/>
  </si>
  <si>
    <t>2. 전투력 환산 기반 스테이지 난이도 구성</t>
    <phoneticPr fontId="1" type="noConversion"/>
  </si>
  <si>
    <t>예</t>
    <phoneticPr fontId="1" type="noConversion"/>
  </si>
  <si>
    <t>스테이지별 전투력 요구량</t>
    <phoneticPr fontId="1" type="noConversion"/>
  </si>
  <si>
    <t>1성</t>
    <phoneticPr fontId="1" type="noConversion"/>
  </si>
  <si>
    <t>2성</t>
    <phoneticPr fontId="1" type="noConversion"/>
  </si>
  <si>
    <t>3성</t>
    <phoneticPr fontId="1" type="noConversion"/>
  </si>
  <si>
    <t>4성</t>
    <phoneticPr fontId="1" type="noConversion"/>
  </si>
  <si>
    <t>5성</t>
    <phoneticPr fontId="1" type="noConversion"/>
  </si>
  <si>
    <t>6성</t>
    <phoneticPr fontId="1" type="noConversion"/>
  </si>
  <si>
    <t>쉬움</t>
    <phoneticPr fontId="1" type="noConversion"/>
  </si>
  <si>
    <t xml:space="preserve">보통 </t>
    <phoneticPr fontId="1" type="noConversion"/>
  </si>
  <si>
    <t>어려움</t>
    <phoneticPr fontId="1" type="noConversion"/>
  </si>
  <si>
    <t>속성배율</t>
    <phoneticPr fontId="1" type="noConversion"/>
  </si>
  <si>
    <t>3. 다양한 캐릭터 육성</t>
    <phoneticPr fontId="1" type="noConversion"/>
  </si>
  <si>
    <t>이미 클리어한 스테이지에 캐릭터 파견</t>
    <phoneticPr fontId="1" type="noConversion"/>
  </si>
  <si>
    <t>만렙 캐릭터 보유효과로 골드 획득량 증가</t>
    <phoneticPr fontId="1" type="noConversion"/>
  </si>
  <si>
    <t>40시간마다 로테이션. 스테이지 기반 상위 5% 20% 50% 차등 지급</t>
    <phoneticPr fontId="1" type="noConversion"/>
  </si>
  <si>
    <t>등급별 육성 난이도</t>
    <phoneticPr fontId="1" type="noConversion"/>
  </si>
  <si>
    <t>골드 요구량</t>
    <phoneticPr fontId="1" type="noConversion"/>
  </si>
  <si>
    <t>밑</t>
    <phoneticPr fontId="1" type="noConversion"/>
  </si>
  <si>
    <t>배수</t>
    <phoneticPr fontId="1" type="noConversion"/>
  </si>
  <si>
    <t>레벨</t>
    <phoneticPr fontId="3" type="noConversion"/>
  </si>
  <si>
    <t>골드</t>
    <phoneticPr fontId="3" type="noConversion"/>
  </si>
  <si>
    <t>하루의 시간(초)</t>
    <phoneticPr fontId="1" type="noConversion"/>
  </si>
  <si>
    <t>10초마다 돌고(방치할때 계산식) 28일 동안 노말 끝</t>
    <phoneticPr fontId="1" type="noConversion"/>
  </si>
  <si>
    <t>배수 검증용 1에 가까우면 좋다</t>
    <phoneticPr fontId="1" type="noConversion"/>
  </si>
  <si>
    <t>보통</t>
    <phoneticPr fontId="1" type="noConversion"/>
  </si>
  <si>
    <t>밑</t>
    <phoneticPr fontId="3" type="noConversion"/>
  </si>
  <si>
    <t>스테이지</t>
    <phoneticPr fontId="3" type="noConversion"/>
  </si>
  <si>
    <t>5성 소환 확률</t>
    <phoneticPr fontId="1" type="noConversion"/>
  </si>
  <si>
    <t>10뽑 가격</t>
    <phoneticPr fontId="1" type="noConversion"/>
  </si>
  <si>
    <t>5성 종류</t>
    <phoneticPr fontId="1" type="noConversion"/>
  </si>
  <si>
    <t>기댓값</t>
    <phoneticPr fontId="1" type="noConversion"/>
  </si>
  <si>
    <t>강화 단계</t>
    <phoneticPr fontId="1" type="noConversion"/>
  </si>
  <si>
    <t>확정 뽑기</t>
    <phoneticPr fontId="1" type="noConversion"/>
  </si>
  <si>
    <t>카드 종류</t>
    <phoneticPr fontId="1" type="noConversion"/>
  </si>
  <si>
    <t>전부 수집하기 위한 10회 뽑기 횟수</t>
    <phoneticPr fontId="1" type="noConversion"/>
  </si>
  <si>
    <t>번</t>
    <phoneticPr fontId="1" type="noConversion"/>
  </si>
  <si>
    <t>수집 지출</t>
    <phoneticPr fontId="1" type="noConversion"/>
  </si>
  <si>
    <t>원</t>
    <phoneticPr fontId="1" type="noConversion"/>
  </si>
  <si>
    <t>모두 최종강화</t>
    <phoneticPr fontId="1" type="noConversion"/>
  </si>
  <si>
    <t>회</t>
    <phoneticPr fontId="1" type="noConversion"/>
  </si>
  <si>
    <t>최종 강화 지출</t>
    <phoneticPr fontId="1" type="noConversion"/>
  </si>
  <si>
    <t>천장 없음</t>
    <phoneticPr fontId="1" type="noConversion"/>
  </si>
  <si>
    <t>10개당 1개확정</t>
    <phoneticPr fontId="1" type="noConversion"/>
  </si>
  <si>
    <t>10개당 0.1개 적립</t>
    <phoneticPr fontId="1" type="noConversion"/>
  </si>
  <si>
    <t>설명</t>
    <phoneticPr fontId="1" type="noConversion"/>
  </si>
  <si>
    <t>보상주기</t>
    <phoneticPr fontId="1" type="noConversion"/>
  </si>
  <si>
    <t>초</t>
    <phoneticPr fontId="1" type="noConversion"/>
  </si>
  <si>
    <t>스테이지</t>
    <phoneticPr fontId="1" type="noConversion"/>
  </si>
  <si>
    <t>최대 전투력</t>
    <phoneticPr fontId="1" type="noConversion"/>
  </si>
  <si>
    <t>무과금</t>
    <phoneticPr fontId="1" type="noConversion"/>
  </si>
  <si>
    <t>효율 좋은, 그리고 무과금을 데모버전으로 만들 과금수단만있다면 굳이 광고제거가 아니어도 좋다</t>
    <phoneticPr fontId="1" type="noConversion"/>
  </si>
  <si>
    <t>광고제거가 아닐시 패키지로 제공 할만 한 것들</t>
    <phoneticPr fontId="1" type="noConversion"/>
  </si>
  <si>
    <t>골드 수익 2배</t>
    <phoneticPr fontId="1" type="noConversion"/>
  </si>
  <si>
    <t>매일 다이아 제공</t>
    <phoneticPr fontId="1" type="noConversion"/>
  </si>
  <si>
    <t>창고 확장</t>
    <phoneticPr fontId="1" type="noConversion"/>
  </si>
  <si>
    <t>5성 확정뽑기권</t>
    <phoneticPr fontId="1" type="noConversion"/>
  </si>
  <si>
    <t>요일던전 횟수 증가</t>
    <phoneticPr fontId="1" type="noConversion"/>
  </si>
  <si>
    <t>알바보내기 효율 증가</t>
    <phoneticPr fontId="1" type="noConversion"/>
  </si>
  <si>
    <t>1일</t>
    <phoneticPr fontId="1" type="noConversion"/>
  </si>
  <si>
    <t>2일</t>
    <phoneticPr fontId="1" type="noConversion"/>
  </si>
  <si>
    <t>3일</t>
    <phoneticPr fontId="1" type="noConversion"/>
  </si>
  <si>
    <t>4일</t>
    <phoneticPr fontId="1" type="noConversion"/>
  </si>
  <si>
    <t>5일</t>
    <phoneticPr fontId="1" type="noConversion"/>
  </si>
  <si>
    <t>6일</t>
    <phoneticPr fontId="1" type="noConversion"/>
  </si>
  <si>
    <t>7일</t>
    <phoneticPr fontId="1" type="noConversion"/>
  </si>
  <si>
    <t>기본과금</t>
    <phoneticPr fontId="1" type="noConversion"/>
  </si>
  <si>
    <t>50스테이지쯤에 새로운 시스템 적용(예 알바, 혹은 요일던전)</t>
    <phoneticPr fontId="1" type="noConversion"/>
  </si>
  <si>
    <t>스테이지 클리어 보상 증가</t>
    <phoneticPr fontId="1" type="noConversion"/>
  </si>
  <si>
    <t>과금</t>
    <phoneticPr fontId="1" type="noConversion"/>
  </si>
  <si>
    <t>100스테이지쯤에 장비뽑기</t>
    <phoneticPr fontId="1" type="noConversion"/>
  </si>
  <si>
    <t>배속 진행</t>
    <phoneticPr fontId="1" type="noConversion"/>
  </si>
  <si>
    <t>이동거리 증가</t>
    <phoneticPr fontId="1" type="noConversion"/>
  </si>
  <si>
    <t>150, 200에도 뭔가 있었으면 좋겠다</t>
    <phoneticPr fontId="1" type="noConversion"/>
  </si>
  <si>
    <t>스테이지 클리어</t>
    <phoneticPr fontId="1" type="noConversion"/>
  </si>
  <si>
    <t>1일골드 획득량</t>
    <phoneticPr fontId="1" type="noConversion"/>
  </si>
  <si>
    <t>방치보상 증가</t>
    <phoneticPr fontId="1" type="noConversion"/>
  </si>
  <si>
    <t>반감</t>
    <phoneticPr fontId="1" type="noConversion"/>
  </si>
  <si>
    <t>최대 데미지 배율</t>
    <phoneticPr fontId="1" type="noConversion"/>
  </si>
  <si>
    <t>일수별 골드 획득량은 최고 스테이지 기준으로 계산</t>
    <phoneticPr fontId="1" type="noConversion"/>
  </si>
  <si>
    <t>우편지급, 접속보상, 룰렛, 무료뽑기?</t>
    <phoneticPr fontId="1" type="noConversion"/>
  </si>
  <si>
    <t>본질은 패키지 게임, 무과금 유저는 데모버전만 하는 샘</t>
    <phoneticPr fontId="1" type="noConversion"/>
  </si>
  <si>
    <t>하지만 익숙한 그리고 대가성이 있는 본편의 체험판을 제공할 수 있는 광고제거 판매가 주류인건 무시할 수 없는 사실</t>
    <phoneticPr fontId="1" type="noConversion"/>
  </si>
  <si>
    <t>귀찮게 광고를 보다가 돈으로 해결하는 카타르시스</t>
    <phoneticPr fontId="1" type="noConversion"/>
  </si>
  <si>
    <t>4. 미니게임들</t>
    <phoneticPr fontId="1" type="noConversion"/>
  </si>
  <si>
    <t>최소스팩챌린지</t>
    <phoneticPr fontId="1" type="noConversion"/>
  </si>
  <si>
    <t>컬링</t>
    <phoneticPr fontId="1" type="noConversion"/>
  </si>
  <si>
    <t>일일퀘화한다면 랜덤캐릭터로 랜덤위치에 일정횟수를 가지고 시도. 가까울수록 높은 점수. 편의성지름으로 횟수증가</t>
    <phoneticPr fontId="1" type="noConversion"/>
  </si>
  <si>
    <t>사악하게 간다면 스테이지별로 등급 속성정도로 참여제한 100스테이지쯤  탑으로 구성</t>
    <phoneticPr fontId="1" type="noConversion"/>
  </si>
  <si>
    <t>오히려 이게 본편같은 플레이타임</t>
    <phoneticPr fontId="1" type="noConversion"/>
  </si>
  <si>
    <t>pvp</t>
    <phoneticPr fontId="1" type="noConversion"/>
  </si>
  <si>
    <t xml:space="preserve">아르바이트와 횟수제한 공유. 1스테이지 클리어가 다이아1개라면 100스테이지 클리어는 다이아 100개. </t>
    <phoneticPr fontId="1" type="noConversion"/>
  </si>
  <si>
    <t>전투력은 중대사항이다</t>
    <phoneticPr fontId="1" type="noConversion"/>
  </si>
  <si>
    <t>공격</t>
    <phoneticPr fontId="1" type="noConversion"/>
  </si>
  <si>
    <t>공격력</t>
    <phoneticPr fontId="1" type="noConversion"/>
  </si>
  <si>
    <t>속성</t>
    <phoneticPr fontId="1" type="noConversion"/>
  </si>
  <si>
    <t>우정스킬</t>
    <phoneticPr fontId="1" type="noConversion"/>
  </si>
  <si>
    <t>액티브스킬</t>
    <phoneticPr fontId="1" type="noConversion"/>
  </si>
  <si>
    <t>점감배율</t>
    <phoneticPr fontId="1" type="noConversion"/>
  </si>
  <si>
    <t>리더스킬</t>
    <phoneticPr fontId="1" type="noConversion"/>
  </si>
  <si>
    <t>방어</t>
    <phoneticPr fontId="1" type="noConversion"/>
  </si>
  <si>
    <t>체력</t>
    <phoneticPr fontId="1" type="noConversion"/>
  </si>
  <si>
    <t>방어력</t>
    <phoneticPr fontId="1" type="noConversion"/>
  </si>
  <si>
    <t>반대로 생각하면 그냥 우리편은 공격력위주로 맞추고</t>
    <phoneticPr fontId="1" type="noConversion"/>
  </si>
  <si>
    <t>스테이지 몹들은 방어력 위주로 맞추면 뭐 소소…ㅎㅏ지않나</t>
    <phoneticPr fontId="1" type="noConversion"/>
  </si>
  <si>
    <t>체력과 공격력의 교환비율은?</t>
    <phoneticPr fontId="1" type="noConversion"/>
  </si>
  <si>
    <t>언제나 그렇듯 만렙기준</t>
    <phoneticPr fontId="1" type="noConversion"/>
  </si>
  <si>
    <t>89%라면 9.09가 교환비율</t>
    <phoneticPr fontId="1" type="noConversion"/>
  </si>
  <si>
    <t>공격력1에 체력 9.09</t>
    <phoneticPr fontId="1" type="noConversion"/>
  </si>
  <si>
    <t>방어력은 계산좀 해볼일…</t>
    <phoneticPr fontId="1" type="noConversion"/>
  </si>
  <si>
    <t>연출이 화려하다..버리긴 아까우니 턴을 길게 주고 강력하게</t>
    <phoneticPr fontId="1" type="noConversion"/>
  </si>
  <si>
    <t>패시브스킬</t>
    <phoneticPr fontId="1" type="noConversion"/>
  </si>
  <si>
    <t>?</t>
    <phoneticPr fontId="1" type="noConversion"/>
  </si>
  <si>
    <t>전투력예상도</t>
    <phoneticPr fontId="1" type="noConversion"/>
  </si>
  <si>
    <t>액티브</t>
    <phoneticPr fontId="1" type="noConversion"/>
  </si>
  <si>
    <t>우정</t>
    <phoneticPr fontId="1" type="noConversion"/>
  </si>
  <si>
    <t>*9</t>
    <phoneticPr fontId="1" type="noConversion"/>
  </si>
  <si>
    <t>/5</t>
    <phoneticPr fontId="1" type="noConversion"/>
  </si>
  <si>
    <t>필요턴</t>
    <phoneticPr fontId="1" type="noConversion"/>
  </si>
  <si>
    <t>/9</t>
    <phoneticPr fontId="1" type="noConversion"/>
  </si>
  <si>
    <t>(900+100+300)+471</t>
    <phoneticPr fontId="1" type="noConversion"/>
  </si>
  <si>
    <t>요구전투력</t>
    <phoneticPr fontId="1" type="noConversion"/>
  </si>
  <si>
    <t>전투력</t>
    <phoneticPr fontId="1" type="noConversion"/>
  </si>
  <si>
    <t>10만원미만</t>
    <phoneticPr fontId="1" type="noConversion"/>
  </si>
  <si>
    <t>11~49만원미만</t>
    <phoneticPr fontId="1" type="noConversion"/>
  </si>
  <si>
    <t>50~99</t>
    <phoneticPr fontId="1" type="noConversion"/>
  </si>
  <si>
    <t>100~499</t>
    <phoneticPr fontId="1" type="noConversion"/>
  </si>
  <si>
    <t>500~999</t>
    <phoneticPr fontId="1" type="noConversion"/>
  </si>
  <si>
    <t>1000+</t>
    <phoneticPr fontId="1" type="noConversion"/>
  </si>
  <si>
    <t>참고기사</t>
    <phoneticPr fontId="3" type="noConversion"/>
  </si>
  <si>
    <t>https://platum.kr/archives/66368</t>
  </si>
  <si>
    <t>ARPU의 추정</t>
    <phoneticPr fontId="3" type="noConversion"/>
  </si>
  <si>
    <t>결제유저비율</t>
    <phoneticPr fontId="3" type="noConversion"/>
  </si>
  <si>
    <t>결제금액구간</t>
    <phoneticPr fontId="3" type="noConversion"/>
  </si>
  <si>
    <t>결제구간별비율</t>
    <phoneticPr fontId="3" type="noConversion"/>
  </si>
  <si>
    <t>결제금액추정</t>
    <phoneticPr fontId="3" type="noConversion"/>
  </si>
  <si>
    <t>비율*금액</t>
    <phoneticPr fontId="3" type="noConversion"/>
  </si>
  <si>
    <t>ARPU</t>
    <phoneticPr fontId="3" type="noConversion"/>
  </si>
  <si>
    <t>하지만 리니지처럼 결제유저비율이 높은 게임이 통계에 포함되었다고 생각하여, 결제유저비율의 업계평균인 2%로 보정함</t>
    <phoneticPr fontId="3" type="noConversion"/>
  </si>
  <si>
    <t>2%결제유저의 ARPU의 추정</t>
    <phoneticPr fontId="3" type="noConversion"/>
  </si>
  <si>
    <t>광고를 꾸준히 보는 무과금 유저는 베타 테스터 정도는 된다</t>
    <phoneticPr fontId="1" type="noConversion"/>
  </si>
  <si>
    <t>과금효율이 안좋은걸 비교대상으로 같이 판다</t>
    <phoneticPr fontId="1" type="noConversion"/>
  </si>
  <si>
    <t>LOG(A5/3+(2/3), 2)</t>
  </si>
  <si>
    <t>LOG(MOD(A5*3/19+(16/19),20), 2)*100+100+QUOTIENT(A5,10)*50</t>
    <phoneticPr fontId="1" type="noConversion"/>
  </si>
  <si>
    <t>A5*3/19+(16/19</t>
  </si>
  <si>
    <t>일일</t>
    <phoneticPr fontId="1" type="noConversion"/>
  </si>
  <si>
    <t>던전팩</t>
    <phoneticPr fontId="1" type="noConversion"/>
  </si>
  <si>
    <t>광산파괴팩</t>
    <phoneticPr fontId="1" type="noConversion"/>
  </si>
  <si>
    <t>기간</t>
    <phoneticPr fontId="1" type="noConversion"/>
  </si>
  <si>
    <t>이름</t>
    <phoneticPr fontId="1" type="noConversion"/>
  </si>
  <si>
    <t>가격($)</t>
    <phoneticPr fontId="1" type="noConversion"/>
  </si>
  <si>
    <t>횟수</t>
    <phoneticPr fontId="1" type="noConversion"/>
  </si>
  <si>
    <t>주간</t>
    <phoneticPr fontId="1" type="noConversion"/>
  </si>
  <si>
    <t>주간 성장</t>
    <phoneticPr fontId="1" type="noConversion"/>
  </si>
  <si>
    <t>주간 특화</t>
    <phoneticPr fontId="1" type="noConversion"/>
  </si>
  <si>
    <t>주간 드워프</t>
    <phoneticPr fontId="1" type="noConversion"/>
  </si>
  <si>
    <t>월간</t>
    <phoneticPr fontId="1" type="noConversion"/>
  </si>
  <si>
    <t>슬라임 클럽</t>
    <phoneticPr fontId="1" type="noConversion"/>
  </si>
  <si>
    <t>봄 신화</t>
    <phoneticPr fontId="1" type="noConversion"/>
  </si>
  <si>
    <t>봄 전설</t>
    <phoneticPr fontId="1" type="noConversion"/>
  </si>
  <si>
    <t>봄 던전</t>
    <phoneticPr fontId="1" type="noConversion"/>
  </si>
  <si>
    <t>신화 3종</t>
    <phoneticPr fontId="1" type="noConversion"/>
  </si>
  <si>
    <t>신화 스킬</t>
    <phoneticPr fontId="1" type="noConversion"/>
  </si>
  <si>
    <t>1회성</t>
    <phoneticPr fontId="1" type="noConversion"/>
  </si>
  <si>
    <t>자동 축복</t>
    <phoneticPr fontId="1" type="noConversion"/>
  </si>
  <si>
    <t>광고 제거</t>
    <phoneticPr fontId="1" type="noConversion"/>
  </si>
  <si>
    <t>연금술</t>
    <phoneticPr fontId="1" type="noConversion"/>
  </si>
  <si>
    <t>모험</t>
    <phoneticPr fontId="1" type="noConversion"/>
  </si>
  <si>
    <t>최대횟수구매</t>
    <phoneticPr fontId="1" type="noConversion"/>
  </si>
  <si>
    <t>합계</t>
    <phoneticPr fontId="1" type="noConversion"/>
  </si>
  <si>
    <t>28일기준</t>
    <phoneticPr fontId="1" type="noConversion"/>
  </si>
  <si>
    <t>1. 최소 과금 유저는 1회성 구매 항목인 광고제거($11) 자동 축복($5)정도까지만 구매</t>
    <phoneticPr fontId="1" type="noConversion"/>
  </si>
  <si>
    <t>3. 그 이상은 단순 다이아 구매는 효율이 1/5~1/15 이하로 떨어짐</t>
    <phoneticPr fontId="1" type="noConversion"/>
  </si>
  <si>
    <t>2. 고과금 유저라도 월 최대 $1162(150만원)정도까지만 구매</t>
    <phoneticPr fontId="1" type="noConversion"/>
  </si>
  <si>
    <t>알까기</t>
    <phoneticPr fontId="1" type="noConversion"/>
  </si>
  <si>
    <t>장애물을 피해서 혹은 포함해서 목표 타격(당구)</t>
    <phoneticPr fontId="1" type="noConversion"/>
  </si>
  <si>
    <t>슬라임 키우기의 기본방치에서 몹하고 배경만 바꾼 컨텐츠가 6개 존재</t>
    <phoneticPr fontId="1" type="noConversion"/>
  </si>
  <si>
    <t>볼링</t>
    <phoneticPr fontId="1" type="noConversion"/>
  </si>
  <si>
    <t>오히려 마이너스가 되지 않을까</t>
    <phoneticPr fontId="1" type="noConversion"/>
  </si>
  <si>
    <t>캔디크러쉬</t>
    <phoneticPr fontId="1" type="noConversion"/>
  </si>
  <si>
    <t>기존방식 그대로 살린 스테이지형 구성</t>
    <phoneticPr fontId="1" type="noConversion"/>
  </si>
  <si>
    <t>레벨</t>
    <phoneticPr fontId="1" type="noConversion"/>
  </si>
  <si>
    <t>골드</t>
    <phoneticPr fontId="1" type="noConversion"/>
  </si>
  <si>
    <t>???</t>
    <phoneticPr fontId="1" type="noConversion"/>
  </si>
  <si>
    <t>단일 속성 난이도로 구성</t>
    <phoneticPr fontId="1" type="noConversion"/>
  </si>
  <si>
    <t>매일던전 여러개</t>
    <phoneticPr fontId="1" type="noConversion"/>
  </si>
  <si>
    <t>우선순위</t>
    <phoneticPr fontId="1" type="noConversion"/>
  </si>
  <si>
    <t>전투력 기반 허들 구성</t>
    <phoneticPr fontId="1" type="noConversion"/>
  </si>
  <si>
    <t>5. 고민</t>
    <phoneticPr fontId="1" type="noConversion"/>
  </si>
  <si>
    <t>환생?</t>
    <phoneticPr fontId="1" type="noConversion"/>
  </si>
  <si>
    <t>최근 데이터에 의하면 캐주얼 게임의 1%이하고 결제금액의 평균은 14,000원</t>
    <phoneticPr fontId="1" type="noConversion"/>
  </si>
  <si>
    <t>2성</t>
  </si>
  <si>
    <t>3성</t>
  </si>
  <si>
    <t>4성</t>
  </si>
  <si>
    <t>5성</t>
  </si>
  <si>
    <t>전투력 계산</t>
    <phoneticPr fontId="1" type="noConversion"/>
  </si>
  <si>
    <t>공</t>
    <phoneticPr fontId="1" type="noConversion"/>
  </si>
  <si>
    <t>크확</t>
    <phoneticPr fontId="1" type="noConversion"/>
  </si>
  <si>
    <t>크뎀</t>
    <phoneticPr fontId="1" type="noConversion"/>
  </si>
  <si>
    <t>체</t>
    <phoneticPr fontId="1" type="noConversion"/>
  </si>
  <si>
    <t>방</t>
    <phoneticPr fontId="1" type="noConversion"/>
  </si>
  <si>
    <t>공*(1-크확)+공*(1+크뎀)*크확</t>
    <phoneticPr fontId="1" type="noConversion"/>
  </si>
  <si>
    <t>공전투력</t>
    <phoneticPr fontId="1" type="noConversion"/>
  </si>
  <si>
    <t>방전투력</t>
    <phoneticPr fontId="1" type="noConversion"/>
  </si>
  <si>
    <t>체*(1+방)*(1+회)</t>
    <phoneticPr fontId="1" type="noConversion"/>
  </si>
  <si>
    <t>공전</t>
    <phoneticPr fontId="1" type="noConversion"/>
  </si>
  <si>
    <t>방전</t>
    <phoneticPr fontId="1" type="noConversion"/>
  </si>
  <si>
    <t>기준타격횟수</t>
    <phoneticPr fontId="1" type="noConversion"/>
  </si>
  <si>
    <t>공전-방전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</si>
</sst>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₩&quot;#,##0_);\(&quot;₩&quot;#,##0\)"/>
    <numFmt numFmtId="176" formatCode="#,##0_ "/>
    <numFmt numFmtId="177" formatCode="0.000_ "/>
    <numFmt numFmtId="178" formatCode="&quot;₩&quot;#,##0"/>
    <numFmt numFmtId="179" formatCode="0.00_ "/>
    <numFmt numFmtId="180" formatCode="0.0%"/>
    <numFmt numFmtId="181" formatCode="0.00000_ "/>
    <numFmt numFmtId="182" formatCode="0.0_ "/>
  </numFmts>
  <fonts count="10">
    <font>
      <sz val="12"/>
      <color theme="1"/>
      <name val="MalgunGothic"/>
      <family val="2"/>
      <charset val="129"/>
    </font>
    <font>
      <sz val="8"/>
      <name val="MalgunGothic"/>
      <family val="2"/>
      <charset val="129"/>
    </font>
    <font>
      <b/>
      <sz val="12"/>
      <color theme="1"/>
      <name val="MalgunGothic"/>
      <charset val="129"/>
    </font>
    <font>
      <sz val="8"/>
      <name val="맑은 고딕"/>
      <family val="2"/>
      <charset val="129"/>
      <scheme val="minor"/>
    </font>
    <font>
      <sz val="12"/>
      <color theme="0" tint="-0.249977111117893"/>
      <name val="MalgunGothic"/>
      <family val="2"/>
      <charset val="129"/>
    </font>
    <font>
      <u/>
      <sz val="12"/>
      <color theme="10"/>
      <name val="MalgunGothic"/>
      <family val="2"/>
      <charset val="129"/>
    </font>
    <font>
      <sz val="12"/>
      <color theme="1"/>
      <name val="MalgunGothic"/>
      <family val="2"/>
      <charset val="129"/>
    </font>
    <font>
      <sz val="12"/>
      <color theme="1"/>
      <name val="MalgunGothic"/>
      <charset val="129"/>
    </font>
    <font>
      <sz val="10"/>
      <color rgb="FF000000"/>
      <name val="Malgun Gothic"/>
      <family val="2"/>
      <charset val="129"/>
    </font>
    <font>
      <b/>
      <sz val="10"/>
      <color rgb="FF000000"/>
      <name val="Malgun Gothic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3" xfId="0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38" fontId="0" fillId="0" borderId="0" xfId="0" applyNumberFormat="1">
      <alignment vertical="center"/>
    </xf>
    <xf numFmtId="38" fontId="4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177" fontId="0" fillId="0" borderId="0" xfId="0" applyNumberFormat="1">
      <alignment vertical="center"/>
    </xf>
    <xf numFmtId="0" fontId="5" fillId="0" borderId="0" xfId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right" vertical="center"/>
    </xf>
    <xf numFmtId="5" fontId="0" fillId="5" borderId="0" xfId="0" applyNumberFormat="1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2" fontId="0" fillId="2" borderId="0" xfId="0" applyNumberFormat="1" applyFill="1">
      <alignment vertical="center"/>
    </xf>
    <xf numFmtId="9" fontId="0" fillId="0" borderId="0" xfId="2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7" borderId="11" xfId="0" applyFill="1" applyBorder="1">
      <alignment vertical="center"/>
    </xf>
    <xf numFmtId="0" fontId="0" fillId="4" borderId="1" xfId="0" applyFill="1" applyBorder="1">
      <alignment vertical="center"/>
    </xf>
    <xf numFmtId="0" fontId="7" fillId="0" borderId="0" xfId="0" applyFont="1">
      <alignment vertical="center"/>
    </xf>
    <xf numFmtId="0" fontId="0" fillId="8" borderId="0" xfId="0" applyFill="1" applyAlignment="1">
      <alignment horizontal="right" vertical="center"/>
    </xf>
    <xf numFmtId="9" fontId="0" fillId="0" borderId="0" xfId="0" applyNumberForma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골드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스테이지!$B$5:$B$304</c:f>
              <c:numCache>
                <c:formatCode>General</c:formatCode>
                <c:ptCount val="300"/>
                <c:pt idx="0">
                  <c:v>3</c:v>
                </c:pt>
                <c:pt idx="1">
                  <c:v>3.3113299523037925</c:v>
                </c:pt>
                <c:pt idx="2">
                  <c:v>5.2483338019162868</c:v>
                </c:pt>
                <c:pt idx="3">
                  <c:v>6.6226599046075849</c:v>
                </c:pt>
                <c:pt idx="4">
                  <c:v>7.6886700476962062</c:v>
                </c:pt>
                <c:pt idx="5">
                  <c:v>8.5596637542200789</c:v>
                </c:pt>
                <c:pt idx="6">
                  <c:v>9.2960784401568244</c:v>
                </c:pt>
                <c:pt idx="7">
                  <c:v>9.9339898569113778</c:v>
                </c:pt>
                <c:pt idx="8">
                  <c:v>10.496667603832574</c:v>
                </c:pt>
                <c:pt idx="9">
                  <c:v>11</c:v>
                </c:pt>
                <c:pt idx="10">
                  <c:v>14</c:v>
                </c:pt>
                <c:pt idx="11">
                  <c:v>17.311329952303794</c:v>
                </c:pt>
                <c:pt idx="12">
                  <c:v>19.248333801916289</c:v>
                </c:pt>
                <c:pt idx="13">
                  <c:v>20.622659904607584</c:v>
                </c:pt>
                <c:pt idx="14">
                  <c:v>21.688670047696206</c:v>
                </c:pt>
                <c:pt idx="15">
                  <c:v>22.559663754220079</c:v>
                </c:pt>
                <c:pt idx="16">
                  <c:v>23.296078440156826</c:v>
                </c:pt>
                <c:pt idx="17">
                  <c:v>23.933989856911378</c:v>
                </c:pt>
                <c:pt idx="18">
                  <c:v>24.496667603832574</c:v>
                </c:pt>
                <c:pt idx="19">
                  <c:v>25</c:v>
                </c:pt>
                <c:pt idx="20">
                  <c:v>42</c:v>
                </c:pt>
                <c:pt idx="21">
                  <c:v>45.311329952303794</c:v>
                </c:pt>
                <c:pt idx="22">
                  <c:v>47.248333801916289</c:v>
                </c:pt>
                <c:pt idx="23">
                  <c:v>48.622659904607588</c:v>
                </c:pt>
                <c:pt idx="24">
                  <c:v>49.688670047696206</c:v>
                </c:pt>
                <c:pt idx="25">
                  <c:v>50.559663754220082</c:v>
                </c:pt>
                <c:pt idx="26">
                  <c:v>51.296078440156826</c:v>
                </c:pt>
                <c:pt idx="27">
                  <c:v>51.933989856911381</c:v>
                </c:pt>
                <c:pt idx="28">
                  <c:v>52.496667603832577</c:v>
                </c:pt>
                <c:pt idx="29">
                  <c:v>53</c:v>
                </c:pt>
                <c:pt idx="30">
                  <c:v>84</c:v>
                </c:pt>
                <c:pt idx="31">
                  <c:v>87.311329952303794</c:v>
                </c:pt>
                <c:pt idx="32">
                  <c:v>89.248333801916289</c:v>
                </c:pt>
                <c:pt idx="33">
                  <c:v>90.622659904607588</c:v>
                </c:pt>
                <c:pt idx="34">
                  <c:v>91.688670047696206</c:v>
                </c:pt>
                <c:pt idx="35">
                  <c:v>92.559663754220082</c:v>
                </c:pt>
                <c:pt idx="36">
                  <c:v>93.296078440156819</c:v>
                </c:pt>
                <c:pt idx="37">
                  <c:v>93.933989856911381</c:v>
                </c:pt>
                <c:pt idx="38">
                  <c:v>94.496667603832577</c:v>
                </c:pt>
                <c:pt idx="39">
                  <c:v>95</c:v>
                </c:pt>
                <c:pt idx="40">
                  <c:v>140</c:v>
                </c:pt>
                <c:pt idx="41">
                  <c:v>143.31132995230379</c:v>
                </c:pt>
                <c:pt idx="42">
                  <c:v>145.24833380191629</c:v>
                </c:pt>
                <c:pt idx="43">
                  <c:v>146.62265990460759</c:v>
                </c:pt>
                <c:pt idx="44">
                  <c:v>147.68867004769621</c:v>
                </c:pt>
                <c:pt idx="45">
                  <c:v>148.55966375422008</c:v>
                </c:pt>
                <c:pt idx="46">
                  <c:v>149.29607844015683</c:v>
                </c:pt>
                <c:pt idx="47">
                  <c:v>149.93398985691138</c:v>
                </c:pt>
                <c:pt idx="48">
                  <c:v>150.49666760383258</c:v>
                </c:pt>
                <c:pt idx="49">
                  <c:v>151</c:v>
                </c:pt>
                <c:pt idx="50">
                  <c:v>210</c:v>
                </c:pt>
                <c:pt idx="51">
                  <c:v>213.31132995230379</c:v>
                </c:pt>
                <c:pt idx="52">
                  <c:v>215.24833380191629</c:v>
                </c:pt>
                <c:pt idx="53">
                  <c:v>216.62265990460759</c:v>
                </c:pt>
                <c:pt idx="54">
                  <c:v>217.68867004769621</c:v>
                </c:pt>
                <c:pt idx="55">
                  <c:v>218.55966375422008</c:v>
                </c:pt>
                <c:pt idx="56">
                  <c:v>219.29607844015683</c:v>
                </c:pt>
                <c:pt idx="57">
                  <c:v>219.93398985691138</c:v>
                </c:pt>
                <c:pt idx="58">
                  <c:v>220.49666760383258</c:v>
                </c:pt>
                <c:pt idx="59">
                  <c:v>221</c:v>
                </c:pt>
                <c:pt idx="60">
                  <c:v>294</c:v>
                </c:pt>
                <c:pt idx="61">
                  <c:v>297.31132995230377</c:v>
                </c:pt>
                <c:pt idx="62">
                  <c:v>299.24833380191626</c:v>
                </c:pt>
                <c:pt idx="63">
                  <c:v>300.62265990460759</c:v>
                </c:pt>
                <c:pt idx="64">
                  <c:v>301.68867004769618</c:v>
                </c:pt>
                <c:pt idx="65">
                  <c:v>302.55966375422008</c:v>
                </c:pt>
                <c:pt idx="66">
                  <c:v>303.2960784401568</c:v>
                </c:pt>
                <c:pt idx="67">
                  <c:v>303.93398985691135</c:v>
                </c:pt>
                <c:pt idx="68">
                  <c:v>304.49666760383258</c:v>
                </c:pt>
                <c:pt idx="69">
                  <c:v>305</c:v>
                </c:pt>
                <c:pt idx="70">
                  <c:v>392</c:v>
                </c:pt>
                <c:pt idx="71">
                  <c:v>395.31132995230377</c:v>
                </c:pt>
                <c:pt idx="72">
                  <c:v>397.24833380191626</c:v>
                </c:pt>
                <c:pt idx="73">
                  <c:v>398.62265990460759</c:v>
                </c:pt>
                <c:pt idx="74">
                  <c:v>399.68867004769618</c:v>
                </c:pt>
                <c:pt idx="75">
                  <c:v>400.55966375422008</c:v>
                </c:pt>
                <c:pt idx="76">
                  <c:v>401.2960784401568</c:v>
                </c:pt>
                <c:pt idx="77">
                  <c:v>401.93398985691135</c:v>
                </c:pt>
                <c:pt idx="78">
                  <c:v>402.49666760383258</c:v>
                </c:pt>
                <c:pt idx="79">
                  <c:v>403</c:v>
                </c:pt>
                <c:pt idx="80">
                  <c:v>504</c:v>
                </c:pt>
                <c:pt idx="81">
                  <c:v>507.31132995230377</c:v>
                </c:pt>
                <c:pt idx="82">
                  <c:v>509.24833380191626</c:v>
                </c:pt>
                <c:pt idx="83">
                  <c:v>510.62265990460759</c:v>
                </c:pt>
                <c:pt idx="84">
                  <c:v>511.68867004769618</c:v>
                </c:pt>
                <c:pt idx="85">
                  <c:v>512.55966375422008</c:v>
                </c:pt>
                <c:pt idx="86">
                  <c:v>513.29607844015686</c:v>
                </c:pt>
                <c:pt idx="87">
                  <c:v>513.93398985691135</c:v>
                </c:pt>
                <c:pt idx="88">
                  <c:v>514.49666760383252</c:v>
                </c:pt>
                <c:pt idx="89">
                  <c:v>515</c:v>
                </c:pt>
                <c:pt idx="90">
                  <c:v>630</c:v>
                </c:pt>
                <c:pt idx="91">
                  <c:v>633.31132995230382</c:v>
                </c:pt>
                <c:pt idx="92">
                  <c:v>635.24833380191626</c:v>
                </c:pt>
                <c:pt idx="93">
                  <c:v>636.62265990460753</c:v>
                </c:pt>
                <c:pt idx="94">
                  <c:v>637.68867004769618</c:v>
                </c:pt>
                <c:pt idx="95">
                  <c:v>638.55966375422008</c:v>
                </c:pt>
                <c:pt idx="96">
                  <c:v>639.29607844015686</c:v>
                </c:pt>
                <c:pt idx="97">
                  <c:v>639.93398985691135</c:v>
                </c:pt>
                <c:pt idx="98">
                  <c:v>640.49666760383252</c:v>
                </c:pt>
                <c:pt idx="99">
                  <c:v>641</c:v>
                </c:pt>
                <c:pt idx="100">
                  <c:v>770</c:v>
                </c:pt>
                <c:pt idx="101">
                  <c:v>773.31132995230382</c:v>
                </c:pt>
                <c:pt idx="102">
                  <c:v>775.24833380191626</c:v>
                </c:pt>
                <c:pt idx="103">
                  <c:v>776.62265990460753</c:v>
                </c:pt>
                <c:pt idx="104">
                  <c:v>777.68867004769618</c:v>
                </c:pt>
                <c:pt idx="105">
                  <c:v>778.55966375422008</c:v>
                </c:pt>
                <c:pt idx="106">
                  <c:v>779.29607844015686</c:v>
                </c:pt>
                <c:pt idx="107">
                  <c:v>779.93398985691135</c:v>
                </c:pt>
                <c:pt idx="108">
                  <c:v>780.49666760383252</c:v>
                </c:pt>
                <c:pt idx="109">
                  <c:v>781</c:v>
                </c:pt>
                <c:pt idx="110">
                  <c:v>924</c:v>
                </c:pt>
                <c:pt idx="111">
                  <c:v>927.31132995230382</c:v>
                </c:pt>
                <c:pt idx="112">
                  <c:v>929.24833380191626</c:v>
                </c:pt>
                <c:pt idx="113">
                  <c:v>930.62265990460753</c:v>
                </c:pt>
                <c:pt idx="114">
                  <c:v>931.68867004769618</c:v>
                </c:pt>
                <c:pt idx="115">
                  <c:v>932.55966375422008</c:v>
                </c:pt>
                <c:pt idx="116">
                  <c:v>933.29607844015686</c:v>
                </c:pt>
                <c:pt idx="117">
                  <c:v>933.93398985691135</c:v>
                </c:pt>
                <c:pt idx="118">
                  <c:v>934.49666760383252</c:v>
                </c:pt>
                <c:pt idx="119">
                  <c:v>935</c:v>
                </c:pt>
                <c:pt idx="120">
                  <c:v>1092</c:v>
                </c:pt>
                <c:pt idx="121">
                  <c:v>1095.3113299523038</c:v>
                </c:pt>
                <c:pt idx="122">
                  <c:v>1097.2483338019163</c:v>
                </c:pt>
                <c:pt idx="123">
                  <c:v>1098.6226599046076</c:v>
                </c:pt>
                <c:pt idx="124">
                  <c:v>1099.6886700476962</c:v>
                </c:pt>
                <c:pt idx="125">
                  <c:v>1100.5596637542201</c:v>
                </c:pt>
                <c:pt idx="126">
                  <c:v>1101.2960784401569</c:v>
                </c:pt>
                <c:pt idx="127">
                  <c:v>1101.9339898569115</c:v>
                </c:pt>
                <c:pt idx="128">
                  <c:v>1102.4966676038325</c:v>
                </c:pt>
                <c:pt idx="129">
                  <c:v>1103</c:v>
                </c:pt>
                <c:pt idx="130">
                  <c:v>1274</c:v>
                </c:pt>
                <c:pt idx="131">
                  <c:v>1277.3113299523038</c:v>
                </c:pt>
                <c:pt idx="132">
                  <c:v>1279.2483338019163</c:v>
                </c:pt>
                <c:pt idx="133">
                  <c:v>1280.6226599046076</c:v>
                </c:pt>
                <c:pt idx="134">
                  <c:v>1281.6886700476962</c:v>
                </c:pt>
                <c:pt idx="135">
                  <c:v>1282.5596637542201</c:v>
                </c:pt>
                <c:pt idx="136">
                  <c:v>1283.2960784401569</c:v>
                </c:pt>
                <c:pt idx="137">
                  <c:v>1283.9339898569115</c:v>
                </c:pt>
                <c:pt idx="138">
                  <c:v>1284.4966676038325</c:v>
                </c:pt>
                <c:pt idx="139">
                  <c:v>1285</c:v>
                </c:pt>
                <c:pt idx="140">
                  <c:v>1470</c:v>
                </c:pt>
                <c:pt idx="141">
                  <c:v>1473.3113299523038</c:v>
                </c:pt>
                <c:pt idx="142">
                  <c:v>1475.2483338019163</c:v>
                </c:pt>
                <c:pt idx="143">
                  <c:v>1476.6226599046076</c:v>
                </c:pt>
                <c:pt idx="144">
                  <c:v>1477.6886700476962</c:v>
                </c:pt>
                <c:pt idx="145">
                  <c:v>1478.5596637542201</c:v>
                </c:pt>
                <c:pt idx="146">
                  <c:v>1479.2960784401569</c:v>
                </c:pt>
                <c:pt idx="147">
                  <c:v>1479.9339898569115</c:v>
                </c:pt>
                <c:pt idx="148">
                  <c:v>1480.4966676038325</c:v>
                </c:pt>
                <c:pt idx="149">
                  <c:v>1481</c:v>
                </c:pt>
                <c:pt idx="150">
                  <c:v>1680</c:v>
                </c:pt>
                <c:pt idx="151">
                  <c:v>1683.3113299523038</c:v>
                </c:pt>
                <c:pt idx="152">
                  <c:v>1685.2483338019163</c:v>
                </c:pt>
                <c:pt idx="153">
                  <c:v>1686.6226599046076</c:v>
                </c:pt>
                <c:pt idx="154">
                  <c:v>1687.6886700476962</c:v>
                </c:pt>
                <c:pt idx="155">
                  <c:v>1688.5596637542201</c:v>
                </c:pt>
                <c:pt idx="156">
                  <c:v>1689.2960784401569</c:v>
                </c:pt>
                <c:pt idx="157">
                  <c:v>1689.9339898569115</c:v>
                </c:pt>
                <c:pt idx="158">
                  <c:v>1690.4966676038325</c:v>
                </c:pt>
                <c:pt idx="159">
                  <c:v>1691</c:v>
                </c:pt>
                <c:pt idx="160">
                  <c:v>1904</c:v>
                </c:pt>
                <c:pt idx="161">
                  <c:v>1907.3113299523038</c:v>
                </c:pt>
                <c:pt idx="162">
                  <c:v>1909.2483338019163</c:v>
                </c:pt>
                <c:pt idx="163">
                  <c:v>1910.6226599046076</c:v>
                </c:pt>
                <c:pt idx="164">
                  <c:v>1911.6886700476962</c:v>
                </c:pt>
                <c:pt idx="165">
                  <c:v>1912.5596637542201</c:v>
                </c:pt>
                <c:pt idx="166">
                  <c:v>1913.2960784401569</c:v>
                </c:pt>
                <c:pt idx="167">
                  <c:v>1913.9339898569115</c:v>
                </c:pt>
                <c:pt idx="168">
                  <c:v>1914.4966676038325</c:v>
                </c:pt>
                <c:pt idx="169">
                  <c:v>1915</c:v>
                </c:pt>
                <c:pt idx="170">
                  <c:v>2142</c:v>
                </c:pt>
                <c:pt idx="171">
                  <c:v>2145.3113299523038</c:v>
                </c:pt>
                <c:pt idx="172">
                  <c:v>2147.2483338019165</c:v>
                </c:pt>
                <c:pt idx="173">
                  <c:v>2148.6226599046076</c:v>
                </c:pt>
                <c:pt idx="174">
                  <c:v>2149.6886700476962</c:v>
                </c:pt>
                <c:pt idx="175">
                  <c:v>2150.5596637542199</c:v>
                </c:pt>
                <c:pt idx="176">
                  <c:v>2151.2960784401566</c:v>
                </c:pt>
                <c:pt idx="177">
                  <c:v>2151.9339898569115</c:v>
                </c:pt>
                <c:pt idx="178">
                  <c:v>2152.4966676038325</c:v>
                </c:pt>
                <c:pt idx="179">
                  <c:v>2153</c:v>
                </c:pt>
                <c:pt idx="180">
                  <c:v>2394</c:v>
                </c:pt>
                <c:pt idx="181">
                  <c:v>2397.3113299523038</c:v>
                </c:pt>
                <c:pt idx="182">
                  <c:v>2399.2483338019165</c:v>
                </c:pt>
                <c:pt idx="183">
                  <c:v>2400.6226599046076</c:v>
                </c:pt>
                <c:pt idx="184">
                  <c:v>2401.6886700476962</c:v>
                </c:pt>
                <c:pt idx="185">
                  <c:v>2402.5596637542199</c:v>
                </c:pt>
                <c:pt idx="186">
                  <c:v>2403.2960784401566</c:v>
                </c:pt>
                <c:pt idx="187">
                  <c:v>2403.9339898569115</c:v>
                </c:pt>
                <c:pt idx="188">
                  <c:v>2404.4966676038325</c:v>
                </c:pt>
                <c:pt idx="189">
                  <c:v>2405</c:v>
                </c:pt>
                <c:pt idx="190">
                  <c:v>2660</c:v>
                </c:pt>
                <c:pt idx="191">
                  <c:v>2663.3113299523038</c:v>
                </c:pt>
                <c:pt idx="192">
                  <c:v>2665.2483338019165</c:v>
                </c:pt>
                <c:pt idx="193">
                  <c:v>2666.6226599046076</c:v>
                </c:pt>
                <c:pt idx="194">
                  <c:v>2667.6886700476962</c:v>
                </c:pt>
                <c:pt idx="195">
                  <c:v>2668.5596637542199</c:v>
                </c:pt>
                <c:pt idx="196">
                  <c:v>2669.2960784401566</c:v>
                </c:pt>
                <c:pt idx="197">
                  <c:v>2669.9339898569115</c:v>
                </c:pt>
                <c:pt idx="198">
                  <c:v>2670.4966676038325</c:v>
                </c:pt>
                <c:pt idx="199">
                  <c:v>2671</c:v>
                </c:pt>
                <c:pt idx="200">
                  <c:v>2940</c:v>
                </c:pt>
                <c:pt idx="201">
                  <c:v>2943.3113299523038</c:v>
                </c:pt>
                <c:pt idx="202">
                  <c:v>2945.2483338019165</c:v>
                </c:pt>
                <c:pt idx="203">
                  <c:v>2946.6226599046076</c:v>
                </c:pt>
                <c:pt idx="204">
                  <c:v>2947.6886700476962</c:v>
                </c:pt>
                <c:pt idx="205">
                  <c:v>2948.5596637542199</c:v>
                </c:pt>
                <c:pt idx="206">
                  <c:v>2949.2960784401566</c:v>
                </c:pt>
                <c:pt idx="207">
                  <c:v>2949.9339898569115</c:v>
                </c:pt>
                <c:pt idx="208">
                  <c:v>2950.4966676038325</c:v>
                </c:pt>
                <c:pt idx="209">
                  <c:v>2951</c:v>
                </c:pt>
                <c:pt idx="210">
                  <c:v>3234</c:v>
                </c:pt>
                <c:pt idx="211">
                  <c:v>3237.3113299523038</c:v>
                </c:pt>
                <c:pt idx="212">
                  <c:v>3239.2483338019165</c:v>
                </c:pt>
                <c:pt idx="213">
                  <c:v>3240.6226599046076</c:v>
                </c:pt>
                <c:pt idx="214">
                  <c:v>3241.6886700476962</c:v>
                </c:pt>
                <c:pt idx="215">
                  <c:v>3242.5596637542199</c:v>
                </c:pt>
                <c:pt idx="216">
                  <c:v>3243.2960784401566</c:v>
                </c:pt>
                <c:pt idx="217">
                  <c:v>3243.9339898569115</c:v>
                </c:pt>
                <c:pt idx="218">
                  <c:v>3244.4966676038325</c:v>
                </c:pt>
                <c:pt idx="219">
                  <c:v>3245</c:v>
                </c:pt>
                <c:pt idx="220">
                  <c:v>3542</c:v>
                </c:pt>
                <c:pt idx="221">
                  <c:v>3545.3113299523038</c:v>
                </c:pt>
                <c:pt idx="222">
                  <c:v>3547.2483338019165</c:v>
                </c:pt>
                <c:pt idx="223">
                  <c:v>3548.6226599046076</c:v>
                </c:pt>
                <c:pt idx="224">
                  <c:v>3549.6886700476962</c:v>
                </c:pt>
                <c:pt idx="225">
                  <c:v>3550.5596637542199</c:v>
                </c:pt>
                <c:pt idx="226">
                  <c:v>3551.2960784401566</c:v>
                </c:pt>
                <c:pt idx="227">
                  <c:v>3551.9339898569115</c:v>
                </c:pt>
                <c:pt idx="228">
                  <c:v>3552.4966676038325</c:v>
                </c:pt>
                <c:pt idx="229">
                  <c:v>3553</c:v>
                </c:pt>
                <c:pt idx="230">
                  <c:v>3864</c:v>
                </c:pt>
                <c:pt idx="231">
                  <c:v>3867.3113299523038</c:v>
                </c:pt>
                <c:pt idx="232">
                  <c:v>3869.2483338019165</c:v>
                </c:pt>
                <c:pt idx="233">
                  <c:v>3870.6226599046076</c:v>
                </c:pt>
                <c:pt idx="234">
                  <c:v>3871.6886700476962</c:v>
                </c:pt>
                <c:pt idx="235">
                  <c:v>3872.5596637542199</c:v>
                </c:pt>
                <c:pt idx="236">
                  <c:v>3873.2960784401566</c:v>
                </c:pt>
                <c:pt idx="237">
                  <c:v>3873.9339898569115</c:v>
                </c:pt>
                <c:pt idx="238">
                  <c:v>3874.4966676038325</c:v>
                </c:pt>
                <c:pt idx="239">
                  <c:v>3875</c:v>
                </c:pt>
                <c:pt idx="240">
                  <c:v>4200</c:v>
                </c:pt>
                <c:pt idx="241">
                  <c:v>4203.3113299523038</c:v>
                </c:pt>
                <c:pt idx="242">
                  <c:v>4205.2483338019165</c:v>
                </c:pt>
                <c:pt idx="243">
                  <c:v>4206.6226599046076</c:v>
                </c:pt>
                <c:pt idx="244">
                  <c:v>4207.6886700476962</c:v>
                </c:pt>
                <c:pt idx="245">
                  <c:v>4208.5596637542203</c:v>
                </c:pt>
                <c:pt idx="246">
                  <c:v>4209.2960784401566</c:v>
                </c:pt>
                <c:pt idx="247">
                  <c:v>4209.9339898569115</c:v>
                </c:pt>
                <c:pt idx="248">
                  <c:v>4210.496667603833</c:v>
                </c:pt>
                <c:pt idx="249">
                  <c:v>4211</c:v>
                </c:pt>
                <c:pt idx="250">
                  <c:v>4550</c:v>
                </c:pt>
                <c:pt idx="251">
                  <c:v>4553.3113299523038</c:v>
                </c:pt>
                <c:pt idx="252">
                  <c:v>4555.2483338019165</c:v>
                </c:pt>
                <c:pt idx="253">
                  <c:v>4556.6226599046076</c:v>
                </c:pt>
                <c:pt idx="254">
                  <c:v>4557.6886700476962</c:v>
                </c:pt>
                <c:pt idx="255">
                  <c:v>4558.5596637542203</c:v>
                </c:pt>
                <c:pt idx="256">
                  <c:v>4559.2960784401566</c:v>
                </c:pt>
                <c:pt idx="257">
                  <c:v>4559.9339898569115</c:v>
                </c:pt>
                <c:pt idx="258">
                  <c:v>4560.496667603833</c:v>
                </c:pt>
                <c:pt idx="259">
                  <c:v>4561</c:v>
                </c:pt>
                <c:pt idx="260">
                  <c:v>4914</c:v>
                </c:pt>
                <c:pt idx="261">
                  <c:v>4917.3113299523038</c:v>
                </c:pt>
                <c:pt idx="262">
                  <c:v>4919.2483338019165</c:v>
                </c:pt>
                <c:pt idx="263">
                  <c:v>4920.6226599046076</c:v>
                </c:pt>
                <c:pt idx="264">
                  <c:v>4921.6886700476962</c:v>
                </c:pt>
                <c:pt idx="265">
                  <c:v>4922.5596637542203</c:v>
                </c:pt>
                <c:pt idx="266">
                  <c:v>4923.2960784401566</c:v>
                </c:pt>
                <c:pt idx="267">
                  <c:v>4923.9339898569115</c:v>
                </c:pt>
                <c:pt idx="268">
                  <c:v>4924.496667603833</c:v>
                </c:pt>
                <c:pt idx="269">
                  <c:v>4925</c:v>
                </c:pt>
                <c:pt idx="270">
                  <c:v>5292</c:v>
                </c:pt>
                <c:pt idx="271">
                  <c:v>5295.3113299523038</c:v>
                </c:pt>
                <c:pt idx="272">
                  <c:v>5297.2483338019165</c:v>
                </c:pt>
                <c:pt idx="273">
                  <c:v>5298.6226599046076</c:v>
                </c:pt>
                <c:pt idx="274">
                  <c:v>5299.6886700476962</c:v>
                </c:pt>
                <c:pt idx="275">
                  <c:v>5300.5596637542203</c:v>
                </c:pt>
                <c:pt idx="276">
                  <c:v>5301.2960784401566</c:v>
                </c:pt>
                <c:pt idx="277">
                  <c:v>5301.9339898569115</c:v>
                </c:pt>
                <c:pt idx="278">
                  <c:v>5302.496667603833</c:v>
                </c:pt>
                <c:pt idx="279">
                  <c:v>5303</c:v>
                </c:pt>
                <c:pt idx="280">
                  <c:v>5684</c:v>
                </c:pt>
                <c:pt idx="281">
                  <c:v>5687.3113299523038</c:v>
                </c:pt>
                <c:pt idx="282">
                  <c:v>5689.2483338019165</c:v>
                </c:pt>
                <c:pt idx="283">
                  <c:v>5690.6226599046076</c:v>
                </c:pt>
                <c:pt idx="284">
                  <c:v>5691.6886700476962</c:v>
                </c:pt>
                <c:pt idx="285">
                  <c:v>5692.5596637542203</c:v>
                </c:pt>
                <c:pt idx="286">
                  <c:v>5693.2960784401566</c:v>
                </c:pt>
                <c:pt idx="287">
                  <c:v>5693.9339898569115</c:v>
                </c:pt>
                <c:pt idx="288">
                  <c:v>5694.496667603833</c:v>
                </c:pt>
                <c:pt idx="289">
                  <c:v>5695</c:v>
                </c:pt>
                <c:pt idx="290">
                  <c:v>6090</c:v>
                </c:pt>
                <c:pt idx="291">
                  <c:v>6093.3113299523038</c:v>
                </c:pt>
                <c:pt idx="292">
                  <c:v>6095.2483338019165</c:v>
                </c:pt>
                <c:pt idx="293">
                  <c:v>6096.6226599046076</c:v>
                </c:pt>
                <c:pt idx="294">
                  <c:v>6097.6886700476962</c:v>
                </c:pt>
                <c:pt idx="295">
                  <c:v>6098.5596637542203</c:v>
                </c:pt>
                <c:pt idx="296">
                  <c:v>6099.2960784401566</c:v>
                </c:pt>
                <c:pt idx="297">
                  <c:v>6099.9339898569115</c:v>
                </c:pt>
                <c:pt idx="298">
                  <c:v>6100.496667603833</c:v>
                </c:pt>
                <c:pt idx="299">
                  <c:v>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8-2641-8CCE-DFE3999A8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84304"/>
        <c:axId val="277159520"/>
      </c:lineChart>
      <c:catAx>
        <c:axId val="2774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77159520"/>
        <c:crosses val="autoZero"/>
        <c:auto val="1"/>
        <c:lblAlgn val="ctr"/>
        <c:lblOffset val="100"/>
        <c:noMultiLvlLbl val="0"/>
      </c:catAx>
      <c:valAx>
        <c:axId val="2771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7748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요구 전투력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스테이지!$C$5:$C$304</c:f>
              <c:numCache>
                <c:formatCode>General</c:formatCode>
                <c:ptCount val="300"/>
                <c:pt idx="0">
                  <c:v>34.706731973963876</c:v>
                </c:pt>
                <c:pt idx="1">
                  <c:v>55.0088687013127</c:v>
                </c:pt>
                <c:pt idx="2">
                  <c:v>69.413463947927752</c:v>
                </c:pt>
                <c:pt idx="3">
                  <c:v>80.586536052072262</c:v>
                </c:pt>
                <c:pt idx="4">
                  <c:v>89.715600675276576</c:v>
                </c:pt>
                <c:pt idx="5">
                  <c:v>97.434114835641523</c:v>
                </c:pt>
                <c:pt idx="6">
                  <c:v>104.12019592189162</c:v>
                </c:pt>
                <c:pt idx="7">
                  <c:v>110.0177374026254</c:v>
                </c:pt>
                <c:pt idx="8">
                  <c:v>115.29326802603615</c:v>
                </c:pt>
                <c:pt idx="9">
                  <c:v>120.06556597030071</c:v>
                </c:pt>
                <c:pt idx="10">
                  <c:v>124.42233264924045</c:v>
                </c:pt>
                <c:pt idx="11">
                  <c:v>128.43016948333332</c:v>
                </c:pt>
                <c:pt idx="12">
                  <c:v>132.14084680960539</c:v>
                </c:pt>
                <c:pt idx="13">
                  <c:v>135.59540475338494</c:v>
                </c:pt>
                <c:pt idx="14">
                  <c:v>138.8269278958555</c:v>
                </c:pt>
                <c:pt idx="15">
                  <c:v>141.8624772848124</c:v>
                </c:pt>
                <c:pt idx="16">
                  <c:v>144.72446937658927</c:v>
                </c:pt>
                <c:pt idx="17">
                  <c:v>147.43168165391336</c:v>
                </c:pt>
                <c:pt idx="18">
                  <c:v>150</c:v>
                </c:pt>
                <c:pt idx="19">
                  <c:v>200</c:v>
                </c:pt>
                <c:pt idx="20">
                  <c:v>234.70673197396388</c:v>
                </c:pt>
                <c:pt idx="21">
                  <c:v>255.00886870131271</c:v>
                </c:pt>
                <c:pt idx="22">
                  <c:v>269.41346394792777</c:v>
                </c:pt>
                <c:pt idx="23">
                  <c:v>280.58653605207223</c:v>
                </c:pt>
                <c:pt idx="24">
                  <c:v>289.71560067527656</c:v>
                </c:pt>
                <c:pt idx="25">
                  <c:v>297.43411483564154</c:v>
                </c:pt>
                <c:pt idx="26">
                  <c:v>304.12019592189165</c:v>
                </c:pt>
                <c:pt idx="27">
                  <c:v>310.01773740262541</c:v>
                </c:pt>
                <c:pt idx="28">
                  <c:v>315.29326802603612</c:v>
                </c:pt>
                <c:pt idx="29">
                  <c:v>320.06556597030072</c:v>
                </c:pt>
                <c:pt idx="30">
                  <c:v>324.42233264924045</c:v>
                </c:pt>
                <c:pt idx="31">
                  <c:v>328.43016948333332</c:v>
                </c:pt>
                <c:pt idx="32">
                  <c:v>332.14084680960536</c:v>
                </c:pt>
                <c:pt idx="33">
                  <c:v>335.59540475338497</c:v>
                </c:pt>
                <c:pt idx="34">
                  <c:v>338.82692789585553</c:v>
                </c:pt>
                <c:pt idx="35">
                  <c:v>341.86247728481237</c:v>
                </c:pt>
                <c:pt idx="36">
                  <c:v>344.72446937658924</c:v>
                </c:pt>
                <c:pt idx="37">
                  <c:v>347.43168165391336</c:v>
                </c:pt>
                <c:pt idx="38">
                  <c:v>350</c:v>
                </c:pt>
                <c:pt idx="39">
                  <c:v>400</c:v>
                </c:pt>
                <c:pt idx="40">
                  <c:v>434.70673197396388</c:v>
                </c:pt>
                <c:pt idx="41">
                  <c:v>455.00886870131268</c:v>
                </c:pt>
                <c:pt idx="42">
                  <c:v>469.41346394792777</c:v>
                </c:pt>
                <c:pt idx="43">
                  <c:v>480.58653605207223</c:v>
                </c:pt>
                <c:pt idx="44">
                  <c:v>489.71560067527656</c:v>
                </c:pt>
                <c:pt idx="45">
                  <c:v>497.43411483564154</c:v>
                </c:pt>
                <c:pt idx="46">
                  <c:v>504.12019592189165</c:v>
                </c:pt>
                <c:pt idx="47">
                  <c:v>510.01773740262541</c:v>
                </c:pt>
                <c:pt idx="48">
                  <c:v>515.29326802603612</c:v>
                </c:pt>
                <c:pt idx="49">
                  <c:v>520.06556597030067</c:v>
                </c:pt>
                <c:pt idx="50">
                  <c:v>524.42233264924039</c:v>
                </c:pt>
                <c:pt idx="51">
                  <c:v>528.43016948333332</c:v>
                </c:pt>
                <c:pt idx="52">
                  <c:v>532.14084680960536</c:v>
                </c:pt>
                <c:pt idx="53">
                  <c:v>535.59540475338497</c:v>
                </c:pt>
                <c:pt idx="54">
                  <c:v>538.82692789585553</c:v>
                </c:pt>
                <c:pt idx="55">
                  <c:v>541.86247728481237</c:v>
                </c:pt>
                <c:pt idx="56">
                  <c:v>544.72446937658924</c:v>
                </c:pt>
                <c:pt idx="57">
                  <c:v>547.4316816539133</c:v>
                </c:pt>
                <c:pt idx="58">
                  <c:v>550</c:v>
                </c:pt>
                <c:pt idx="59">
                  <c:v>600</c:v>
                </c:pt>
                <c:pt idx="60">
                  <c:v>634.70673197396388</c:v>
                </c:pt>
                <c:pt idx="61">
                  <c:v>655.00886870131274</c:v>
                </c:pt>
                <c:pt idx="62">
                  <c:v>669.41346394792777</c:v>
                </c:pt>
                <c:pt idx="63">
                  <c:v>680.58653605207223</c:v>
                </c:pt>
                <c:pt idx="64">
                  <c:v>689.71560067527662</c:v>
                </c:pt>
                <c:pt idx="65">
                  <c:v>697.43411483564148</c:v>
                </c:pt>
                <c:pt idx="66">
                  <c:v>704.12019592189165</c:v>
                </c:pt>
                <c:pt idx="67">
                  <c:v>710.01773740262536</c:v>
                </c:pt>
                <c:pt idx="68">
                  <c:v>715.29326802603612</c:v>
                </c:pt>
                <c:pt idx="69">
                  <c:v>720.06556597030067</c:v>
                </c:pt>
                <c:pt idx="70">
                  <c:v>724.42233264924039</c:v>
                </c:pt>
                <c:pt idx="71">
                  <c:v>728.43016948333332</c:v>
                </c:pt>
                <c:pt idx="72">
                  <c:v>732.14084680960536</c:v>
                </c:pt>
                <c:pt idx="73">
                  <c:v>735.59540475338497</c:v>
                </c:pt>
                <c:pt idx="74">
                  <c:v>738.82692789585553</c:v>
                </c:pt>
                <c:pt idx="75">
                  <c:v>741.86247728481237</c:v>
                </c:pt>
                <c:pt idx="76">
                  <c:v>744.72446937658924</c:v>
                </c:pt>
                <c:pt idx="77">
                  <c:v>747.4316816539133</c:v>
                </c:pt>
                <c:pt idx="78">
                  <c:v>750</c:v>
                </c:pt>
                <c:pt idx="79">
                  <c:v>800</c:v>
                </c:pt>
                <c:pt idx="80">
                  <c:v>834.70673197396388</c:v>
                </c:pt>
                <c:pt idx="81">
                  <c:v>855.00886870131274</c:v>
                </c:pt>
                <c:pt idx="82">
                  <c:v>869.41346394792777</c:v>
                </c:pt>
                <c:pt idx="83">
                  <c:v>880.58653605207223</c:v>
                </c:pt>
                <c:pt idx="84">
                  <c:v>889.71560067527662</c:v>
                </c:pt>
                <c:pt idx="85">
                  <c:v>897.43411483564148</c:v>
                </c:pt>
                <c:pt idx="86">
                  <c:v>904.12019592189165</c:v>
                </c:pt>
                <c:pt idx="87">
                  <c:v>910.01773740262536</c:v>
                </c:pt>
                <c:pt idx="88">
                  <c:v>915.29326802603612</c:v>
                </c:pt>
                <c:pt idx="89">
                  <c:v>920.06556597030067</c:v>
                </c:pt>
                <c:pt idx="90">
                  <c:v>924.42233264924039</c:v>
                </c:pt>
                <c:pt idx="91">
                  <c:v>928.43016948333332</c:v>
                </c:pt>
                <c:pt idx="92">
                  <c:v>932.14084680960536</c:v>
                </c:pt>
                <c:pt idx="93">
                  <c:v>935.59540475338497</c:v>
                </c:pt>
                <c:pt idx="94">
                  <c:v>938.82692789585553</c:v>
                </c:pt>
                <c:pt idx="95">
                  <c:v>941.86247728481237</c:v>
                </c:pt>
                <c:pt idx="96">
                  <c:v>944.72446937658924</c:v>
                </c:pt>
                <c:pt idx="97">
                  <c:v>947.4316816539133</c:v>
                </c:pt>
                <c:pt idx="98">
                  <c:v>950</c:v>
                </c:pt>
                <c:pt idx="99">
                  <c:v>1000</c:v>
                </c:pt>
                <c:pt idx="100">
                  <c:v>1034.7067319739638</c:v>
                </c:pt>
                <c:pt idx="101">
                  <c:v>1055.0088687013126</c:v>
                </c:pt>
                <c:pt idx="102">
                  <c:v>1069.4134639479278</c:v>
                </c:pt>
                <c:pt idx="103">
                  <c:v>1080.5865360520722</c:v>
                </c:pt>
                <c:pt idx="104">
                  <c:v>1089.7156006752766</c:v>
                </c:pt>
                <c:pt idx="105">
                  <c:v>1097.4341148356416</c:v>
                </c:pt>
                <c:pt idx="106">
                  <c:v>1104.1201959218915</c:v>
                </c:pt>
                <c:pt idx="107">
                  <c:v>1110.0177374026255</c:v>
                </c:pt>
                <c:pt idx="108">
                  <c:v>1115.2932680260362</c:v>
                </c:pt>
                <c:pt idx="109">
                  <c:v>1120.0655659703007</c:v>
                </c:pt>
                <c:pt idx="110">
                  <c:v>1124.4223326492404</c:v>
                </c:pt>
                <c:pt idx="111">
                  <c:v>1128.4301694833334</c:v>
                </c:pt>
                <c:pt idx="112">
                  <c:v>1132.1408468096054</c:v>
                </c:pt>
                <c:pt idx="113">
                  <c:v>1135.5954047533849</c:v>
                </c:pt>
                <c:pt idx="114">
                  <c:v>1138.8269278958555</c:v>
                </c:pt>
                <c:pt idx="115">
                  <c:v>1141.8624772848125</c:v>
                </c:pt>
                <c:pt idx="116">
                  <c:v>1144.7244693765892</c:v>
                </c:pt>
                <c:pt idx="117">
                  <c:v>1147.4316816539133</c:v>
                </c:pt>
                <c:pt idx="118">
                  <c:v>1150</c:v>
                </c:pt>
                <c:pt idx="119">
                  <c:v>1200</c:v>
                </c:pt>
                <c:pt idx="120">
                  <c:v>1234.7067319739638</c:v>
                </c:pt>
                <c:pt idx="121">
                  <c:v>1255.0088687013126</c:v>
                </c:pt>
                <c:pt idx="122">
                  <c:v>1269.4134639479278</c:v>
                </c:pt>
                <c:pt idx="123">
                  <c:v>1280.5865360520722</c:v>
                </c:pt>
                <c:pt idx="124">
                  <c:v>1289.7156006752766</c:v>
                </c:pt>
                <c:pt idx="125">
                  <c:v>1297.4341148356416</c:v>
                </c:pt>
                <c:pt idx="126">
                  <c:v>1304.1201959218915</c:v>
                </c:pt>
                <c:pt idx="127">
                  <c:v>1310.0177374026255</c:v>
                </c:pt>
                <c:pt idx="128">
                  <c:v>1315.2932680260362</c:v>
                </c:pt>
                <c:pt idx="129">
                  <c:v>1320.0655659703007</c:v>
                </c:pt>
                <c:pt idx="130">
                  <c:v>1324.4223326492404</c:v>
                </c:pt>
                <c:pt idx="131">
                  <c:v>1328.4301694833334</c:v>
                </c:pt>
                <c:pt idx="132">
                  <c:v>1332.1408468096054</c:v>
                </c:pt>
                <c:pt idx="133">
                  <c:v>1335.5954047533849</c:v>
                </c:pt>
                <c:pt idx="134">
                  <c:v>1338.8269278958555</c:v>
                </c:pt>
                <c:pt idx="135">
                  <c:v>1341.8624772848125</c:v>
                </c:pt>
                <c:pt idx="136">
                  <c:v>1344.7244693765892</c:v>
                </c:pt>
                <c:pt idx="137">
                  <c:v>1347.4316816539133</c:v>
                </c:pt>
                <c:pt idx="138">
                  <c:v>1350</c:v>
                </c:pt>
                <c:pt idx="139">
                  <c:v>1400</c:v>
                </c:pt>
                <c:pt idx="140">
                  <c:v>1434.7067319739638</c:v>
                </c:pt>
                <c:pt idx="141">
                  <c:v>1455.0088687013126</c:v>
                </c:pt>
                <c:pt idx="142">
                  <c:v>1469.4134639479278</c:v>
                </c:pt>
                <c:pt idx="143">
                  <c:v>1480.5865360520722</c:v>
                </c:pt>
                <c:pt idx="144">
                  <c:v>1489.7156006752766</c:v>
                </c:pt>
                <c:pt idx="145">
                  <c:v>1497.4341148356416</c:v>
                </c:pt>
                <c:pt idx="146">
                  <c:v>1504.1201959218915</c:v>
                </c:pt>
                <c:pt idx="147">
                  <c:v>1510.0177374026255</c:v>
                </c:pt>
                <c:pt idx="148">
                  <c:v>1515.2932680260362</c:v>
                </c:pt>
                <c:pt idx="149">
                  <c:v>1520.0655659703007</c:v>
                </c:pt>
                <c:pt idx="150">
                  <c:v>1524.4223326492404</c:v>
                </c:pt>
                <c:pt idx="151">
                  <c:v>1528.4301694833334</c:v>
                </c:pt>
                <c:pt idx="152">
                  <c:v>1532.1408468096054</c:v>
                </c:pt>
                <c:pt idx="153">
                  <c:v>1535.5954047533849</c:v>
                </c:pt>
                <c:pt idx="154">
                  <c:v>1538.8269278958555</c:v>
                </c:pt>
                <c:pt idx="155">
                  <c:v>1541.8624772848125</c:v>
                </c:pt>
                <c:pt idx="156">
                  <c:v>1544.7244693765892</c:v>
                </c:pt>
                <c:pt idx="157">
                  <c:v>1547.4316816539133</c:v>
                </c:pt>
                <c:pt idx="158">
                  <c:v>1550</c:v>
                </c:pt>
                <c:pt idx="159">
                  <c:v>1600</c:v>
                </c:pt>
                <c:pt idx="160">
                  <c:v>1634.7067319739638</c:v>
                </c:pt>
                <c:pt idx="161">
                  <c:v>1655.0088687013126</c:v>
                </c:pt>
                <c:pt idx="162">
                  <c:v>1669.4134639479278</c:v>
                </c:pt>
                <c:pt idx="163">
                  <c:v>1680.5865360520722</c:v>
                </c:pt>
                <c:pt idx="164">
                  <c:v>1689.7156006752766</c:v>
                </c:pt>
                <c:pt idx="165">
                  <c:v>1697.4341148356416</c:v>
                </c:pt>
                <c:pt idx="166">
                  <c:v>1704.1201959218915</c:v>
                </c:pt>
                <c:pt idx="167">
                  <c:v>1710.0177374026255</c:v>
                </c:pt>
                <c:pt idx="168">
                  <c:v>1715.2932680260362</c:v>
                </c:pt>
                <c:pt idx="169">
                  <c:v>1720.0655659703007</c:v>
                </c:pt>
                <c:pt idx="170">
                  <c:v>1724.4223326492404</c:v>
                </c:pt>
                <c:pt idx="171">
                  <c:v>1728.4301694833334</c:v>
                </c:pt>
                <c:pt idx="172">
                  <c:v>1732.1408468096054</c:v>
                </c:pt>
                <c:pt idx="173">
                  <c:v>1735.5954047533849</c:v>
                </c:pt>
                <c:pt idx="174">
                  <c:v>1738.8269278958555</c:v>
                </c:pt>
                <c:pt idx="175">
                  <c:v>1741.8624772848125</c:v>
                </c:pt>
                <c:pt idx="176">
                  <c:v>1744.7244693765892</c:v>
                </c:pt>
                <c:pt idx="177">
                  <c:v>1747.4316816539133</c:v>
                </c:pt>
                <c:pt idx="178">
                  <c:v>1750</c:v>
                </c:pt>
                <c:pt idx="179">
                  <c:v>1800</c:v>
                </c:pt>
                <c:pt idx="180">
                  <c:v>1834.7067319739638</c:v>
                </c:pt>
                <c:pt idx="181">
                  <c:v>1855.0088687013126</c:v>
                </c:pt>
                <c:pt idx="182">
                  <c:v>1869.4134639479278</c:v>
                </c:pt>
                <c:pt idx="183">
                  <c:v>1880.5865360520722</c:v>
                </c:pt>
                <c:pt idx="184">
                  <c:v>1889.7156006752766</c:v>
                </c:pt>
                <c:pt idx="185">
                  <c:v>1897.4341148356416</c:v>
                </c:pt>
                <c:pt idx="186">
                  <c:v>1904.1201959218915</c:v>
                </c:pt>
                <c:pt idx="187">
                  <c:v>1910.0177374026255</c:v>
                </c:pt>
                <c:pt idx="188">
                  <c:v>1915.2932680260362</c:v>
                </c:pt>
                <c:pt idx="189">
                  <c:v>1920.0655659703007</c:v>
                </c:pt>
                <c:pt idx="190">
                  <c:v>1924.4223326492404</c:v>
                </c:pt>
                <c:pt idx="191">
                  <c:v>1928.4301694833334</c:v>
                </c:pt>
                <c:pt idx="192">
                  <c:v>1932.1408468096054</c:v>
                </c:pt>
                <c:pt idx="193">
                  <c:v>1935.5954047533849</c:v>
                </c:pt>
                <c:pt idx="194">
                  <c:v>1938.8269278958555</c:v>
                </c:pt>
                <c:pt idx="195">
                  <c:v>1941.8624772848125</c:v>
                </c:pt>
                <c:pt idx="196">
                  <c:v>1944.7244693765892</c:v>
                </c:pt>
                <c:pt idx="197">
                  <c:v>1947.4316816539133</c:v>
                </c:pt>
                <c:pt idx="198">
                  <c:v>1950</c:v>
                </c:pt>
                <c:pt idx="199">
                  <c:v>2000</c:v>
                </c:pt>
                <c:pt idx="200">
                  <c:v>2034.7067319739638</c:v>
                </c:pt>
                <c:pt idx="201">
                  <c:v>2055.0088687013126</c:v>
                </c:pt>
                <c:pt idx="202">
                  <c:v>2069.4134639479275</c:v>
                </c:pt>
                <c:pt idx="203">
                  <c:v>2080.5865360520725</c:v>
                </c:pt>
                <c:pt idx="204">
                  <c:v>2089.7156006752766</c:v>
                </c:pt>
                <c:pt idx="205">
                  <c:v>2097.4341148356416</c:v>
                </c:pt>
                <c:pt idx="206">
                  <c:v>2104.1201959218915</c:v>
                </c:pt>
                <c:pt idx="207">
                  <c:v>2110.0177374026252</c:v>
                </c:pt>
                <c:pt idx="208">
                  <c:v>2115.293268026036</c:v>
                </c:pt>
                <c:pt idx="209">
                  <c:v>2120.0655659703007</c:v>
                </c:pt>
                <c:pt idx="210">
                  <c:v>2124.4223326492406</c:v>
                </c:pt>
                <c:pt idx="211">
                  <c:v>2128.4301694833334</c:v>
                </c:pt>
                <c:pt idx="212">
                  <c:v>2132.1408468096056</c:v>
                </c:pt>
                <c:pt idx="213">
                  <c:v>2135.5954047533851</c:v>
                </c:pt>
                <c:pt idx="214">
                  <c:v>2138.8269278958555</c:v>
                </c:pt>
                <c:pt idx="215">
                  <c:v>2141.8624772848125</c:v>
                </c:pt>
                <c:pt idx="216">
                  <c:v>2144.7244693765892</c:v>
                </c:pt>
                <c:pt idx="217">
                  <c:v>2147.4316816539135</c:v>
                </c:pt>
                <c:pt idx="218">
                  <c:v>2150</c:v>
                </c:pt>
                <c:pt idx="219">
                  <c:v>2200</c:v>
                </c:pt>
                <c:pt idx="220">
                  <c:v>2234.706731973964</c:v>
                </c:pt>
                <c:pt idx="221">
                  <c:v>2255.0088687013126</c:v>
                </c:pt>
                <c:pt idx="222">
                  <c:v>2269.4134639479275</c:v>
                </c:pt>
                <c:pt idx="223">
                  <c:v>2280.5865360520725</c:v>
                </c:pt>
                <c:pt idx="224">
                  <c:v>2289.7156006752766</c:v>
                </c:pt>
                <c:pt idx="225">
                  <c:v>2297.4341148356416</c:v>
                </c:pt>
                <c:pt idx="226">
                  <c:v>2304.1201959218915</c:v>
                </c:pt>
                <c:pt idx="227">
                  <c:v>2310.0177374026252</c:v>
                </c:pt>
                <c:pt idx="228">
                  <c:v>2315.293268026036</c:v>
                </c:pt>
                <c:pt idx="229">
                  <c:v>2320.0655659703007</c:v>
                </c:pt>
                <c:pt idx="230">
                  <c:v>2324.4223326492406</c:v>
                </c:pt>
                <c:pt idx="231">
                  <c:v>2328.4301694833334</c:v>
                </c:pt>
                <c:pt idx="232">
                  <c:v>2332.1408468096056</c:v>
                </c:pt>
                <c:pt idx="233">
                  <c:v>2335.5954047533851</c:v>
                </c:pt>
                <c:pt idx="234">
                  <c:v>2338.8269278958555</c:v>
                </c:pt>
                <c:pt idx="235">
                  <c:v>2341.8624772848125</c:v>
                </c:pt>
                <c:pt idx="236">
                  <c:v>2344.7244693765892</c:v>
                </c:pt>
                <c:pt idx="237">
                  <c:v>2347.4316816539135</c:v>
                </c:pt>
                <c:pt idx="238">
                  <c:v>2350</c:v>
                </c:pt>
                <c:pt idx="239">
                  <c:v>2400</c:v>
                </c:pt>
                <c:pt idx="240">
                  <c:v>2434.706731973964</c:v>
                </c:pt>
                <c:pt idx="241">
                  <c:v>2455.0088687013126</c:v>
                </c:pt>
                <c:pt idx="242">
                  <c:v>2469.4134639479275</c:v>
                </c:pt>
                <c:pt idx="243">
                  <c:v>2480.5865360520725</c:v>
                </c:pt>
                <c:pt idx="244">
                  <c:v>2489.7156006752766</c:v>
                </c:pt>
                <c:pt idx="245">
                  <c:v>2497.4341148356416</c:v>
                </c:pt>
                <c:pt idx="246">
                  <c:v>2504.1201959218915</c:v>
                </c:pt>
                <c:pt idx="247">
                  <c:v>2510.0177374026252</c:v>
                </c:pt>
                <c:pt idx="248">
                  <c:v>2515.293268026036</c:v>
                </c:pt>
                <c:pt idx="249">
                  <c:v>2520.0655659703007</c:v>
                </c:pt>
                <c:pt idx="250">
                  <c:v>2524.4223326492406</c:v>
                </c:pt>
                <c:pt idx="251">
                  <c:v>2528.4301694833334</c:v>
                </c:pt>
                <c:pt idx="252">
                  <c:v>2532.1408468096056</c:v>
                </c:pt>
                <c:pt idx="253">
                  <c:v>2535.5954047533851</c:v>
                </c:pt>
                <c:pt idx="254">
                  <c:v>2538.8269278958555</c:v>
                </c:pt>
                <c:pt idx="255">
                  <c:v>2541.8624772848125</c:v>
                </c:pt>
                <c:pt idx="256">
                  <c:v>2544.7244693765892</c:v>
                </c:pt>
                <c:pt idx="257">
                  <c:v>2547.4316816539135</c:v>
                </c:pt>
                <c:pt idx="258">
                  <c:v>2550</c:v>
                </c:pt>
                <c:pt idx="259">
                  <c:v>2600</c:v>
                </c:pt>
                <c:pt idx="260">
                  <c:v>2634.706731973964</c:v>
                </c:pt>
                <c:pt idx="261">
                  <c:v>2655.0088687013126</c:v>
                </c:pt>
                <c:pt idx="262">
                  <c:v>2669.4134639479275</c:v>
                </c:pt>
                <c:pt idx="263">
                  <c:v>2680.5865360520725</c:v>
                </c:pt>
                <c:pt idx="264">
                  <c:v>2689.7156006752766</c:v>
                </c:pt>
                <c:pt idx="265">
                  <c:v>2697.4341148356416</c:v>
                </c:pt>
                <c:pt idx="266">
                  <c:v>2704.1201959218915</c:v>
                </c:pt>
                <c:pt idx="267">
                  <c:v>2710.0177374026252</c:v>
                </c:pt>
                <c:pt idx="268">
                  <c:v>2715.293268026036</c:v>
                </c:pt>
                <c:pt idx="269">
                  <c:v>2720.0655659703007</c:v>
                </c:pt>
                <c:pt idx="270">
                  <c:v>2724.4223326492406</c:v>
                </c:pt>
                <c:pt idx="271">
                  <c:v>2728.4301694833334</c:v>
                </c:pt>
                <c:pt idx="272">
                  <c:v>2732.1408468096056</c:v>
                </c:pt>
                <c:pt idx="273">
                  <c:v>2735.5954047533851</c:v>
                </c:pt>
                <c:pt idx="274">
                  <c:v>2738.8269278958555</c:v>
                </c:pt>
                <c:pt idx="275">
                  <c:v>2741.8624772848125</c:v>
                </c:pt>
                <c:pt idx="276">
                  <c:v>2744.7244693765892</c:v>
                </c:pt>
                <c:pt idx="277">
                  <c:v>2747.4316816539135</c:v>
                </c:pt>
                <c:pt idx="278">
                  <c:v>2750</c:v>
                </c:pt>
                <c:pt idx="279">
                  <c:v>2800</c:v>
                </c:pt>
                <c:pt idx="280">
                  <c:v>2834.706731973964</c:v>
                </c:pt>
                <c:pt idx="281">
                  <c:v>2855.0088687013126</c:v>
                </c:pt>
                <c:pt idx="282">
                  <c:v>2869.4134639479275</c:v>
                </c:pt>
                <c:pt idx="283">
                  <c:v>2880.5865360520725</c:v>
                </c:pt>
                <c:pt idx="284">
                  <c:v>2889.7156006752766</c:v>
                </c:pt>
                <c:pt idx="285">
                  <c:v>2897.4341148356416</c:v>
                </c:pt>
                <c:pt idx="286">
                  <c:v>2904.1201959218915</c:v>
                </c:pt>
                <c:pt idx="287">
                  <c:v>2910.0177374026252</c:v>
                </c:pt>
                <c:pt idx="288">
                  <c:v>2915.293268026036</c:v>
                </c:pt>
                <c:pt idx="289">
                  <c:v>2920.0655659703007</c:v>
                </c:pt>
                <c:pt idx="290">
                  <c:v>2924.4223326492406</c:v>
                </c:pt>
                <c:pt idx="291">
                  <c:v>2928.4301694833334</c:v>
                </c:pt>
                <c:pt idx="292">
                  <c:v>2932.1408468096056</c:v>
                </c:pt>
                <c:pt idx="293">
                  <c:v>2935.5954047533851</c:v>
                </c:pt>
                <c:pt idx="294">
                  <c:v>2938.8269278958555</c:v>
                </c:pt>
                <c:pt idx="295">
                  <c:v>2941.8624772848125</c:v>
                </c:pt>
                <c:pt idx="296">
                  <c:v>2944.7244693765892</c:v>
                </c:pt>
                <c:pt idx="297">
                  <c:v>2947.4316816539135</c:v>
                </c:pt>
                <c:pt idx="298">
                  <c:v>2950</c:v>
                </c:pt>
                <c:pt idx="2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4-0B46-990A-04803094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38128"/>
        <c:axId val="671539856"/>
      </c:lineChart>
      <c:catAx>
        <c:axId val="6715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71539856"/>
        <c:crosses val="autoZero"/>
        <c:auto val="1"/>
        <c:lblAlgn val="ctr"/>
        <c:lblOffset val="100"/>
        <c:noMultiLvlLbl val="0"/>
      </c:catAx>
      <c:valAx>
        <c:axId val="6715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6715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12700</xdr:rowOff>
    </xdr:from>
    <xdr:to>
      <xdr:col>10</xdr:col>
      <xdr:colOff>152400</xdr:colOff>
      <xdr:row>35</xdr:row>
      <xdr:rowOff>138901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EA2BDF9-4DF1-3D40-8380-97CCE0343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200" y="660400"/>
          <a:ext cx="7772400" cy="7466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14</xdr:row>
      <xdr:rowOff>88900</xdr:rowOff>
    </xdr:from>
    <xdr:to>
      <xdr:col>12</xdr:col>
      <xdr:colOff>336550</xdr:colOff>
      <xdr:row>26</xdr:row>
      <xdr:rowOff>88900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3B810F-5D11-5657-926D-E704936A1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27</xdr:row>
      <xdr:rowOff>69850</xdr:rowOff>
    </xdr:from>
    <xdr:to>
      <xdr:col>12</xdr:col>
      <xdr:colOff>317500</xdr:colOff>
      <xdr:row>39</xdr:row>
      <xdr:rowOff>69850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DF751F-740E-1EDC-E159-EBBCC1C28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53</xdr:row>
      <xdr:rowOff>0</xdr:rowOff>
    </xdr:from>
    <xdr:to>
      <xdr:col>9</xdr:col>
      <xdr:colOff>736600</xdr:colOff>
      <xdr:row>78</xdr:row>
      <xdr:rowOff>99190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6BA2D9B-05E7-A36E-1A73-641FF662B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500" y="12115800"/>
          <a:ext cx="7772400" cy="58141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679C-D2A7-A345-B246-FA64E6939852}">
  <dimension ref="A1:N39"/>
  <sheetViews>
    <sheetView topLeftCell="F1" zoomScale="150" zoomScaleNormal="100" workbookViewId="0">
      <selection activeCell="J11" sqref="J11"/>
    </sheetView>
  </sheetViews>
  <sheetFormatPr baseColWidth="10" defaultRowHeight="18"/>
  <cols>
    <col min="1" max="1" width="10.7109375" style="4"/>
    <col min="3" max="3" width="10.7109375" customWidth="1"/>
    <col min="7" max="7" width="11.85546875" customWidth="1"/>
    <col min="8" max="8" width="13.7109375" bestFit="1" customWidth="1"/>
    <col min="14" max="14" width="11.7109375" bestFit="1" customWidth="1"/>
  </cols>
  <sheetData>
    <row r="1" spans="1:14">
      <c r="A1" s="4" t="s">
        <v>0</v>
      </c>
    </row>
    <row r="2" spans="1:14">
      <c r="B2" t="s">
        <v>189</v>
      </c>
    </row>
    <row r="4" spans="1:14">
      <c r="A4" s="4" t="s">
        <v>1</v>
      </c>
    </row>
    <row r="5" spans="1:14">
      <c r="B5" t="s">
        <v>2</v>
      </c>
      <c r="C5" t="s">
        <v>3</v>
      </c>
      <c r="I5" s="6" t="s">
        <v>4</v>
      </c>
      <c r="J5" s="6" t="s">
        <v>5</v>
      </c>
      <c r="K5" s="6" t="s">
        <v>6</v>
      </c>
      <c r="L5" s="6" t="s">
        <v>7</v>
      </c>
      <c r="M5" s="6" t="s">
        <v>8</v>
      </c>
      <c r="N5" s="6" t="s">
        <v>9</v>
      </c>
    </row>
    <row r="6" spans="1:14">
      <c r="C6" s="3" t="s">
        <v>50</v>
      </c>
      <c r="D6" s="1" t="s">
        <v>10</v>
      </c>
      <c r="E6" s="1" t="s">
        <v>11</v>
      </c>
      <c r="F6" s="1" t="s">
        <v>12</v>
      </c>
      <c r="H6" t="s">
        <v>51</v>
      </c>
      <c r="I6">
        <v>200</v>
      </c>
      <c r="J6">
        <v>400</v>
      </c>
      <c r="K6">
        <v>650</v>
      </c>
      <c r="L6">
        <v>950</v>
      </c>
      <c r="M6">
        <v>1300</v>
      </c>
      <c r="N6">
        <v>1700</v>
      </c>
    </row>
    <row r="7" spans="1:14">
      <c r="C7" s="2">
        <v>20</v>
      </c>
      <c r="D7">
        <v>200</v>
      </c>
      <c r="E7">
        <v>1200</v>
      </c>
      <c r="F7">
        <v>2200</v>
      </c>
      <c r="I7">
        <f t="shared" ref="I7:M7" si="0">I6/$N$6</f>
        <v>0.11764705882352941</v>
      </c>
      <c r="J7">
        <f t="shared" si="0"/>
        <v>0.23529411764705882</v>
      </c>
      <c r="K7">
        <f t="shared" si="0"/>
        <v>0.38235294117647056</v>
      </c>
      <c r="L7">
        <f t="shared" si="0"/>
        <v>0.55882352941176472</v>
      </c>
      <c r="M7">
        <f t="shared" si="0"/>
        <v>0.76470588235294112</v>
      </c>
      <c r="N7">
        <f>N6/$N$6</f>
        <v>1</v>
      </c>
    </row>
    <row r="8" spans="1:14">
      <c r="C8" s="2">
        <v>40</v>
      </c>
      <c r="D8">
        <v>400</v>
      </c>
      <c r="E8">
        <v>1400</v>
      </c>
      <c r="F8">
        <v>2400</v>
      </c>
    </row>
    <row r="9" spans="1:14">
      <c r="C9" s="2">
        <v>60</v>
      </c>
      <c r="D9">
        <v>600</v>
      </c>
      <c r="E9">
        <v>1600</v>
      </c>
      <c r="F9">
        <v>2600</v>
      </c>
    </row>
    <row r="10" spans="1:14">
      <c r="C10" s="2">
        <v>80</v>
      </c>
      <c r="D10">
        <v>800</v>
      </c>
      <c r="E10">
        <v>1800</v>
      </c>
      <c r="F10">
        <v>2800</v>
      </c>
    </row>
    <row r="11" spans="1:14">
      <c r="C11" s="2">
        <v>100</v>
      </c>
      <c r="D11">
        <v>1000</v>
      </c>
      <c r="E11">
        <v>2000</v>
      </c>
      <c r="F11">
        <v>3000</v>
      </c>
    </row>
    <row r="12" spans="1:14">
      <c r="C12" t="s">
        <v>13</v>
      </c>
      <c r="D12">
        <v>1.1000000000000001</v>
      </c>
      <c r="E12">
        <v>1.2</v>
      </c>
      <c r="F12">
        <v>1.4</v>
      </c>
    </row>
    <row r="14" spans="1:14">
      <c r="A14" s="4" t="s">
        <v>14</v>
      </c>
    </row>
    <row r="15" spans="1:14">
      <c r="B15" t="s">
        <v>18</v>
      </c>
    </row>
    <row r="16" spans="1:14">
      <c r="C16" s="13" t="s">
        <v>19</v>
      </c>
      <c r="N16">
        <f>2400*1.4</f>
        <v>3360</v>
      </c>
    </row>
    <row r="17" spans="1:14">
      <c r="C17" s="1" t="s">
        <v>4</v>
      </c>
      <c r="D17" s="1" t="s">
        <v>5</v>
      </c>
      <c r="E17" s="1" t="s">
        <v>6</v>
      </c>
      <c r="F17" s="1" t="s">
        <v>7</v>
      </c>
      <c r="G17" s="1" t="s">
        <v>8</v>
      </c>
      <c r="H17" s="1" t="s">
        <v>9</v>
      </c>
    </row>
    <row r="18" spans="1:14">
      <c r="C18" s="7">
        <f>등급별!$D$14</f>
        <v>31248.842905269514</v>
      </c>
      <c r="D18" s="7">
        <f>등급별!$H$19</f>
        <v>243421.18266237984</v>
      </c>
      <c r="E18" s="7">
        <f>등급별!$L$24</f>
        <v>1281801.5046292802</v>
      </c>
      <c r="F18" s="7">
        <f>등급별!$P$29</f>
        <v>5167013.4391853092</v>
      </c>
      <c r="G18" s="7">
        <f>등급별!$T$34</f>
        <v>710515586.59159136</v>
      </c>
      <c r="H18" s="7">
        <f>등급별!$X$34</f>
        <v>1469821674.5845828</v>
      </c>
    </row>
    <row r="19" spans="1:14">
      <c r="B19" t="s">
        <v>15</v>
      </c>
      <c r="N19">
        <f>H18/스테이지!B754/86400*10</f>
        <v>4.3776086403647776</v>
      </c>
    </row>
    <row r="20" spans="1:14">
      <c r="B20" t="s">
        <v>16</v>
      </c>
    </row>
    <row r="22" spans="1:14">
      <c r="A22" s="4" t="s">
        <v>86</v>
      </c>
    </row>
    <row r="23" spans="1:14">
      <c r="B23" t="s">
        <v>91</v>
      </c>
    </row>
    <row r="24" spans="1:14">
      <c r="B24" t="s">
        <v>178</v>
      </c>
    </row>
    <row r="25" spans="1:14">
      <c r="B25" s="40" t="s">
        <v>188</v>
      </c>
    </row>
    <row r="26" spans="1:14">
      <c r="A26"/>
      <c r="B26" s="39">
        <v>1</v>
      </c>
      <c r="C26" t="s">
        <v>187</v>
      </c>
      <c r="E26" t="s">
        <v>186</v>
      </c>
    </row>
    <row r="27" spans="1:14">
      <c r="A27"/>
      <c r="B27" s="39">
        <v>2</v>
      </c>
      <c r="C27" t="s">
        <v>181</v>
      </c>
      <c r="E27" t="s">
        <v>182</v>
      </c>
    </row>
    <row r="28" spans="1:14">
      <c r="A28"/>
      <c r="B28" s="39">
        <v>3</v>
      </c>
      <c r="C28" t="s">
        <v>88</v>
      </c>
    </row>
    <row r="29" spans="1:14">
      <c r="A29"/>
      <c r="B29" s="39"/>
      <c r="E29" t="s">
        <v>89</v>
      </c>
    </row>
    <row r="30" spans="1:14">
      <c r="A30"/>
      <c r="B30" s="39"/>
      <c r="E30" t="s">
        <v>90</v>
      </c>
    </row>
    <row r="31" spans="1:14">
      <c r="A31"/>
      <c r="B31" s="39">
        <v>4</v>
      </c>
      <c r="C31" t="s">
        <v>176</v>
      </c>
      <c r="E31" t="s">
        <v>177</v>
      </c>
    </row>
    <row r="32" spans="1:14">
      <c r="A32"/>
      <c r="B32" s="39">
        <v>5</v>
      </c>
      <c r="C32" t="s">
        <v>179</v>
      </c>
      <c r="E32" t="s">
        <v>185</v>
      </c>
    </row>
    <row r="33" spans="1:5">
      <c r="A33"/>
      <c r="B33" s="39">
        <v>6</v>
      </c>
      <c r="C33" t="s">
        <v>87</v>
      </c>
    </row>
    <row r="34" spans="1:5">
      <c r="A34"/>
      <c r="B34" s="39"/>
      <c r="E34" t="s">
        <v>93</v>
      </c>
    </row>
    <row r="35" spans="1:5">
      <c r="A35"/>
      <c r="B35" s="39"/>
      <c r="E35" t="s">
        <v>17</v>
      </c>
    </row>
    <row r="36" spans="1:5">
      <c r="B36" s="39">
        <v>7</v>
      </c>
      <c r="C36" t="s">
        <v>92</v>
      </c>
      <c r="E36" t="s">
        <v>180</v>
      </c>
    </row>
    <row r="38" spans="1:5">
      <c r="A38" s="4" t="s">
        <v>190</v>
      </c>
    </row>
    <row r="39" spans="1:5">
      <c r="B39" t="s">
        <v>191</v>
      </c>
    </row>
  </sheetData>
  <phoneticPr fontId="1" type="noConversion"/>
  <hyperlinks>
    <hyperlink ref="C16" location="등급별!A1" display="골드 요구량" xr:uid="{207F9975-87D6-4444-9B76-406110CB457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E7D-C82F-274E-B702-826D1F3FB41C}">
  <dimension ref="A2:T67"/>
  <sheetViews>
    <sheetView workbookViewId="0">
      <selection activeCell="B39" sqref="B39"/>
    </sheetView>
  </sheetViews>
  <sheetFormatPr baseColWidth="10" defaultRowHeight="18"/>
  <cols>
    <col min="2" max="2" width="10.7109375" customWidth="1"/>
  </cols>
  <sheetData>
    <row r="2" spans="1:12">
      <c r="A2" t="s">
        <v>83</v>
      </c>
    </row>
    <row r="3" spans="1:12">
      <c r="A3" t="s">
        <v>142</v>
      </c>
    </row>
    <row r="4" spans="1:12">
      <c r="A4" t="s">
        <v>53</v>
      </c>
    </row>
    <row r="5" spans="1:12">
      <c r="A5" t="s">
        <v>84</v>
      </c>
    </row>
    <row r="6" spans="1:12">
      <c r="A6" t="s">
        <v>85</v>
      </c>
    </row>
    <row r="7" spans="1:12">
      <c r="A7" t="s">
        <v>143</v>
      </c>
    </row>
    <row r="9" spans="1:12">
      <c r="A9" t="s">
        <v>54</v>
      </c>
      <c r="E9" t="s">
        <v>82</v>
      </c>
    </row>
    <row r="10" spans="1:12">
      <c r="B10" t="s">
        <v>55</v>
      </c>
    </row>
    <row r="11" spans="1:12">
      <c r="B11" t="s">
        <v>56</v>
      </c>
    </row>
    <row r="12" spans="1:12">
      <c r="B12" t="s">
        <v>57</v>
      </c>
    </row>
    <row r="13" spans="1:12">
      <c r="B13" t="s">
        <v>58</v>
      </c>
    </row>
    <row r="14" spans="1:12">
      <c r="B14" t="s">
        <v>59</v>
      </c>
      <c r="L14">
        <f>1900/24*9.86</f>
        <v>780.58333333333337</v>
      </c>
    </row>
    <row r="15" spans="1:12">
      <c r="B15" t="s">
        <v>60</v>
      </c>
    </row>
    <row r="16" spans="1:12">
      <c r="B16" t="s">
        <v>70</v>
      </c>
    </row>
    <row r="17" spans="1:11">
      <c r="B17" t="s">
        <v>73</v>
      </c>
    </row>
    <row r="18" spans="1:11">
      <c r="B18" t="s">
        <v>74</v>
      </c>
    </row>
    <row r="19" spans="1:11">
      <c r="B19" t="s">
        <v>78</v>
      </c>
    </row>
    <row r="21" spans="1:11">
      <c r="A21" t="s">
        <v>76</v>
      </c>
    </row>
    <row r="22" spans="1:11">
      <c r="B22" s="20" t="s">
        <v>61</v>
      </c>
      <c r="C22" t="s">
        <v>62</v>
      </c>
      <c r="D22" t="s">
        <v>63</v>
      </c>
      <c r="E22" t="s">
        <v>64</v>
      </c>
      <c r="F22" t="s">
        <v>65</v>
      </c>
      <c r="G22" t="s">
        <v>66</v>
      </c>
      <c r="H22" t="s">
        <v>67</v>
      </c>
    </row>
    <row r="23" spans="1:11">
      <c r="A23" t="s">
        <v>52</v>
      </c>
      <c r="B23">
        <v>20</v>
      </c>
      <c r="C23">
        <v>30</v>
      </c>
      <c r="D23">
        <v>35</v>
      </c>
      <c r="E23">
        <v>38</v>
      </c>
      <c r="F23">
        <v>40</v>
      </c>
      <c r="G23">
        <v>41</v>
      </c>
      <c r="H23">
        <v>42</v>
      </c>
      <c r="K23" t="s">
        <v>69</v>
      </c>
    </row>
    <row r="24" spans="1:11">
      <c r="A24" t="s">
        <v>68</v>
      </c>
      <c r="B24">
        <v>30</v>
      </c>
      <c r="C24">
        <v>50</v>
      </c>
      <c r="D24">
        <v>65</v>
      </c>
      <c r="E24">
        <v>75</v>
      </c>
      <c r="F24">
        <v>80</v>
      </c>
      <c r="G24">
        <v>83</v>
      </c>
      <c r="H24">
        <v>85</v>
      </c>
      <c r="K24" t="s">
        <v>72</v>
      </c>
    </row>
    <row r="25" spans="1:11">
      <c r="A25" t="s">
        <v>71</v>
      </c>
      <c r="B25">
        <v>50</v>
      </c>
      <c r="C25">
        <v>80</v>
      </c>
      <c r="D25">
        <v>100</v>
      </c>
      <c r="K25" t="s">
        <v>75</v>
      </c>
    </row>
    <row r="27" spans="1:11">
      <c r="K27" t="s">
        <v>81</v>
      </c>
    </row>
    <row r="28" spans="1:11">
      <c r="A28" t="s">
        <v>77</v>
      </c>
    </row>
    <row r="29" spans="1:11"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</row>
    <row r="30" spans="1:11">
      <c r="A30" t="s">
        <v>52</v>
      </c>
      <c r="B30">
        <f>VLOOKUP(B23, 스테이지!$A$5:$B$304, 2,)*24*360</f>
        <v>216000</v>
      </c>
      <c r="C30" s="9">
        <f>VLOOKUP(C23, 스테이지!$A$5:$B$304, 2,)*24*360</f>
        <v>457920</v>
      </c>
      <c r="D30" s="9">
        <f>VLOOKUP(D23, 스테이지!$A$5:$B$304, 2,)*24*360</f>
        <v>792190.10921209527</v>
      </c>
      <c r="E30" s="9">
        <f>VLOOKUP(E23, 스테이지!$A$5:$B$304, 2,)*24*360</f>
        <v>811589.67236371443</v>
      </c>
      <c r="F30" s="9">
        <f>VLOOKUP(F23, 스테이지!$A$5:$B$304, 2,)*24*360</f>
        <v>820800</v>
      </c>
      <c r="G30" s="9">
        <f>VLOOKUP(G23, 스테이지!$A$5:$B$304, 2,)*24*360</f>
        <v>1209600</v>
      </c>
      <c r="H30" s="9">
        <f>VLOOKUP(H23, 스테이지!$A$5:$B$304, 2,)*24*360</f>
        <v>1238209.8907879046</v>
      </c>
    </row>
    <row r="31" spans="1:11">
      <c r="A31" t="s">
        <v>68</v>
      </c>
      <c r="B31" s="9">
        <f>VLOOKUP(B24, 스테이지!$A$5:$B$304, 2,)*24*360</f>
        <v>457920</v>
      </c>
      <c r="C31" s="9">
        <f>VLOOKUP(C24, 스테이지!$A$5:$B$304, 2,)*24*360</f>
        <v>1304640</v>
      </c>
      <c r="D31" s="9">
        <f>VLOOKUP(D24, 스테이지!$A$5:$B$304, 2,)*24*360</f>
        <v>2606590.1092120949</v>
      </c>
      <c r="E31" s="9">
        <f>VLOOKUP(E24, 스테이지!$A$5:$B$304, 2,)*24*360</f>
        <v>3453310.1092120949</v>
      </c>
      <c r="F31" s="9">
        <f>VLOOKUP(F24, 스테이지!$A$5:$B$304, 2,)*24*360</f>
        <v>3481920</v>
      </c>
      <c r="G31" s="9">
        <f>VLOOKUP(G24, 스테이지!$A$5:$B$304, 2,)*24*360</f>
        <v>4399905.6040485566</v>
      </c>
      <c r="H31" s="9">
        <f>VLOOKUP(H24, 스테이지!$A$5:$B$304, 2,)*24*360</f>
        <v>4420990.1092120949</v>
      </c>
    </row>
    <row r="32" spans="1:11">
      <c r="A32" t="s">
        <v>71</v>
      </c>
      <c r="B32" s="9">
        <f>VLOOKUP(B25, 스테이지!$A$5:$B$304, 2,)*24*360</f>
        <v>1304640</v>
      </c>
      <c r="C32" s="9">
        <f>VLOOKUP(C25, 스테이지!$A$5:$B$304, 2,)*24*360</f>
        <v>3481920</v>
      </c>
      <c r="D32" s="9">
        <f>VLOOKUP(D25, 스테이지!$A$5:$B$304, 2,)*24*360</f>
        <v>5538240</v>
      </c>
      <c r="E32" s="9"/>
      <c r="F32" s="9"/>
      <c r="G32" s="9"/>
      <c r="H32" s="9"/>
    </row>
    <row r="34" spans="1:20">
      <c r="A34" t="s">
        <v>79</v>
      </c>
      <c r="B34" s="6">
        <v>0.89</v>
      </c>
      <c r="C34" t="s">
        <v>80</v>
      </c>
      <c r="E34" s="19">
        <f>1/(1-B34)</f>
        <v>9.0909090909090917</v>
      </c>
    </row>
    <row r="35" spans="1:20">
      <c r="A35">
        <v>1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  <c r="P35">
        <v>16</v>
      </c>
      <c r="Q35">
        <v>17</v>
      </c>
      <c r="R35">
        <v>18</v>
      </c>
      <c r="S35">
        <v>19</v>
      </c>
      <c r="T35">
        <v>20</v>
      </c>
    </row>
    <row r="36" spans="1:20">
      <c r="A36">
        <v>100</v>
      </c>
      <c r="B36">
        <f>A36*$B$34</f>
        <v>89</v>
      </c>
      <c r="C36">
        <f t="shared" ref="C36:T36" si="0">B36*$B$34</f>
        <v>79.210000000000008</v>
      </c>
      <c r="D36">
        <f t="shared" si="0"/>
        <v>70.496900000000011</v>
      </c>
      <c r="E36">
        <f t="shared" si="0"/>
        <v>62.742241000000007</v>
      </c>
      <c r="F36">
        <f t="shared" si="0"/>
        <v>55.840594490000008</v>
      </c>
      <c r="G36">
        <f t="shared" si="0"/>
        <v>49.698129096100011</v>
      </c>
      <c r="H36">
        <f t="shared" si="0"/>
        <v>44.23133489552901</v>
      </c>
      <c r="I36">
        <f t="shared" si="0"/>
        <v>39.365888057020818</v>
      </c>
      <c r="J36">
        <f t="shared" si="0"/>
        <v>35.035640370748531</v>
      </c>
      <c r="K36">
        <f t="shared" si="0"/>
        <v>31.181719929966192</v>
      </c>
      <c r="L36">
        <f t="shared" si="0"/>
        <v>27.751730737669913</v>
      </c>
      <c r="M36">
        <f t="shared" si="0"/>
        <v>24.699040356526222</v>
      </c>
      <c r="N36">
        <f t="shared" si="0"/>
        <v>21.982145917308337</v>
      </c>
      <c r="O36">
        <f t="shared" si="0"/>
        <v>19.564109866404419</v>
      </c>
      <c r="P36">
        <f t="shared" si="0"/>
        <v>17.412057781099932</v>
      </c>
      <c r="Q36">
        <f t="shared" si="0"/>
        <v>15.49673142517894</v>
      </c>
      <c r="R36">
        <f t="shared" si="0"/>
        <v>13.792090968409257</v>
      </c>
      <c r="S36">
        <f t="shared" si="0"/>
        <v>12.274960961884238</v>
      </c>
      <c r="T36">
        <f t="shared" si="0"/>
        <v>10.924715256076972</v>
      </c>
    </row>
    <row r="37" spans="1:20">
      <c r="J37">
        <f>SUM(A36:J36)/A36</f>
        <v>6.2562072790939842</v>
      </c>
      <c r="T37">
        <f>SUM(A36:T36)/A36</f>
        <v>8.2070003110992307</v>
      </c>
    </row>
    <row r="38" spans="1:20">
      <c r="B38">
        <v>25.5</v>
      </c>
      <c r="J38">
        <f>100*(1-B34^J35)/(1-B34)/A36</f>
        <v>6.2562072790939824</v>
      </c>
    </row>
    <row r="39" spans="1:20">
      <c r="A39">
        <v>1</v>
      </c>
      <c r="B39">
        <f>$B$38/A39</f>
        <v>25.5</v>
      </c>
    </row>
    <row r="40" spans="1:20">
      <c r="A40">
        <v>2</v>
      </c>
      <c r="B40">
        <f t="shared" ref="B40:B66" si="1">$B$38/A40</f>
        <v>12.75</v>
      </c>
    </row>
    <row r="41" spans="1:20">
      <c r="A41">
        <v>3</v>
      </c>
      <c r="B41">
        <f t="shared" si="1"/>
        <v>8.5</v>
      </c>
    </row>
    <row r="42" spans="1:20">
      <c r="A42">
        <v>4</v>
      </c>
      <c r="B42">
        <f t="shared" si="1"/>
        <v>6.375</v>
      </c>
    </row>
    <row r="43" spans="1:20">
      <c r="A43">
        <v>5</v>
      </c>
      <c r="B43">
        <f t="shared" si="1"/>
        <v>5.0999999999999996</v>
      </c>
    </row>
    <row r="44" spans="1:20">
      <c r="A44">
        <v>6</v>
      </c>
      <c r="B44">
        <f t="shared" si="1"/>
        <v>4.25</v>
      </c>
    </row>
    <row r="45" spans="1:20">
      <c r="A45">
        <v>7</v>
      </c>
      <c r="B45">
        <f t="shared" si="1"/>
        <v>3.6428571428571428</v>
      </c>
    </row>
    <row r="46" spans="1:20">
      <c r="A46">
        <v>8</v>
      </c>
      <c r="B46">
        <f t="shared" si="1"/>
        <v>3.1875</v>
      </c>
    </row>
    <row r="47" spans="1:20">
      <c r="A47">
        <v>9</v>
      </c>
      <c r="B47">
        <f t="shared" si="1"/>
        <v>2.8333333333333335</v>
      </c>
    </row>
    <row r="48" spans="1:20">
      <c r="A48">
        <v>10</v>
      </c>
      <c r="B48">
        <f t="shared" si="1"/>
        <v>2.5499999999999998</v>
      </c>
    </row>
    <row r="49" spans="1:2">
      <c r="A49">
        <v>11</v>
      </c>
      <c r="B49">
        <f t="shared" si="1"/>
        <v>2.3181818181818183</v>
      </c>
    </row>
    <row r="50" spans="1:2">
      <c r="A50">
        <v>12</v>
      </c>
      <c r="B50">
        <f t="shared" si="1"/>
        <v>2.125</v>
      </c>
    </row>
    <row r="51" spans="1:2">
      <c r="A51">
        <v>13</v>
      </c>
      <c r="B51">
        <f t="shared" si="1"/>
        <v>1.9615384615384615</v>
      </c>
    </row>
    <row r="52" spans="1:2">
      <c r="A52">
        <v>14</v>
      </c>
      <c r="B52">
        <f t="shared" si="1"/>
        <v>1.8214285714285714</v>
      </c>
    </row>
    <row r="53" spans="1:2">
      <c r="A53">
        <v>15</v>
      </c>
      <c r="B53">
        <f t="shared" si="1"/>
        <v>1.7</v>
      </c>
    </row>
    <row r="54" spans="1:2">
      <c r="A54">
        <v>16</v>
      </c>
      <c r="B54">
        <f t="shared" si="1"/>
        <v>1.59375</v>
      </c>
    </row>
    <row r="55" spans="1:2">
      <c r="A55">
        <v>17</v>
      </c>
      <c r="B55">
        <f t="shared" si="1"/>
        <v>1.5</v>
      </c>
    </row>
    <row r="56" spans="1:2">
      <c r="A56">
        <v>18</v>
      </c>
      <c r="B56">
        <f t="shared" si="1"/>
        <v>1.4166666666666667</v>
      </c>
    </row>
    <row r="57" spans="1:2">
      <c r="A57">
        <v>19</v>
      </c>
      <c r="B57">
        <f t="shared" si="1"/>
        <v>1.3421052631578947</v>
      </c>
    </row>
    <row r="58" spans="1:2">
      <c r="A58">
        <v>20</v>
      </c>
      <c r="B58">
        <f t="shared" si="1"/>
        <v>1.2749999999999999</v>
      </c>
    </row>
    <row r="59" spans="1:2">
      <c r="A59">
        <v>21</v>
      </c>
      <c r="B59">
        <f t="shared" si="1"/>
        <v>1.2142857142857142</v>
      </c>
    </row>
    <row r="60" spans="1:2">
      <c r="A60">
        <v>22</v>
      </c>
      <c r="B60">
        <f t="shared" si="1"/>
        <v>1.1590909090909092</v>
      </c>
    </row>
    <row r="61" spans="1:2">
      <c r="A61">
        <v>23</v>
      </c>
      <c r="B61">
        <f t="shared" si="1"/>
        <v>1.1086956521739131</v>
      </c>
    </row>
    <row r="62" spans="1:2">
      <c r="A62">
        <v>24</v>
      </c>
      <c r="B62">
        <f t="shared" si="1"/>
        <v>1.0625</v>
      </c>
    </row>
    <row r="63" spans="1:2">
      <c r="A63">
        <v>25</v>
      </c>
      <c r="B63">
        <f t="shared" si="1"/>
        <v>1.02</v>
      </c>
    </row>
    <row r="64" spans="1:2">
      <c r="A64">
        <v>26</v>
      </c>
      <c r="B64">
        <f t="shared" si="1"/>
        <v>0.98076923076923073</v>
      </c>
    </row>
    <row r="65" spans="1:2">
      <c r="A65">
        <v>27</v>
      </c>
      <c r="B65">
        <f t="shared" si="1"/>
        <v>0.94444444444444442</v>
      </c>
    </row>
    <row r="66" spans="1:2">
      <c r="A66">
        <v>28</v>
      </c>
      <c r="B66">
        <f t="shared" si="1"/>
        <v>0.9107142857142857</v>
      </c>
    </row>
    <row r="67" spans="1:2">
      <c r="B67">
        <f>SUM(B39:B66)</f>
        <v>100.14286149364237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A13E-F47F-1D40-B08D-033412D8BD60}">
  <dimension ref="B3:J23"/>
  <sheetViews>
    <sheetView zoomScale="120" zoomScaleNormal="120" workbookViewId="0">
      <selection activeCell="J23" sqref="J23"/>
    </sheetView>
  </sheetViews>
  <sheetFormatPr baseColWidth="10" defaultRowHeight="18"/>
  <sheetData>
    <row r="3" spans="2:10">
      <c r="B3" t="s">
        <v>173</v>
      </c>
    </row>
    <row r="4" spans="2:10">
      <c r="B4" t="s">
        <v>175</v>
      </c>
    </row>
    <row r="5" spans="2:10">
      <c r="B5" t="s">
        <v>174</v>
      </c>
    </row>
    <row r="7" spans="2:10">
      <c r="B7" s="19" t="s">
        <v>150</v>
      </c>
      <c r="C7" s="19" t="s">
        <v>151</v>
      </c>
      <c r="D7" s="19" t="s">
        <v>152</v>
      </c>
      <c r="E7" s="19" t="s">
        <v>153</v>
      </c>
      <c r="H7" t="s">
        <v>170</v>
      </c>
      <c r="I7" t="s">
        <v>171</v>
      </c>
      <c r="J7" t="s">
        <v>172</v>
      </c>
    </row>
    <row r="8" spans="2:10">
      <c r="B8" s="34" t="s">
        <v>147</v>
      </c>
      <c r="C8" t="s">
        <v>148</v>
      </c>
      <c r="D8">
        <v>2</v>
      </c>
      <c r="E8">
        <v>2</v>
      </c>
      <c r="G8" s="27" t="s">
        <v>147</v>
      </c>
      <c r="H8" s="28">
        <f>D8*E8</f>
        <v>4</v>
      </c>
    </row>
    <row r="9" spans="2:10">
      <c r="B9" s="38"/>
      <c r="C9" s="32" t="s">
        <v>149</v>
      </c>
      <c r="D9" s="32">
        <v>10</v>
      </c>
      <c r="E9" s="32">
        <v>2</v>
      </c>
      <c r="G9" s="31"/>
      <c r="H9" s="33">
        <f t="shared" ref="H9:H23" si="0">D9*E9</f>
        <v>20</v>
      </c>
      <c r="I9">
        <f>SUM(H8:H9)</f>
        <v>24</v>
      </c>
      <c r="J9">
        <f>I9*28</f>
        <v>672</v>
      </c>
    </row>
    <row r="10" spans="2:10">
      <c r="B10" s="34" t="s">
        <v>154</v>
      </c>
      <c r="C10" t="s">
        <v>155</v>
      </c>
      <c r="D10">
        <v>5</v>
      </c>
      <c r="E10">
        <v>2</v>
      </c>
      <c r="G10" s="27" t="s">
        <v>154</v>
      </c>
      <c r="H10" s="28">
        <f t="shared" si="0"/>
        <v>10</v>
      </c>
    </row>
    <row r="11" spans="2:10">
      <c r="B11" s="34"/>
      <c r="C11" t="s">
        <v>156</v>
      </c>
      <c r="D11">
        <v>10</v>
      </c>
      <c r="E11">
        <v>2</v>
      </c>
      <c r="G11" s="29"/>
      <c r="H11" s="30">
        <f t="shared" si="0"/>
        <v>20</v>
      </c>
    </row>
    <row r="12" spans="2:10">
      <c r="B12" s="38"/>
      <c r="C12" s="32" t="s">
        <v>157</v>
      </c>
      <c r="D12" s="32">
        <v>20</v>
      </c>
      <c r="E12" s="32">
        <v>2</v>
      </c>
      <c r="G12" s="31"/>
      <c r="H12" s="33">
        <f t="shared" si="0"/>
        <v>40</v>
      </c>
      <c r="I12">
        <f>SUM(H10:H12)</f>
        <v>70</v>
      </c>
      <c r="J12">
        <f>I12*4</f>
        <v>280</v>
      </c>
    </row>
    <row r="13" spans="2:10">
      <c r="B13" s="34" t="s">
        <v>158</v>
      </c>
      <c r="C13" t="s">
        <v>159</v>
      </c>
      <c r="D13">
        <v>10</v>
      </c>
      <c r="E13">
        <v>1</v>
      </c>
      <c r="G13" s="27" t="s">
        <v>158</v>
      </c>
      <c r="H13" s="28">
        <f t="shared" si="0"/>
        <v>10</v>
      </c>
    </row>
    <row r="14" spans="2:10">
      <c r="B14" s="34"/>
      <c r="C14" t="s">
        <v>160</v>
      </c>
      <c r="D14">
        <v>20</v>
      </c>
      <c r="E14">
        <v>3</v>
      </c>
      <c r="G14" s="29"/>
      <c r="H14" s="30">
        <f t="shared" si="0"/>
        <v>60</v>
      </c>
    </row>
    <row r="15" spans="2:10">
      <c r="B15" s="34"/>
      <c r="C15" t="s">
        <v>161</v>
      </c>
      <c r="D15">
        <v>10</v>
      </c>
      <c r="E15">
        <v>3</v>
      </c>
      <c r="G15" s="29"/>
      <c r="H15" s="30">
        <f t="shared" si="0"/>
        <v>30</v>
      </c>
    </row>
    <row r="16" spans="2:10">
      <c r="B16" s="34"/>
      <c r="C16" t="s">
        <v>162</v>
      </c>
      <c r="D16">
        <v>9</v>
      </c>
      <c r="E16">
        <v>10</v>
      </c>
      <c r="G16" s="29"/>
      <c r="H16" s="30">
        <f t="shared" si="0"/>
        <v>90</v>
      </c>
    </row>
    <row r="17" spans="2:10">
      <c r="B17" s="34"/>
      <c r="C17" t="s">
        <v>163</v>
      </c>
      <c r="D17">
        <v>10</v>
      </c>
      <c r="E17">
        <v>1</v>
      </c>
      <c r="G17" s="29"/>
      <c r="H17" s="30">
        <f t="shared" si="0"/>
        <v>10</v>
      </c>
    </row>
    <row r="18" spans="2:10">
      <c r="B18" s="38"/>
      <c r="C18" s="32" t="s">
        <v>164</v>
      </c>
      <c r="D18" s="32">
        <v>10</v>
      </c>
      <c r="E18" s="32">
        <v>1</v>
      </c>
      <c r="G18" s="31"/>
      <c r="H18" s="33">
        <f t="shared" si="0"/>
        <v>10</v>
      </c>
      <c r="I18">
        <f>SUM(H13:H18)</f>
        <v>210</v>
      </c>
      <c r="J18">
        <f>I18</f>
        <v>210</v>
      </c>
    </row>
    <row r="19" spans="2:10">
      <c r="B19" s="34" t="s">
        <v>165</v>
      </c>
      <c r="C19" s="18" t="s">
        <v>166</v>
      </c>
      <c r="D19">
        <v>5</v>
      </c>
      <c r="E19">
        <v>1</v>
      </c>
      <c r="G19" s="27" t="s">
        <v>165</v>
      </c>
      <c r="H19" s="28">
        <f t="shared" si="0"/>
        <v>5</v>
      </c>
      <c r="I19" s="35"/>
    </row>
    <row r="20" spans="2:10">
      <c r="B20" s="34"/>
      <c r="C20" s="18" t="s">
        <v>167</v>
      </c>
      <c r="D20">
        <v>11</v>
      </c>
      <c r="E20">
        <v>1</v>
      </c>
      <c r="G20" s="29"/>
      <c r="H20" s="30">
        <f t="shared" si="0"/>
        <v>11</v>
      </c>
      <c r="I20" s="36"/>
    </row>
    <row r="21" spans="2:10">
      <c r="B21" s="34"/>
      <c r="C21" t="s">
        <v>168</v>
      </c>
      <c r="D21">
        <v>10</v>
      </c>
      <c r="E21">
        <v>1</v>
      </c>
      <c r="G21" s="29"/>
      <c r="H21" s="30">
        <f t="shared" si="0"/>
        <v>10</v>
      </c>
      <c r="I21" s="36"/>
    </row>
    <row r="22" spans="2:10">
      <c r="B22" s="34"/>
      <c r="C22" t="s">
        <v>159</v>
      </c>
      <c r="D22">
        <v>20</v>
      </c>
      <c r="E22">
        <v>1</v>
      </c>
      <c r="G22" s="29"/>
      <c r="H22" s="30">
        <f t="shared" si="0"/>
        <v>20</v>
      </c>
      <c r="I22" s="36" t="s">
        <v>165</v>
      </c>
      <c r="J22" t="s">
        <v>158</v>
      </c>
    </row>
    <row r="23" spans="2:10">
      <c r="B23" s="34"/>
      <c r="C23" t="s">
        <v>169</v>
      </c>
      <c r="D23">
        <v>2</v>
      </c>
      <c r="E23">
        <v>1</v>
      </c>
      <c r="G23" s="31"/>
      <c r="H23" s="33">
        <f t="shared" si="0"/>
        <v>2</v>
      </c>
      <c r="I23" s="37">
        <f>SUM(H20:H23)</f>
        <v>43</v>
      </c>
      <c r="J23" s="6">
        <f>SUM(J9:J18)</f>
        <v>1162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B3F0-040C-F84C-B0A6-4C34FE32ACC7}">
  <dimension ref="A1:R13"/>
  <sheetViews>
    <sheetView tabSelected="1" zoomScale="150" workbookViewId="0">
      <selection activeCell="H10" sqref="H10"/>
    </sheetView>
  </sheetViews>
  <sheetFormatPr baseColWidth="10" defaultRowHeight="18"/>
  <sheetData>
    <row r="1" spans="1:18">
      <c r="A1" t="s">
        <v>210</v>
      </c>
      <c r="B1">
        <v>-600</v>
      </c>
      <c r="C1">
        <v>-400</v>
      </c>
      <c r="D1">
        <v>-200</v>
      </c>
      <c r="E1">
        <v>-100</v>
      </c>
      <c r="F1">
        <v>-80</v>
      </c>
      <c r="G1">
        <v>-60</v>
      </c>
      <c r="H1">
        <v>-40</v>
      </c>
      <c r="I1">
        <v>-20</v>
      </c>
      <c r="J1">
        <v>0</v>
      </c>
      <c r="K1">
        <v>20</v>
      </c>
      <c r="L1">
        <v>40</v>
      </c>
      <c r="M1">
        <v>60</v>
      </c>
      <c r="N1">
        <v>80</v>
      </c>
      <c r="O1">
        <v>100</v>
      </c>
      <c r="P1">
        <v>200</v>
      </c>
      <c r="Q1">
        <v>400</v>
      </c>
      <c r="R1">
        <v>600</v>
      </c>
    </row>
    <row r="2" spans="1:18">
      <c r="B2">
        <f>TANH(B1/10)+1.1</f>
        <v>0.10000000000000009</v>
      </c>
      <c r="C2">
        <f t="shared" ref="C2:R2" si="0">TANH(C1/10)+1.1</f>
        <v>0.10000000000000009</v>
      </c>
      <c r="D2">
        <f t="shared" si="0"/>
        <v>0.10000000000000009</v>
      </c>
      <c r="E2">
        <f t="shared" si="0"/>
        <v>0.10000000412230747</v>
      </c>
      <c r="F2">
        <f t="shared" si="0"/>
        <v>0.10000022507032413</v>
      </c>
      <c r="G2">
        <f t="shared" si="0"/>
        <v>0.1000122883492045</v>
      </c>
      <c r="H2">
        <f t="shared" si="0"/>
        <v>0.10067070026093317</v>
      </c>
      <c r="I2">
        <f t="shared" si="0"/>
        <v>0.13597241992418307</v>
      </c>
      <c r="J2">
        <f t="shared" si="0"/>
        <v>1.1000000000000001</v>
      </c>
      <c r="K2">
        <f t="shared" si="0"/>
        <v>2.064027580075817</v>
      </c>
      <c r="L2">
        <f t="shared" si="0"/>
        <v>2.0993292997390669</v>
      </c>
      <c r="M2">
        <f t="shared" si="0"/>
        <v>2.0999877116507957</v>
      </c>
      <c r="N2">
        <f t="shared" si="0"/>
        <v>2.0999997749296759</v>
      </c>
      <c r="O2">
        <f t="shared" si="0"/>
        <v>2.0999999958776927</v>
      </c>
      <c r="P2">
        <f t="shared" si="0"/>
        <v>2.1</v>
      </c>
      <c r="Q2">
        <f t="shared" si="0"/>
        <v>2.1</v>
      </c>
      <c r="R2">
        <f t="shared" si="0"/>
        <v>2.1</v>
      </c>
    </row>
    <row r="9" spans="1:18">
      <c r="A9" t="s">
        <v>197</v>
      </c>
      <c r="B9" t="s">
        <v>198</v>
      </c>
      <c r="C9" t="s">
        <v>199</v>
      </c>
      <c r="D9" t="s">
        <v>200</v>
      </c>
      <c r="E9" t="s">
        <v>201</v>
      </c>
      <c r="F9" t="s">
        <v>202</v>
      </c>
      <c r="G9" t="s">
        <v>42</v>
      </c>
      <c r="H9" t="s">
        <v>207</v>
      </c>
      <c r="I9" t="s">
        <v>208</v>
      </c>
      <c r="M9" t="s">
        <v>209</v>
      </c>
      <c r="N9">
        <v>50</v>
      </c>
    </row>
    <row r="10" spans="1:18">
      <c r="B10">
        <v>100</v>
      </c>
      <c r="C10">
        <v>0.1</v>
      </c>
      <c r="D10">
        <v>2</v>
      </c>
      <c r="E10">
        <v>5000</v>
      </c>
      <c r="F10">
        <v>0.1</v>
      </c>
      <c r="G10">
        <v>0.2</v>
      </c>
      <c r="H10">
        <f>B10*((1-C10)+C10*(1+D10))*$N$9</f>
        <v>6000.0000000000009</v>
      </c>
      <c r="I10">
        <f>E10*(1+F10)*(1+G10)</f>
        <v>6600</v>
      </c>
      <c r="J10">
        <f>I10*50/H10</f>
        <v>54.999999999999993</v>
      </c>
      <c r="M10" t="s">
        <v>204</v>
      </c>
      <c r="N10" t="s">
        <v>203</v>
      </c>
    </row>
    <row r="11" spans="1:18">
      <c r="M11" t="s">
        <v>205</v>
      </c>
      <c r="N11" t="s">
        <v>206</v>
      </c>
    </row>
    <row r="12" spans="1:18">
      <c r="M12" t="s">
        <v>210</v>
      </c>
      <c r="N12">
        <v>-200</v>
      </c>
    </row>
    <row r="13" spans="1:18">
      <c r="N13">
        <f>1.01^N12+0.1</f>
        <v>0.2366863805218668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20FE-6845-0C4F-8572-B8DBC33D369E}">
  <dimension ref="C2:V27"/>
  <sheetViews>
    <sheetView topLeftCell="A6" zoomScale="150" workbookViewId="0">
      <selection activeCell="P24" sqref="P24"/>
    </sheetView>
  </sheetViews>
  <sheetFormatPr baseColWidth="10" defaultColWidth="7.5703125" defaultRowHeight="18"/>
  <cols>
    <col min="16" max="16" width="12.140625" bestFit="1" customWidth="1"/>
    <col min="17" max="17" width="11.140625" bestFit="1" customWidth="1"/>
    <col min="18" max="18" width="12.7109375" bestFit="1" customWidth="1"/>
    <col min="19" max="19" width="12.85546875" bestFit="1" customWidth="1"/>
    <col min="20" max="20" width="11.140625" bestFit="1" customWidth="1"/>
    <col min="21" max="21" width="11.85546875" bestFit="1" customWidth="1"/>
    <col min="22" max="22" width="6.85546875" bestFit="1" customWidth="1"/>
  </cols>
  <sheetData>
    <row r="2" spans="3:22">
      <c r="M2" t="s">
        <v>192</v>
      </c>
    </row>
    <row r="3" spans="3:22">
      <c r="C3" t="s">
        <v>131</v>
      </c>
    </row>
    <row r="4" spans="3:22">
      <c r="C4" t="s">
        <v>132</v>
      </c>
    </row>
    <row r="5" spans="3:22">
      <c r="P5" t="s">
        <v>133</v>
      </c>
    </row>
    <row r="6" spans="3:22">
      <c r="Q6" s="10" t="s">
        <v>134</v>
      </c>
      <c r="R6" s="10" t="s">
        <v>135</v>
      </c>
      <c r="S6" s="10" t="s">
        <v>136</v>
      </c>
      <c r="T6" s="10" t="s">
        <v>137</v>
      </c>
      <c r="U6" s="10" t="s">
        <v>138</v>
      </c>
    </row>
    <row r="7" spans="3:22">
      <c r="Q7" s="22">
        <v>4.7E-2</v>
      </c>
      <c r="R7" t="s">
        <v>125</v>
      </c>
      <c r="S7" s="23">
        <f>Q7*0.758</f>
        <v>3.5625999999999998E-2</v>
      </c>
      <c r="T7" s="9">
        <v>10000</v>
      </c>
      <c r="U7" s="24">
        <f>S7*T7</f>
        <v>356.26</v>
      </c>
    </row>
    <row r="8" spans="3:22">
      <c r="R8" t="s">
        <v>126</v>
      </c>
      <c r="S8" s="23">
        <f>Q7*0.139</f>
        <v>6.5330000000000006E-3</v>
      </c>
      <c r="T8" s="9">
        <v>25000</v>
      </c>
      <c r="U8" s="24">
        <f t="shared" ref="U8:U12" si="0">S8*T8</f>
        <v>163.32500000000002</v>
      </c>
    </row>
    <row r="9" spans="3:22">
      <c r="R9" t="s">
        <v>127</v>
      </c>
      <c r="S9" s="23">
        <f>Q7*0.069</f>
        <v>3.2430000000000002E-3</v>
      </c>
      <c r="T9" s="9">
        <v>750000</v>
      </c>
      <c r="U9" s="24">
        <f t="shared" si="0"/>
        <v>2432.25</v>
      </c>
    </row>
    <row r="10" spans="3:22">
      <c r="R10" t="s">
        <v>128</v>
      </c>
      <c r="S10" s="23">
        <f>Q7*0.029</f>
        <v>1.3630000000000001E-3</v>
      </c>
      <c r="T10" s="9">
        <v>2500000</v>
      </c>
      <c r="U10" s="24">
        <f t="shared" si="0"/>
        <v>3407.5</v>
      </c>
    </row>
    <row r="11" spans="3:22">
      <c r="R11" t="s">
        <v>129</v>
      </c>
      <c r="S11" s="23">
        <f>Q7*0.001</f>
        <v>4.7000000000000004E-5</v>
      </c>
      <c r="T11" s="9">
        <v>7500000</v>
      </c>
      <c r="U11" s="24">
        <f t="shared" si="0"/>
        <v>352.50000000000006</v>
      </c>
    </row>
    <row r="12" spans="3:22">
      <c r="R12" t="s">
        <v>130</v>
      </c>
      <c r="S12" s="23">
        <f>Q7*0.0009</f>
        <v>4.2299999999999998E-5</v>
      </c>
      <c r="T12" s="9">
        <v>50000000</v>
      </c>
      <c r="U12" s="24">
        <f t="shared" si="0"/>
        <v>2115</v>
      </c>
    </row>
    <row r="13" spans="3:22">
      <c r="S13" s="12">
        <f>SUM(S7:S12)</f>
        <v>4.6854300000000008E-2</v>
      </c>
      <c r="T13" s="6" t="s">
        <v>139</v>
      </c>
      <c r="U13" s="25">
        <f>SUM(U7:U12)</f>
        <v>8826.8349999999991</v>
      </c>
      <c r="V13" s="9"/>
    </row>
    <row r="14" spans="3:22">
      <c r="U14" s="9"/>
    </row>
    <row r="15" spans="3:22">
      <c r="E15" s="26"/>
      <c r="P15" t="s">
        <v>140</v>
      </c>
    </row>
    <row r="17" spans="13:21">
      <c r="P17" t="s">
        <v>141</v>
      </c>
    </row>
    <row r="18" spans="13:21">
      <c r="Q18" s="10" t="s">
        <v>134</v>
      </c>
      <c r="R18" s="10" t="s">
        <v>135</v>
      </c>
      <c r="S18" s="10" t="s">
        <v>136</v>
      </c>
      <c r="T18" s="10" t="s">
        <v>137</v>
      </c>
      <c r="U18" s="10" t="s">
        <v>138</v>
      </c>
    </row>
    <row r="19" spans="13:21">
      <c r="Q19" s="22">
        <f>4.7%*0.425/2</f>
        <v>9.9874999999999999E-3</v>
      </c>
      <c r="R19" t="s">
        <v>125</v>
      </c>
      <c r="S19" s="23">
        <f>Q19*0.758</f>
        <v>7.5705249999999998E-3</v>
      </c>
      <c r="T19" s="9">
        <f t="shared" ref="T19:T24" si="1">T7</f>
        <v>10000</v>
      </c>
      <c r="U19" s="24">
        <f>S19*T19</f>
        <v>75.705249999999992</v>
      </c>
    </row>
    <row r="20" spans="13:21">
      <c r="R20" t="s">
        <v>126</v>
      </c>
      <c r="S20" s="23">
        <f>Q19*0.139</f>
        <v>1.3882625000000001E-3</v>
      </c>
      <c r="T20" s="9">
        <f t="shared" si="1"/>
        <v>25000</v>
      </c>
      <c r="U20" s="24">
        <f t="shared" ref="U20:U24" si="2">S20*T20</f>
        <v>34.706562500000004</v>
      </c>
    </row>
    <row r="21" spans="13:21">
      <c r="R21" t="s">
        <v>127</v>
      </c>
      <c r="S21" s="23">
        <f>Q19*0.069</f>
        <v>6.8913749999999999E-4</v>
      </c>
      <c r="T21" s="9">
        <f t="shared" si="1"/>
        <v>750000</v>
      </c>
      <c r="U21" s="24">
        <f t="shared" si="2"/>
        <v>516.85312499999998</v>
      </c>
    </row>
    <row r="22" spans="13:21">
      <c r="R22" t="s">
        <v>128</v>
      </c>
      <c r="S22" s="23">
        <f>Q19*0.029</f>
        <v>2.8963749999999999E-4</v>
      </c>
      <c r="T22" s="9">
        <f t="shared" si="1"/>
        <v>2500000</v>
      </c>
      <c r="U22" s="24">
        <f t="shared" si="2"/>
        <v>724.09375</v>
      </c>
    </row>
    <row r="23" spans="13:21">
      <c r="R23" t="s">
        <v>129</v>
      </c>
      <c r="S23" s="23">
        <f>Q19*0.001</f>
        <v>9.9875000000000005E-6</v>
      </c>
      <c r="T23" s="9">
        <f t="shared" si="1"/>
        <v>7500000</v>
      </c>
      <c r="U23" s="24">
        <f t="shared" si="2"/>
        <v>74.90625</v>
      </c>
    </row>
    <row r="24" spans="13:21">
      <c r="R24" t="s">
        <v>130</v>
      </c>
      <c r="S24" s="23">
        <f>Q19*0.0009</f>
        <v>8.9887499999999993E-6</v>
      </c>
      <c r="T24" s="9">
        <f t="shared" si="1"/>
        <v>50000000</v>
      </c>
      <c r="U24" s="24">
        <f t="shared" si="2"/>
        <v>449.43749999999994</v>
      </c>
    </row>
    <row r="25" spans="13:21">
      <c r="S25" s="12">
        <f>SUM(S19:S24)</f>
        <v>9.956538749999997E-3</v>
      </c>
      <c r="T25" s="6" t="s">
        <v>139</v>
      </c>
      <c r="U25" s="25">
        <f>SUM(U19:U24)</f>
        <v>1875.7024375000001</v>
      </c>
    </row>
    <row r="27" spans="13:21">
      <c r="M27" s="9">
        <v>50000</v>
      </c>
      <c r="N27">
        <v>0.01</v>
      </c>
      <c r="O27" s="9">
        <v>14000</v>
      </c>
      <c r="P27" s="9">
        <f>M27*O27*N27</f>
        <v>7000000</v>
      </c>
      <c r="Q27" s="41"/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25DF-C408-7B4B-965E-8E3D118C4267}">
  <dimension ref="A2:O754"/>
  <sheetViews>
    <sheetView workbookViewId="0">
      <selection activeCell="B754" sqref="B754"/>
    </sheetView>
  </sheetViews>
  <sheetFormatPr baseColWidth="10" defaultRowHeight="18"/>
  <cols>
    <col min="3" max="3" width="10.7109375" customWidth="1"/>
  </cols>
  <sheetData>
    <row r="2" spans="1:15">
      <c r="A2" t="s">
        <v>10</v>
      </c>
      <c r="D2" t="s">
        <v>27</v>
      </c>
      <c r="F2" t="s">
        <v>12</v>
      </c>
    </row>
    <row r="3" spans="1:15">
      <c r="A3" t="s">
        <v>28</v>
      </c>
      <c r="B3">
        <v>1.03</v>
      </c>
      <c r="D3" t="s">
        <v>28</v>
      </c>
      <c r="E3">
        <v>1.0249999999999999</v>
      </c>
      <c r="F3" t="s">
        <v>28</v>
      </c>
      <c r="G3">
        <v>1.0229999999999999</v>
      </c>
    </row>
    <row r="4" spans="1:15">
      <c r="A4" t="s">
        <v>29</v>
      </c>
      <c r="B4" t="s">
        <v>23</v>
      </c>
      <c r="C4" t="s">
        <v>123</v>
      </c>
      <c r="D4" t="s">
        <v>29</v>
      </c>
      <c r="E4" t="s">
        <v>23</v>
      </c>
      <c r="F4" t="s">
        <v>29</v>
      </c>
      <c r="G4" t="s">
        <v>23</v>
      </c>
      <c r="I4" t="s">
        <v>49</v>
      </c>
      <c r="J4">
        <v>86400</v>
      </c>
    </row>
    <row r="5" spans="1:15">
      <c r="A5">
        <v>1</v>
      </c>
      <c r="B5">
        <v>3</v>
      </c>
      <c r="C5">
        <f>LOG(MOD(A5,20)+1, 20)*150+QUOTIENT(A5, 20)*200</f>
        <v>34.706731973963876</v>
      </c>
      <c r="D5">
        <v>1</v>
      </c>
      <c r="E5">
        <f>LOG(MOD(D5, 50)+1, $E$3)+QUOTIENT(D5,50)*170+300</f>
        <v>328.07103452593873</v>
      </c>
      <c r="F5">
        <v>1</v>
      </c>
      <c r="G5">
        <f>LOG(MOD(F5, 50)+1, $E$3)+QUOTIENT(F5,50)*190+640</f>
        <v>668.07103452593879</v>
      </c>
      <c r="I5" t="s">
        <v>48</v>
      </c>
      <c r="J5">
        <v>10</v>
      </c>
      <c r="K5" t="s">
        <v>49</v>
      </c>
    </row>
    <row r="6" spans="1:15">
      <c r="A6">
        <v>2</v>
      </c>
      <c r="B6">
        <f>LOG(MOD(A5, 10)+1,10)*11+QUOTIENT(A5, 10)*(QUOTIENT(A5, 10)+1)/2*14</f>
        <v>3.3113299523037925</v>
      </c>
      <c r="C6">
        <f t="shared" ref="C6:C69" si="0">LOG(MOD(A6,20)+1, 20)*150+QUOTIENT(A6, 20)*200</f>
        <v>55.0088687013127</v>
      </c>
      <c r="D6">
        <v>2</v>
      </c>
      <c r="E6">
        <f t="shared" ref="E6:E69" si="1">LOG(MOD(D6, 50)+1, $E$3)+QUOTIENT(D6,50)*170+300</f>
        <v>344.49153708006179</v>
      </c>
      <c r="F6">
        <v>2</v>
      </c>
      <c r="G6">
        <f t="shared" ref="G6:G69" si="2">LOG(MOD(F6, 50)+1, $E$3)+QUOTIENT(F6,50)*190+640</f>
        <v>684.49153708006179</v>
      </c>
      <c r="I6" t="s">
        <v>50</v>
      </c>
      <c r="J6">
        <v>20</v>
      </c>
      <c r="K6" s="9">
        <f>VLOOKUP(J6,$A$5:$B$304,2,0)*$J$4/$J$5</f>
        <v>216000</v>
      </c>
      <c r="O6" t="s">
        <v>144</v>
      </c>
    </row>
    <row r="7" spans="1:15">
      <c r="A7">
        <v>3</v>
      </c>
      <c r="B7">
        <f t="shared" ref="B7:B70" si="3">LOG(MOD(A6, 10)+1,10)*11+QUOTIENT(A6, 10)*(QUOTIENT(A6, 10)+1)/2*14</f>
        <v>5.2483338019162868</v>
      </c>
      <c r="C7">
        <f t="shared" si="0"/>
        <v>69.413463947927752</v>
      </c>
      <c r="D7">
        <v>3</v>
      </c>
      <c r="E7">
        <f t="shared" si="1"/>
        <v>356.14206905187746</v>
      </c>
      <c r="F7">
        <v>3</v>
      </c>
      <c r="G7">
        <f t="shared" si="2"/>
        <v>696.14206905187746</v>
      </c>
      <c r="J7">
        <v>60</v>
      </c>
      <c r="K7" s="9">
        <f t="shared" ref="K7:K11" si="4">VLOOKUP(J7,$A$5:$B$304,2,0)*$J$4/$J$5</f>
        <v>1909440</v>
      </c>
      <c r="O7" t="s">
        <v>145</v>
      </c>
    </row>
    <row r="8" spans="1:15">
      <c r="A8">
        <v>4</v>
      </c>
      <c r="B8">
        <f t="shared" si="3"/>
        <v>6.6226599046075849</v>
      </c>
      <c r="C8">
        <f t="shared" si="0"/>
        <v>80.586536052072262</v>
      </c>
      <c r="D8">
        <v>4</v>
      </c>
      <c r="E8">
        <f t="shared" si="1"/>
        <v>365.17892371833028</v>
      </c>
      <c r="F8">
        <v>4</v>
      </c>
      <c r="G8">
        <f t="shared" si="2"/>
        <v>705.17892371833022</v>
      </c>
      <c r="J8">
        <v>100</v>
      </c>
      <c r="K8" s="9">
        <f t="shared" si="4"/>
        <v>5538240</v>
      </c>
    </row>
    <row r="9" spans="1:15">
      <c r="A9">
        <v>5</v>
      </c>
      <c r="B9">
        <f t="shared" si="3"/>
        <v>7.6886700476962062</v>
      </c>
      <c r="C9">
        <f t="shared" si="0"/>
        <v>89.715600675276576</v>
      </c>
      <c r="D9">
        <v>5</v>
      </c>
      <c r="E9">
        <f t="shared" si="1"/>
        <v>372.56257160600046</v>
      </c>
      <c r="F9">
        <v>5</v>
      </c>
      <c r="G9">
        <f t="shared" si="2"/>
        <v>712.56257160600046</v>
      </c>
      <c r="J9">
        <v>150</v>
      </c>
      <c r="K9" s="9">
        <f t="shared" si="4"/>
        <v>12795840</v>
      </c>
      <c r="N9" t="s">
        <v>146</v>
      </c>
    </row>
    <row r="10" spans="1:15">
      <c r="A10">
        <v>6</v>
      </c>
      <c r="B10">
        <f t="shared" si="3"/>
        <v>8.5596637542200789</v>
      </c>
      <c r="C10">
        <f t="shared" si="0"/>
        <v>97.434114835641523</v>
      </c>
      <c r="D10">
        <v>6</v>
      </c>
      <c r="E10">
        <f t="shared" si="1"/>
        <v>378.80535694364301</v>
      </c>
      <c r="F10">
        <v>6</v>
      </c>
      <c r="G10">
        <f t="shared" si="2"/>
        <v>718.80535694364301</v>
      </c>
      <c r="J10">
        <v>200</v>
      </c>
      <c r="K10" s="9">
        <f t="shared" si="4"/>
        <v>23077440</v>
      </c>
      <c r="M10">
        <v>1</v>
      </c>
      <c r="N10">
        <f>A5*3/19+(16/19)</f>
        <v>1</v>
      </c>
      <c r="O10">
        <f>MOD(A5,19)*3/19+(16/19)</f>
        <v>1</v>
      </c>
    </row>
    <row r="11" spans="1:15">
      <c r="A11">
        <v>7</v>
      </c>
      <c r="B11">
        <f t="shared" si="3"/>
        <v>9.2960784401568244</v>
      </c>
      <c r="C11">
        <f t="shared" si="0"/>
        <v>104.12019592189162</v>
      </c>
      <c r="D11">
        <v>7</v>
      </c>
      <c r="E11">
        <f t="shared" si="1"/>
        <v>384.21310357781618</v>
      </c>
      <c r="F11">
        <v>7</v>
      </c>
      <c r="G11">
        <f t="shared" si="2"/>
        <v>724.21310357781613</v>
      </c>
      <c r="J11">
        <v>300</v>
      </c>
      <c r="K11" s="9">
        <f t="shared" si="4"/>
        <v>52712640</v>
      </c>
      <c r="M11">
        <v>2</v>
      </c>
      <c r="N11">
        <f t="shared" ref="N11:N74" si="5">A6*3/19+(16/19)</f>
        <v>1.1578947368421053</v>
      </c>
      <c r="O11">
        <f t="shared" ref="O11:O74" si="6">MOD(A6,19)*3/19+(16/19)</f>
        <v>1.1578947368421053</v>
      </c>
    </row>
    <row r="12" spans="1:15">
      <c r="A12">
        <v>8</v>
      </c>
      <c r="B12">
        <f t="shared" si="3"/>
        <v>9.9339898569113778</v>
      </c>
      <c r="C12">
        <f t="shared" si="0"/>
        <v>110.0177374026254</v>
      </c>
      <c r="D12">
        <v>8</v>
      </c>
      <c r="E12">
        <f t="shared" si="1"/>
        <v>388.98307416012352</v>
      </c>
      <c r="F12">
        <v>8</v>
      </c>
      <c r="G12">
        <f t="shared" si="2"/>
        <v>728.98307416012358</v>
      </c>
      <c r="M12">
        <v>3</v>
      </c>
      <c r="N12">
        <f t="shared" si="5"/>
        <v>1.3157894736842104</v>
      </c>
      <c r="O12">
        <f t="shared" si="6"/>
        <v>1.3157894736842104</v>
      </c>
    </row>
    <row r="13" spans="1:15">
      <c r="A13">
        <v>9</v>
      </c>
      <c r="B13">
        <f t="shared" si="3"/>
        <v>10.496667603832574</v>
      </c>
      <c r="C13">
        <f t="shared" si="0"/>
        <v>115.29326802603615</v>
      </c>
      <c r="D13">
        <v>9</v>
      </c>
      <c r="E13">
        <f t="shared" si="1"/>
        <v>393.24995824426901</v>
      </c>
      <c r="F13">
        <v>9</v>
      </c>
      <c r="G13">
        <f t="shared" si="2"/>
        <v>733.24995824426901</v>
      </c>
      <c r="M13">
        <v>4</v>
      </c>
      <c r="N13">
        <f t="shared" si="5"/>
        <v>1.4736842105263157</v>
      </c>
      <c r="O13">
        <f t="shared" si="6"/>
        <v>1.4736842105263157</v>
      </c>
    </row>
    <row r="14" spans="1:15">
      <c r="A14">
        <v>10</v>
      </c>
      <c r="B14">
        <f t="shared" si="3"/>
        <v>11</v>
      </c>
      <c r="C14">
        <f t="shared" si="0"/>
        <v>120.06556597030071</v>
      </c>
      <c r="D14">
        <v>10</v>
      </c>
      <c r="E14">
        <f t="shared" si="1"/>
        <v>397.10982440689168</v>
      </c>
      <c r="F14">
        <v>10</v>
      </c>
      <c r="G14">
        <f t="shared" si="2"/>
        <v>737.10982440689168</v>
      </c>
      <c r="M14">
        <v>5</v>
      </c>
      <c r="N14">
        <f t="shared" si="5"/>
        <v>1.631578947368421</v>
      </c>
      <c r="O14">
        <f t="shared" si="6"/>
        <v>1.631578947368421</v>
      </c>
    </row>
    <row r="15" spans="1:15">
      <c r="A15">
        <v>11</v>
      </c>
      <c r="B15">
        <f t="shared" si="3"/>
        <v>14</v>
      </c>
      <c r="C15">
        <f t="shared" si="0"/>
        <v>124.42233264924045</v>
      </c>
      <c r="D15">
        <v>11</v>
      </c>
      <c r="E15">
        <f t="shared" si="1"/>
        <v>400.63360613193925</v>
      </c>
      <c r="F15">
        <v>11</v>
      </c>
      <c r="G15">
        <f t="shared" si="2"/>
        <v>740.63360613193925</v>
      </c>
      <c r="M15">
        <v>6</v>
      </c>
      <c r="N15">
        <f t="shared" si="5"/>
        <v>1.7894736842105261</v>
      </c>
      <c r="O15">
        <f t="shared" si="6"/>
        <v>1.7894736842105261</v>
      </c>
    </row>
    <row r="16" spans="1:15">
      <c r="A16">
        <v>12</v>
      </c>
      <c r="B16">
        <f t="shared" si="3"/>
        <v>17.311329952303794</v>
      </c>
      <c r="C16">
        <f t="shared" si="0"/>
        <v>128.43016948333332</v>
      </c>
      <c r="D16">
        <v>12</v>
      </c>
      <c r="E16">
        <f t="shared" si="1"/>
        <v>403.87517108909356</v>
      </c>
      <c r="F16">
        <v>12</v>
      </c>
      <c r="G16">
        <f t="shared" si="2"/>
        <v>743.87517108909356</v>
      </c>
      <c r="M16">
        <v>7</v>
      </c>
      <c r="N16">
        <f t="shared" si="5"/>
        <v>1.9473684210526316</v>
      </c>
      <c r="O16">
        <f t="shared" si="6"/>
        <v>1.9473684210526316</v>
      </c>
    </row>
    <row r="17" spans="1:15">
      <c r="A17">
        <v>13</v>
      </c>
      <c r="B17">
        <f t="shared" si="3"/>
        <v>19.248333801916289</v>
      </c>
      <c r="C17">
        <f t="shared" si="0"/>
        <v>132.14084680960539</v>
      </c>
      <c r="D17">
        <v>13</v>
      </c>
      <c r="E17">
        <f t="shared" si="1"/>
        <v>406.87639146958173</v>
      </c>
      <c r="F17">
        <v>13</v>
      </c>
      <c r="G17">
        <f t="shared" si="2"/>
        <v>746.87639146958179</v>
      </c>
      <c r="M17">
        <v>8</v>
      </c>
      <c r="N17">
        <f t="shared" si="5"/>
        <v>2.1052631578947367</v>
      </c>
      <c r="O17">
        <f t="shared" si="6"/>
        <v>2.1052631578947367</v>
      </c>
    </row>
    <row r="18" spans="1:15">
      <c r="A18">
        <v>14</v>
      </c>
      <c r="B18">
        <f t="shared" si="3"/>
        <v>20.622659904607584</v>
      </c>
      <c r="C18">
        <f t="shared" si="0"/>
        <v>135.59540475338494</v>
      </c>
      <c r="D18">
        <v>14</v>
      </c>
      <c r="E18">
        <f t="shared" si="1"/>
        <v>409.67046079839201</v>
      </c>
      <c r="F18">
        <v>14</v>
      </c>
      <c r="G18">
        <f t="shared" si="2"/>
        <v>749.67046079839201</v>
      </c>
      <c r="M18">
        <v>9</v>
      </c>
      <c r="N18">
        <f t="shared" si="5"/>
        <v>2.263157894736842</v>
      </c>
      <c r="O18">
        <f t="shared" si="6"/>
        <v>2.263157894736842</v>
      </c>
    </row>
    <row r="19" spans="1:15">
      <c r="A19">
        <v>15</v>
      </c>
      <c r="B19">
        <f t="shared" si="3"/>
        <v>21.688670047696206</v>
      </c>
      <c r="C19">
        <f t="shared" si="0"/>
        <v>138.8269278958555</v>
      </c>
      <c r="D19">
        <v>15</v>
      </c>
      <c r="E19">
        <f t="shared" si="1"/>
        <v>412.28413810375491</v>
      </c>
      <c r="F19">
        <v>15</v>
      </c>
      <c r="G19">
        <f t="shared" si="2"/>
        <v>752.28413810375491</v>
      </c>
      <c r="M19">
        <v>10</v>
      </c>
      <c r="N19">
        <f t="shared" si="5"/>
        <v>2.4210526315789473</v>
      </c>
      <c r="O19">
        <f t="shared" si="6"/>
        <v>2.4210526315789473</v>
      </c>
    </row>
    <row r="20" spans="1:15">
      <c r="A20">
        <v>16</v>
      </c>
      <c r="B20">
        <f t="shared" si="3"/>
        <v>22.559663754220079</v>
      </c>
      <c r="C20">
        <f t="shared" si="0"/>
        <v>141.8624772848124</v>
      </c>
      <c r="D20">
        <v>16</v>
      </c>
      <c r="E20">
        <f t="shared" si="1"/>
        <v>414.73931054022989</v>
      </c>
      <c r="F20">
        <v>16</v>
      </c>
      <c r="G20">
        <f t="shared" si="2"/>
        <v>754.73931054022989</v>
      </c>
      <c r="M20">
        <v>11</v>
      </c>
      <c r="N20">
        <f t="shared" si="5"/>
        <v>2.5789473684210527</v>
      </c>
      <c r="O20">
        <f t="shared" si="6"/>
        <v>2.5789473684210527</v>
      </c>
    </row>
    <row r="21" spans="1:15">
      <c r="A21">
        <v>17</v>
      </c>
      <c r="B21">
        <f t="shared" si="3"/>
        <v>23.296078440156826</v>
      </c>
      <c r="C21">
        <f t="shared" si="0"/>
        <v>144.72446937658927</v>
      </c>
      <c r="D21">
        <v>17</v>
      </c>
      <c r="E21">
        <f t="shared" si="1"/>
        <v>417.05410868606225</v>
      </c>
      <c r="F21">
        <v>17</v>
      </c>
      <c r="G21">
        <f t="shared" si="2"/>
        <v>757.05410868606225</v>
      </c>
      <c r="M21">
        <v>12</v>
      </c>
      <c r="N21">
        <f t="shared" si="5"/>
        <v>2.7368421052631575</v>
      </c>
      <c r="O21">
        <f t="shared" si="6"/>
        <v>2.7368421052631575</v>
      </c>
    </row>
    <row r="22" spans="1:15">
      <c r="A22">
        <v>18</v>
      </c>
      <c r="B22">
        <f t="shared" si="3"/>
        <v>23.933989856911378</v>
      </c>
      <c r="C22">
        <f t="shared" si="0"/>
        <v>147.43168165391336</v>
      </c>
      <c r="D22">
        <v>18</v>
      </c>
      <c r="E22">
        <f t="shared" si="1"/>
        <v>419.24371989355996</v>
      </c>
      <c r="F22">
        <v>18</v>
      </c>
      <c r="G22">
        <f t="shared" si="2"/>
        <v>759.24371989355996</v>
      </c>
      <c r="M22">
        <v>13</v>
      </c>
      <c r="N22">
        <f t="shared" si="5"/>
        <v>2.8947368421052633</v>
      </c>
      <c r="O22">
        <f t="shared" si="6"/>
        <v>2.8947368421052633</v>
      </c>
    </row>
    <row r="23" spans="1:15">
      <c r="A23">
        <v>19</v>
      </c>
      <c r="B23">
        <f t="shared" si="3"/>
        <v>24.496667603832574</v>
      </c>
      <c r="C23">
        <f t="shared" si="0"/>
        <v>150</v>
      </c>
      <c r="D23">
        <v>19</v>
      </c>
      <c r="E23">
        <f t="shared" si="1"/>
        <v>421.32099277020774</v>
      </c>
      <c r="F23">
        <v>19</v>
      </c>
      <c r="G23">
        <f t="shared" si="2"/>
        <v>761.32099277020779</v>
      </c>
      <c r="M23">
        <v>14</v>
      </c>
      <c r="N23">
        <f t="shared" si="5"/>
        <v>3.0526315789473686</v>
      </c>
      <c r="O23">
        <f t="shared" si="6"/>
        <v>3.0526315789473686</v>
      </c>
    </row>
    <row r="24" spans="1:15">
      <c r="A24">
        <v>20</v>
      </c>
      <c r="B24">
        <f t="shared" si="3"/>
        <v>25</v>
      </c>
      <c r="C24">
        <f t="shared" si="0"/>
        <v>200</v>
      </c>
      <c r="D24">
        <v>20</v>
      </c>
      <c r="E24">
        <f t="shared" si="1"/>
        <v>423.29689402370479</v>
      </c>
      <c r="F24">
        <v>20</v>
      </c>
      <c r="G24">
        <f t="shared" si="2"/>
        <v>763.29689402370479</v>
      </c>
      <c r="M24">
        <v>15</v>
      </c>
      <c r="N24">
        <f t="shared" si="5"/>
        <v>3.2105263157894735</v>
      </c>
      <c r="O24">
        <f t="shared" si="6"/>
        <v>3.2105263157894735</v>
      </c>
    </row>
    <row r="25" spans="1:15">
      <c r="A25">
        <v>21</v>
      </c>
      <c r="B25">
        <f t="shared" si="3"/>
        <v>42</v>
      </c>
      <c r="C25">
        <f t="shared" si="0"/>
        <v>234.70673197396388</v>
      </c>
      <c r="D25">
        <v>21</v>
      </c>
      <c r="E25">
        <f t="shared" si="1"/>
        <v>425.1808589328304</v>
      </c>
      <c r="F25">
        <v>21</v>
      </c>
      <c r="G25">
        <f t="shared" si="2"/>
        <v>765.18085893283046</v>
      </c>
      <c r="M25">
        <v>16</v>
      </c>
      <c r="N25">
        <f t="shared" si="5"/>
        <v>3.3684210526315788</v>
      </c>
      <c r="O25">
        <f t="shared" si="6"/>
        <v>3.3684210526315788</v>
      </c>
    </row>
    <row r="26" spans="1:15">
      <c r="A26">
        <v>22</v>
      </c>
      <c r="B26">
        <f t="shared" si="3"/>
        <v>45.311329952303794</v>
      </c>
      <c r="C26">
        <f t="shared" si="0"/>
        <v>255.00886870131271</v>
      </c>
      <c r="D26">
        <v>22</v>
      </c>
      <c r="E26">
        <f t="shared" si="1"/>
        <v>426.98106384869936</v>
      </c>
      <c r="F26">
        <v>22</v>
      </c>
      <c r="G26">
        <f t="shared" si="2"/>
        <v>766.98106384869936</v>
      </c>
      <c r="M26">
        <v>17</v>
      </c>
      <c r="N26">
        <f t="shared" si="5"/>
        <v>3.5263157894736841</v>
      </c>
      <c r="O26">
        <f t="shared" si="6"/>
        <v>3.5263157894736841</v>
      </c>
    </row>
    <row r="27" spans="1:15">
      <c r="A27">
        <v>23</v>
      </c>
      <c r="B27">
        <f t="shared" si="3"/>
        <v>47.248333801916289</v>
      </c>
      <c r="C27">
        <f t="shared" si="0"/>
        <v>269.41346394792777</v>
      </c>
      <c r="D27">
        <v>23</v>
      </c>
      <c r="E27">
        <f t="shared" si="1"/>
        <v>428.70464065787792</v>
      </c>
      <c r="F27">
        <v>23</v>
      </c>
      <c r="G27">
        <f t="shared" si="2"/>
        <v>768.70464065787792</v>
      </c>
      <c r="M27">
        <v>18</v>
      </c>
      <c r="N27">
        <f t="shared" si="5"/>
        <v>3.6842105263157894</v>
      </c>
      <c r="O27">
        <f t="shared" si="6"/>
        <v>3.6842105263157894</v>
      </c>
    </row>
    <row r="28" spans="1:15">
      <c r="A28">
        <v>24</v>
      </c>
      <c r="B28">
        <f t="shared" si="3"/>
        <v>48.622659904607588</v>
      </c>
      <c r="C28">
        <f t="shared" si="0"/>
        <v>280.58653605207223</v>
      </c>
      <c r="D28">
        <v>24</v>
      </c>
      <c r="E28">
        <f t="shared" si="1"/>
        <v>430.35784743666056</v>
      </c>
      <c r="F28">
        <v>24</v>
      </c>
      <c r="G28">
        <f t="shared" si="2"/>
        <v>770.35784743666056</v>
      </c>
      <c r="M28">
        <v>19</v>
      </c>
      <c r="N28">
        <f t="shared" si="5"/>
        <v>3.8421052631578947</v>
      </c>
      <c r="O28">
        <f t="shared" si="6"/>
        <v>0.84210526315789469</v>
      </c>
    </row>
    <row r="29" spans="1:15">
      <c r="A29">
        <v>25</v>
      </c>
      <c r="B29">
        <f t="shared" si="3"/>
        <v>49.688670047696206</v>
      </c>
      <c r="C29">
        <f t="shared" si="0"/>
        <v>289.71560067527656</v>
      </c>
      <c r="D29">
        <v>25</v>
      </c>
      <c r="E29">
        <f t="shared" si="1"/>
        <v>431.94620561503234</v>
      </c>
      <c r="F29">
        <v>25</v>
      </c>
      <c r="G29">
        <f t="shared" si="2"/>
        <v>771.94620561503234</v>
      </c>
      <c r="M29">
        <v>20</v>
      </c>
      <c r="N29">
        <f t="shared" si="5"/>
        <v>4</v>
      </c>
      <c r="O29">
        <f t="shared" si="6"/>
        <v>1</v>
      </c>
    </row>
    <row r="30" spans="1:15">
      <c r="A30">
        <v>26</v>
      </c>
      <c r="B30">
        <f t="shared" si="3"/>
        <v>50.559663754220082</v>
      </c>
      <c r="C30">
        <f t="shared" si="0"/>
        <v>297.43411483564154</v>
      </c>
      <c r="D30">
        <v>26</v>
      </c>
      <c r="E30">
        <f t="shared" si="1"/>
        <v>433.47461124018525</v>
      </c>
      <c r="F30">
        <v>26</v>
      </c>
      <c r="G30">
        <f t="shared" si="2"/>
        <v>773.47461124018525</v>
      </c>
      <c r="M30">
        <v>21</v>
      </c>
      <c r="N30">
        <f t="shared" si="5"/>
        <v>4.1578947368421053</v>
      </c>
      <c r="O30">
        <f t="shared" si="6"/>
        <v>1.1578947368421053</v>
      </c>
    </row>
    <row r="31" spans="1:15">
      <c r="A31">
        <v>27</v>
      </c>
      <c r="B31">
        <f t="shared" si="3"/>
        <v>51.296078440156826</v>
      </c>
      <c r="C31">
        <f t="shared" si="0"/>
        <v>304.12019592189165</v>
      </c>
      <c r="D31">
        <v>27</v>
      </c>
      <c r="E31">
        <f t="shared" si="1"/>
        <v>434.94742599552046</v>
      </c>
      <c r="F31">
        <v>27</v>
      </c>
      <c r="G31">
        <f t="shared" si="2"/>
        <v>774.94742599552046</v>
      </c>
      <c r="M31">
        <v>22</v>
      </c>
      <c r="N31">
        <f t="shared" si="5"/>
        <v>4.3157894736842106</v>
      </c>
      <c r="O31">
        <f t="shared" si="6"/>
        <v>1.3157894736842104</v>
      </c>
    </row>
    <row r="32" spans="1:15">
      <c r="A32">
        <v>28</v>
      </c>
      <c r="B32">
        <f t="shared" si="3"/>
        <v>51.933989856911381</v>
      </c>
      <c r="C32">
        <f t="shared" si="0"/>
        <v>310.01773740262541</v>
      </c>
      <c r="D32">
        <v>28</v>
      </c>
      <c r="E32">
        <f t="shared" si="1"/>
        <v>436.36855224058024</v>
      </c>
      <c r="F32">
        <v>28</v>
      </c>
      <c r="G32">
        <f t="shared" si="2"/>
        <v>776.36855224058024</v>
      </c>
      <c r="M32">
        <v>23</v>
      </c>
      <c r="N32">
        <f t="shared" si="5"/>
        <v>4.4736842105263159</v>
      </c>
      <c r="O32">
        <f t="shared" si="6"/>
        <v>1.4736842105263157</v>
      </c>
    </row>
    <row r="33" spans="1:15">
      <c r="A33">
        <v>29</v>
      </c>
      <c r="B33">
        <f t="shared" si="3"/>
        <v>52.496667603832577</v>
      </c>
      <c r="C33">
        <f t="shared" si="0"/>
        <v>315.29326802603612</v>
      </c>
      <c r="D33">
        <v>29</v>
      </c>
      <c r="E33">
        <f t="shared" si="1"/>
        <v>437.7414953243308</v>
      </c>
      <c r="F33">
        <v>29</v>
      </c>
      <c r="G33">
        <f t="shared" si="2"/>
        <v>777.7414953243308</v>
      </c>
      <c r="M33">
        <v>24</v>
      </c>
      <c r="N33">
        <f t="shared" si="5"/>
        <v>4.6315789473684212</v>
      </c>
      <c r="O33">
        <f t="shared" si="6"/>
        <v>1.631578947368421</v>
      </c>
    </row>
    <row r="34" spans="1:15">
      <c r="A34">
        <v>30</v>
      </c>
      <c r="B34">
        <f t="shared" si="3"/>
        <v>53</v>
      </c>
      <c r="C34">
        <f t="shared" si="0"/>
        <v>320.06556597030072</v>
      </c>
      <c r="D34">
        <v>30</v>
      </c>
      <c r="E34">
        <f t="shared" si="1"/>
        <v>439.06941567714824</v>
      </c>
      <c r="F34">
        <v>30</v>
      </c>
      <c r="G34">
        <f t="shared" si="2"/>
        <v>779.0694156771483</v>
      </c>
      <c r="M34">
        <v>25</v>
      </c>
      <c r="N34">
        <f t="shared" si="5"/>
        <v>4.7894736842105257</v>
      </c>
      <c r="O34">
        <f t="shared" si="6"/>
        <v>1.7894736842105261</v>
      </c>
    </row>
    <row r="35" spans="1:15">
      <c r="A35">
        <v>31</v>
      </c>
      <c r="B35">
        <f t="shared" si="3"/>
        <v>84</v>
      </c>
      <c r="C35">
        <f t="shared" si="0"/>
        <v>324.42233264924045</v>
      </c>
      <c r="D35">
        <v>31</v>
      </c>
      <c r="E35">
        <f t="shared" si="1"/>
        <v>440.35517262969364</v>
      </c>
      <c r="F35">
        <v>31</v>
      </c>
      <c r="G35">
        <f t="shared" si="2"/>
        <v>780.3551726296937</v>
      </c>
      <c r="M35">
        <v>26</v>
      </c>
      <c r="N35">
        <f t="shared" si="5"/>
        <v>4.9473684210526319</v>
      </c>
      <c r="O35">
        <f t="shared" si="6"/>
        <v>1.9473684210526316</v>
      </c>
    </row>
    <row r="36" spans="1:15">
      <c r="A36">
        <v>32</v>
      </c>
      <c r="B36">
        <f t="shared" si="3"/>
        <v>87.311329952303794</v>
      </c>
      <c r="C36">
        <f t="shared" si="0"/>
        <v>328.43016948333332</v>
      </c>
      <c r="D36">
        <v>32</v>
      </c>
      <c r="E36">
        <f t="shared" si="1"/>
        <v>441.60136148695346</v>
      </c>
      <c r="F36">
        <v>32</v>
      </c>
      <c r="G36">
        <f t="shared" si="2"/>
        <v>781.60136148695346</v>
      </c>
      <c r="M36">
        <v>27</v>
      </c>
      <c r="N36">
        <f t="shared" si="5"/>
        <v>5.1052631578947372</v>
      </c>
      <c r="O36">
        <f t="shared" si="6"/>
        <v>2.1052631578947367</v>
      </c>
    </row>
    <row r="37" spans="1:15">
      <c r="A37">
        <v>33</v>
      </c>
      <c r="B37">
        <f t="shared" si="3"/>
        <v>89.248333801916289</v>
      </c>
      <c r="C37">
        <f t="shared" si="0"/>
        <v>332.14084680960536</v>
      </c>
      <c r="D37">
        <v>33</v>
      </c>
      <c r="E37">
        <f t="shared" si="1"/>
        <v>442.81034506616862</v>
      </c>
      <c r="F37">
        <v>33</v>
      </c>
      <c r="G37">
        <f t="shared" si="2"/>
        <v>782.81034506616857</v>
      </c>
      <c r="M37">
        <v>28</v>
      </c>
      <c r="N37">
        <f t="shared" si="5"/>
        <v>5.2631578947368425</v>
      </c>
      <c r="O37">
        <f t="shared" si="6"/>
        <v>2.263157894736842</v>
      </c>
    </row>
    <row r="38" spans="1:15">
      <c r="A38">
        <v>34</v>
      </c>
      <c r="B38">
        <f t="shared" si="3"/>
        <v>90.622659904607588</v>
      </c>
      <c r="C38">
        <f t="shared" si="0"/>
        <v>335.59540475338497</v>
      </c>
      <c r="D38">
        <v>34</v>
      </c>
      <c r="E38">
        <f t="shared" si="1"/>
        <v>443.98428066197334</v>
      </c>
      <c r="F38">
        <v>34</v>
      </c>
      <c r="G38">
        <f t="shared" si="2"/>
        <v>783.98428066197334</v>
      </c>
      <c r="M38">
        <v>29</v>
      </c>
      <c r="N38">
        <f t="shared" si="5"/>
        <v>5.4210526315789469</v>
      </c>
      <c r="O38">
        <f t="shared" si="6"/>
        <v>2.4210526315789473</v>
      </c>
    </row>
    <row r="39" spans="1:15">
      <c r="A39">
        <v>35</v>
      </c>
      <c r="B39">
        <f t="shared" si="3"/>
        <v>91.688670047696206</v>
      </c>
      <c r="C39">
        <f t="shared" si="0"/>
        <v>338.82692789585553</v>
      </c>
      <c r="D39">
        <v>35</v>
      </c>
      <c r="E39">
        <f t="shared" si="1"/>
        <v>445.12514321200098</v>
      </c>
      <c r="F39">
        <v>35</v>
      </c>
      <c r="G39">
        <f t="shared" si="2"/>
        <v>785.12514321200092</v>
      </c>
      <c r="M39">
        <v>30</v>
      </c>
      <c r="N39">
        <f t="shared" si="5"/>
        <v>5.5789473684210522</v>
      </c>
      <c r="O39">
        <f t="shared" si="6"/>
        <v>2.5789473684210527</v>
      </c>
    </row>
    <row r="40" spans="1:15">
      <c r="A40">
        <v>36</v>
      </c>
      <c r="B40">
        <f t="shared" si="3"/>
        <v>92.559663754220082</v>
      </c>
      <c r="C40">
        <f t="shared" si="0"/>
        <v>341.86247728481237</v>
      </c>
      <c r="D40">
        <v>36</v>
      </c>
      <c r="E40">
        <f t="shared" si="1"/>
        <v>446.234745287838</v>
      </c>
      <c r="F40">
        <v>36</v>
      </c>
      <c r="G40">
        <f t="shared" si="2"/>
        <v>786.234745287838</v>
      </c>
      <c r="M40">
        <v>31</v>
      </c>
      <c r="N40">
        <f t="shared" si="5"/>
        <v>5.7368421052631575</v>
      </c>
      <c r="O40">
        <f t="shared" si="6"/>
        <v>2.7368421052631575</v>
      </c>
    </row>
    <row r="41" spans="1:15">
      <c r="A41">
        <v>37</v>
      </c>
      <c r="B41">
        <f t="shared" si="3"/>
        <v>93.296078440156819</v>
      </c>
      <c r="C41">
        <f t="shared" si="0"/>
        <v>344.72446937658924</v>
      </c>
      <c r="D41">
        <v>37</v>
      </c>
      <c r="E41">
        <f t="shared" si="1"/>
        <v>447.31475441949863</v>
      </c>
      <c r="F41">
        <v>37</v>
      </c>
      <c r="G41">
        <f t="shared" si="2"/>
        <v>787.31475441949863</v>
      </c>
      <c r="M41">
        <v>32</v>
      </c>
      <c r="N41">
        <f t="shared" si="5"/>
        <v>5.8947368421052628</v>
      </c>
      <c r="O41">
        <f t="shared" si="6"/>
        <v>2.8947368421052633</v>
      </c>
    </row>
    <row r="42" spans="1:15">
      <c r="A42">
        <v>38</v>
      </c>
      <c r="B42">
        <f t="shared" si="3"/>
        <v>93.933989856911381</v>
      </c>
      <c r="C42">
        <f t="shared" si="0"/>
        <v>347.43168165391336</v>
      </c>
      <c r="D42">
        <v>38</v>
      </c>
      <c r="E42">
        <f t="shared" si="1"/>
        <v>448.36670816915534</v>
      </c>
      <c r="F42">
        <v>38</v>
      </c>
      <c r="G42">
        <f t="shared" si="2"/>
        <v>788.36670816915534</v>
      </c>
      <c r="M42">
        <v>33</v>
      </c>
      <c r="N42">
        <f t="shared" si="5"/>
        <v>6.0526315789473681</v>
      </c>
      <c r="O42">
        <f t="shared" si="6"/>
        <v>3.0526315789473686</v>
      </c>
    </row>
    <row r="43" spans="1:15">
      <c r="A43">
        <v>39</v>
      </c>
      <c r="B43">
        <f t="shared" si="3"/>
        <v>94.496667603832577</v>
      </c>
      <c r="C43">
        <f t="shared" si="0"/>
        <v>350</v>
      </c>
      <c r="D43">
        <v>39</v>
      </c>
      <c r="E43">
        <f t="shared" si="1"/>
        <v>449.39202729614647</v>
      </c>
      <c r="F43">
        <v>39</v>
      </c>
      <c r="G43">
        <f t="shared" si="2"/>
        <v>789.39202729614647</v>
      </c>
      <c r="M43">
        <v>34</v>
      </c>
      <c r="N43">
        <f t="shared" si="5"/>
        <v>6.2105263157894735</v>
      </c>
      <c r="O43">
        <f t="shared" si="6"/>
        <v>3.2105263157894735</v>
      </c>
    </row>
    <row r="44" spans="1:15">
      <c r="A44">
        <v>40</v>
      </c>
      <c r="B44">
        <f t="shared" si="3"/>
        <v>95</v>
      </c>
      <c r="C44">
        <f t="shared" si="0"/>
        <v>400</v>
      </c>
      <c r="D44">
        <v>40</v>
      </c>
      <c r="E44">
        <f t="shared" si="1"/>
        <v>450.39202729614647</v>
      </c>
      <c r="F44">
        <v>40</v>
      </c>
      <c r="G44">
        <f t="shared" si="2"/>
        <v>790.39202729614647</v>
      </c>
      <c r="M44">
        <v>35</v>
      </c>
      <c r="N44">
        <f t="shared" si="5"/>
        <v>6.3684210526315788</v>
      </c>
      <c r="O44">
        <f t="shared" si="6"/>
        <v>3.3684210526315788</v>
      </c>
    </row>
    <row r="45" spans="1:15">
      <c r="A45">
        <v>41</v>
      </c>
      <c r="B45">
        <f t="shared" si="3"/>
        <v>140</v>
      </c>
      <c r="C45">
        <f t="shared" si="0"/>
        <v>434.70673197396388</v>
      </c>
      <c r="D45">
        <v>41</v>
      </c>
      <c r="E45">
        <f t="shared" si="1"/>
        <v>451.36792854964352</v>
      </c>
      <c r="F45">
        <v>41</v>
      </c>
      <c r="G45">
        <f t="shared" si="2"/>
        <v>791.36792854964347</v>
      </c>
      <c r="M45">
        <v>36</v>
      </c>
      <c r="N45">
        <f t="shared" si="5"/>
        <v>6.5263157894736841</v>
      </c>
      <c r="O45">
        <f t="shared" si="6"/>
        <v>3.5263157894736841</v>
      </c>
    </row>
    <row r="46" spans="1:15">
      <c r="A46">
        <v>42</v>
      </c>
      <c r="B46">
        <f t="shared" si="3"/>
        <v>143.31132995230379</v>
      </c>
      <c r="C46">
        <f t="shared" si="0"/>
        <v>455.00886870131268</v>
      </c>
      <c r="D46">
        <v>42</v>
      </c>
      <c r="E46">
        <f t="shared" si="1"/>
        <v>452.32086527612705</v>
      </c>
      <c r="F46">
        <v>42</v>
      </c>
      <c r="G46">
        <f t="shared" si="2"/>
        <v>792.32086527612705</v>
      </c>
      <c r="M46">
        <v>37</v>
      </c>
      <c r="N46">
        <f t="shared" si="5"/>
        <v>6.6842105263157894</v>
      </c>
      <c r="O46">
        <f t="shared" si="6"/>
        <v>3.6842105263157894</v>
      </c>
    </row>
    <row r="47" spans="1:15">
      <c r="A47">
        <v>43</v>
      </c>
      <c r="B47">
        <f t="shared" si="3"/>
        <v>145.24833380191629</v>
      </c>
      <c r="C47">
        <f t="shared" si="0"/>
        <v>469.41346394792777</v>
      </c>
      <c r="D47">
        <v>43</v>
      </c>
      <c r="E47">
        <f t="shared" si="1"/>
        <v>453.25189345876913</v>
      </c>
      <c r="F47">
        <v>43</v>
      </c>
      <c r="G47">
        <f t="shared" si="2"/>
        <v>793.25189345876913</v>
      </c>
      <c r="M47">
        <v>38</v>
      </c>
      <c r="N47">
        <f t="shared" si="5"/>
        <v>6.8421052631578947</v>
      </c>
      <c r="O47">
        <f t="shared" si="6"/>
        <v>0.84210526315789469</v>
      </c>
    </row>
    <row r="48" spans="1:15">
      <c r="A48">
        <v>44</v>
      </c>
      <c r="B48">
        <f t="shared" si="3"/>
        <v>146.62265990460759</v>
      </c>
      <c r="C48">
        <f t="shared" si="0"/>
        <v>480.58653605207223</v>
      </c>
      <c r="D48">
        <v>44</v>
      </c>
      <c r="E48">
        <f t="shared" si="1"/>
        <v>454.1619978784538</v>
      </c>
      <c r="F48">
        <v>44</v>
      </c>
      <c r="G48">
        <f t="shared" si="2"/>
        <v>794.1619978784538</v>
      </c>
      <c r="M48">
        <v>39</v>
      </c>
      <c r="N48">
        <f t="shared" si="5"/>
        <v>7</v>
      </c>
      <c r="O48">
        <f t="shared" si="6"/>
        <v>1</v>
      </c>
    </row>
    <row r="49" spans="1:15">
      <c r="A49">
        <v>45</v>
      </c>
      <c r="B49">
        <f t="shared" si="3"/>
        <v>147.68867004769621</v>
      </c>
      <c r="C49">
        <f t="shared" si="0"/>
        <v>489.71560067527656</v>
      </c>
      <c r="D49">
        <v>45</v>
      </c>
      <c r="E49">
        <f t="shared" si="1"/>
        <v>455.05209837463804</v>
      </c>
      <c r="F49">
        <v>45</v>
      </c>
      <c r="G49">
        <f t="shared" si="2"/>
        <v>795.05209837463804</v>
      </c>
      <c r="M49">
        <v>40</v>
      </c>
      <c r="N49">
        <f t="shared" si="5"/>
        <v>7.1578947368421053</v>
      </c>
      <c r="O49">
        <f t="shared" si="6"/>
        <v>1.1578947368421053</v>
      </c>
    </row>
    <row r="50" spans="1:15">
      <c r="A50">
        <v>46</v>
      </c>
      <c r="B50">
        <f t="shared" si="3"/>
        <v>148.55966375422008</v>
      </c>
      <c r="C50">
        <f t="shared" si="0"/>
        <v>497.43411483564154</v>
      </c>
      <c r="D50">
        <v>46</v>
      </c>
      <c r="E50">
        <f t="shared" si="1"/>
        <v>455.92305543283732</v>
      </c>
      <c r="F50">
        <v>46</v>
      </c>
      <c r="G50">
        <f t="shared" si="2"/>
        <v>795.92305543283737</v>
      </c>
      <c r="M50">
        <v>41</v>
      </c>
      <c r="N50">
        <f t="shared" si="5"/>
        <v>7.3157894736842106</v>
      </c>
      <c r="O50">
        <f t="shared" si="6"/>
        <v>1.3157894736842104</v>
      </c>
    </row>
    <row r="51" spans="1:15">
      <c r="A51">
        <v>47</v>
      </c>
      <c r="B51">
        <f t="shared" si="3"/>
        <v>149.29607844015683</v>
      </c>
      <c r="C51">
        <f t="shared" si="0"/>
        <v>504.12019592189165</v>
      </c>
      <c r="D51">
        <v>47</v>
      </c>
      <c r="E51">
        <f t="shared" si="1"/>
        <v>456.7756751838167</v>
      </c>
      <c r="F51">
        <v>47</v>
      </c>
      <c r="G51">
        <f t="shared" si="2"/>
        <v>796.7756751838167</v>
      </c>
      <c r="M51">
        <v>42</v>
      </c>
      <c r="N51">
        <f t="shared" si="5"/>
        <v>7.4736842105263159</v>
      </c>
      <c r="O51">
        <f t="shared" si="6"/>
        <v>1.4736842105263157</v>
      </c>
    </row>
    <row r="52" spans="1:15">
      <c r="A52">
        <v>48</v>
      </c>
      <c r="B52">
        <f t="shared" si="3"/>
        <v>149.93398985691138</v>
      </c>
      <c r="C52">
        <f t="shared" si="0"/>
        <v>510.01773740262541</v>
      </c>
      <c r="D52">
        <v>48</v>
      </c>
      <c r="E52">
        <f t="shared" si="1"/>
        <v>457.61071388728607</v>
      </c>
      <c r="F52">
        <v>48</v>
      </c>
      <c r="G52">
        <f t="shared" si="2"/>
        <v>797.61071388728601</v>
      </c>
      <c r="M52">
        <v>43</v>
      </c>
      <c r="N52">
        <f t="shared" si="5"/>
        <v>7.6315789473684212</v>
      </c>
      <c r="O52">
        <f t="shared" si="6"/>
        <v>1.631578947368421</v>
      </c>
    </row>
    <row r="53" spans="1:15">
      <c r="A53">
        <v>49</v>
      </c>
      <c r="B53">
        <f t="shared" si="3"/>
        <v>150.49666760383258</v>
      </c>
      <c r="C53">
        <f t="shared" si="0"/>
        <v>515.29326802603612</v>
      </c>
      <c r="D53">
        <v>49</v>
      </c>
      <c r="E53">
        <f t="shared" si="1"/>
        <v>458.42888196259929</v>
      </c>
      <c r="F53">
        <v>49</v>
      </c>
      <c r="G53">
        <f t="shared" si="2"/>
        <v>798.42888196259923</v>
      </c>
      <c r="M53">
        <v>44</v>
      </c>
      <c r="N53">
        <f t="shared" si="5"/>
        <v>7.7894736842105265</v>
      </c>
      <c r="O53">
        <f t="shared" si="6"/>
        <v>1.7894736842105261</v>
      </c>
    </row>
    <row r="54" spans="1:15">
      <c r="A54">
        <v>50</v>
      </c>
      <c r="B54">
        <f t="shared" si="3"/>
        <v>151</v>
      </c>
      <c r="C54">
        <f t="shared" si="0"/>
        <v>520.06556597030067</v>
      </c>
      <c r="D54">
        <v>50</v>
      </c>
      <c r="E54">
        <f t="shared" si="1"/>
        <v>470</v>
      </c>
      <c r="F54">
        <v>50</v>
      </c>
      <c r="G54">
        <f t="shared" si="2"/>
        <v>830</v>
      </c>
      <c r="M54">
        <v>45</v>
      </c>
      <c r="N54">
        <f t="shared" si="5"/>
        <v>7.9473684210526319</v>
      </c>
      <c r="O54">
        <f t="shared" si="6"/>
        <v>1.9473684210526316</v>
      </c>
    </row>
    <row r="55" spans="1:15">
      <c r="A55">
        <v>51</v>
      </c>
      <c r="B55">
        <f t="shared" si="3"/>
        <v>210</v>
      </c>
      <c r="C55">
        <f t="shared" si="0"/>
        <v>524.42233264924039</v>
      </c>
      <c r="D55">
        <v>51</v>
      </c>
      <c r="E55">
        <f t="shared" si="1"/>
        <v>498.07103452593873</v>
      </c>
      <c r="F55">
        <v>51</v>
      </c>
      <c r="G55">
        <f t="shared" si="2"/>
        <v>858.07103452593879</v>
      </c>
      <c r="M55">
        <v>46</v>
      </c>
      <c r="N55">
        <f t="shared" si="5"/>
        <v>8.1052631578947363</v>
      </c>
      <c r="O55">
        <f t="shared" si="6"/>
        <v>2.1052631578947367</v>
      </c>
    </row>
    <row r="56" spans="1:15">
      <c r="A56">
        <v>52</v>
      </c>
      <c r="B56">
        <f t="shared" si="3"/>
        <v>213.31132995230379</v>
      </c>
      <c r="C56">
        <f t="shared" si="0"/>
        <v>528.43016948333332</v>
      </c>
      <c r="D56">
        <v>52</v>
      </c>
      <c r="E56">
        <f t="shared" si="1"/>
        <v>514.49153708006179</v>
      </c>
      <c r="F56">
        <v>52</v>
      </c>
      <c r="G56">
        <f t="shared" si="2"/>
        <v>874.49153708006179</v>
      </c>
      <c r="M56">
        <v>47</v>
      </c>
      <c r="N56">
        <f t="shared" si="5"/>
        <v>8.2631578947368425</v>
      </c>
      <c r="O56">
        <f t="shared" si="6"/>
        <v>2.263157894736842</v>
      </c>
    </row>
    <row r="57" spans="1:15">
      <c r="A57">
        <v>53</v>
      </c>
      <c r="B57">
        <f t="shared" si="3"/>
        <v>215.24833380191629</v>
      </c>
      <c r="C57">
        <f t="shared" si="0"/>
        <v>532.14084680960536</v>
      </c>
      <c r="D57">
        <v>53</v>
      </c>
      <c r="E57">
        <f t="shared" si="1"/>
        <v>526.14206905187746</v>
      </c>
      <c r="F57">
        <v>53</v>
      </c>
      <c r="G57">
        <f t="shared" si="2"/>
        <v>886.14206905187746</v>
      </c>
      <c r="M57">
        <v>48</v>
      </c>
      <c r="N57">
        <f t="shared" si="5"/>
        <v>8.4210526315789469</v>
      </c>
      <c r="O57">
        <f t="shared" si="6"/>
        <v>2.4210526315789473</v>
      </c>
    </row>
    <row r="58" spans="1:15">
      <c r="A58">
        <v>54</v>
      </c>
      <c r="B58">
        <f t="shared" si="3"/>
        <v>216.62265990460759</v>
      </c>
      <c r="C58">
        <f t="shared" si="0"/>
        <v>535.59540475338497</v>
      </c>
      <c r="D58">
        <v>54</v>
      </c>
      <c r="E58">
        <f t="shared" si="1"/>
        <v>535.17892371833022</v>
      </c>
      <c r="F58">
        <v>54</v>
      </c>
      <c r="G58">
        <f t="shared" si="2"/>
        <v>895.17892371833022</v>
      </c>
      <c r="M58">
        <v>49</v>
      </c>
      <c r="N58">
        <f t="shared" si="5"/>
        <v>8.5789473684210513</v>
      </c>
      <c r="O58">
        <f t="shared" si="6"/>
        <v>2.5789473684210527</v>
      </c>
    </row>
    <row r="59" spans="1:15">
      <c r="A59">
        <v>55</v>
      </c>
      <c r="B59">
        <f t="shared" si="3"/>
        <v>217.68867004769621</v>
      </c>
      <c r="C59">
        <f t="shared" si="0"/>
        <v>538.82692789585553</v>
      </c>
      <c r="D59">
        <v>55</v>
      </c>
      <c r="E59">
        <f t="shared" si="1"/>
        <v>542.56257160600046</v>
      </c>
      <c r="F59">
        <v>55</v>
      </c>
      <c r="G59">
        <f t="shared" si="2"/>
        <v>902.56257160600046</v>
      </c>
      <c r="M59">
        <v>50</v>
      </c>
      <c r="N59">
        <f t="shared" si="5"/>
        <v>8.7368421052631575</v>
      </c>
      <c r="O59">
        <f t="shared" si="6"/>
        <v>2.7368421052631575</v>
      </c>
    </row>
    <row r="60" spans="1:15">
      <c r="A60">
        <v>56</v>
      </c>
      <c r="B60">
        <f t="shared" si="3"/>
        <v>218.55966375422008</v>
      </c>
      <c r="C60">
        <f t="shared" si="0"/>
        <v>541.86247728481237</v>
      </c>
      <c r="D60">
        <v>56</v>
      </c>
      <c r="E60">
        <f t="shared" si="1"/>
        <v>548.80535694364301</v>
      </c>
      <c r="F60">
        <v>56</v>
      </c>
      <c r="G60">
        <f t="shared" si="2"/>
        <v>908.80535694364301</v>
      </c>
      <c r="M60">
        <v>51</v>
      </c>
      <c r="N60">
        <f t="shared" si="5"/>
        <v>8.8947368421052637</v>
      </c>
      <c r="O60">
        <f t="shared" si="6"/>
        <v>2.8947368421052633</v>
      </c>
    </row>
    <row r="61" spans="1:15">
      <c r="A61">
        <v>57</v>
      </c>
      <c r="B61">
        <f t="shared" si="3"/>
        <v>219.29607844015683</v>
      </c>
      <c r="C61">
        <f t="shared" si="0"/>
        <v>544.72446937658924</v>
      </c>
      <c r="D61">
        <v>57</v>
      </c>
      <c r="E61">
        <f t="shared" si="1"/>
        <v>554.21310357781613</v>
      </c>
      <c r="F61">
        <v>57</v>
      </c>
      <c r="G61">
        <f t="shared" si="2"/>
        <v>914.21310357781613</v>
      </c>
      <c r="M61">
        <v>52</v>
      </c>
      <c r="N61">
        <f t="shared" si="5"/>
        <v>9.0526315789473699</v>
      </c>
      <c r="O61">
        <f t="shared" si="6"/>
        <v>3.0526315789473686</v>
      </c>
    </row>
    <row r="62" spans="1:15">
      <c r="A62">
        <v>58</v>
      </c>
      <c r="B62">
        <f t="shared" si="3"/>
        <v>219.93398985691138</v>
      </c>
      <c r="C62">
        <f t="shared" si="0"/>
        <v>547.4316816539133</v>
      </c>
      <c r="D62">
        <v>58</v>
      </c>
      <c r="E62">
        <f t="shared" si="1"/>
        <v>558.98307416012358</v>
      </c>
      <c r="F62">
        <v>58</v>
      </c>
      <c r="G62">
        <f t="shared" si="2"/>
        <v>918.98307416012358</v>
      </c>
      <c r="M62">
        <v>53</v>
      </c>
      <c r="N62">
        <f t="shared" si="5"/>
        <v>9.2105263157894726</v>
      </c>
      <c r="O62">
        <f t="shared" si="6"/>
        <v>3.2105263157894735</v>
      </c>
    </row>
    <row r="63" spans="1:15">
      <c r="A63">
        <v>59</v>
      </c>
      <c r="B63">
        <f t="shared" si="3"/>
        <v>220.49666760383258</v>
      </c>
      <c r="C63">
        <f t="shared" si="0"/>
        <v>550</v>
      </c>
      <c r="D63">
        <v>59</v>
      </c>
      <c r="E63">
        <f t="shared" si="1"/>
        <v>563.24995824426901</v>
      </c>
      <c r="F63">
        <v>59</v>
      </c>
      <c r="G63">
        <f t="shared" si="2"/>
        <v>923.24995824426901</v>
      </c>
      <c r="M63">
        <v>54</v>
      </c>
      <c r="N63">
        <f t="shared" si="5"/>
        <v>9.3684210526315788</v>
      </c>
      <c r="O63">
        <f t="shared" si="6"/>
        <v>3.3684210526315788</v>
      </c>
    </row>
    <row r="64" spans="1:15">
      <c r="A64">
        <v>60</v>
      </c>
      <c r="B64">
        <f t="shared" si="3"/>
        <v>221</v>
      </c>
      <c r="C64">
        <f t="shared" si="0"/>
        <v>600</v>
      </c>
      <c r="D64">
        <v>60</v>
      </c>
      <c r="E64">
        <f t="shared" si="1"/>
        <v>567.10982440689168</v>
      </c>
      <c r="F64">
        <v>60</v>
      </c>
      <c r="G64">
        <f t="shared" si="2"/>
        <v>927.10982440689168</v>
      </c>
      <c r="M64">
        <v>55</v>
      </c>
      <c r="N64">
        <f t="shared" si="5"/>
        <v>9.526315789473685</v>
      </c>
      <c r="O64">
        <f t="shared" si="6"/>
        <v>3.5263157894736841</v>
      </c>
    </row>
    <row r="65" spans="1:15">
      <c r="A65">
        <v>61</v>
      </c>
      <c r="B65">
        <f t="shared" si="3"/>
        <v>294</v>
      </c>
      <c r="C65">
        <f t="shared" si="0"/>
        <v>634.70673197396388</v>
      </c>
      <c r="D65">
        <v>61</v>
      </c>
      <c r="E65">
        <f t="shared" si="1"/>
        <v>570.63360613193925</v>
      </c>
      <c r="F65">
        <v>61</v>
      </c>
      <c r="G65">
        <f t="shared" si="2"/>
        <v>930.63360613193925</v>
      </c>
      <c r="M65">
        <v>56</v>
      </c>
      <c r="N65">
        <f t="shared" si="5"/>
        <v>9.6842105263157912</v>
      </c>
      <c r="O65">
        <f t="shared" si="6"/>
        <v>3.6842105263157894</v>
      </c>
    </row>
    <row r="66" spans="1:15">
      <c r="A66">
        <v>62</v>
      </c>
      <c r="B66">
        <f t="shared" si="3"/>
        <v>297.31132995230377</v>
      </c>
      <c r="C66">
        <f t="shared" si="0"/>
        <v>655.00886870131274</v>
      </c>
      <c r="D66">
        <v>62</v>
      </c>
      <c r="E66">
        <f t="shared" si="1"/>
        <v>573.87517108909356</v>
      </c>
      <c r="F66">
        <v>62</v>
      </c>
      <c r="G66">
        <f t="shared" si="2"/>
        <v>933.87517108909356</v>
      </c>
      <c r="M66">
        <v>57</v>
      </c>
      <c r="N66">
        <f t="shared" si="5"/>
        <v>9.8421052631578938</v>
      </c>
      <c r="O66">
        <f t="shared" si="6"/>
        <v>0.84210526315789469</v>
      </c>
    </row>
    <row r="67" spans="1:15">
      <c r="A67">
        <v>63</v>
      </c>
      <c r="B67">
        <f t="shared" si="3"/>
        <v>299.24833380191626</v>
      </c>
      <c r="C67">
        <f t="shared" si="0"/>
        <v>669.41346394792777</v>
      </c>
      <c r="D67">
        <v>63</v>
      </c>
      <c r="E67">
        <f t="shared" si="1"/>
        <v>576.87639146958168</v>
      </c>
      <c r="F67">
        <v>63</v>
      </c>
      <c r="G67">
        <f t="shared" si="2"/>
        <v>936.87639146958168</v>
      </c>
      <c r="M67">
        <v>58</v>
      </c>
      <c r="N67">
        <f t="shared" si="5"/>
        <v>10</v>
      </c>
      <c r="O67">
        <f t="shared" si="6"/>
        <v>1</v>
      </c>
    </row>
    <row r="68" spans="1:15">
      <c r="A68">
        <v>64</v>
      </c>
      <c r="B68">
        <f t="shared" si="3"/>
        <v>300.62265990460759</v>
      </c>
      <c r="C68">
        <f t="shared" si="0"/>
        <v>680.58653605207223</v>
      </c>
      <c r="D68">
        <v>64</v>
      </c>
      <c r="E68">
        <f t="shared" si="1"/>
        <v>579.67046079839201</v>
      </c>
      <c r="F68">
        <v>64</v>
      </c>
      <c r="G68">
        <f t="shared" si="2"/>
        <v>939.67046079839201</v>
      </c>
      <c r="M68">
        <v>59</v>
      </c>
      <c r="N68">
        <f t="shared" si="5"/>
        <v>10.157894736842106</v>
      </c>
      <c r="O68">
        <f t="shared" si="6"/>
        <v>1.1578947368421053</v>
      </c>
    </row>
    <row r="69" spans="1:15">
      <c r="A69">
        <v>65</v>
      </c>
      <c r="B69">
        <f t="shared" si="3"/>
        <v>301.68867004769618</v>
      </c>
      <c r="C69">
        <f t="shared" si="0"/>
        <v>689.71560067527662</v>
      </c>
      <c r="D69">
        <v>65</v>
      </c>
      <c r="E69">
        <f t="shared" si="1"/>
        <v>582.28413810375491</v>
      </c>
      <c r="F69">
        <v>65</v>
      </c>
      <c r="G69">
        <f t="shared" si="2"/>
        <v>942.28413810375491</v>
      </c>
      <c r="M69">
        <v>60</v>
      </c>
      <c r="N69">
        <f t="shared" si="5"/>
        <v>10.315789473684209</v>
      </c>
      <c r="O69">
        <f t="shared" si="6"/>
        <v>1.3157894736842104</v>
      </c>
    </row>
    <row r="70" spans="1:15">
      <c r="A70">
        <v>66</v>
      </c>
      <c r="B70">
        <f t="shared" si="3"/>
        <v>302.55966375422008</v>
      </c>
      <c r="C70">
        <f t="shared" ref="C70:C133" si="7">LOG(MOD(A70,20)+1, 20)*150+QUOTIENT(A70, 20)*200</f>
        <v>697.43411483564148</v>
      </c>
      <c r="D70">
        <v>66</v>
      </c>
      <c r="E70">
        <f t="shared" ref="E70:E104" si="8">LOG(MOD(D70, 50)+1, $E$3)+QUOTIENT(D70,50)*170+300</f>
        <v>584.73931054022989</v>
      </c>
      <c r="F70">
        <v>66</v>
      </c>
      <c r="G70">
        <f t="shared" ref="G70:G104" si="9">LOG(MOD(F70, 50)+1, $E$3)+QUOTIENT(F70,50)*190+640</f>
        <v>944.73931054022989</v>
      </c>
      <c r="M70">
        <v>61</v>
      </c>
      <c r="N70">
        <f t="shared" si="5"/>
        <v>10.473684210526315</v>
      </c>
      <c r="O70">
        <f t="shared" si="6"/>
        <v>1.4736842105263157</v>
      </c>
    </row>
    <row r="71" spans="1:15">
      <c r="A71">
        <v>67</v>
      </c>
      <c r="B71">
        <f t="shared" ref="B71:B134" si="10">LOG(MOD(A70, 10)+1,10)*11+QUOTIENT(A70, 10)*(QUOTIENT(A70, 10)+1)/2*14</f>
        <v>303.2960784401568</v>
      </c>
      <c r="C71">
        <f t="shared" si="7"/>
        <v>704.12019592189165</v>
      </c>
      <c r="D71">
        <v>67</v>
      </c>
      <c r="E71">
        <f t="shared" si="8"/>
        <v>587.05410868606225</v>
      </c>
      <c r="F71">
        <v>67</v>
      </c>
      <c r="G71">
        <f t="shared" si="9"/>
        <v>947.05410868606225</v>
      </c>
      <c r="M71">
        <v>62</v>
      </c>
      <c r="N71">
        <f t="shared" si="5"/>
        <v>10.631578947368421</v>
      </c>
      <c r="O71">
        <f t="shared" si="6"/>
        <v>1.631578947368421</v>
      </c>
    </row>
    <row r="72" spans="1:15">
      <c r="A72">
        <v>68</v>
      </c>
      <c r="B72">
        <f t="shared" si="10"/>
        <v>303.93398985691135</v>
      </c>
      <c r="C72">
        <f t="shared" si="7"/>
        <v>710.01773740262536</v>
      </c>
      <c r="D72">
        <v>68</v>
      </c>
      <c r="E72">
        <f t="shared" si="8"/>
        <v>589.24371989355996</v>
      </c>
      <c r="F72">
        <v>68</v>
      </c>
      <c r="G72">
        <f t="shared" si="9"/>
        <v>949.24371989355996</v>
      </c>
      <c r="M72">
        <v>63</v>
      </c>
      <c r="N72">
        <f t="shared" si="5"/>
        <v>10.789473684210527</v>
      </c>
      <c r="O72">
        <f t="shared" si="6"/>
        <v>1.7894736842105261</v>
      </c>
    </row>
    <row r="73" spans="1:15">
      <c r="A73">
        <v>69</v>
      </c>
      <c r="B73">
        <f t="shared" si="10"/>
        <v>304.49666760383258</v>
      </c>
      <c r="C73">
        <f t="shared" si="7"/>
        <v>715.29326802603612</v>
      </c>
      <c r="D73">
        <v>69</v>
      </c>
      <c r="E73">
        <f t="shared" si="8"/>
        <v>591.32099277020779</v>
      </c>
      <c r="F73">
        <v>69</v>
      </c>
      <c r="G73">
        <f t="shared" si="9"/>
        <v>951.32099277020779</v>
      </c>
      <c r="M73">
        <v>64</v>
      </c>
      <c r="N73">
        <f t="shared" si="5"/>
        <v>10.94736842105263</v>
      </c>
      <c r="O73">
        <f t="shared" si="6"/>
        <v>1.9473684210526316</v>
      </c>
    </row>
    <row r="74" spans="1:15">
      <c r="A74">
        <v>70</v>
      </c>
      <c r="B74">
        <f t="shared" si="10"/>
        <v>305</v>
      </c>
      <c r="C74">
        <f t="shared" si="7"/>
        <v>720.06556597030067</v>
      </c>
      <c r="D74">
        <v>70</v>
      </c>
      <c r="E74">
        <f t="shared" si="8"/>
        <v>593.29689402370479</v>
      </c>
      <c r="F74">
        <v>70</v>
      </c>
      <c r="G74">
        <f t="shared" si="9"/>
        <v>953.29689402370479</v>
      </c>
      <c r="M74">
        <v>65</v>
      </c>
      <c r="N74">
        <f t="shared" si="5"/>
        <v>11.105263157894736</v>
      </c>
      <c r="O74">
        <f t="shared" si="6"/>
        <v>2.1052631578947367</v>
      </c>
    </row>
    <row r="75" spans="1:15">
      <c r="A75">
        <v>71</v>
      </c>
      <c r="B75">
        <f t="shared" si="10"/>
        <v>392</v>
      </c>
      <c r="C75">
        <f t="shared" si="7"/>
        <v>724.42233264924039</v>
      </c>
      <c r="D75">
        <v>71</v>
      </c>
      <c r="E75">
        <f t="shared" si="8"/>
        <v>595.18085893283046</v>
      </c>
      <c r="F75">
        <v>71</v>
      </c>
      <c r="G75">
        <f t="shared" si="9"/>
        <v>955.18085893283046</v>
      </c>
      <c r="M75">
        <v>66</v>
      </c>
      <c r="N75">
        <f t="shared" ref="N75:N89" si="11">A70*3/19+(16/19)</f>
        <v>11.263157894736842</v>
      </c>
      <c r="O75">
        <f t="shared" ref="O75:O89" si="12">MOD(A70,19)*3/19+(16/19)</f>
        <v>2.263157894736842</v>
      </c>
    </row>
    <row r="76" spans="1:15">
      <c r="A76">
        <v>72</v>
      </c>
      <c r="B76">
        <f t="shared" si="10"/>
        <v>395.31132995230377</v>
      </c>
      <c r="C76">
        <f t="shared" si="7"/>
        <v>728.43016948333332</v>
      </c>
      <c r="D76">
        <v>72</v>
      </c>
      <c r="E76">
        <f t="shared" si="8"/>
        <v>596.98106384869936</v>
      </c>
      <c r="F76">
        <v>72</v>
      </c>
      <c r="G76">
        <f t="shared" si="9"/>
        <v>956.98106384869936</v>
      </c>
      <c r="M76">
        <v>67</v>
      </c>
      <c r="N76">
        <f t="shared" si="11"/>
        <v>11.421052631578949</v>
      </c>
      <c r="O76">
        <f t="shared" si="12"/>
        <v>2.4210526315789473</v>
      </c>
    </row>
    <row r="77" spans="1:15">
      <c r="A77">
        <v>73</v>
      </c>
      <c r="B77">
        <f t="shared" si="10"/>
        <v>397.24833380191626</v>
      </c>
      <c r="C77">
        <f t="shared" si="7"/>
        <v>732.14084680960536</v>
      </c>
      <c r="D77">
        <v>73</v>
      </c>
      <c r="E77">
        <f t="shared" si="8"/>
        <v>598.70464065787792</v>
      </c>
      <c r="F77">
        <v>73</v>
      </c>
      <c r="G77">
        <f t="shared" si="9"/>
        <v>958.70464065787792</v>
      </c>
      <c r="M77">
        <v>68</v>
      </c>
      <c r="N77">
        <f t="shared" si="11"/>
        <v>11.578947368421051</v>
      </c>
      <c r="O77">
        <f t="shared" si="12"/>
        <v>2.5789473684210527</v>
      </c>
    </row>
    <row r="78" spans="1:15">
      <c r="A78">
        <v>74</v>
      </c>
      <c r="B78">
        <f t="shared" si="10"/>
        <v>398.62265990460759</v>
      </c>
      <c r="C78">
        <f t="shared" si="7"/>
        <v>735.59540475338497</v>
      </c>
      <c r="D78">
        <v>74</v>
      </c>
      <c r="E78">
        <f t="shared" si="8"/>
        <v>600.35784743666056</v>
      </c>
      <c r="F78">
        <v>74</v>
      </c>
      <c r="G78">
        <f t="shared" si="9"/>
        <v>960.35784743666056</v>
      </c>
      <c r="M78">
        <v>69</v>
      </c>
      <c r="N78">
        <f t="shared" si="11"/>
        <v>11.736842105263158</v>
      </c>
      <c r="O78">
        <f t="shared" si="12"/>
        <v>2.7368421052631575</v>
      </c>
    </row>
    <row r="79" spans="1:15">
      <c r="A79">
        <v>75</v>
      </c>
      <c r="B79">
        <f t="shared" si="10"/>
        <v>399.68867004769618</v>
      </c>
      <c r="C79">
        <f t="shared" si="7"/>
        <v>738.82692789585553</v>
      </c>
      <c r="D79">
        <v>75</v>
      </c>
      <c r="E79">
        <f t="shared" si="8"/>
        <v>601.94620561503234</v>
      </c>
      <c r="F79">
        <v>75</v>
      </c>
      <c r="G79">
        <f t="shared" si="9"/>
        <v>961.94620561503234</v>
      </c>
      <c r="M79">
        <v>70</v>
      </c>
      <c r="N79">
        <f t="shared" si="11"/>
        <v>11.894736842105264</v>
      </c>
      <c r="O79">
        <f t="shared" si="12"/>
        <v>2.8947368421052633</v>
      </c>
    </row>
    <row r="80" spans="1:15">
      <c r="A80">
        <v>76</v>
      </c>
      <c r="B80">
        <f t="shared" si="10"/>
        <v>400.55966375422008</v>
      </c>
      <c r="C80">
        <f t="shared" si="7"/>
        <v>741.86247728481237</v>
      </c>
      <c r="D80">
        <v>76</v>
      </c>
      <c r="E80">
        <f t="shared" si="8"/>
        <v>603.47461124018525</v>
      </c>
      <c r="F80">
        <v>76</v>
      </c>
      <c r="G80">
        <f t="shared" si="9"/>
        <v>963.47461124018525</v>
      </c>
      <c r="M80">
        <v>71</v>
      </c>
      <c r="N80">
        <f t="shared" si="11"/>
        <v>12.05263157894737</v>
      </c>
      <c r="O80">
        <f t="shared" si="12"/>
        <v>3.0526315789473686</v>
      </c>
    </row>
    <row r="81" spans="1:15">
      <c r="A81">
        <v>77</v>
      </c>
      <c r="B81">
        <f t="shared" si="10"/>
        <v>401.2960784401568</v>
      </c>
      <c r="C81">
        <f t="shared" si="7"/>
        <v>744.72446937658924</v>
      </c>
      <c r="D81">
        <v>77</v>
      </c>
      <c r="E81">
        <f t="shared" si="8"/>
        <v>604.94742599552046</v>
      </c>
      <c r="F81">
        <v>77</v>
      </c>
      <c r="G81">
        <f t="shared" si="9"/>
        <v>964.94742599552046</v>
      </c>
      <c r="M81">
        <v>72</v>
      </c>
      <c r="N81">
        <f t="shared" si="11"/>
        <v>12.210526315789473</v>
      </c>
      <c r="O81">
        <f t="shared" si="12"/>
        <v>3.2105263157894735</v>
      </c>
    </row>
    <row r="82" spans="1:15">
      <c r="A82">
        <v>78</v>
      </c>
      <c r="B82">
        <f t="shared" si="10"/>
        <v>401.93398985691135</v>
      </c>
      <c r="C82">
        <f t="shared" si="7"/>
        <v>747.4316816539133</v>
      </c>
      <c r="D82">
        <v>78</v>
      </c>
      <c r="E82">
        <f t="shared" si="8"/>
        <v>606.36855224058024</v>
      </c>
      <c r="F82">
        <v>78</v>
      </c>
      <c r="G82">
        <f t="shared" si="9"/>
        <v>966.36855224058024</v>
      </c>
      <c r="M82">
        <v>73</v>
      </c>
      <c r="N82">
        <f t="shared" si="11"/>
        <v>12.368421052631579</v>
      </c>
      <c r="O82">
        <f t="shared" si="12"/>
        <v>3.3684210526315788</v>
      </c>
    </row>
    <row r="83" spans="1:15">
      <c r="A83">
        <v>79</v>
      </c>
      <c r="B83">
        <f t="shared" si="10"/>
        <v>402.49666760383258</v>
      </c>
      <c r="C83">
        <f t="shared" si="7"/>
        <v>750</v>
      </c>
      <c r="D83">
        <v>79</v>
      </c>
      <c r="E83">
        <f t="shared" si="8"/>
        <v>607.7414953243308</v>
      </c>
      <c r="F83">
        <v>79</v>
      </c>
      <c r="G83">
        <f t="shared" si="9"/>
        <v>967.7414953243308</v>
      </c>
      <c r="M83">
        <v>74</v>
      </c>
      <c r="N83">
        <f t="shared" si="11"/>
        <v>12.526315789473685</v>
      </c>
      <c r="O83">
        <f t="shared" si="12"/>
        <v>3.5263157894736841</v>
      </c>
    </row>
    <row r="84" spans="1:15">
      <c r="A84">
        <v>80</v>
      </c>
      <c r="B84">
        <f t="shared" si="10"/>
        <v>403</v>
      </c>
      <c r="C84">
        <f t="shared" si="7"/>
        <v>800</v>
      </c>
      <c r="D84">
        <v>80</v>
      </c>
      <c r="E84">
        <f t="shared" si="8"/>
        <v>609.0694156771483</v>
      </c>
      <c r="F84">
        <v>80</v>
      </c>
      <c r="G84">
        <f t="shared" si="9"/>
        <v>969.0694156771483</v>
      </c>
      <c r="M84">
        <v>75</v>
      </c>
      <c r="N84">
        <f t="shared" si="11"/>
        <v>12.684210526315791</v>
      </c>
      <c r="O84">
        <f t="shared" si="12"/>
        <v>3.6842105263157894</v>
      </c>
    </row>
    <row r="85" spans="1:15">
      <c r="A85">
        <v>81</v>
      </c>
      <c r="B85">
        <f t="shared" si="10"/>
        <v>504</v>
      </c>
      <c r="C85">
        <f t="shared" si="7"/>
        <v>834.70673197396388</v>
      </c>
      <c r="D85">
        <v>81</v>
      </c>
      <c r="E85">
        <f t="shared" si="8"/>
        <v>610.3551726296937</v>
      </c>
      <c r="F85">
        <v>81</v>
      </c>
      <c r="G85">
        <f t="shared" si="9"/>
        <v>970.3551726296937</v>
      </c>
      <c r="M85">
        <v>76</v>
      </c>
      <c r="N85">
        <f t="shared" si="11"/>
        <v>12.842105263157894</v>
      </c>
      <c r="O85">
        <f t="shared" si="12"/>
        <v>0.84210526315789469</v>
      </c>
    </row>
    <row r="86" spans="1:15">
      <c r="A86">
        <v>82</v>
      </c>
      <c r="B86">
        <f t="shared" si="10"/>
        <v>507.31132995230377</v>
      </c>
      <c r="C86">
        <f t="shared" si="7"/>
        <v>855.00886870131274</v>
      </c>
      <c r="D86">
        <v>82</v>
      </c>
      <c r="E86">
        <f t="shared" si="8"/>
        <v>611.60136148695346</v>
      </c>
      <c r="F86">
        <v>82</v>
      </c>
      <c r="G86">
        <f t="shared" si="9"/>
        <v>971.60136148695346</v>
      </c>
      <c r="M86">
        <v>77</v>
      </c>
      <c r="N86">
        <f t="shared" si="11"/>
        <v>13</v>
      </c>
      <c r="O86">
        <f t="shared" si="12"/>
        <v>1</v>
      </c>
    </row>
    <row r="87" spans="1:15">
      <c r="A87">
        <v>83</v>
      </c>
      <c r="B87">
        <f t="shared" si="10"/>
        <v>509.24833380191626</v>
      </c>
      <c r="C87">
        <f t="shared" si="7"/>
        <v>869.41346394792777</v>
      </c>
      <c r="D87">
        <v>83</v>
      </c>
      <c r="E87">
        <f t="shared" si="8"/>
        <v>612.81034506616857</v>
      </c>
      <c r="F87">
        <v>83</v>
      </c>
      <c r="G87">
        <f t="shared" si="9"/>
        <v>972.81034506616857</v>
      </c>
      <c r="M87">
        <v>78</v>
      </c>
      <c r="N87">
        <f t="shared" si="11"/>
        <v>13.157894736842106</v>
      </c>
      <c r="O87">
        <f t="shared" si="12"/>
        <v>1.1578947368421053</v>
      </c>
    </row>
    <row r="88" spans="1:15">
      <c r="A88">
        <v>84</v>
      </c>
      <c r="B88">
        <f t="shared" si="10"/>
        <v>510.62265990460759</v>
      </c>
      <c r="C88">
        <f t="shared" si="7"/>
        <v>880.58653605207223</v>
      </c>
      <c r="D88">
        <v>84</v>
      </c>
      <c r="E88">
        <f t="shared" si="8"/>
        <v>613.98428066197334</v>
      </c>
      <c r="F88">
        <v>84</v>
      </c>
      <c r="G88">
        <f t="shared" si="9"/>
        <v>973.98428066197334</v>
      </c>
      <c r="M88">
        <v>79</v>
      </c>
      <c r="N88">
        <f t="shared" si="11"/>
        <v>13.315789473684209</v>
      </c>
      <c r="O88">
        <f t="shared" si="12"/>
        <v>1.3157894736842104</v>
      </c>
    </row>
    <row r="89" spans="1:15">
      <c r="A89">
        <v>85</v>
      </c>
      <c r="B89">
        <f t="shared" si="10"/>
        <v>511.68867004769618</v>
      </c>
      <c r="C89">
        <f t="shared" si="7"/>
        <v>889.71560067527662</v>
      </c>
      <c r="D89">
        <v>85</v>
      </c>
      <c r="E89">
        <f t="shared" si="8"/>
        <v>615.12514321200092</v>
      </c>
      <c r="F89">
        <v>85</v>
      </c>
      <c r="G89">
        <f t="shared" si="9"/>
        <v>975.12514321200092</v>
      </c>
      <c r="M89">
        <v>80</v>
      </c>
      <c r="N89">
        <f t="shared" si="11"/>
        <v>13.473684210526315</v>
      </c>
      <c r="O89">
        <f t="shared" si="12"/>
        <v>1.4736842105263157</v>
      </c>
    </row>
    <row r="90" spans="1:15">
      <c r="A90">
        <v>86</v>
      </c>
      <c r="B90">
        <f t="shared" si="10"/>
        <v>512.55966375422008</v>
      </c>
      <c r="C90">
        <f t="shared" si="7"/>
        <v>897.43411483564148</v>
      </c>
      <c r="D90">
        <v>86</v>
      </c>
      <c r="E90">
        <f t="shared" si="8"/>
        <v>616.234745287838</v>
      </c>
      <c r="F90">
        <v>86</v>
      </c>
      <c r="G90">
        <f t="shared" si="9"/>
        <v>976.234745287838</v>
      </c>
    </row>
    <row r="91" spans="1:15">
      <c r="A91">
        <v>87</v>
      </c>
      <c r="B91">
        <f t="shared" si="10"/>
        <v>513.29607844015686</v>
      </c>
      <c r="C91">
        <f t="shared" si="7"/>
        <v>904.12019592189165</v>
      </c>
      <c r="D91">
        <v>87</v>
      </c>
      <c r="E91">
        <f t="shared" si="8"/>
        <v>617.31475441949863</v>
      </c>
      <c r="F91">
        <v>87</v>
      </c>
      <c r="G91">
        <f t="shared" si="9"/>
        <v>977.31475441949863</v>
      </c>
    </row>
    <row r="92" spans="1:15">
      <c r="A92">
        <v>88</v>
      </c>
      <c r="B92">
        <f t="shared" si="10"/>
        <v>513.93398985691135</v>
      </c>
      <c r="C92">
        <f t="shared" si="7"/>
        <v>910.01773740262536</v>
      </c>
      <c r="D92">
        <v>88</v>
      </c>
      <c r="E92">
        <f t="shared" si="8"/>
        <v>618.36670816915534</v>
      </c>
      <c r="F92">
        <v>88</v>
      </c>
      <c r="G92">
        <f t="shared" si="9"/>
        <v>978.36670816915534</v>
      </c>
    </row>
    <row r="93" spans="1:15">
      <c r="A93">
        <v>89</v>
      </c>
      <c r="B93">
        <f t="shared" si="10"/>
        <v>514.49666760383252</v>
      </c>
      <c r="C93">
        <f t="shared" si="7"/>
        <v>915.29326802603612</v>
      </c>
      <c r="D93">
        <v>89</v>
      </c>
      <c r="E93">
        <f t="shared" si="8"/>
        <v>619.39202729614647</v>
      </c>
      <c r="F93">
        <v>89</v>
      </c>
      <c r="G93">
        <f t="shared" si="9"/>
        <v>979.39202729614647</v>
      </c>
    </row>
    <row r="94" spans="1:15">
      <c r="A94">
        <v>90</v>
      </c>
      <c r="B94">
        <f t="shared" si="10"/>
        <v>515</v>
      </c>
      <c r="C94">
        <f t="shared" si="7"/>
        <v>920.06556597030067</v>
      </c>
      <c r="D94">
        <v>90</v>
      </c>
      <c r="E94">
        <f t="shared" si="8"/>
        <v>620.39202729614647</v>
      </c>
      <c r="F94">
        <v>90</v>
      </c>
      <c r="G94">
        <f t="shared" si="9"/>
        <v>980.39202729614647</v>
      </c>
    </row>
    <row r="95" spans="1:15">
      <c r="A95">
        <v>91</v>
      </c>
      <c r="B95">
        <f t="shared" si="10"/>
        <v>630</v>
      </c>
      <c r="C95">
        <f t="shared" si="7"/>
        <v>924.42233264924039</v>
      </c>
      <c r="D95">
        <v>91</v>
      </c>
      <c r="E95">
        <f t="shared" si="8"/>
        <v>621.36792854964347</v>
      </c>
      <c r="F95">
        <v>91</v>
      </c>
      <c r="G95">
        <f t="shared" si="9"/>
        <v>981.36792854964347</v>
      </c>
    </row>
    <row r="96" spans="1:15">
      <c r="A96">
        <v>92</v>
      </c>
      <c r="B96">
        <f t="shared" si="10"/>
        <v>633.31132995230382</v>
      </c>
      <c r="C96">
        <f t="shared" si="7"/>
        <v>928.43016948333332</v>
      </c>
      <c r="D96">
        <v>92</v>
      </c>
      <c r="E96">
        <f t="shared" si="8"/>
        <v>622.32086527612705</v>
      </c>
      <c r="F96">
        <v>92</v>
      </c>
      <c r="G96">
        <f t="shared" si="9"/>
        <v>982.32086527612705</v>
      </c>
    </row>
    <row r="97" spans="1:7">
      <c r="A97">
        <v>93</v>
      </c>
      <c r="B97">
        <f t="shared" si="10"/>
        <v>635.24833380191626</v>
      </c>
      <c r="C97">
        <f t="shared" si="7"/>
        <v>932.14084680960536</v>
      </c>
      <c r="D97">
        <v>93</v>
      </c>
      <c r="E97">
        <f t="shared" si="8"/>
        <v>623.25189345876913</v>
      </c>
      <c r="F97">
        <v>93</v>
      </c>
      <c r="G97">
        <f t="shared" si="9"/>
        <v>983.25189345876913</v>
      </c>
    </row>
    <row r="98" spans="1:7">
      <c r="A98">
        <v>94</v>
      </c>
      <c r="B98">
        <f t="shared" si="10"/>
        <v>636.62265990460753</v>
      </c>
      <c r="C98">
        <f t="shared" si="7"/>
        <v>935.59540475338497</v>
      </c>
      <c r="D98">
        <v>94</v>
      </c>
      <c r="E98">
        <f t="shared" si="8"/>
        <v>624.1619978784538</v>
      </c>
      <c r="F98">
        <v>94</v>
      </c>
      <c r="G98">
        <f t="shared" si="9"/>
        <v>984.1619978784538</v>
      </c>
    </row>
    <row r="99" spans="1:7">
      <c r="A99">
        <v>95</v>
      </c>
      <c r="B99">
        <f t="shared" si="10"/>
        <v>637.68867004769618</v>
      </c>
      <c r="C99">
        <f t="shared" si="7"/>
        <v>938.82692789585553</v>
      </c>
      <c r="D99">
        <v>95</v>
      </c>
      <c r="E99">
        <f t="shared" si="8"/>
        <v>625.05209837463804</v>
      </c>
      <c r="F99">
        <v>95</v>
      </c>
      <c r="G99">
        <f t="shared" si="9"/>
        <v>985.05209837463804</v>
      </c>
    </row>
    <row r="100" spans="1:7">
      <c r="A100">
        <v>96</v>
      </c>
      <c r="B100">
        <f t="shared" si="10"/>
        <v>638.55966375422008</v>
      </c>
      <c r="C100">
        <f t="shared" si="7"/>
        <v>941.86247728481237</v>
      </c>
      <c r="D100">
        <v>96</v>
      </c>
      <c r="E100">
        <f t="shared" si="8"/>
        <v>625.92305543283737</v>
      </c>
      <c r="F100">
        <v>96</v>
      </c>
      <c r="G100">
        <f t="shared" si="9"/>
        <v>985.92305543283737</v>
      </c>
    </row>
    <row r="101" spans="1:7">
      <c r="A101">
        <v>97</v>
      </c>
      <c r="B101">
        <f t="shared" si="10"/>
        <v>639.29607844015686</v>
      </c>
      <c r="C101">
        <f t="shared" si="7"/>
        <v>944.72446937658924</v>
      </c>
      <c r="D101">
        <v>97</v>
      </c>
      <c r="E101">
        <f t="shared" si="8"/>
        <v>626.7756751838167</v>
      </c>
      <c r="F101">
        <v>97</v>
      </c>
      <c r="G101">
        <f t="shared" si="9"/>
        <v>986.7756751838167</v>
      </c>
    </row>
    <row r="102" spans="1:7">
      <c r="A102">
        <v>98</v>
      </c>
      <c r="B102">
        <f t="shared" si="10"/>
        <v>639.93398985691135</v>
      </c>
      <c r="C102">
        <f t="shared" si="7"/>
        <v>947.4316816539133</v>
      </c>
      <c r="D102">
        <v>98</v>
      </c>
      <c r="E102">
        <f t="shared" si="8"/>
        <v>627.61071388728601</v>
      </c>
      <c r="F102">
        <v>98</v>
      </c>
      <c r="G102">
        <f t="shared" si="9"/>
        <v>987.61071388728601</v>
      </c>
    </row>
    <row r="103" spans="1:7">
      <c r="A103">
        <v>99</v>
      </c>
      <c r="B103">
        <f t="shared" si="10"/>
        <v>640.49666760383252</v>
      </c>
      <c r="C103">
        <f t="shared" si="7"/>
        <v>950</v>
      </c>
      <c r="D103">
        <v>99</v>
      </c>
      <c r="E103">
        <f t="shared" si="8"/>
        <v>628.42888196259923</v>
      </c>
      <c r="F103">
        <v>99</v>
      </c>
      <c r="G103">
        <f t="shared" si="9"/>
        <v>988.42888196259923</v>
      </c>
    </row>
    <row r="104" spans="1:7">
      <c r="A104">
        <v>100</v>
      </c>
      <c r="B104">
        <f t="shared" si="10"/>
        <v>641</v>
      </c>
      <c r="C104">
        <f t="shared" si="7"/>
        <v>1000</v>
      </c>
      <c r="D104">
        <v>100</v>
      </c>
      <c r="E104">
        <f t="shared" si="8"/>
        <v>640</v>
      </c>
      <c r="F104">
        <v>100</v>
      </c>
      <c r="G104">
        <f t="shared" si="9"/>
        <v>1020</v>
      </c>
    </row>
    <row r="105" spans="1:7">
      <c r="A105">
        <v>101</v>
      </c>
      <c r="B105">
        <f t="shared" si="10"/>
        <v>770</v>
      </c>
      <c r="C105">
        <f t="shared" si="7"/>
        <v>1034.7067319739638</v>
      </c>
    </row>
    <row r="106" spans="1:7">
      <c r="A106">
        <v>102</v>
      </c>
      <c r="B106">
        <f t="shared" si="10"/>
        <v>773.31132995230382</v>
      </c>
      <c r="C106">
        <f t="shared" si="7"/>
        <v>1055.0088687013126</v>
      </c>
    </row>
    <row r="107" spans="1:7">
      <c r="A107">
        <v>103</v>
      </c>
      <c r="B107">
        <f t="shared" si="10"/>
        <v>775.24833380191626</v>
      </c>
      <c r="C107">
        <f t="shared" si="7"/>
        <v>1069.4134639479278</v>
      </c>
    </row>
    <row r="108" spans="1:7">
      <c r="A108">
        <v>104</v>
      </c>
      <c r="B108">
        <f t="shared" si="10"/>
        <v>776.62265990460753</v>
      </c>
      <c r="C108">
        <f t="shared" si="7"/>
        <v>1080.5865360520722</v>
      </c>
    </row>
    <row r="109" spans="1:7">
      <c r="A109">
        <v>105</v>
      </c>
      <c r="B109">
        <f t="shared" si="10"/>
        <v>777.68867004769618</v>
      </c>
      <c r="C109">
        <f t="shared" si="7"/>
        <v>1089.7156006752766</v>
      </c>
    </row>
    <row r="110" spans="1:7">
      <c r="A110">
        <v>106</v>
      </c>
      <c r="B110">
        <f t="shared" si="10"/>
        <v>778.55966375422008</v>
      </c>
      <c r="C110">
        <f t="shared" si="7"/>
        <v>1097.4341148356416</v>
      </c>
    </row>
    <row r="111" spans="1:7">
      <c r="A111">
        <v>107</v>
      </c>
      <c r="B111">
        <f t="shared" si="10"/>
        <v>779.29607844015686</v>
      </c>
      <c r="C111">
        <f t="shared" si="7"/>
        <v>1104.1201959218915</v>
      </c>
    </row>
    <row r="112" spans="1:7">
      <c r="A112">
        <v>108</v>
      </c>
      <c r="B112">
        <f t="shared" si="10"/>
        <v>779.93398985691135</v>
      </c>
      <c r="C112">
        <f t="shared" si="7"/>
        <v>1110.0177374026255</v>
      </c>
    </row>
    <row r="113" spans="1:3">
      <c r="A113">
        <v>109</v>
      </c>
      <c r="B113">
        <f t="shared" si="10"/>
        <v>780.49666760383252</v>
      </c>
      <c r="C113">
        <f t="shared" si="7"/>
        <v>1115.2932680260362</v>
      </c>
    </row>
    <row r="114" spans="1:3">
      <c r="A114">
        <v>110</v>
      </c>
      <c r="B114">
        <f t="shared" si="10"/>
        <v>781</v>
      </c>
      <c r="C114">
        <f t="shared" si="7"/>
        <v>1120.0655659703007</v>
      </c>
    </row>
    <row r="115" spans="1:3">
      <c r="A115">
        <v>111</v>
      </c>
      <c r="B115">
        <f t="shared" si="10"/>
        <v>924</v>
      </c>
      <c r="C115">
        <f t="shared" si="7"/>
        <v>1124.4223326492404</v>
      </c>
    </row>
    <row r="116" spans="1:3">
      <c r="A116">
        <v>112</v>
      </c>
      <c r="B116">
        <f t="shared" si="10"/>
        <v>927.31132995230382</v>
      </c>
      <c r="C116">
        <f t="shared" si="7"/>
        <v>1128.4301694833334</v>
      </c>
    </row>
    <row r="117" spans="1:3">
      <c r="A117">
        <v>113</v>
      </c>
      <c r="B117">
        <f t="shared" si="10"/>
        <v>929.24833380191626</v>
      </c>
      <c r="C117">
        <f t="shared" si="7"/>
        <v>1132.1408468096054</v>
      </c>
    </row>
    <row r="118" spans="1:3">
      <c r="A118">
        <v>114</v>
      </c>
      <c r="B118">
        <f t="shared" si="10"/>
        <v>930.62265990460753</v>
      </c>
      <c r="C118">
        <f t="shared" si="7"/>
        <v>1135.5954047533849</v>
      </c>
    </row>
    <row r="119" spans="1:3">
      <c r="A119">
        <v>115</v>
      </c>
      <c r="B119">
        <f t="shared" si="10"/>
        <v>931.68867004769618</v>
      </c>
      <c r="C119">
        <f t="shared" si="7"/>
        <v>1138.8269278958555</v>
      </c>
    </row>
    <row r="120" spans="1:3">
      <c r="A120">
        <v>116</v>
      </c>
      <c r="B120">
        <f t="shared" si="10"/>
        <v>932.55966375422008</v>
      </c>
      <c r="C120">
        <f t="shared" si="7"/>
        <v>1141.8624772848125</v>
      </c>
    </row>
    <row r="121" spans="1:3">
      <c r="A121">
        <v>117</v>
      </c>
      <c r="B121">
        <f t="shared" si="10"/>
        <v>933.29607844015686</v>
      </c>
      <c r="C121">
        <f t="shared" si="7"/>
        <v>1144.7244693765892</v>
      </c>
    </row>
    <row r="122" spans="1:3">
      <c r="A122">
        <v>118</v>
      </c>
      <c r="B122">
        <f t="shared" si="10"/>
        <v>933.93398985691135</v>
      </c>
      <c r="C122">
        <f t="shared" si="7"/>
        <v>1147.4316816539133</v>
      </c>
    </row>
    <row r="123" spans="1:3">
      <c r="A123">
        <v>119</v>
      </c>
      <c r="B123">
        <f t="shared" si="10"/>
        <v>934.49666760383252</v>
      </c>
      <c r="C123">
        <f t="shared" si="7"/>
        <v>1150</v>
      </c>
    </row>
    <row r="124" spans="1:3">
      <c r="A124">
        <v>120</v>
      </c>
      <c r="B124">
        <f t="shared" si="10"/>
        <v>935</v>
      </c>
      <c r="C124">
        <f t="shared" si="7"/>
        <v>1200</v>
      </c>
    </row>
    <row r="125" spans="1:3">
      <c r="A125">
        <v>121</v>
      </c>
      <c r="B125">
        <f t="shared" si="10"/>
        <v>1092</v>
      </c>
      <c r="C125">
        <f t="shared" si="7"/>
        <v>1234.7067319739638</v>
      </c>
    </row>
    <row r="126" spans="1:3">
      <c r="A126">
        <v>122</v>
      </c>
      <c r="B126">
        <f t="shared" si="10"/>
        <v>1095.3113299523038</v>
      </c>
      <c r="C126">
        <f t="shared" si="7"/>
        <v>1255.0088687013126</v>
      </c>
    </row>
    <row r="127" spans="1:3">
      <c r="A127">
        <v>123</v>
      </c>
      <c r="B127">
        <f t="shared" si="10"/>
        <v>1097.2483338019163</v>
      </c>
      <c r="C127">
        <f t="shared" si="7"/>
        <v>1269.4134639479278</v>
      </c>
    </row>
    <row r="128" spans="1:3">
      <c r="A128">
        <v>124</v>
      </c>
      <c r="B128">
        <f t="shared" si="10"/>
        <v>1098.6226599046076</v>
      </c>
      <c r="C128">
        <f t="shared" si="7"/>
        <v>1280.5865360520722</v>
      </c>
    </row>
    <row r="129" spans="1:3">
      <c r="A129">
        <v>125</v>
      </c>
      <c r="B129">
        <f t="shared" si="10"/>
        <v>1099.6886700476962</v>
      </c>
      <c r="C129">
        <f t="shared" si="7"/>
        <v>1289.7156006752766</v>
      </c>
    </row>
    <row r="130" spans="1:3">
      <c r="A130">
        <v>126</v>
      </c>
      <c r="B130">
        <f t="shared" si="10"/>
        <v>1100.5596637542201</v>
      </c>
      <c r="C130">
        <f t="shared" si="7"/>
        <v>1297.4341148356416</v>
      </c>
    </row>
    <row r="131" spans="1:3">
      <c r="A131">
        <v>127</v>
      </c>
      <c r="B131">
        <f t="shared" si="10"/>
        <v>1101.2960784401569</v>
      </c>
      <c r="C131">
        <f t="shared" si="7"/>
        <v>1304.1201959218915</v>
      </c>
    </row>
    <row r="132" spans="1:3">
      <c r="A132">
        <v>128</v>
      </c>
      <c r="B132">
        <f t="shared" si="10"/>
        <v>1101.9339898569115</v>
      </c>
      <c r="C132">
        <f t="shared" si="7"/>
        <v>1310.0177374026255</v>
      </c>
    </row>
    <row r="133" spans="1:3">
      <c r="A133">
        <v>129</v>
      </c>
      <c r="B133">
        <f t="shared" si="10"/>
        <v>1102.4966676038325</v>
      </c>
      <c r="C133">
        <f t="shared" si="7"/>
        <v>1315.2932680260362</v>
      </c>
    </row>
    <row r="134" spans="1:3">
      <c r="A134">
        <v>130</v>
      </c>
      <c r="B134">
        <f t="shared" si="10"/>
        <v>1103</v>
      </c>
      <c r="C134">
        <f t="shared" ref="C134:C197" si="13">LOG(MOD(A134,20)+1, 20)*150+QUOTIENT(A134, 20)*200</f>
        <v>1320.0655659703007</v>
      </c>
    </row>
    <row r="135" spans="1:3">
      <c r="A135">
        <v>131</v>
      </c>
      <c r="B135">
        <f t="shared" ref="B135:B198" si="14">LOG(MOD(A134, 10)+1,10)*11+QUOTIENT(A134, 10)*(QUOTIENT(A134, 10)+1)/2*14</f>
        <v>1274</v>
      </c>
      <c r="C135">
        <f t="shared" si="13"/>
        <v>1324.4223326492404</v>
      </c>
    </row>
    <row r="136" spans="1:3">
      <c r="A136">
        <v>132</v>
      </c>
      <c r="B136">
        <f t="shared" si="14"/>
        <v>1277.3113299523038</v>
      </c>
      <c r="C136">
        <f t="shared" si="13"/>
        <v>1328.4301694833334</v>
      </c>
    </row>
    <row r="137" spans="1:3">
      <c r="A137">
        <v>133</v>
      </c>
      <c r="B137">
        <f t="shared" si="14"/>
        <v>1279.2483338019163</v>
      </c>
      <c r="C137">
        <f t="shared" si="13"/>
        <v>1332.1408468096054</v>
      </c>
    </row>
    <row r="138" spans="1:3">
      <c r="A138">
        <v>134</v>
      </c>
      <c r="B138">
        <f t="shared" si="14"/>
        <v>1280.6226599046076</v>
      </c>
      <c r="C138">
        <f t="shared" si="13"/>
        <v>1335.5954047533849</v>
      </c>
    </row>
    <row r="139" spans="1:3">
      <c r="A139">
        <v>135</v>
      </c>
      <c r="B139">
        <f t="shared" si="14"/>
        <v>1281.6886700476962</v>
      </c>
      <c r="C139">
        <f t="shared" si="13"/>
        <v>1338.8269278958555</v>
      </c>
    </row>
    <row r="140" spans="1:3">
      <c r="A140">
        <v>136</v>
      </c>
      <c r="B140">
        <f t="shared" si="14"/>
        <v>1282.5596637542201</v>
      </c>
      <c r="C140">
        <f t="shared" si="13"/>
        <v>1341.8624772848125</v>
      </c>
    </row>
    <row r="141" spans="1:3">
      <c r="A141">
        <v>137</v>
      </c>
      <c r="B141">
        <f t="shared" si="14"/>
        <v>1283.2960784401569</v>
      </c>
      <c r="C141">
        <f t="shared" si="13"/>
        <v>1344.7244693765892</v>
      </c>
    </row>
    <row r="142" spans="1:3">
      <c r="A142">
        <v>138</v>
      </c>
      <c r="B142">
        <f t="shared" si="14"/>
        <v>1283.9339898569115</v>
      </c>
      <c r="C142">
        <f t="shared" si="13"/>
        <v>1347.4316816539133</v>
      </c>
    </row>
    <row r="143" spans="1:3">
      <c r="A143">
        <v>139</v>
      </c>
      <c r="B143">
        <f t="shared" si="14"/>
        <v>1284.4966676038325</v>
      </c>
      <c r="C143">
        <f t="shared" si="13"/>
        <v>1350</v>
      </c>
    </row>
    <row r="144" spans="1:3">
      <c r="A144">
        <v>140</v>
      </c>
      <c r="B144">
        <f t="shared" si="14"/>
        <v>1285</v>
      </c>
      <c r="C144">
        <f t="shared" si="13"/>
        <v>1400</v>
      </c>
    </row>
    <row r="145" spans="1:3">
      <c r="A145">
        <v>141</v>
      </c>
      <c r="B145">
        <f t="shared" si="14"/>
        <v>1470</v>
      </c>
      <c r="C145">
        <f t="shared" si="13"/>
        <v>1434.7067319739638</v>
      </c>
    </row>
    <row r="146" spans="1:3">
      <c r="A146">
        <v>142</v>
      </c>
      <c r="B146">
        <f t="shared" si="14"/>
        <v>1473.3113299523038</v>
      </c>
      <c r="C146">
        <f t="shared" si="13"/>
        <v>1455.0088687013126</v>
      </c>
    </row>
    <row r="147" spans="1:3">
      <c r="A147">
        <v>143</v>
      </c>
      <c r="B147">
        <f t="shared" si="14"/>
        <v>1475.2483338019163</v>
      </c>
      <c r="C147">
        <f t="shared" si="13"/>
        <v>1469.4134639479278</v>
      </c>
    </row>
    <row r="148" spans="1:3">
      <c r="A148">
        <v>144</v>
      </c>
      <c r="B148">
        <f t="shared" si="14"/>
        <v>1476.6226599046076</v>
      </c>
      <c r="C148">
        <f t="shared" si="13"/>
        <v>1480.5865360520722</v>
      </c>
    </row>
    <row r="149" spans="1:3">
      <c r="A149">
        <v>145</v>
      </c>
      <c r="B149">
        <f t="shared" si="14"/>
        <v>1477.6886700476962</v>
      </c>
      <c r="C149">
        <f t="shared" si="13"/>
        <v>1489.7156006752766</v>
      </c>
    </row>
    <row r="150" spans="1:3">
      <c r="A150">
        <v>146</v>
      </c>
      <c r="B150">
        <f t="shared" si="14"/>
        <v>1478.5596637542201</v>
      </c>
      <c r="C150">
        <f t="shared" si="13"/>
        <v>1497.4341148356416</v>
      </c>
    </row>
    <row r="151" spans="1:3">
      <c r="A151">
        <v>147</v>
      </c>
      <c r="B151">
        <f t="shared" si="14"/>
        <v>1479.2960784401569</v>
      </c>
      <c r="C151">
        <f t="shared" si="13"/>
        <v>1504.1201959218915</v>
      </c>
    </row>
    <row r="152" spans="1:3">
      <c r="A152">
        <v>148</v>
      </c>
      <c r="B152">
        <f t="shared" si="14"/>
        <v>1479.9339898569115</v>
      </c>
      <c r="C152">
        <f t="shared" si="13"/>
        <v>1510.0177374026255</v>
      </c>
    </row>
    <row r="153" spans="1:3">
      <c r="A153">
        <v>149</v>
      </c>
      <c r="B153">
        <f t="shared" si="14"/>
        <v>1480.4966676038325</v>
      </c>
      <c r="C153">
        <f t="shared" si="13"/>
        <v>1515.2932680260362</v>
      </c>
    </row>
    <row r="154" spans="1:3">
      <c r="A154">
        <v>150</v>
      </c>
      <c r="B154">
        <f t="shared" si="14"/>
        <v>1481</v>
      </c>
      <c r="C154">
        <f t="shared" si="13"/>
        <v>1520.0655659703007</v>
      </c>
    </row>
    <row r="155" spans="1:3">
      <c r="A155">
        <v>151</v>
      </c>
      <c r="B155">
        <f t="shared" si="14"/>
        <v>1680</v>
      </c>
      <c r="C155">
        <f t="shared" si="13"/>
        <v>1524.4223326492404</v>
      </c>
    </row>
    <row r="156" spans="1:3">
      <c r="A156">
        <v>152</v>
      </c>
      <c r="B156">
        <f t="shared" si="14"/>
        <v>1683.3113299523038</v>
      </c>
      <c r="C156">
        <f t="shared" si="13"/>
        <v>1528.4301694833334</v>
      </c>
    </row>
    <row r="157" spans="1:3">
      <c r="A157">
        <v>153</v>
      </c>
      <c r="B157">
        <f t="shared" si="14"/>
        <v>1685.2483338019163</v>
      </c>
      <c r="C157">
        <f t="shared" si="13"/>
        <v>1532.1408468096054</v>
      </c>
    </row>
    <row r="158" spans="1:3">
      <c r="A158">
        <v>154</v>
      </c>
      <c r="B158">
        <f t="shared" si="14"/>
        <v>1686.6226599046076</v>
      </c>
      <c r="C158">
        <f t="shared" si="13"/>
        <v>1535.5954047533849</v>
      </c>
    </row>
    <row r="159" spans="1:3">
      <c r="A159">
        <v>155</v>
      </c>
      <c r="B159">
        <f t="shared" si="14"/>
        <v>1687.6886700476962</v>
      </c>
      <c r="C159">
        <f t="shared" si="13"/>
        <v>1538.8269278958555</v>
      </c>
    </row>
    <row r="160" spans="1:3">
      <c r="A160">
        <v>156</v>
      </c>
      <c r="B160">
        <f t="shared" si="14"/>
        <v>1688.5596637542201</v>
      </c>
      <c r="C160">
        <f t="shared" si="13"/>
        <v>1541.8624772848125</v>
      </c>
    </row>
    <row r="161" spans="1:3">
      <c r="A161">
        <v>157</v>
      </c>
      <c r="B161">
        <f t="shared" si="14"/>
        <v>1689.2960784401569</v>
      </c>
      <c r="C161">
        <f t="shared" si="13"/>
        <v>1544.7244693765892</v>
      </c>
    </row>
    <row r="162" spans="1:3">
      <c r="A162">
        <v>158</v>
      </c>
      <c r="B162">
        <f t="shared" si="14"/>
        <v>1689.9339898569115</v>
      </c>
      <c r="C162">
        <f t="shared" si="13"/>
        <v>1547.4316816539133</v>
      </c>
    </row>
    <row r="163" spans="1:3">
      <c r="A163">
        <v>159</v>
      </c>
      <c r="B163">
        <f t="shared" si="14"/>
        <v>1690.4966676038325</v>
      </c>
      <c r="C163">
        <f t="shared" si="13"/>
        <v>1550</v>
      </c>
    </row>
    <row r="164" spans="1:3">
      <c r="A164">
        <v>160</v>
      </c>
      <c r="B164">
        <f t="shared" si="14"/>
        <v>1691</v>
      </c>
      <c r="C164">
        <f t="shared" si="13"/>
        <v>1600</v>
      </c>
    </row>
    <row r="165" spans="1:3">
      <c r="A165">
        <v>161</v>
      </c>
      <c r="B165">
        <f t="shared" si="14"/>
        <v>1904</v>
      </c>
      <c r="C165">
        <f t="shared" si="13"/>
        <v>1634.7067319739638</v>
      </c>
    </row>
    <row r="166" spans="1:3">
      <c r="A166">
        <v>162</v>
      </c>
      <c r="B166">
        <f t="shared" si="14"/>
        <v>1907.3113299523038</v>
      </c>
      <c r="C166">
        <f t="shared" si="13"/>
        <v>1655.0088687013126</v>
      </c>
    </row>
    <row r="167" spans="1:3">
      <c r="A167">
        <v>163</v>
      </c>
      <c r="B167">
        <f t="shared" si="14"/>
        <v>1909.2483338019163</v>
      </c>
      <c r="C167">
        <f t="shared" si="13"/>
        <v>1669.4134639479278</v>
      </c>
    </row>
    <row r="168" spans="1:3">
      <c r="A168">
        <v>164</v>
      </c>
      <c r="B168">
        <f t="shared" si="14"/>
        <v>1910.6226599046076</v>
      </c>
      <c r="C168">
        <f t="shared" si="13"/>
        <v>1680.5865360520722</v>
      </c>
    </row>
    <row r="169" spans="1:3">
      <c r="A169">
        <v>165</v>
      </c>
      <c r="B169">
        <f t="shared" si="14"/>
        <v>1911.6886700476962</v>
      </c>
      <c r="C169">
        <f t="shared" si="13"/>
        <v>1689.7156006752766</v>
      </c>
    </row>
    <row r="170" spans="1:3">
      <c r="A170">
        <v>166</v>
      </c>
      <c r="B170">
        <f t="shared" si="14"/>
        <v>1912.5596637542201</v>
      </c>
      <c r="C170">
        <f t="shared" si="13"/>
        <v>1697.4341148356416</v>
      </c>
    </row>
    <row r="171" spans="1:3">
      <c r="A171">
        <v>167</v>
      </c>
      <c r="B171">
        <f t="shared" si="14"/>
        <v>1913.2960784401569</v>
      </c>
      <c r="C171">
        <f t="shared" si="13"/>
        <v>1704.1201959218915</v>
      </c>
    </row>
    <row r="172" spans="1:3">
      <c r="A172">
        <v>168</v>
      </c>
      <c r="B172">
        <f t="shared" si="14"/>
        <v>1913.9339898569115</v>
      </c>
      <c r="C172">
        <f t="shared" si="13"/>
        <v>1710.0177374026255</v>
      </c>
    </row>
    <row r="173" spans="1:3">
      <c r="A173">
        <v>169</v>
      </c>
      <c r="B173">
        <f t="shared" si="14"/>
        <v>1914.4966676038325</v>
      </c>
      <c r="C173">
        <f t="shared" si="13"/>
        <v>1715.2932680260362</v>
      </c>
    </row>
    <row r="174" spans="1:3">
      <c r="A174">
        <v>170</v>
      </c>
      <c r="B174">
        <f t="shared" si="14"/>
        <v>1915</v>
      </c>
      <c r="C174">
        <f t="shared" si="13"/>
        <v>1720.0655659703007</v>
      </c>
    </row>
    <row r="175" spans="1:3">
      <c r="A175">
        <v>171</v>
      </c>
      <c r="B175">
        <f t="shared" si="14"/>
        <v>2142</v>
      </c>
      <c r="C175">
        <f t="shared" si="13"/>
        <v>1724.4223326492404</v>
      </c>
    </row>
    <row r="176" spans="1:3">
      <c r="A176">
        <v>172</v>
      </c>
      <c r="B176">
        <f t="shared" si="14"/>
        <v>2145.3113299523038</v>
      </c>
      <c r="C176">
        <f t="shared" si="13"/>
        <v>1728.4301694833334</v>
      </c>
    </row>
    <row r="177" spans="1:3">
      <c r="A177">
        <v>173</v>
      </c>
      <c r="B177">
        <f t="shared" si="14"/>
        <v>2147.2483338019165</v>
      </c>
      <c r="C177">
        <f t="shared" si="13"/>
        <v>1732.1408468096054</v>
      </c>
    </row>
    <row r="178" spans="1:3">
      <c r="A178">
        <v>174</v>
      </c>
      <c r="B178">
        <f t="shared" si="14"/>
        <v>2148.6226599046076</v>
      </c>
      <c r="C178">
        <f t="shared" si="13"/>
        <v>1735.5954047533849</v>
      </c>
    </row>
    <row r="179" spans="1:3">
      <c r="A179">
        <v>175</v>
      </c>
      <c r="B179">
        <f t="shared" si="14"/>
        <v>2149.6886700476962</v>
      </c>
      <c r="C179">
        <f t="shared" si="13"/>
        <v>1738.8269278958555</v>
      </c>
    </row>
    <row r="180" spans="1:3">
      <c r="A180">
        <v>176</v>
      </c>
      <c r="B180">
        <f t="shared" si="14"/>
        <v>2150.5596637542199</v>
      </c>
      <c r="C180">
        <f t="shared" si="13"/>
        <v>1741.8624772848125</v>
      </c>
    </row>
    <row r="181" spans="1:3">
      <c r="A181">
        <v>177</v>
      </c>
      <c r="B181">
        <f t="shared" si="14"/>
        <v>2151.2960784401566</v>
      </c>
      <c r="C181">
        <f t="shared" si="13"/>
        <v>1744.7244693765892</v>
      </c>
    </row>
    <row r="182" spans="1:3">
      <c r="A182">
        <v>178</v>
      </c>
      <c r="B182">
        <f t="shared" si="14"/>
        <v>2151.9339898569115</v>
      </c>
      <c r="C182">
        <f t="shared" si="13"/>
        <v>1747.4316816539133</v>
      </c>
    </row>
    <row r="183" spans="1:3">
      <c r="A183">
        <v>179</v>
      </c>
      <c r="B183">
        <f t="shared" si="14"/>
        <v>2152.4966676038325</v>
      </c>
      <c r="C183">
        <f t="shared" si="13"/>
        <v>1750</v>
      </c>
    </row>
    <row r="184" spans="1:3">
      <c r="A184">
        <v>180</v>
      </c>
      <c r="B184">
        <f t="shared" si="14"/>
        <v>2153</v>
      </c>
      <c r="C184">
        <f t="shared" si="13"/>
        <v>1800</v>
      </c>
    </row>
    <row r="185" spans="1:3">
      <c r="A185">
        <v>181</v>
      </c>
      <c r="B185">
        <f t="shared" si="14"/>
        <v>2394</v>
      </c>
      <c r="C185">
        <f t="shared" si="13"/>
        <v>1834.7067319739638</v>
      </c>
    </row>
    <row r="186" spans="1:3">
      <c r="A186">
        <v>182</v>
      </c>
      <c r="B186">
        <f t="shared" si="14"/>
        <v>2397.3113299523038</v>
      </c>
      <c r="C186">
        <f t="shared" si="13"/>
        <v>1855.0088687013126</v>
      </c>
    </row>
    <row r="187" spans="1:3">
      <c r="A187">
        <v>183</v>
      </c>
      <c r="B187">
        <f t="shared" si="14"/>
        <v>2399.2483338019165</v>
      </c>
      <c r="C187">
        <f t="shared" si="13"/>
        <v>1869.4134639479278</v>
      </c>
    </row>
    <row r="188" spans="1:3">
      <c r="A188">
        <v>184</v>
      </c>
      <c r="B188">
        <f t="shared" si="14"/>
        <v>2400.6226599046076</v>
      </c>
      <c r="C188">
        <f t="shared" si="13"/>
        <v>1880.5865360520722</v>
      </c>
    </row>
    <row r="189" spans="1:3">
      <c r="A189">
        <v>185</v>
      </c>
      <c r="B189">
        <f t="shared" si="14"/>
        <v>2401.6886700476962</v>
      </c>
      <c r="C189">
        <f t="shared" si="13"/>
        <v>1889.7156006752766</v>
      </c>
    </row>
    <row r="190" spans="1:3">
      <c r="A190">
        <v>186</v>
      </c>
      <c r="B190">
        <f t="shared" si="14"/>
        <v>2402.5596637542199</v>
      </c>
      <c r="C190">
        <f t="shared" si="13"/>
        <v>1897.4341148356416</v>
      </c>
    </row>
    <row r="191" spans="1:3">
      <c r="A191">
        <v>187</v>
      </c>
      <c r="B191">
        <f t="shared" si="14"/>
        <v>2403.2960784401566</v>
      </c>
      <c r="C191">
        <f t="shared" si="13"/>
        <v>1904.1201959218915</v>
      </c>
    </row>
    <row r="192" spans="1:3">
      <c r="A192">
        <v>188</v>
      </c>
      <c r="B192">
        <f t="shared" si="14"/>
        <v>2403.9339898569115</v>
      </c>
      <c r="C192">
        <f t="shared" si="13"/>
        <v>1910.0177374026255</v>
      </c>
    </row>
    <row r="193" spans="1:3">
      <c r="A193">
        <v>189</v>
      </c>
      <c r="B193">
        <f t="shared" si="14"/>
        <v>2404.4966676038325</v>
      </c>
      <c r="C193">
        <f t="shared" si="13"/>
        <v>1915.2932680260362</v>
      </c>
    </row>
    <row r="194" spans="1:3">
      <c r="A194">
        <v>190</v>
      </c>
      <c r="B194">
        <f t="shared" si="14"/>
        <v>2405</v>
      </c>
      <c r="C194">
        <f t="shared" si="13"/>
        <v>1920.0655659703007</v>
      </c>
    </row>
    <row r="195" spans="1:3">
      <c r="A195">
        <v>191</v>
      </c>
      <c r="B195">
        <f t="shared" si="14"/>
        <v>2660</v>
      </c>
      <c r="C195">
        <f t="shared" si="13"/>
        <v>1924.4223326492404</v>
      </c>
    </row>
    <row r="196" spans="1:3">
      <c r="A196">
        <v>192</v>
      </c>
      <c r="B196">
        <f t="shared" si="14"/>
        <v>2663.3113299523038</v>
      </c>
      <c r="C196">
        <f t="shared" si="13"/>
        <v>1928.4301694833334</v>
      </c>
    </row>
    <row r="197" spans="1:3">
      <c r="A197">
        <v>193</v>
      </c>
      <c r="B197">
        <f t="shared" si="14"/>
        <v>2665.2483338019165</v>
      </c>
      <c r="C197">
        <f t="shared" si="13"/>
        <v>1932.1408468096054</v>
      </c>
    </row>
    <row r="198" spans="1:3">
      <c r="A198">
        <v>194</v>
      </c>
      <c r="B198">
        <f t="shared" si="14"/>
        <v>2666.6226599046076</v>
      </c>
      <c r="C198">
        <f t="shared" ref="C198:C261" si="15">LOG(MOD(A198,20)+1, 20)*150+QUOTIENT(A198, 20)*200</f>
        <v>1935.5954047533849</v>
      </c>
    </row>
    <row r="199" spans="1:3">
      <c r="A199">
        <v>195</v>
      </c>
      <c r="B199">
        <f t="shared" ref="B199:B262" si="16">LOG(MOD(A198, 10)+1,10)*11+QUOTIENT(A198, 10)*(QUOTIENT(A198, 10)+1)/2*14</f>
        <v>2667.6886700476962</v>
      </c>
      <c r="C199">
        <f t="shared" si="15"/>
        <v>1938.8269278958555</v>
      </c>
    </row>
    <row r="200" spans="1:3">
      <c r="A200">
        <v>196</v>
      </c>
      <c r="B200">
        <f t="shared" si="16"/>
        <v>2668.5596637542199</v>
      </c>
      <c r="C200">
        <f t="shared" si="15"/>
        <v>1941.8624772848125</v>
      </c>
    </row>
    <row r="201" spans="1:3">
      <c r="A201">
        <v>197</v>
      </c>
      <c r="B201">
        <f t="shared" si="16"/>
        <v>2669.2960784401566</v>
      </c>
      <c r="C201">
        <f t="shared" si="15"/>
        <v>1944.7244693765892</v>
      </c>
    </row>
    <row r="202" spans="1:3">
      <c r="A202">
        <v>198</v>
      </c>
      <c r="B202">
        <f t="shared" si="16"/>
        <v>2669.9339898569115</v>
      </c>
      <c r="C202">
        <f t="shared" si="15"/>
        <v>1947.4316816539133</v>
      </c>
    </row>
    <row r="203" spans="1:3">
      <c r="A203">
        <v>199</v>
      </c>
      <c r="B203">
        <f t="shared" si="16"/>
        <v>2670.4966676038325</v>
      </c>
      <c r="C203">
        <f t="shared" si="15"/>
        <v>1950</v>
      </c>
    </row>
    <row r="204" spans="1:3">
      <c r="A204">
        <v>200</v>
      </c>
      <c r="B204">
        <f t="shared" si="16"/>
        <v>2671</v>
      </c>
      <c r="C204">
        <f t="shared" si="15"/>
        <v>2000</v>
      </c>
    </row>
    <row r="205" spans="1:3">
      <c r="A205">
        <v>201</v>
      </c>
      <c r="B205">
        <f t="shared" si="16"/>
        <v>2940</v>
      </c>
      <c r="C205">
        <f t="shared" si="15"/>
        <v>2034.7067319739638</v>
      </c>
    </row>
    <row r="206" spans="1:3">
      <c r="A206">
        <v>202</v>
      </c>
      <c r="B206">
        <f t="shared" si="16"/>
        <v>2943.3113299523038</v>
      </c>
      <c r="C206">
        <f t="shared" si="15"/>
        <v>2055.0088687013126</v>
      </c>
    </row>
    <row r="207" spans="1:3">
      <c r="A207">
        <v>203</v>
      </c>
      <c r="B207">
        <f t="shared" si="16"/>
        <v>2945.2483338019165</v>
      </c>
      <c r="C207">
        <f t="shared" si="15"/>
        <v>2069.4134639479275</v>
      </c>
    </row>
    <row r="208" spans="1:3">
      <c r="A208">
        <v>204</v>
      </c>
      <c r="B208">
        <f t="shared" si="16"/>
        <v>2946.6226599046076</v>
      </c>
      <c r="C208">
        <f t="shared" si="15"/>
        <v>2080.5865360520725</v>
      </c>
    </row>
    <row r="209" spans="1:3">
      <c r="A209">
        <v>205</v>
      </c>
      <c r="B209">
        <f t="shared" si="16"/>
        <v>2947.6886700476962</v>
      </c>
      <c r="C209">
        <f t="shared" si="15"/>
        <v>2089.7156006752766</v>
      </c>
    </row>
    <row r="210" spans="1:3">
      <c r="A210">
        <v>206</v>
      </c>
      <c r="B210">
        <f t="shared" si="16"/>
        <v>2948.5596637542199</v>
      </c>
      <c r="C210">
        <f t="shared" si="15"/>
        <v>2097.4341148356416</v>
      </c>
    </row>
    <row r="211" spans="1:3">
      <c r="A211">
        <v>207</v>
      </c>
      <c r="B211">
        <f t="shared" si="16"/>
        <v>2949.2960784401566</v>
      </c>
      <c r="C211">
        <f t="shared" si="15"/>
        <v>2104.1201959218915</v>
      </c>
    </row>
    <row r="212" spans="1:3">
      <c r="A212">
        <v>208</v>
      </c>
      <c r="B212">
        <f t="shared" si="16"/>
        <v>2949.9339898569115</v>
      </c>
      <c r="C212">
        <f t="shared" si="15"/>
        <v>2110.0177374026252</v>
      </c>
    </row>
    <row r="213" spans="1:3">
      <c r="A213">
        <v>209</v>
      </c>
      <c r="B213">
        <f t="shared" si="16"/>
        <v>2950.4966676038325</v>
      </c>
      <c r="C213">
        <f t="shared" si="15"/>
        <v>2115.293268026036</v>
      </c>
    </row>
    <row r="214" spans="1:3">
      <c r="A214">
        <v>210</v>
      </c>
      <c r="B214">
        <f t="shared" si="16"/>
        <v>2951</v>
      </c>
      <c r="C214">
        <f t="shared" si="15"/>
        <v>2120.0655659703007</v>
      </c>
    </row>
    <row r="215" spans="1:3">
      <c r="A215">
        <v>211</v>
      </c>
      <c r="B215">
        <f t="shared" si="16"/>
        <v>3234</v>
      </c>
      <c r="C215">
        <f t="shared" si="15"/>
        <v>2124.4223326492406</v>
      </c>
    </row>
    <row r="216" spans="1:3">
      <c r="A216">
        <v>212</v>
      </c>
      <c r="B216">
        <f t="shared" si="16"/>
        <v>3237.3113299523038</v>
      </c>
      <c r="C216">
        <f t="shared" si="15"/>
        <v>2128.4301694833334</v>
      </c>
    </row>
    <row r="217" spans="1:3">
      <c r="A217">
        <v>213</v>
      </c>
      <c r="B217">
        <f t="shared" si="16"/>
        <v>3239.2483338019165</v>
      </c>
      <c r="C217">
        <f t="shared" si="15"/>
        <v>2132.1408468096056</v>
      </c>
    </row>
    <row r="218" spans="1:3">
      <c r="A218">
        <v>214</v>
      </c>
      <c r="B218">
        <f t="shared" si="16"/>
        <v>3240.6226599046076</v>
      </c>
      <c r="C218">
        <f t="shared" si="15"/>
        <v>2135.5954047533851</v>
      </c>
    </row>
    <row r="219" spans="1:3">
      <c r="A219">
        <v>215</v>
      </c>
      <c r="B219">
        <f t="shared" si="16"/>
        <v>3241.6886700476962</v>
      </c>
      <c r="C219">
        <f t="shared" si="15"/>
        <v>2138.8269278958555</v>
      </c>
    </row>
    <row r="220" spans="1:3">
      <c r="A220">
        <v>216</v>
      </c>
      <c r="B220">
        <f t="shared" si="16"/>
        <v>3242.5596637542199</v>
      </c>
      <c r="C220">
        <f t="shared" si="15"/>
        <v>2141.8624772848125</v>
      </c>
    </row>
    <row r="221" spans="1:3">
      <c r="A221">
        <v>217</v>
      </c>
      <c r="B221">
        <f t="shared" si="16"/>
        <v>3243.2960784401566</v>
      </c>
      <c r="C221">
        <f t="shared" si="15"/>
        <v>2144.7244693765892</v>
      </c>
    </row>
    <row r="222" spans="1:3">
      <c r="A222">
        <v>218</v>
      </c>
      <c r="B222">
        <f t="shared" si="16"/>
        <v>3243.9339898569115</v>
      </c>
      <c r="C222">
        <f t="shared" si="15"/>
        <v>2147.4316816539135</v>
      </c>
    </row>
    <row r="223" spans="1:3">
      <c r="A223">
        <v>219</v>
      </c>
      <c r="B223">
        <f t="shared" si="16"/>
        <v>3244.4966676038325</v>
      </c>
      <c r="C223">
        <f t="shared" si="15"/>
        <v>2150</v>
      </c>
    </row>
    <row r="224" spans="1:3">
      <c r="A224">
        <v>220</v>
      </c>
      <c r="B224">
        <f t="shared" si="16"/>
        <v>3245</v>
      </c>
      <c r="C224">
        <f t="shared" si="15"/>
        <v>2200</v>
      </c>
    </row>
    <row r="225" spans="1:3">
      <c r="A225">
        <v>221</v>
      </c>
      <c r="B225">
        <f t="shared" si="16"/>
        <v>3542</v>
      </c>
      <c r="C225">
        <f t="shared" si="15"/>
        <v>2234.706731973964</v>
      </c>
    </row>
    <row r="226" spans="1:3">
      <c r="A226">
        <v>222</v>
      </c>
      <c r="B226">
        <f t="shared" si="16"/>
        <v>3545.3113299523038</v>
      </c>
      <c r="C226">
        <f t="shared" si="15"/>
        <v>2255.0088687013126</v>
      </c>
    </row>
    <row r="227" spans="1:3">
      <c r="A227">
        <v>223</v>
      </c>
      <c r="B227">
        <f t="shared" si="16"/>
        <v>3547.2483338019165</v>
      </c>
      <c r="C227">
        <f t="shared" si="15"/>
        <v>2269.4134639479275</v>
      </c>
    </row>
    <row r="228" spans="1:3">
      <c r="A228">
        <v>224</v>
      </c>
      <c r="B228">
        <f t="shared" si="16"/>
        <v>3548.6226599046076</v>
      </c>
      <c r="C228">
        <f t="shared" si="15"/>
        <v>2280.5865360520725</v>
      </c>
    </row>
    <row r="229" spans="1:3">
      <c r="A229">
        <v>225</v>
      </c>
      <c r="B229">
        <f t="shared" si="16"/>
        <v>3549.6886700476962</v>
      </c>
      <c r="C229">
        <f t="shared" si="15"/>
        <v>2289.7156006752766</v>
      </c>
    </row>
    <row r="230" spans="1:3">
      <c r="A230">
        <v>226</v>
      </c>
      <c r="B230">
        <f t="shared" si="16"/>
        <v>3550.5596637542199</v>
      </c>
      <c r="C230">
        <f t="shared" si="15"/>
        <v>2297.4341148356416</v>
      </c>
    </row>
    <row r="231" spans="1:3">
      <c r="A231">
        <v>227</v>
      </c>
      <c r="B231">
        <f t="shared" si="16"/>
        <v>3551.2960784401566</v>
      </c>
      <c r="C231">
        <f t="shared" si="15"/>
        <v>2304.1201959218915</v>
      </c>
    </row>
    <row r="232" spans="1:3">
      <c r="A232">
        <v>228</v>
      </c>
      <c r="B232">
        <f t="shared" si="16"/>
        <v>3551.9339898569115</v>
      </c>
      <c r="C232">
        <f t="shared" si="15"/>
        <v>2310.0177374026252</v>
      </c>
    </row>
    <row r="233" spans="1:3">
      <c r="A233">
        <v>229</v>
      </c>
      <c r="B233">
        <f t="shared" si="16"/>
        <v>3552.4966676038325</v>
      </c>
      <c r="C233">
        <f t="shared" si="15"/>
        <v>2315.293268026036</v>
      </c>
    </row>
    <row r="234" spans="1:3">
      <c r="A234">
        <v>230</v>
      </c>
      <c r="B234">
        <f t="shared" si="16"/>
        <v>3553</v>
      </c>
      <c r="C234">
        <f t="shared" si="15"/>
        <v>2320.0655659703007</v>
      </c>
    </row>
    <row r="235" spans="1:3">
      <c r="A235">
        <v>231</v>
      </c>
      <c r="B235">
        <f t="shared" si="16"/>
        <v>3864</v>
      </c>
      <c r="C235">
        <f t="shared" si="15"/>
        <v>2324.4223326492406</v>
      </c>
    </row>
    <row r="236" spans="1:3">
      <c r="A236">
        <v>232</v>
      </c>
      <c r="B236">
        <f t="shared" si="16"/>
        <v>3867.3113299523038</v>
      </c>
      <c r="C236">
        <f t="shared" si="15"/>
        <v>2328.4301694833334</v>
      </c>
    </row>
    <row r="237" spans="1:3">
      <c r="A237">
        <v>233</v>
      </c>
      <c r="B237">
        <f t="shared" si="16"/>
        <v>3869.2483338019165</v>
      </c>
      <c r="C237">
        <f t="shared" si="15"/>
        <v>2332.1408468096056</v>
      </c>
    </row>
    <row r="238" spans="1:3">
      <c r="A238">
        <v>234</v>
      </c>
      <c r="B238">
        <f t="shared" si="16"/>
        <v>3870.6226599046076</v>
      </c>
      <c r="C238">
        <f t="shared" si="15"/>
        <v>2335.5954047533851</v>
      </c>
    </row>
    <row r="239" spans="1:3">
      <c r="A239">
        <v>235</v>
      </c>
      <c r="B239">
        <f t="shared" si="16"/>
        <v>3871.6886700476962</v>
      </c>
      <c r="C239">
        <f t="shared" si="15"/>
        <v>2338.8269278958555</v>
      </c>
    </row>
    <row r="240" spans="1:3">
      <c r="A240">
        <v>236</v>
      </c>
      <c r="B240">
        <f t="shared" si="16"/>
        <v>3872.5596637542199</v>
      </c>
      <c r="C240">
        <f t="shared" si="15"/>
        <v>2341.8624772848125</v>
      </c>
    </row>
    <row r="241" spans="1:3">
      <c r="A241">
        <v>237</v>
      </c>
      <c r="B241">
        <f t="shared" si="16"/>
        <v>3873.2960784401566</v>
      </c>
      <c r="C241">
        <f t="shared" si="15"/>
        <v>2344.7244693765892</v>
      </c>
    </row>
    <row r="242" spans="1:3">
      <c r="A242">
        <v>238</v>
      </c>
      <c r="B242">
        <f t="shared" si="16"/>
        <v>3873.9339898569115</v>
      </c>
      <c r="C242">
        <f t="shared" si="15"/>
        <v>2347.4316816539135</v>
      </c>
    </row>
    <row r="243" spans="1:3">
      <c r="A243">
        <v>239</v>
      </c>
      <c r="B243">
        <f t="shared" si="16"/>
        <v>3874.4966676038325</v>
      </c>
      <c r="C243">
        <f t="shared" si="15"/>
        <v>2350</v>
      </c>
    </row>
    <row r="244" spans="1:3">
      <c r="A244">
        <v>240</v>
      </c>
      <c r="B244">
        <f t="shared" si="16"/>
        <v>3875</v>
      </c>
      <c r="C244">
        <f t="shared" si="15"/>
        <v>2400</v>
      </c>
    </row>
    <row r="245" spans="1:3">
      <c r="A245">
        <v>241</v>
      </c>
      <c r="B245">
        <f t="shared" si="16"/>
        <v>4200</v>
      </c>
      <c r="C245">
        <f t="shared" si="15"/>
        <v>2434.706731973964</v>
      </c>
    </row>
    <row r="246" spans="1:3">
      <c r="A246">
        <v>242</v>
      </c>
      <c r="B246">
        <f t="shared" si="16"/>
        <v>4203.3113299523038</v>
      </c>
      <c r="C246">
        <f t="shared" si="15"/>
        <v>2455.0088687013126</v>
      </c>
    </row>
    <row r="247" spans="1:3">
      <c r="A247">
        <v>243</v>
      </c>
      <c r="B247">
        <f t="shared" si="16"/>
        <v>4205.2483338019165</v>
      </c>
      <c r="C247">
        <f t="shared" si="15"/>
        <v>2469.4134639479275</v>
      </c>
    </row>
    <row r="248" spans="1:3">
      <c r="A248">
        <v>244</v>
      </c>
      <c r="B248">
        <f t="shared" si="16"/>
        <v>4206.6226599046076</v>
      </c>
      <c r="C248">
        <f t="shared" si="15"/>
        <v>2480.5865360520725</v>
      </c>
    </row>
    <row r="249" spans="1:3">
      <c r="A249">
        <v>245</v>
      </c>
      <c r="B249">
        <f t="shared" si="16"/>
        <v>4207.6886700476962</v>
      </c>
      <c r="C249">
        <f t="shared" si="15"/>
        <v>2489.7156006752766</v>
      </c>
    </row>
    <row r="250" spans="1:3">
      <c r="A250">
        <v>246</v>
      </c>
      <c r="B250">
        <f t="shared" si="16"/>
        <v>4208.5596637542203</v>
      </c>
      <c r="C250">
        <f t="shared" si="15"/>
        <v>2497.4341148356416</v>
      </c>
    </row>
    <row r="251" spans="1:3">
      <c r="A251">
        <v>247</v>
      </c>
      <c r="B251">
        <f t="shared" si="16"/>
        <v>4209.2960784401566</v>
      </c>
      <c r="C251">
        <f t="shared" si="15"/>
        <v>2504.1201959218915</v>
      </c>
    </row>
    <row r="252" spans="1:3">
      <c r="A252">
        <v>248</v>
      </c>
      <c r="B252">
        <f t="shared" si="16"/>
        <v>4209.9339898569115</v>
      </c>
      <c r="C252">
        <f t="shared" si="15"/>
        <v>2510.0177374026252</v>
      </c>
    </row>
    <row r="253" spans="1:3">
      <c r="A253">
        <v>249</v>
      </c>
      <c r="B253">
        <f t="shared" si="16"/>
        <v>4210.496667603833</v>
      </c>
      <c r="C253">
        <f t="shared" si="15"/>
        <v>2515.293268026036</v>
      </c>
    </row>
    <row r="254" spans="1:3">
      <c r="A254">
        <v>250</v>
      </c>
      <c r="B254">
        <f t="shared" si="16"/>
        <v>4211</v>
      </c>
      <c r="C254">
        <f t="shared" si="15"/>
        <v>2520.0655659703007</v>
      </c>
    </row>
    <row r="255" spans="1:3">
      <c r="A255">
        <v>251</v>
      </c>
      <c r="B255">
        <f t="shared" si="16"/>
        <v>4550</v>
      </c>
      <c r="C255">
        <f t="shared" si="15"/>
        <v>2524.4223326492406</v>
      </c>
    </row>
    <row r="256" spans="1:3">
      <c r="A256">
        <v>252</v>
      </c>
      <c r="B256">
        <f t="shared" si="16"/>
        <v>4553.3113299523038</v>
      </c>
      <c r="C256">
        <f t="shared" si="15"/>
        <v>2528.4301694833334</v>
      </c>
    </row>
    <row r="257" spans="1:3">
      <c r="A257">
        <v>253</v>
      </c>
      <c r="B257">
        <f t="shared" si="16"/>
        <v>4555.2483338019165</v>
      </c>
      <c r="C257">
        <f t="shared" si="15"/>
        <v>2532.1408468096056</v>
      </c>
    </row>
    <row r="258" spans="1:3">
      <c r="A258">
        <v>254</v>
      </c>
      <c r="B258">
        <f t="shared" si="16"/>
        <v>4556.6226599046076</v>
      </c>
      <c r="C258">
        <f t="shared" si="15"/>
        <v>2535.5954047533851</v>
      </c>
    </row>
    <row r="259" spans="1:3">
      <c r="A259">
        <v>255</v>
      </c>
      <c r="B259">
        <f t="shared" si="16"/>
        <v>4557.6886700476962</v>
      </c>
      <c r="C259">
        <f t="shared" si="15"/>
        <v>2538.8269278958555</v>
      </c>
    </row>
    <row r="260" spans="1:3">
      <c r="A260">
        <v>256</v>
      </c>
      <c r="B260">
        <f t="shared" si="16"/>
        <v>4558.5596637542203</v>
      </c>
      <c r="C260">
        <f t="shared" si="15"/>
        <v>2541.8624772848125</v>
      </c>
    </row>
    <row r="261" spans="1:3">
      <c r="A261">
        <v>257</v>
      </c>
      <c r="B261">
        <f t="shared" si="16"/>
        <v>4559.2960784401566</v>
      </c>
      <c r="C261">
        <f t="shared" si="15"/>
        <v>2544.7244693765892</v>
      </c>
    </row>
    <row r="262" spans="1:3">
      <c r="A262">
        <v>258</v>
      </c>
      <c r="B262">
        <f t="shared" si="16"/>
        <v>4559.9339898569115</v>
      </c>
      <c r="C262">
        <f t="shared" ref="C262:C304" si="17">LOG(MOD(A262,20)+1, 20)*150+QUOTIENT(A262, 20)*200</f>
        <v>2547.4316816539135</v>
      </c>
    </row>
    <row r="263" spans="1:3">
      <c r="A263">
        <v>259</v>
      </c>
      <c r="B263">
        <f t="shared" ref="B263:B304" si="18">LOG(MOD(A262, 10)+1,10)*11+QUOTIENT(A262, 10)*(QUOTIENT(A262, 10)+1)/2*14</f>
        <v>4560.496667603833</v>
      </c>
      <c r="C263">
        <f t="shared" si="17"/>
        <v>2550</v>
      </c>
    </row>
    <row r="264" spans="1:3">
      <c r="A264">
        <v>260</v>
      </c>
      <c r="B264">
        <f t="shared" si="18"/>
        <v>4561</v>
      </c>
      <c r="C264">
        <f t="shared" si="17"/>
        <v>2600</v>
      </c>
    </row>
    <row r="265" spans="1:3">
      <c r="A265">
        <v>261</v>
      </c>
      <c r="B265">
        <f t="shared" si="18"/>
        <v>4914</v>
      </c>
      <c r="C265">
        <f t="shared" si="17"/>
        <v>2634.706731973964</v>
      </c>
    </row>
    <row r="266" spans="1:3">
      <c r="A266">
        <v>262</v>
      </c>
      <c r="B266">
        <f t="shared" si="18"/>
        <v>4917.3113299523038</v>
      </c>
      <c r="C266">
        <f t="shared" si="17"/>
        <v>2655.0088687013126</v>
      </c>
    </row>
    <row r="267" spans="1:3">
      <c r="A267">
        <v>263</v>
      </c>
      <c r="B267">
        <f t="shared" si="18"/>
        <v>4919.2483338019165</v>
      </c>
      <c r="C267">
        <f t="shared" si="17"/>
        <v>2669.4134639479275</v>
      </c>
    </row>
    <row r="268" spans="1:3">
      <c r="A268">
        <v>264</v>
      </c>
      <c r="B268">
        <f t="shared" si="18"/>
        <v>4920.6226599046076</v>
      </c>
      <c r="C268">
        <f t="shared" si="17"/>
        <v>2680.5865360520725</v>
      </c>
    </row>
    <row r="269" spans="1:3">
      <c r="A269">
        <v>265</v>
      </c>
      <c r="B269">
        <f t="shared" si="18"/>
        <v>4921.6886700476962</v>
      </c>
      <c r="C269">
        <f t="shared" si="17"/>
        <v>2689.7156006752766</v>
      </c>
    </row>
    <row r="270" spans="1:3">
      <c r="A270">
        <v>266</v>
      </c>
      <c r="B270">
        <f t="shared" si="18"/>
        <v>4922.5596637542203</v>
      </c>
      <c r="C270">
        <f t="shared" si="17"/>
        <v>2697.4341148356416</v>
      </c>
    </row>
    <row r="271" spans="1:3">
      <c r="A271">
        <v>267</v>
      </c>
      <c r="B271">
        <f t="shared" si="18"/>
        <v>4923.2960784401566</v>
      </c>
      <c r="C271">
        <f t="shared" si="17"/>
        <v>2704.1201959218915</v>
      </c>
    </row>
    <row r="272" spans="1:3">
      <c r="A272">
        <v>268</v>
      </c>
      <c r="B272">
        <f t="shared" si="18"/>
        <v>4923.9339898569115</v>
      </c>
      <c r="C272">
        <f t="shared" si="17"/>
        <v>2710.0177374026252</v>
      </c>
    </row>
    <row r="273" spans="1:3">
      <c r="A273">
        <v>269</v>
      </c>
      <c r="B273">
        <f t="shared" si="18"/>
        <v>4924.496667603833</v>
      </c>
      <c r="C273">
        <f t="shared" si="17"/>
        <v>2715.293268026036</v>
      </c>
    </row>
    <row r="274" spans="1:3">
      <c r="A274">
        <v>270</v>
      </c>
      <c r="B274">
        <f t="shared" si="18"/>
        <v>4925</v>
      </c>
      <c r="C274">
        <f t="shared" si="17"/>
        <v>2720.0655659703007</v>
      </c>
    </row>
    <row r="275" spans="1:3">
      <c r="A275">
        <v>271</v>
      </c>
      <c r="B275">
        <f t="shared" si="18"/>
        <v>5292</v>
      </c>
      <c r="C275">
        <f t="shared" si="17"/>
        <v>2724.4223326492406</v>
      </c>
    </row>
    <row r="276" spans="1:3">
      <c r="A276">
        <v>272</v>
      </c>
      <c r="B276">
        <f t="shared" si="18"/>
        <v>5295.3113299523038</v>
      </c>
      <c r="C276">
        <f t="shared" si="17"/>
        <v>2728.4301694833334</v>
      </c>
    </row>
    <row r="277" spans="1:3">
      <c r="A277">
        <v>273</v>
      </c>
      <c r="B277">
        <f t="shared" si="18"/>
        <v>5297.2483338019165</v>
      </c>
      <c r="C277">
        <f t="shared" si="17"/>
        <v>2732.1408468096056</v>
      </c>
    </row>
    <row r="278" spans="1:3">
      <c r="A278">
        <v>274</v>
      </c>
      <c r="B278">
        <f t="shared" si="18"/>
        <v>5298.6226599046076</v>
      </c>
      <c r="C278">
        <f t="shared" si="17"/>
        <v>2735.5954047533851</v>
      </c>
    </row>
    <row r="279" spans="1:3">
      <c r="A279">
        <v>275</v>
      </c>
      <c r="B279">
        <f t="shared" si="18"/>
        <v>5299.6886700476962</v>
      </c>
      <c r="C279">
        <f t="shared" si="17"/>
        <v>2738.8269278958555</v>
      </c>
    </row>
    <row r="280" spans="1:3">
      <c r="A280">
        <v>276</v>
      </c>
      <c r="B280">
        <f t="shared" si="18"/>
        <v>5300.5596637542203</v>
      </c>
      <c r="C280">
        <f t="shared" si="17"/>
        <v>2741.8624772848125</v>
      </c>
    </row>
    <row r="281" spans="1:3">
      <c r="A281">
        <v>277</v>
      </c>
      <c r="B281">
        <f t="shared" si="18"/>
        <v>5301.2960784401566</v>
      </c>
      <c r="C281">
        <f t="shared" si="17"/>
        <v>2744.7244693765892</v>
      </c>
    </row>
    <row r="282" spans="1:3">
      <c r="A282">
        <v>278</v>
      </c>
      <c r="B282">
        <f t="shared" si="18"/>
        <v>5301.9339898569115</v>
      </c>
      <c r="C282">
        <f t="shared" si="17"/>
        <v>2747.4316816539135</v>
      </c>
    </row>
    <row r="283" spans="1:3">
      <c r="A283">
        <v>279</v>
      </c>
      <c r="B283">
        <f t="shared" si="18"/>
        <v>5302.496667603833</v>
      </c>
      <c r="C283">
        <f t="shared" si="17"/>
        <v>2750</v>
      </c>
    </row>
    <row r="284" spans="1:3">
      <c r="A284">
        <v>280</v>
      </c>
      <c r="B284">
        <f t="shared" si="18"/>
        <v>5303</v>
      </c>
      <c r="C284">
        <f t="shared" si="17"/>
        <v>2800</v>
      </c>
    </row>
    <row r="285" spans="1:3">
      <c r="A285">
        <v>281</v>
      </c>
      <c r="B285">
        <f t="shared" si="18"/>
        <v>5684</v>
      </c>
      <c r="C285">
        <f t="shared" si="17"/>
        <v>2834.706731973964</v>
      </c>
    </row>
    <row r="286" spans="1:3">
      <c r="A286">
        <v>282</v>
      </c>
      <c r="B286">
        <f t="shared" si="18"/>
        <v>5687.3113299523038</v>
      </c>
      <c r="C286">
        <f t="shared" si="17"/>
        <v>2855.0088687013126</v>
      </c>
    </row>
    <row r="287" spans="1:3">
      <c r="A287">
        <v>283</v>
      </c>
      <c r="B287">
        <f t="shared" si="18"/>
        <v>5689.2483338019165</v>
      </c>
      <c r="C287">
        <f t="shared" si="17"/>
        <v>2869.4134639479275</v>
      </c>
    </row>
    <row r="288" spans="1:3">
      <c r="A288">
        <v>284</v>
      </c>
      <c r="B288">
        <f t="shared" si="18"/>
        <v>5690.6226599046076</v>
      </c>
      <c r="C288">
        <f t="shared" si="17"/>
        <v>2880.5865360520725</v>
      </c>
    </row>
    <row r="289" spans="1:3">
      <c r="A289">
        <v>285</v>
      </c>
      <c r="B289">
        <f t="shared" si="18"/>
        <v>5691.6886700476962</v>
      </c>
      <c r="C289">
        <f t="shared" si="17"/>
        <v>2889.7156006752766</v>
      </c>
    </row>
    <row r="290" spans="1:3">
      <c r="A290">
        <v>286</v>
      </c>
      <c r="B290">
        <f t="shared" si="18"/>
        <v>5692.5596637542203</v>
      </c>
      <c r="C290">
        <f t="shared" si="17"/>
        <v>2897.4341148356416</v>
      </c>
    </row>
    <row r="291" spans="1:3">
      <c r="A291">
        <v>287</v>
      </c>
      <c r="B291">
        <f t="shared" si="18"/>
        <v>5693.2960784401566</v>
      </c>
      <c r="C291">
        <f t="shared" si="17"/>
        <v>2904.1201959218915</v>
      </c>
    </row>
    <row r="292" spans="1:3">
      <c r="A292">
        <v>288</v>
      </c>
      <c r="B292">
        <f t="shared" si="18"/>
        <v>5693.9339898569115</v>
      </c>
      <c r="C292">
        <f t="shared" si="17"/>
        <v>2910.0177374026252</v>
      </c>
    </row>
    <row r="293" spans="1:3">
      <c r="A293">
        <v>289</v>
      </c>
      <c r="B293">
        <f t="shared" si="18"/>
        <v>5694.496667603833</v>
      </c>
      <c r="C293">
        <f t="shared" si="17"/>
        <v>2915.293268026036</v>
      </c>
    </row>
    <row r="294" spans="1:3">
      <c r="A294">
        <v>290</v>
      </c>
      <c r="B294">
        <f t="shared" si="18"/>
        <v>5695</v>
      </c>
      <c r="C294">
        <f t="shared" si="17"/>
        <v>2920.0655659703007</v>
      </c>
    </row>
    <row r="295" spans="1:3">
      <c r="A295">
        <v>291</v>
      </c>
      <c r="B295">
        <f t="shared" si="18"/>
        <v>6090</v>
      </c>
      <c r="C295">
        <f t="shared" si="17"/>
        <v>2924.4223326492406</v>
      </c>
    </row>
    <row r="296" spans="1:3">
      <c r="A296">
        <v>292</v>
      </c>
      <c r="B296">
        <f t="shared" si="18"/>
        <v>6093.3113299523038</v>
      </c>
      <c r="C296">
        <f t="shared" si="17"/>
        <v>2928.4301694833334</v>
      </c>
    </row>
    <row r="297" spans="1:3">
      <c r="A297">
        <v>293</v>
      </c>
      <c r="B297">
        <f t="shared" si="18"/>
        <v>6095.2483338019165</v>
      </c>
      <c r="C297">
        <f t="shared" si="17"/>
        <v>2932.1408468096056</v>
      </c>
    </row>
    <row r="298" spans="1:3">
      <c r="A298">
        <v>294</v>
      </c>
      <c r="B298">
        <f t="shared" si="18"/>
        <v>6096.6226599046076</v>
      </c>
      <c r="C298">
        <f t="shared" si="17"/>
        <v>2935.5954047533851</v>
      </c>
    </row>
    <row r="299" spans="1:3">
      <c r="A299">
        <v>295</v>
      </c>
      <c r="B299">
        <f t="shared" si="18"/>
        <v>6097.6886700476962</v>
      </c>
      <c r="C299">
        <f t="shared" si="17"/>
        <v>2938.8269278958555</v>
      </c>
    </row>
    <row r="300" spans="1:3">
      <c r="A300">
        <v>296</v>
      </c>
      <c r="B300">
        <f t="shared" si="18"/>
        <v>6098.5596637542203</v>
      </c>
      <c r="C300">
        <f t="shared" si="17"/>
        <v>2941.8624772848125</v>
      </c>
    </row>
    <row r="301" spans="1:3">
      <c r="A301">
        <v>297</v>
      </c>
      <c r="B301">
        <f t="shared" si="18"/>
        <v>6099.2960784401566</v>
      </c>
      <c r="C301">
        <f t="shared" si="17"/>
        <v>2944.7244693765892</v>
      </c>
    </row>
    <row r="302" spans="1:3">
      <c r="A302">
        <v>298</v>
      </c>
      <c r="B302">
        <f t="shared" si="18"/>
        <v>6099.9339898569115</v>
      </c>
      <c r="C302">
        <f t="shared" si="17"/>
        <v>2947.4316816539135</v>
      </c>
    </row>
    <row r="303" spans="1:3">
      <c r="A303">
        <v>299</v>
      </c>
      <c r="B303">
        <f t="shared" si="18"/>
        <v>6100.496667603833</v>
      </c>
      <c r="C303">
        <f t="shared" si="17"/>
        <v>2950</v>
      </c>
    </row>
    <row r="304" spans="1:3">
      <c r="A304">
        <v>300</v>
      </c>
      <c r="B304">
        <f t="shared" si="18"/>
        <v>6101</v>
      </c>
      <c r="C304">
        <f t="shared" si="17"/>
        <v>3000</v>
      </c>
    </row>
    <row r="305" spans="1:3">
      <c r="A305">
        <v>301</v>
      </c>
      <c r="B305">
        <f t="shared" ref="B305:B368" si="19">LOG(MOD(A304, 10)+1,10)*11+QUOTIENT(A304, 10)*(QUOTIENT(A304, 10)+1)/2*14</f>
        <v>6510</v>
      </c>
      <c r="C305">
        <f t="shared" ref="C305:C368" si="20">LOG(MOD(A305,20)+1, 20)*150+QUOTIENT(A305, 20)*200</f>
        <v>3034.706731973964</v>
      </c>
    </row>
    <row r="306" spans="1:3">
      <c r="A306">
        <v>302</v>
      </c>
      <c r="B306">
        <f t="shared" si="19"/>
        <v>6513.3113299523038</v>
      </c>
      <c r="C306">
        <f t="shared" si="20"/>
        <v>3055.0088687013126</v>
      </c>
    </row>
    <row r="307" spans="1:3">
      <c r="A307">
        <v>303</v>
      </c>
      <c r="B307">
        <f t="shared" si="19"/>
        <v>6515.2483338019165</v>
      </c>
      <c r="C307">
        <f t="shared" si="20"/>
        <v>3069.4134639479275</v>
      </c>
    </row>
    <row r="308" spans="1:3">
      <c r="A308">
        <v>304</v>
      </c>
      <c r="B308">
        <f t="shared" si="19"/>
        <v>6516.6226599046076</v>
      </c>
      <c r="C308">
        <f t="shared" si="20"/>
        <v>3080.5865360520725</v>
      </c>
    </row>
    <row r="309" spans="1:3">
      <c r="A309">
        <v>305</v>
      </c>
      <c r="B309">
        <f t="shared" si="19"/>
        <v>6517.6886700476962</v>
      </c>
      <c r="C309">
        <f t="shared" si="20"/>
        <v>3089.7156006752766</v>
      </c>
    </row>
    <row r="310" spans="1:3">
      <c r="A310">
        <v>306</v>
      </c>
      <c r="B310">
        <f t="shared" si="19"/>
        <v>6518.5596637542203</v>
      </c>
      <c r="C310">
        <f t="shared" si="20"/>
        <v>3097.4341148356416</v>
      </c>
    </row>
    <row r="311" spans="1:3">
      <c r="A311">
        <v>307</v>
      </c>
      <c r="B311">
        <f t="shared" si="19"/>
        <v>6519.2960784401566</v>
      </c>
      <c r="C311">
        <f t="shared" si="20"/>
        <v>3104.1201959218915</v>
      </c>
    </row>
    <row r="312" spans="1:3">
      <c r="A312">
        <v>308</v>
      </c>
      <c r="B312">
        <f t="shared" si="19"/>
        <v>6519.9339898569115</v>
      </c>
      <c r="C312">
        <f t="shared" si="20"/>
        <v>3110.0177374026252</v>
      </c>
    </row>
    <row r="313" spans="1:3">
      <c r="A313">
        <v>309</v>
      </c>
      <c r="B313">
        <f t="shared" si="19"/>
        <v>6520.496667603833</v>
      </c>
      <c r="C313">
        <f t="shared" si="20"/>
        <v>3115.293268026036</v>
      </c>
    </row>
    <row r="314" spans="1:3">
      <c r="A314">
        <v>310</v>
      </c>
      <c r="B314">
        <f t="shared" si="19"/>
        <v>6521</v>
      </c>
      <c r="C314">
        <f t="shared" si="20"/>
        <v>3120.0655659703007</v>
      </c>
    </row>
    <row r="315" spans="1:3">
      <c r="A315">
        <v>311</v>
      </c>
      <c r="B315">
        <f t="shared" si="19"/>
        <v>6944</v>
      </c>
      <c r="C315">
        <f t="shared" si="20"/>
        <v>3124.4223326492406</v>
      </c>
    </row>
    <row r="316" spans="1:3">
      <c r="A316">
        <v>312</v>
      </c>
      <c r="B316">
        <f t="shared" si="19"/>
        <v>6947.3113299523038</v>
      </c>
      <c r="C316">
        <f t="shared" si="20"/>
        <v>3128.4301694833334</v>
      </c>
    </row>
    <row r="317" spans="1:3">
      <c r="A317">
        <v>313</v>
      </c>
      <c r="B317">
        <f t="shared" si="19"/>
        <v>6949.2483338019165</v>
      </c>
      <c r="C317">
        <f t="shared" si="20"/>
        <v>3132.1408468096056</v>
      </c>
    </row>
    <row r="318" spans="1:3">
      <c r="A318">
        <v>314</v>
      </c>
      <c r="B318">
        <f t="shared" si="19"/>
        <v>6950.6226599046076</v>
      </c>
      <c r="C318">
        <f t="shared" si="20"/>
        <v>3135.5954047533851</v>
      </c>
    </row>
    <row r="319" spans="1:3">
      <c r="A319">
        <v>315</v>
      </c>
      <c r="B319">
        <f t="shared" si="19"/>
        <v>6951.6886700476962</v>
      </c>
      <c r="C319">
        <f t="shared" si="20"/>
        <v>3138.8269278958555</v>
      </c>
    </row>
    <row r="320" spans="1:3">
      <c r="A320">
        <v>316</v>
      </c>
      <c r="B320">
        <f t="shared" si="19"/>
        <v>6952.5596637542203</v>
      </c>
      <c r="C320">
        <f t="shared" si="20"/>
        <v>3141.8624772848125</v>
      </c>
    </row>
    <row r="321" spans="1:3">
      <c r="A321">
        <v>317</v>
      </c>
      <c r="B321">
        <f t="shared" si="19"/>
        <v>6953.2960784401566</v>
      </c>
      <c r="C321">
        <f t="shared" si="20"/>
        <v>3144.7244693765892</v>
      </c>
    </row>
    <row r="322" spans="1:3">
      <c r="A322">
        <v>318</v>
      </c>
      <c r="B322">
        <f t="shared" si="19"/>
        <v>6953.9339898569115</v>
      </c>
      <c r="C322">
        <f t="shared" si="20"/>
        <v>3147.4316816539135</v>
      </c>
    </row>
    <row r="323" spans="1:3">
      <c r="A323">
        <v>319</v>
      </c>
      <c r="B323">
        <f t="shared" si="19"/>
        <v>6954.496667603833</v>
      </c>
      <c r="C323">
        <f t="shared" si="20"/>
        <v>3150</v>
      </c>
    </row>
    <row r="324" spans="1:3">
      <c r="A324">
        <v>320</v>
      </c>
      <c r="B324">
        <f t="shared" si="19"/>
        <v>6955</v>
      </c>
      <c r="C324">
        <f t="shared" si="20"/>
        <v>3200</v>
      </c>
    </row>
    <row r="325" spans="1:3">
      <c r="A325">
        <v>321</v>
      </c>
      <c r="B325">
        <f t="shared" si="19"/>
        <v>7392</v>
      </c>
      <c r="C325">
        <f t="shared" si="20"/>
        <v>3234.706731973964</v>
      </c>
    </row>
    <row r="326" spans="1:3">
      <c r="A326">
        <v>322</v>
      </c>
      <c r="B326">
        <f t="shared" si="19"/>
        <v>7395.3113299523038</v>
      </c>
      <c r="C326">
        <f t="shared" si="20"/>
        <v>3255.0088687013126</v>
      </c>
    </row>
    <row r="327" spans="1:3">
      <c r="A327">
        <v>323</v>
      </c>
      <c r="B327">
        <f t="shared" si="19"/>
        <v>7397.2483338019165</v>
      </c>
      <c r="C327">
        <f t="shared" si="20"/>
        <v>3269.4134639479275</v>
      </c>
    </row>
    <row r="328" spans="1:3">
      <c r="A328">
        <v>324</v>
      </c>
      <c r="B328">
        <f t="shared" si="19"/>
        <v>7398.6226599046076</v>
      </c>
      <c r="C328">
        <f t="shared" si="20"/>
        <v>3280.5865360520725</v>
      </c>
    </row>
    <row r="329" spans="1:3">
      <c r="A329">
        <v>325</v>
      </c>
      <c r="B329">
        <f t="shared" si="19"/>
        <v>7399.6886700476962</v>
      </c>
      <c r="C329">
        <f t="shared" si="20"/>
        <v>3289.7156006752766</v>
      </c>
    </row>
    <row r="330" spans="1:3">
      <c r="A330">
        <v>326</v>
      </c>
      <c r="B330">
        <f t="shared" si="19"/>
        <v>7400.5596637542203</v>
      </c>
      <c r="C330">
        <f t="shared" si="20"/>
        <v>3297.4341148356416</v>
      </c>
    </row>
    <row r="331" spans="1:3">
      <c r="A331">
        <v>327</v>
      </c>
      <c r="B331">
        <f t="shared" si="19"/>
        <v>7401.2960784401566</v>
      </c>
      <c r="C331">
        <f t="shared" si="20"/>
        <v>3304.1201959218915</v>
      </c>
    </row>
    <row r="332" spans="1:3">
      <c r="A332">
        <v>328</v>
      </c>
      <c r="B332">
        <f t="shared" si="19"/>
        <v>7401.9339898569115</v>
      </c>
      <c r="C332">
        <f t="shared" si="20"/>
        <v>3310.0177374026252</v>
      </c>
    </row>
    <row r="333" spans="1:3">
      <c r="A333">
        <v>329</v>
      </c>
      <c r="B333">
        <f t="shared" si="19"/>
        <v>7402.496667603833</v>
      </c>
      <c r="C333">
        <f t="shared" si="20"/>
        <v>3315.293268026036</v>
      </c>
    </row>
    <row r="334" spans="1:3">
      <c r="A334">
        <v>330</v>
      </c>
      <c r="B334">
        <f t="shared" si="19"/>
        <v>7403</v>
      </c>
      <c r="C334">
        <f t="shared" si="20"/>
        <v>3320.0655659703007</v>
      </c>
    </row>
    <row r="335" spans="1:3">
      <c r="A335">
        <v>331</v>
      </c>
      <c r="B335">
        <f t="shared" si="19"/>
        <v>7854</v>
      </c>
      <c r="C335">
        <f t="shared" si="20"/>
        <v>3324.4223326492406</v>
      </c>
    </row>
    <row r="336" spans="1:3">
      <c r="A336">
        <v>332</v>
      </c>
      <c r="B336">
        <f t="shared" si="19"/>
        <v>7857.3113299523038</v>
      </c>
      <c r="C336">
        <f t="shared" si="20"/>
        <v>3328.4301694833334</v>
      </c>
    </row>
    <row r="337" spans="1:3">
      <c r="A337">
        <v>333</v>
      </c>
      <c r="B337">
        <f t="shared" si="19"/>
        <v>7859.2483338019165</v>
      </c>
      <c r="C337">
        <f t="shared" si="20"/>
        <v>3332.1408468096056</v>
      </c>
    </row>
    <row r="338" spans="1:3">
      <c r="A338">
        <v>334</v>
      </c>
      <c r="B338">
        <f t="shared" si="19"/>
        <v>7860.6226599046076</v>
      </c>
      <c r="C338">
        <f t="shared" si="20"/>
        <v>3335.5954047533851</v>
      </c>
    </row>
    <row r="339" spans="1:3">
      <c r="A339">
        <v>335</v>
      </c>
      <c r="B339">
        <f t="shared" si="19"/>
        <v>7861.6886700476962</v>
      </c>
      <c r="C339">
        <f t="shared" si="20"/>
        <v>3338.8269278958555</v>
      </c>
    </row>
    <row r="340" spans="1:3">
      <c r="A340">
        <v>336</v>
      </c>
      <c r="B340">
        <f t="shared" si="19"/>
        <v>7862.5596637542203</v>
      </c>
      <c r="C340">
        <f t="shared" si="20"/>
        <v>3341.8624772848125</v>
      </c>
    </row>
    <row r="341" spans="1:3">
      <c r="A341">
        <v>337</v>
      </c>
      <c r="B341">
        <f t="shared" si="19"/>
        <v>7863.2960784401566</v>
      </c>
      <c r="C341">
        <f t="shared" si="20"/>
        <v>3344.7244693765892</v>
      </c>
    </row>
    <row r="342" spans="1:3">
      <c r="A342">
        <v>338</v>
      </c>
      <c r="B342">
        <f t="shared" si="19"/>
        <v>7863.9339898569115</v>
      </c>
      <c r="C342">
        <f t="shared" si="20"/>
        <v>3347.4316816539135</v>
      </c>
    </row>
    <row r="343" spans="1:3">
      <c r="A343">
        <v>339</v>
      </c>
      <c r="B343">
        <f t="shared" si="19"/>
        <v>7864.496667603833</v>
      </c>
      <c r="C343">
        <f t="shared" si="20"/>
        <v>3350</v>
      </c>
    </row>
    <row r="344" spans="1:3">
      <c r="A344">
        <v>340</v>
      </c>
      <c r="B344">
        <f t="shared" si="19"/>
        <v>7865</v>
      </c>
      <c r="C344">
        <f t="shared" si="20"/>
        <v>3400</v>
      </c>
    </row>
    <row r="345" spans="1:3">
      <c r="A345">
        <v>341</v>
      </c>
      <c r="B345">
        <f t="shared" si="19"/>
        <v>8330</v>
      </c>
      <c r="C345">
        <f t="shared" si="20"/>
        <v>3434.706731973964</v>
      </c>
    </row>
    <row r="346" spans="1:3">
      <c r="A346">
        <v>342</v>
      </c>
      <c r="B346">
        <f t="shared" si="19"/>
        <v>8333.3113299523029</v>
      </c>
      <c r="C346">
        <f t="shared" si="20"/>
        <v>3455.0088687013126</v>
      </c>
    </row>
    <row r="347" spans="1:3">
      <c r="A347">
        <v>343</v>
      </c>
      <c r="B347">
        <f t="shared" si="19"/>
        <v>8335.2483338019156</v>
      </c>
      <c r="C347">
        <f t="shared" si="20"/>
        <v>3469.4134639479275</v>
      </c>
    </row>
    <row r="348" spans="1:3">
      <c r="A348">
        <v>344</v>
      </c>
      <c r="B348">
        <f t="shared" si="19"/>
        <v>8336.6226599046076</v>
      </c>
      <c r="C348">
        <f t="shared" si="20"/>
        <v>3480.5865360520725</v>
      </c>
    </row>
    <row r="349" spans="1:3">
      <c r="A349">
        <v>345</v>
      </c>
      <c r="B349">
        <f t="shared" si="19"/>
        <v>8337.6886700476971</v>
      </c>
      <c r="C349">
        <f t="shared" si="20"/>
        <v>3489.7156006752766</v>
      </c>
    </row>
    <row r="350" spans="1:3">
      <c r="A350">
        <v>346</v>
      </c>
      <c r="B350">
        <f t="shared" si="19"/>
        <v>8338.5596637542203</v>
      </c>
      <c r="C350">
        <f t="shared" si="20"/>
        <v>3497.4341148356416</v>
      </c>
    </row>
    <row r="351" spans="1:3">
      <c r="A351">
        <v>347</v>
      </c>
      <c r="B351">
        <f t="shared" si="19"/>
        <v>8339.2960784401566</v>
      </c>
      <c r="C351">
        <f t="shared" si="20"/>
        <v>3504.1201959218915</v>
      </c>
    </row>
    <row r="352" spans="1:3">
      <c r="A352">
        <v>348</v>
      </c>
      <c r="B352">
        <f t="shared" si="19"/>
        <v>8339.9339898569106</v>
      </c>
      <c r="C352">
        <f t="shared" si="20"/>
        <v>3510.0177374026252</v>
      </c>
    </row>
    <row r="353" spans="1:3">
      <c r="A353">
        <v>349</v>
      </c>
      <c r="B353">
        <f t="shared" si="19"/>
        <v>8340.496667603833</v>
      </c>
      <c r="C353">
        <f t="shared" si="20"/>
        <v>3515.293268026036</v>
      </c>
    </row>
    <row r="354" spans="1:3">
      <c r="A354">
        <v>350</v>
      </c>
      <c r="B354">
        <f t="shared" si="19"/>
        <v>8341</v>
      </c>
      <c r="C354">
        <f t="shared" si="20"/>
        <v>3520.0655659703007</v>
      </c>
    </row>
    <row r="355" spans="1:3">
      <c r="A355">
        <v>351</v>
      </c>
      <c r="B355">
        <f t="shared" si="19"/>
        <v>8820</v>
      </c>
      <c r="C355">
        <f t="shared" si="20"/>
        <v>3524.4223326492406</v>
      </c>
    </row>
    <row r="356" spans="1:3">
      <c r="A356">
        <v>352</v>
      </c>
      <c r="B356">
        <f t="shared" si="19"/>
        <v>8823.3113299523029</v>
      </c>
      <c r="C356">
        <f t="shared" si="20"/>
        <v>3528.4301694833334</v>
      </c>
    </row>
    <row r="357" spans="1:3">
      <c r="A357">
        <v>353</v>
      </c>
      <c r="B357">
        <f t="shared" si="19"/>
        <v>8825.2483338019156</v>
      </c>
      <c r="C357">
        <f t="shared" si="20"/>
        <v>3532.1408468096056</v>
      </c>
    </row>
    <row r="358" spans="1:3">
      <c r="A358">
        <v>354</v>
      </c>
      <c r="B358">
        <f t="shared" si="19"/>
        <v>8826.6226599046076</v>
      </c>
      <c r="C358">
        <f t="shared" si="20"/>
        <v>3535.5954047533851</v>
      </c>
    </row>
    <row r="359" spans="1:3">
      <c r="A359">
        <v>355</v>
      </c>
      <c r="B359">
        <f t="shared" si="19"/>
        <v>8827.6886700476971</v>
      </c>
      <c r="C359">
        <f t="shared" si="20"/>
        <v>3538.8269278958555</v>
      </c>
    </row>
    <row r="360" spans="1:3">
      <c r="A360">
        <v>356</v>
      </c>
      <c r="B360">
        <f t="shared" si="19"/>
        <v>8828.5596637542203</v>
      </c>
      <c r="C360">
        <f t="shared" si="20"/>
        <v>3541.8624772848125</v>
      </c>
    </row>
    <row r="361" spans="1:3">
      <c r="A361">
        <v>357</v>
      </c>
      <c r="B361">
        <f t="shared" si="19"/>
        <v>8829.2960784401566</v>
      </c>
      <c r="C361">
        <f t="shared" si="20"/>
        <v>3544.7244693765892</v>
      </c>
    </row>
    <row r="362" spans="1:3">
      <c r="A362">
        <v>358</v>
      </c>
      <c r="B362">
        <f t="shared" si="19"/>
        <v>8829.9339898569106</v>
      </c>
      <c r="C362">
        <f t="shared" si="20"/>
        <v>3547.4316816539135</v>
      </c>
    </row>
    <row r="363" spans="1:3">
      <c r="A363">
        <v>359</v>
      </c>
      <c r="B363">
        <f t="shared" si="19"/>
        <v>8830.496667603833</v>
      </c>
      <c r="C363">
        <f t="shared" si="20"/>
        <v>3550</v>
      </c>
    </row>
    <row r="364" spans="1:3">
      <c r="A364">
        <v>360</v>
      </c>
      <c r="B364">
        <f t="shared" si="19"/>
        <v>8831</v>
      </c>
      <c r="C364">
        <f t="shared" si="20"/>
        <v>3600</v>
      </c>
    </row>
    <row r="365" spans="1:3">
      <c r="A365">
        <v>361</v>
      </c>
      <c r="B365">
        <f t="shared" si="19"/>
        <v>9324</v>
      </c>
      <c r="C365">
        <f t="shared" si="20"/>
        <v>3634.706731973964</v>
      </c>
    </row>
    <row r="366" spans="1:3">
      <c r="A366">
        <v>362</v>
      </c>
      <c r="B366">
        <f t="shared" si="19"/>
        <v>9327.3113299523029</v>
      </c>
      <c r="C366">
        <f t="shared" si="20"/>
        <v>3655.0088687013126</v>
      </c>
    </row>
    <row r="367" spans="1:3">
      <c r="A367">
        <v>363</v>
      </c>
      <c r="B367">
        <f t="shared" si="19"/>
        <v>9329.2483338019156</v>
      </c>
      <c r="C367">
        <f t="shared" si="20"/>
        <v>3669.4134639479275</v>
      </c>
    </row>
    <row r="368" spans="1:3">
      <c r="A368">
        <v>364</v>
      </c>
      <c r="B368">
        <f t="shared" si="19"/>
        <v>9330.6226599046076</v>
      </c>
      <c r="C368">
        <f t="shared" si="20"/>
        <v>3680.5865360520725</v>
      </c>
    </row>
    <row r="369" spans="1:3">
      <c r="A369">
        <v>365</v>
      </c>
      <c r="B369">
        <f t="shared" ref="B369:B432" si="21">LOG(MOD(A368, 10)+1,10)*11+QUOTIENT(A368, 10)*(QUOTIENT(A368, 10)+1)/2*14</f>
        <v>9331.6886700476971</v>
      </c>
      <c r="C369">
        <f t="shared" ref="C369:C432" si="22">LOG(MOD(A369,20)+1, 20)*150+QUOTIENT(A369, 20)*200</f>
        <v>3689.7156006752766</v>
      </c>
    </row>
    <row r="370" spans="1:3">
      <c r="A370">
        <v>366</v>
      </c>
      <c r="B370">
        <f t="shared" si="21"/>
        <v>9332.5596637542203</v>
      </c>
      <c r="C370">
        <f t="shared" si="22"/>
        <v>3697.4341148356416</v>
      </c>
    </row>
    <row r="371" spans="1:3">
      <c r="A371">
        <v>367</v>
      </c>
      <c r="B371">
        <f t="shared" si="21"/>
        <v>9333.2960784401566</v>
      </c>
      <c r="C371">
        <f t="shared" si="22"/>
        <v>3704.1201959218915</v>
      </c>
    </row>
    <row r="372" spans="1:3">
      <c r="A372">
        <v>368</v>
      </c>
      <c r="B372">
        <f t="shared" si="21"/>
        <v>9333.9339898569106</v>
      </c>
      <c r="C372">
        <f t="shared" si="22"/>
        <v>3710.0177374026252</v>
      </c>
    </row>
    <row r="373" spans="1:3">
      <c r="A373">
        <v>369</v>
      </c>
      <c r="B373">
        <f t="shared" si="21"/>
        <v>9334.496667603833</v>
      </c>
      <c r="C373">
        <f t="shared" si="22"/>
        <v>3715.293268026036</v>
      </c>
    </row>
    <row r="374" spans="1:3">
      <c r="A374">
        <v>370</v>
      </c>
      <c r="B374">
        <f t="shared" si="21"/>
        <v>9335</v>
      </c>
      <c r="C374">
        <f t="shared" si="22"/>
        <v>3720.0655659703007</v>
      </c>
    </row>
    <row r="375" spans="1:3">
      <c r="A375">
        <v>371</v>
      </c>
      <c r="B375">
        <f t="shared" si="21"/>
        <v>9842</v>
      </c>
      <c r="C375">
        <f t="shared" si="22"/>
        <v>3724.4223326492406</v>
      </c>
    </row>
    <row r="376" spans="1:3">
      <c r="A376">
        <v>372</v>
      </c>
      <c r="B376">
        <f t="shared" si="21"/>
        <v>9845.3113299523029</v>
      </c>
      <c r="C376">
        <f t="shared" si="22"/>
        <v>3728.4301694833334</v>
      </c>
    </row>
    <row r="377" spans="1:3">
      <c r="A377">
        <v>373</v>
      </c>
      <c r="B377">
        <f t="shared" si="21"/>
        <v>9847.2483338019156</v>
      </c>
      <c r="C377">
        <f t="shared" si="22"/>
        <v>3732.1408468096056</v>
      </c>
    </row>
    <row r="378" spans="1:3">
      <c r="A378">
        <v>374</v>
      </c>
      <c r="B378">
        <f t="shared" si="21"/>
        <v>9848.6226599046076</v>
      </c>
      <c r="C378">
        <f t="shared" si="22"/>
        <v>3735.5954047533851</v>
      </c>
    </row>
    <row r="379" spans="1:3">
      <c r="A379">
        <v>375</v>
      </c>
      <c r="B379">
        <f t="shared" si="21"/>
        <v>9849.6886700476971</v>
      </c>
      <c r="C379">
        <f t="shared" si="22"/>
        <v>3738.8269278958555</v>
      </c>
    </row>
    <row r="380" spans="1:3">
      <c r="A380">
        <v>376</v>
      </c>
      <c r="B380">
        <f t="shared" si="21"/>
        <v>9850.5596637542203</v>
      </c>
      <c r="C380">
        <f t="shared" si="22"/>
        <v>3741.8624772848125</v>
      </c>
    </row>
    <row r="381" spans="1:3">
      <c r="A381">
        <v>377</v>
      </c>
      <c r="B381">
        <f t="shared" si="21"/>
        <v>9851.2960784401566</v>
      </c>
      <c r="C381">
        <f t="shared" si="22"/>
        <v>3744.7244693765892</v>
      </c>
    </row>
    <row r="382" spans="1:3">
      <c r="A382">
        <v>378</v>
      </c>
      <c r="B382">
        <f t="shared" si="21"/>
        <v>9851.9339898569106</v>
      </c>
      <c r="C382">
        <f t="shared" si="22"/>
        <v>3747.4316816539135</v>
      </c>
    </row>
    <row r="383" spans="1:3">
      <c r="A383">
        <v>379</v>
      </c>
      <c r="B383">
        <f t="shared" si="21"/>
        <v>9852.496667603833</v>
      </c>
      <c r="C383">
        <f t="shared" si="22"/>
        <v>3750</v>
      </c>
    </row>
    <row r="384" spans="1:3">
      <c r="A384">
        <v>380</v>
      </c>
      <c r="B384">
        <f t="shared" si="21"/>
        <v>9853</v>
      </c>
      <c r="C384">
        <f t="shared" si="22"/>
        <v>3800</v>
      </c>
    </row>
    <row r="385" spans="1:3">
      <c r="A385">
        <v>381</v>
      </c>
      <c r="B385">
        <f t="shared" si="21"/>
        <v>10374</v>
      </c>
      <c r="C385">
        <f t="shared" si="22"/>
        <v>3834.706731973964</v>
      </c>
    </row>
    <row r="386" spans="1:3">
      <c r="A386">
        <v>382</v>
      </c>
      <c r="B386">
        <f t="shared" si="21"/>
        <v>10377.311329952303</v>
      </c>
      <c r="C386">
        <f t="shared" si="22"/>
        <v>3855.0088687013126</v>
      </c>
    </row>
    <row r="387" spans="1:3">
      <c r="A387">
        <v>383</v>
      </c>
      <c r="B387">
        <f t="shared" si="21"/>
        <v>10379.248333801916</v>
      </c>
      <c r="C387">
        <f t="shared" si="22"/>
        <v>3869.4134639479275</v>
      </c>
    </row>
    <row r="388" spans="1:3">
      <c r="A388">
        <v>384</v>
      </c>
      <c r="B388">
        <f t="shared" si="21"/>
        <v>10380.622659904608</v>
      </c>
      <c r="C388">
        <f t="shared" si="22"/>
        <v>3880.5865360520725</v>
      </c>
    </row>
    <row r="389" spans="1:3">
      <c r="A389">
        <v>385</v>
      </c>
      <c r="B389">
        <f t="shared" si="21"/>
        <v>10381.688670047697</v>
      </c>
      <c r="C389">
        <f t="shared" si="22"/>
        <v>3889.7156006752766</v>
      </c>
    </row>
    <row r="390" spans="1:3">
      <c r="A390">
        <v>386</v>
      </c>
      <c r="B390">
        <f t="shared" si="21"/>
        <v>10382.55966375422</v>
      </c>
      <c r="C390">
        <f t="shared" si="22"/>
        <v>3897.4341148356416</v>
      </c>
    </row>
    <row r="391" spans="1:3">
      <c r="A391">
        <v>387</v>
      </c>
      <c r="B391">
        <f t="shared" si="21"/>
        <v>10383.296078440157</v>
      </c>
      <c r="C391">
        <f t="shared" si="22"/>
        <v>3904.1201959218915</v>
      </c>
    </row>
    <row r="392" spans="1:3">
      <c r="A392">
        <v>388</v>
      </c>
      <c r="B392">
        <f t="shared" si="21"/>
        <v>10383.933989856911</v>
      </c>
      <c r="C392">
        <f t="shared" si="22"/>
        <v>3910.0177374026252</v>
      </c>
    </row>
    <row r="393" spans="1:3">
      <c r="A393">
        <v>389</v>
      </c>
      <c r="B393">
        <f t="shared" si="21"/>
        <v>10384.496667603833</v>
      </c>
      <c r="C393">
        <f t="shared" si="22"/>
        <v>3915.293268026036</v>
      </c>
    </row>
    <row r="394" spans="1:3">
      <c r="A394">
        <v>390</v>
      </c>
      <c r="B394">
        <f t="shared" si="21"/>
        <v>10385</v>
      </c>
      <c r="C394">
        <f t="shared" si="22"/>
        <v>3920.0655659703007</v>
      </c>
    </row>
    <row r="395" spans="1:3">
      <c r="A395">
        <v>391</v>
      </c>
      <c r="B395">
        <f t="shared" si="21"/>
        <v>10920</v>
      </c>
      <c r="C395">
        <f t="shared" si="22"/>
        <v>3924.4223326492406</v>
      </c>
    </row>
    <row r="396" spans="1:3">
      <c r="A396">
        <v>392</v>
      </c>
      <c r="B396">
        <f t="shared" si="21"/>
        <v>10923.311329952303</v>
      </c>
      <c r="C396">
        <f t="shared" si="22"/>
        <v>3928.4301694833334</v>
      </c>
    </row>
    <row r="397" spans="1:3">
      <c r="A397">
        <v>393</v>
      </c>
      <c r="B397">
        <f t="shared" si="21"/>
        <v>10925.248333801916</v>
      </c>
      <c r="C397">
        <f t="shared" si="22"/>
        <v>3932.1408468096056</v>
      </c>
    </row>
    <row r="398" spans="1:3">
      <c r="A398">
        <v>394</v>
      </c>
      <c r="B398">
        <f t="shared" si="21"/>
        <v>10926.622659904608</v>
      </c>
      <c r="C398">
        <f t="shared" si="22"/>
        <v>3935.5954047533851</v>
      </c>
    </row>
    <row r="399" spans="1:3">
      <c r="A399">
        <v>395</v>
      </c>
      <c r="B399">
        <f t="shared" si="21"/>
        <v>10927.688670047697</v>
      </c>
      <c r="C399">
        <f t="shared" si="22"/>
        <v>3938.8269278958555</v>
      </c>
    </row>
    <row r="400" spans="1:3">
      <c r="A400">
        <v>396</v>
      </c>
      <c r="B400">
        <f t="shared" si="21"/>
        <v>10928.55966375422</v>
      </c>
      <c r="C400">
        <f t="shared" si="22"/>
        <v>3941.8624772848125</v>
      </c>
    </row>
    <row r="401" spans="1:3">
      <c r="A401">
        <v>397</v>
      </c>
      <c r="B401">
        <f t="shared" si="21"/>
        <v>10929.296078440157</v>
      </c>
      <c r="C401">
        <f t="shared" si="22"/>
        <v>3944.7244693765892</v>
      </c>
    </row>
    <row r="402" spans="1:3">
      <c r="A402">
        <v>398</v>
      </c>
      <c r="B402">
        <f t="shared" si="21"/>
        <v>10929.933989856911</v>
      </c>
      <c r="C402">
        <f t="shared" si="22"/>
        <v>3947.4316816539135</v>
      </c>
    </row>
    <row r="403" spans="1:3">
      <c r="A403">
        <v>399</v>
      </c>
      <c r="B403">
        <f t="shared" si="21"/>
        <v>10930.496667603833</v>
      </c>
      <c r="C403">
        <f t="shared" si="22"/>
        <v>3950</v>
      </c>
    </row>
    <row r="404" spans="1:3">
      <c r="A404">
        <v>400</v>
      </c>
      <c r="B404">
        <f t="shared" si="21"/>
        <v>10931</v>
      </c>
      <c r="C404">
        <f t="shared" si="22"/>
        <v>4000</v>
      </c>
    </row>
    <row r="405" spans="1:3">
      <c r="A405">
        <v>401</v>
      </c>
      <c r="B405">
        <f t="shared" si="21"/>
        <v>11480</v>
      </c>
      <c r="C405">
        <f t="shared" si="22"/>
        <v>4034.706731973964</v>
      </c>
    </row>
    <row r="406" spans="1:3">
      <c r="A406">
        <v>402</v>
      </c>
      <c r="B406">
        <f t="shared" si="21"/>
        <v>11483.311329952303</v>
      </c>
      <c r="C406">
        <f t="shared" si="22"/>
        <v>4055.0088687013126</v>
      </c>
    </row>
    <row r="407" spans="1:3">
      <c r="A407">
        <v>403</v>
      </c>
      <c r="B407">
        <f t="shared" si="21"/>
        <v>11485.248333801916</v>
      </c>
      <c r="C407">
        <f t="shared" si="22"/>
        <v>4069.4134639479275</v>
      </c>
    </row>
    <row r="408" spans="1:3">
      <c r="A408">
        <v>404</v>
      </c>
      <c r="B408">
        <f t="shared" si="21"/>
        <v>11486.622659904608</v>
      </c>
      <c r="C408">
        <f t="shared" si="22"/>
        <v>4080.5865360520725</v>
      </c>
    </row>
    <row r="409" spans="1:3">
      <c r="A409">
        <v>405</v>
      </c>
      <c r="B409">
        <f t="shared" si="21"/>
        <v>11487.688670047697</v>
      </c>
      <c r="C409">
        <f t="shared" si="22"/>
        <v>4089.7156006752766</v>
      </c>
    </row>
    <row r="410" spans="1:3">
      <c r="A410">
        <v>406</v>
      </c>
      <c r="B410">
        <f t="shared" si="21"/>
        <v>11488.55966375422</v>
      </c>
      <c r="C410">
        <f t="shared" si="22"/>
        <v>4097.4341148356416</v>
      </c>
    </row>
    <row r="411" spans="1:3">
      <c r="A411">
        <v>407</v>
      </c>
      <c r="B411">
        <f t="shared" si="21"/>
        <v>11489.296078440157</v>
      </c>
      <c r="C411">
        <f t="shared" si="22"/>
        <v>4104.1201959218915</v>
      </c>
    </row>
    <row r="412" spans="1:3">
      <c r="A412">
        <v>408</v>
      </c>
      <c r="B412">
        <f t="shared" si="21"/>
        <v>11489.933989856911</v>
      </c>
      <c r="C412">
        <f t="shared" si="22"/>
        <v>4110.0177374026252</v>
      </c>
    </row>
    <row r="413" spans="1:3">
      <c r="A413">
        <v>409</v>
      </c>
      <c r="B413">
        <f t="shared" si="21"/>
        <v>11490.496667603833</v>
      </c>
      <c r="C413">
        <f t="shared" si="22"/>
        <v>4115.2932680260365</v>
      </c>
    </row>
    <row r="414" spans="1:3">
      <c r="A414">
        <v>410</v>
      </c>
      <c r="B414">
        <f t="shared" si="21"/>
        <v>11491</v>
      </c>
      <c r="C414">
        <f t="shared" si="22"/>
        <v>4120.0655659703007</v>
      </c>
    </row>
    <row r="415" spans="1:3">
      <c r="A415">
        <v>411</v>
      </c>
      <c r="B415">
        <f t="shared" si="21"/>
        <v>12054</v>
      </c>
      <c r="C415">
        <f t="shared" si="22"/>
        <v>4124.4223326492402</v>
      </c>
    </row>
    <row r="416" spans="1:3">
      <c r="A416">
        <v>412</v>
      </c>
      <c r="B416">
        <f t="shared" si="21"/>
        <v>12057.311329952303</v>
      </c>
      <c r="C416">
        <f t="shared" si="22"/>
        <v>4128.430169483333</v>
      </c>
    </row>
    <row r="417" spans="1:3">
      <c r="A417">
        <v>413</v>
      </c>
      <c r="B417">
        <f t="shared" si="21"/>
        <v>12059.248333801916</v>
      </c>
      <c r="C417">
        <f t="shared" si="22"/>
        <v>4132.1408468096051</v>
      </c>
    </row>
    <row r="418" spans="1:3">
      <c r="A418">
        <v>414</v>
      </c>
      <c r="B418">
        <f t="shared" si="21"/>
        <v>12060.622659904608</v>
      </c>
      <c r="C418">
        <f t="shared" si="22"/>
        <v>4135.5954047533851</v>
      </c>
    </row>
    <row r="419" spans="1:3">
      <c r="A419">
        <v>415</v>
      </c>
      <c r="B419">
        <f t="shared" si="21"/>
        <v>12061.688670047697</v>
      </c>
      <c r="C419">
        <f t="shared" si="22"/>
        <v>4138.8269278958551</v>
      </c>
    </row>
    <row r="420" spans="1:3">
      <c r="A420">
        <v>416</v>
      </c>
      <c r="B420">
        <f t="shared" si="21"/>
        <v>12062.55966375422</v>
      </c>
      <c r="C420">
        <f t="shared" si="22"/>
        <v>4141.8624772848125</v>
      </c>
    </row>
    <row r="421" spans="1:3">
      <c r="A421">
        <v>417</v>
      </c>
      <c r="B421">
        <f t="shared" si="21"/>
        <v>12063.296078440157</v>
      </c>
      <c r="C421">
        <f t="shared" si="22"/>
        <v>4144.7244693765897</v>
      </c>
    </row>
    <row r="422" spans="1:3">
      <c r="A422">
        <v>418</v>
      </c>
      <c r="B422">
        <f t="shared" si="21"/>
        <v>12063.933989856911</v>
      </c>
      <c r="C422">
        <f t="shared" si="22"/>
        <v>4147.4316816539131</v>
      </c>
    </row>
    <row r="423" spans="1:3">
      <c r="A423">
        <v>419</v>
      </c>
      <c r="B423">
        <f t="shared" si="21"/>
        <v>12064.496667603833</v>
      </c>
      <c r="C423">
        <f t="shared" si="22"/>
        <v>4150</v>
      </c>
    </row>
    <row r="424" spans="1:3">
      <c r="A424">
        <v>420</v>
      </c>
      <c r="B424">
        <f t="shared" si="21"/>
        <v>12065</v>
      </c>
      <c r="C424">
        <f t="shared" si="22"/>
        <v>4200</v>
      </c>
    </row>
    <row r="425" spans="1:3">
      <c r="A425">
        <v>421</v>
      </c>
      <c r="B425">
        <f t="shared" si="21"/>
        <v>12642</v>
      </c>
      <c r="C425">
        <f t="shared" si="22"/>
        <v>4234.7067319739635</v>
      </c>
    </row>
    <row r="426" spans="1:3">
      <c r="A426">
        <v>422</v>
      </c>
      <c r="B426">
        <f t="shared" si="21"/>
        <v>12645.311329952303</v>
      </c>
      <c r="C426">
        <f t="shared" si="22"/>
        <v>4255.0088687013131</v>
      </c>
    </row>
    <row r="427" spans="1:3">
      <c r="A427">
        <v>423</v>
      </c>
      <c r="B427">
        <f t="shared" si="21"/>
        <v>12647.248333801916</v>
      </c>
      <c r="C427">
        <f t="shared" si="22"/>
        <v>4269.413463947928</v>
      </c>
    </row>
    <row r="428" spans="1:3">
      <c r="A428">
        <v>424</v>
      </c>
      <c r="B428">
        <f t="shared" si="21"/>
        <v>12648.622659904608</v>
      </c>
      <c r="C428">
        <f t="shared" si="22"/>
        <v>4280.586536052072</v>
      </c>
    </row>
    <row r="429" spans="1:3">
      <c r="A429">
        <v>425</v>
      </c>
      <c r="B429">
        <f t="shared" si="21"/>
        <v>12649.688670047697</v>
      </c>
      <c r="C429">
        <f t="shared" si="22"/>
        <v>4289.7156006752766</v>
      </c>
    </row>
    <row r="430" spans="1:3">
      <c r="A430">
        <v>426</v>
      </c>
      <c r="B430">
        <f t="shared" si="21"/>
        <v>12650.55966375422</v>
      </c>
      <c r="C430">
        <f t="shared" si="22"/>
        <v>4297.4341148356416</v>
      </c>
    </row>
    <row r="431" spans="1:3">
      <c r="A431">
        <v>427</v>
      </c>
      <c r="B431">
        <f t="shared" si="21"/>
        <v>12651.296078440157</v>
      </c>
      <c r="C431">
        <f t="shared" si="22"/>
        <v>4304.1201959218915</v>
      </c>
    </row>
    <row r="432" spans="1:3">
      <c r="A432">
        <v>428</v>
      </c>
      <c r="B432">
        <f t="shared" si="21"/>
        <v>12651.933989856911</v>
      </c>
      <c r="C432">
        <f t="shared" si="22"/>
        <v>4310.0177374026252</v>
      </c>
    </row>
    <row r="433" spans="1:3">
      <c r="A433">
        <v>429</v>
      </c>
      <c r="B433">
        <f t="shared" ref="B433:B496" si="23">LOG(MOD(A432, 10)+1,10)*11+QUOTIENT(A432, 10)*(QUOTIENT(A432, 10)+1)/2*14</f>
        <v>12652.496667603833</v>
      </c>
      <c r="C433">
        <f t="shared" ref="C433:C496" si="24">LOG(MOD(A433,20)+1, 20)*150+QUOTIENT(A433, 20)*200</f>
        <v>4315.2932680260365</v>
      </c>
    </row>
    <row r="434" spans="1:3">
      <c r="A434">
        <v>430</v>
      </c>
      <c r="B434">
        <f t="shared" si="23"/>
        <v>12653</v>
      </c>
      <c r="C434">
        <f t="shared" si="24"/>
        <v>4320.0655659703007</v>
      </c>
    </row>
    <row r="435" spans="1:3">
      <c r="A435">
        <v>431</v>
      </c>
      <c r="B435">
        <f t="shared" si="23"/>
        <v>13244</v>
      </c>
      <c r="C435">
        <f t="shared" si="24"/>
        <v>4324.4223326492402</v>
      </c>
    </row>
    <row r="436" spans="1:3">
      <c r="A436">
        <v>432</v>
      </c>
      <c r="B436">
        <f t="shared" si="23"/>
        <v>13247.311329952303</v>
      </c>
      <c r="C436">
        <f t="shared" si="24"/>
        <v>4328.430169483333</v>
      </c>
    </row>
    <row r="437" spans="1:3">
      <c r="A437">
        <v>433</v>
      </c>
      <c r="B437">
        <f t="shared" si="23"/>
        <v>13249.248333801916</v>
      </c>
      <c r="C437">
        <f t="shared" si="24"/>
        <v>4332.1408468096051</v>
      </c>
    </row>
    <row r="438" spans="1:3">
      <c r="A438">
        <v>434</v>
      </c>
      <c r="B438">
        <f t="shared" si="23"/>
        <v>13250.622659904608</v>
      </c>
      <c r="C438">
        <f t="shared" si="24"/>
        <v>4335.5954047533851</v>
      </c>
    </row>
    <row r="439" spans="1:3">
      <c r="A439">
        <v>435</v>
      </c>
      <c r="B439">
        <f t="shared" si="23"/>
        <v>13251.688670047697</v>
      </c>
      <c r="C439">
        <f t="shared" si="24"/>
        <v>4338.8269278958551</v>
      </c>
    </row>
    <row r="440" spans="1:3">
      <c r="A440">
        <v>436</v>
      </c>
      <c r="B440">
        <f t="shared" si="23"/>
        <v>13252.55966375422</v>
      </c>
      <c r="C440">
        <f t="shared" si="24"/>
        <v>4341.8624772848125</v>
      </c>
    </row>
    <row r="441" spans="1:3">
      <c r="A441">
        <v>437</v>
      </c>
      <c r="B441">
        <f t="shared" si="23"/>
        <v>13253.296078440157</v>
      </c>
      <c r="C441">
        <f t="shared" si="24"/>
        <v>4344.7244693765897</v>
      </c>
    </row>
    <row r="442" spans="1:3">
      <c r="A442">
        <v>438</v>
      </c>
      <c r="B442">
        <f t="shared" si="23"/>
        <v>13253.933989856911</v>
      </c>
      <c r="C442">
        <f t="shared" si="24"/>
        <v>4347.4316816539131</v>
      </c>
    </row>
    <row r="443" spans="1:3">
      <c r="A443">
        <v>439</v>
      </c>
      <c r="B443">
        <f t="shared" si="23"/>
        <v>13254.496667603833</v>
      </c>
      <c r="C443">
        <f t="shared" si="24"/>
        <v>4350</v>
      </c>
    </row>
    <row r="444" spans="1:3">
      <c r="A444">
        <v>440</v>
      </c>
      <c r="B444">
        <f t="shared" si="23"/>
        <v>13255</v>
      </c>
      <c r="C444">
        <f t="shared" si="24"/>
        <v>4400</v>
      </c>
    </row>
    <row r="445" spans="1:3">
      <c r="A445">
        <v>441</v>
      </c>
      <c r="B445">
        <f t="shared" si="23"/>
        <v>13860</v>
      </c>
      <c r="C445">
        <f t="shared" si="24"/>
        <v>4434.7067319739635</v>
      </c>
    </row>
    <row r="446" spans="1:3">
      <c r="A446">
        <v>442</v>
      </c>
      <c r="B446">
        <f t="shared" si="23"/>
        <v>13863.311329952303</v>
      </c>
      <c r="C446">
        <f t="shared" si="24"/>
        <v>4455.0088687013131</v>
      </c>
    </row>
    <row r="447" spans="1:3">
      <c r="A447">
        <v>443</v>
      </c>
      <c r="B447">
        <f t="shared" si="23"/>
        <v>13865.248333801916</v>
      </c>
      <c r="C447">
        <f t="shared" si="24"/>
        <v>4469.413463947928</v>
      </c>
    </row>
    <row r="448" spans="1:3">
      <c r="A448">
        <v>444</v>
      </c>
      <c r="B448">
        <f t="shared" si="23"/>
        <v>13866.622659904608</v>
      </c>
      <c r="C448">
        <f t="shared" si="24"/>
        <v>4480.586536052072</v>
      </c>
    </row>
    <row r="449" spans="1:3">
      <c r="A449">
        <v>445</v>
      </c>
      <c r="B449">
        <f t="shared" si="23"/>
        <v>13867.688670047697</v>
      </c>
      <c r="C449">
        <f t="shared" si="24"/>
        <v>4489.7156006752766</v>
      </c>
    </row>
    <row r="450" spans="1:3">
      <c r="A450">
        <v>446</v>
      </c>
      <c r="B450">
        <f t="shared" si="23"/>
        <v>13868.55966375422</v>
      </c>
      <c r="C450">
        <f t="shared" si="24"/>
        <v>4497.4341148356416</v>
      </c>
    </row>
    <row r="451" spans="1:3">
      <c r="A451">
        <v>447</v>
      </c>
      <c r="B451">
        <f t="shared" si="23"/>
        <v>13869.296078440157</v>
      </c>
      <c r="C451">
        <f t="shared" si="24"/>
        <v>4504.1201959218915</v>
      </c>
    </row>
    <row r="452" spans="1:3">
      <c r="A452">
        <v>448</v>
      </c>
      <c r="B452">
        <f t="shared" si="23"/>
        <v>13869.933989856911</v>
      </c>
      <c r="C452">
        <f t="shared" si="24"/>
        <v>4510.0177374026252</v>
      </c>
    </row>
    <row r="453" spans="1:3">
      <c r="A453">
        <v>449</v>
      </c>
      <c r="B453">
        <f t="shared" si="23"/>
        <v>13870.496667603833</v>
      </c>
      <c r="C453">
        <f t="shared" si="24"/>
        <v>4515.2932680260365</v>
      </c>
    </row>
    <row r="454" spans="1:3">
      <c r="A454">
        <v>450</v>
      </c>
      <c r="B454">
        <f t="shared" si="23"/>
        <v>13871</v>
      </c>
      <c r="C454">
        <f t="shared" si="24"/>
        <v>4520.0655659703007</v>
      </c>
    </row>
    <row r="455" spans="1:3">
      <c r="A455">
        <v>451</v>
      </c>
      <c r="B455">
        <f t="shared" si="23"/>
        <v>14490</v>
      </c>
      <c r="C455">
        <f t="shared" si="24"/>
        <v>4524.4223326492402</v>
      </c>
    </row>
    <row r="456" spans="1:3">
      <c r="A456">
        <v>452</v>
      </c>
      <c r="B456">
        <f t="shared" si="23"/>
        <v>14493.311329952303</v>
      </c>
      <c r="C456">
        <f t="shared" si="24"/>
        <v>4528.430169483333</v>
      </c>
    </row>
    <row r="457" spans="1:3">
      <c r="A457">
        <v>453</v>
      </c>
      <c r="B457">
        <f t="shared" si="23"/>
        <v>14495.248333801916</v>
      </c>
      <c r="C457">
        <f t="shared" si="24"/>
        <v>4532.1408468096051</v>
      </c>
    </row>
    <row r="458" spans="1:3">
      <c r="A458">
        <v>454</v>
      </c>
      <c r="B458">
        <f t="shared" si="23"/>
        <v>14496.622659904608</v>
      </c>
      <c r="C458">
        <f t="shared" si="24"/>
        <v>4535.5954047533851</v>
      </c>
    </row>
    <row r="459" spans="1:3">
      <c r="A459">
        <v>455</v>
      </c>
      <c r="B459">
        <f t="shared" si="23"/>
        <v>14497.688670047697</v>
      </c>
      <c r="C459">
        <f t="shared" si="24"/>
        <v>4538.8269278958551</v>
      </c>
    </row>
    <row r="460" spans="1:3">
      <c r="A460">
        <v>456</v>
      </c>
      <c r="B460">
        <f t="shared" si="23"/>
        <v>14498.55966375422</v>
      </c>
      <c r="C460">
        <f t="shared" si="24"/>
        <v>4541.8624772848125</v>
      </c>
    </row>
    <row r="461" spans="1:3">
      <c r="A461">
        <v>457</v>
      </c>
      <c r="B461">
        <f t="shared" si="23"/>
        <v>14499.296078440157</v>
      </c>
      <c r="C461">
        <f t="shared" si="24"/>
        <v>4544.7244693765897</v>
      </c>
    </row>
    <row r="462" spans="1:3">
      <c r="A462">
        <v>458</v>
      </c>
      <c r="B462">
        <f t="shared" si="23"/>
        <v>14499.933989856911</v>
      </c>
      <c r="C462">
        <f t="shared" si="24"/>
        <v>4547.4316816539131</v>
      </c>
    </row>
    <row r="463" spans="1:3">
      <c r="A463">
        <v>459</v>
      </c>
      <c r="B463">
        <f t="shared" si="23"/>
        <v>14500.496667603833</v>
      </c>
      <c r="C463">
        <f t="shared" si="24"/>
        <v>4550</v>
      </c>
    </row>
    <row r="464" spans="1:3">
      <c r="A464">
        <v>460</v>
      </c>
      <c r="B464">
        <f t="shared" si="23"/>
        <v>14501</v>
      </c>
      <c r="C464">
        <f t="shared" si="24"/>
        <v>4600</v>
      </c>
    </row>
    <row r="465" spans="1:3">
      <c r="A465">
        <v>461</v>
      </c>
      <c r="B465">
        <f t="shared" si="23"/>
        <v>15134</v>
      </c>
      <c r="C465">
        <f t="shared" si="24"/>
        <v>4634.7067319739635</v>
      </c>
    </row>
    <row r="466" spans="1:3">
      <c r="A466">
        <v>462</v>
      </c>
      <c r="B466">
        <f t="shared" si="23"/>
        <v>15137.311329952303</v>
      </c>
      <c r="C466">
        <f t="shared" si="24"/>
        <v>4655.0088687013131</v>
      </c>
    </row>
    <row r="467" spans="1:3">
      <c r="A467">
        <v>463</v>
      </c>
      <c r="B467">
        <f t="shared" si="23"/>
        <v>15139.248333801916</v>
      </c>
      <c r="C467">
        <f t="shared" si="24"/>
        <v>4669.413463947928</v>
      </c>
    </row>
    <row r="468" spans="1:3">
      <c r="A468">
        <v>464</v>
      </c>
      <c r="B468">
        <f t="shared" si="23"/>
        <v>15140.622659904608</v>
      </c>
      <c r="C468">
        <f t="shared" si="24"/>
        <v>4680.586536052072</v>
      </c>
    </row>
    <row r="469" spans="1:3">
      <c r="A469">
        <v>465</v>
      </c>
      <c r="B469">
        <f t="shared" si="23"/>
        <v>15141.688670047697</v>
      </c>
      <c r="C469">
        <f t="shared" si="24"/>
        <v>4689.7156006752766</v>
      </c>
    </row>
    <row r="470" spans="1:3">
      <c r="A470">
        <v>466</v>
      </c>
      <c r="B470">
        <f t="shared" si="23"/>
        <v>15142.55966375422</v>
      </c>
      <c r="C470">
        <f t="shared" si="24"/>
        <v>4697.4341148356416</v>
      </c>
    </row>
    <row r="471" spans="1:3">
      <c r="A471">
        <v>467</v>
      </c>
      <c r="B471">
        <f t="shared" si="23"/>
        <v>15143.296078440157</v>
      </c>
      <c r="C471">
        <f t="shared" si="24"/>
        <v>4704.1201959218915</v>
      </c>
    </row>
    <row r="472" spans="1:3">
      <c r="A472">
        <v>468</v>
      </c>
      <c r="B472">
        <f t="shared" si="23"/>
        <v>15143.933989856911</v>
      </c>
      <c r="C472">
        <f t="shared" si="24"/>
        <v>4710.0177374026252</v>
      </c>
    </row>
    <row r="473" spans="1:3">
      <c r="A473">
        <v>469</v>
      </c>
      <c r="B473">
        <f t="shared" si="23"/>
        <v>15144.496667603833</v>
      </c>
      <c r="C473">
        <f t="shared" si="24"/>
        <v>4715.2932680260365</v>
      </c>
    </row>
    <row r="474" spans="1:3">
      <c r="A474">
        <v>470</v>
      </c>
      <c r="B474">
        <f t="shared" si="23"/>
        <v>15145</v>
      </c>
      <c r="C474">
        <f t="shared" si="24"/>
        <v>4720.0655659703007</v>
      </c>
    </row>
    <row r="475" spans="1:3">
      <c r="A475">
        <v>471</v>
      </c>
      <c r="B475">
        <f t="shared" si="23"/>
        <v>15792</v>
      </c>
      <c r="C475">
        <f t="shared" si="24"/>
        <v>4724.4223326492402</v>
      </c>
    </row>
    <row r="476" spans="1:3">
      <c r="A476">
        <v>472</v>
      </c>
      <c r="B476">
        <f t="shared" si="23"/>
        <v>15795.311329952303</v>
      </c>
      <c r="C476">
        <f t="shared" si="24"/>
        <v>4728.430169483333</v>
      </c>
    </row>
    <row r="477" spans="1:3">
      <c r="A477">
        <v>473</v>
      </c>
      <c r="B477">
        <f t="shared" si="23"/>
        <v>15797.248333801916</v>
      </c>
      <c r="C477">
        <f t="shared" si="24"/>
        <v>4732.1408468096051</v>
      </c>
    </row>
    <row r="478" spans="1:3">
      <c r="A478">
        <v>474</v>
      </c>
      <c r="B478">
        <f t="shared" si="23"/>
        <v>15798.622659904608</v>
      </c>
      <c r="C478">
        <f t="shared" si="24"/>
        <v>4735.5954047533851</v>
      </c>
    </row>
    <row r="479" spans="1:3">
      <c r="A479">
        <v>475</v>
      </c>
      <c r="B479">
        <f t="shared" si="23"/>
        <v>15799.688670047697</v>
      </c>
      <c r="C479">
        <f t="shared" si="24"/>
        <v>4738.8269278958551</v>
      </c>
    </row>
    <row r="480" spans="1:3">
      <c r="A480">
        <v>476</v>
      </c>
      <c r="B480">
        <f t="shared" si="23"/>
        <v>15800.55966375422</v>
      </c>
      <c r="C480">
        <f t="shared" si="24"/>
        <v>4741.8624772848125</v>
      </c>
    </row>
    <row r="481" spans="1:3">
      <c r="A481">
        <v>477</v>
      </c>
      <c r="B481">
        <f t="shared" si="23"/>
        <v>15801.296078440157</v>
      </c>
      <c r="C481">
        <f t="shared" si="24"/>
        <v>4744.7244693765897</v>
      </c>
    </row>
    <row r="482" spans="1:3">
      <c r="A482">
        <v>478</v>
      </c>
      <c r="B482">
        <f t="shared" si="23"/>
        <v>15801.933989856911</v>
      </c>
      <c r="C482">
        <f t="shared" si="24"/>
        <v>4747.4316816539131</v>
      </c>
    </row>
    <row r="483" spans="1:3">
      <c r="A483">
        <v>479</v>
      </c>
      <c r="B483">
        <f t="shared" si="23"/>
        <v>15802.496667603833</v>
      </c>
      <c r="C483">
        <f t="shared" si="24"/>
        <v>4750</v>
      </c>
    </row>
    <row r="484" spans="1:3">
      <c r="A484">
        <v>480</v>
      </c>
      <c r="B484">
        <f t="shared" si="23"/>
        <v>15803</v>
      </c>
      <c r="C484">
        <f t="shared" si="24"/>
        <v>4800</v>
      </c>
    </row>
    <row r="485" spans="1:3">
      <c r="A485">
        <v>481</v>
      </c>
      <c r="B485">
        <f t="shared" si="23"/>
        <v>16464</v>
      </c>
      <c r="C485">
        <f t="shared" si="24"/>
        <v>4834.7067319739635</v>
      </c>
    </row>
    <row r="486" spans="1:3">
      <c r="A486">
        <v>482</v>
      </c>
      <c r="B486">
        <f t="shared" si="23"/>
        <v>16467.311329952303</v>
      </c>
      <c r="C486">
        <f t="shared" si="24"/>
        <v>4855.0088687013131</v>
      </c>
    </row>
    <row r="487" spans="1:3">
      <c r="A487">
        <v>483</v>
      </c>
      <c r="B487">
        <f t="shared" si="23"/>
        <v>16469.248333801916</v>
      </c>
      <c r="C487">
        <f t="shared" si="24"/>
        <v>4869.413463947928</v>
      </c>
    </row>
    <row r="488" spans="1:3">
      <c r="A488">
        <v>484</v>
      </c>
      <c r="B488">
        <f t="shared" si="23"/>
        <v>16470.622659904606</v>
      </c>
      <c r="C488">
        <f t="shared" si="24"/>
        <v>4880.586536052072</v>
      </c>
    </row>
    <row r="489" spans="1:3">
      <c r="A489">
        <v>485</v>
      </c>
      <c r="B489">
        <f t="shared" si="23"/>
        <v>16471.688670047697</v>
      </c>
      <c r="C489">
        <f t="shared" si="24"/>
        <v>4889.7156006752766</v>
      </c>
    </row>
    <row r="490" spans="1:3">
      <c r="A490">
        <v>486</v>
      </c>
      <c r="B490">
        <f t="shared" si="23"/>
        <v>16472.559663754218</v>
      </c>
      <c r="C490">
        <f t="shared" si="24"/>
        <v>4897.4341148356416</v>
      </c>
    </row>
    <row r="491" spans="1:3">
      <c r="A491">
        <v>487</v>
      </c>
      <c r="B491">
        <f t="shared" si="23"/>
        <v>16473.296078440158</v>
      </c>
      <c r="C491">
        <f t="shared" si="24"/>
        <v>4904.1201959218915</v>
      </c>
    </row>
    <row r="492" spans="1:3">
      <c r="A492">
        <v>488</v>
      </c>
      <c r="B492">
        <f t="shared" si="23"/>
        <v>16473.933989856912</v>
      </c>
      <c r="C492">
        <f t="shared" si="24"/>
        <v>4910.0177374026252</v>
      </c>
    </row>
    <row r="493" spans="1:3">
      <c r="A493">
        <v>489</v>
      </c>
      <c r="B493">
        <f t="shared" si="23"/>
        <v>16474.496667603831</v>
      </c>
      <c r="C493">
        <f t="shared" si="24"/>
        <v>4915.2932680260365</v>
      </c>
    </row>
    <row r="494" spans="1:3">
      <c r="A494">
        <v>490</v>
      </c>
      <c r="B494">
        <f t="shared" si="23"/>
        <v>16475</v>
      </c>
      <c r="C494">
        <f t="shared" si="24"/>
        <v>4920.0655659703007</v>
      </c>
    </row>
    <row r="495" spans="1:3">
      <c r="A495">
        <v>491</v>
      </c>
      <c r="B495">
        <f t="shared" si="23"/>
        <v>17150</v>
      </c>
      <c r="C495">
        <f t="shared" si="24"/>
        <v>4924.4223326492402</v>
      </c>
    </row>
    <row r="496" spans="1:3">
      <c r="A496">
        <v>492</v>
      </c>
      <c r="B496">
        <f t="shared" si="23"/>
        <v>17153.311329952303</v>
      </c>
      <c r="C496">
        <f t="shared" si="24"/>
        <v>4928.430169483333</v>
      </c>
    </row>
    <row r="497" spans="1:3">
      <c r="A497">
        <v>493</v>
      </c>
      <c r="B497">
        <f t="shared" ref="B497:B560" si="25">LOG(MOD(A496, 10)+1,10)*11+QUOTIENT(A496, 10)*(QUOTIENT(A496, 10)+1)/2*14</f>
        <v>17155.248333801916</v>
      </c>
      <c r="C497">
        <f t="shared" ref="C497:C560" si="26">LOG(MOD(A497,20)+1, 20)*150+QUOTIENT(A497, 20)*200</f>
        <v>4932.1408468096051</v>
      </c>
    </row>
    <row r="498" spans="1:3">
      <c r="A498">
        <v>494</v>
      </c>
      <c r="B498">
        <f t="shared" si="25"/>
        <v>17156.622659904606</v>
      </c>
      <c r="C498">
        <f t="shared" si="26"/>
        <v>4935.5954047533851</v>
      </c>
    </row>
    <row r="499" spans="1:3">
      <c r="A499">
        <v>495</v>
      </c>
      <c r="B499">
        <f t="shared" si="25"/>
        <v>17157.688670047697</v>
      </c>
      <c r="C499">
        <f t="shared" si="26"/>
        <v>4938.8269278958551</v>
      </c>
    </row>
    <row r="500" spans="1:3">
      <c r="A500">
        <v>496</v>
      </c>
      <c r="B500">
        <f t="shared" si="25"/>
        <v>17158.559663754218</v>
      </c>
      <c r="C500">
        <f t="shared" si="26"/>
        <v>4941.8624772848125</v>
      </c>
    </row>
    <row r="501" spans="1:3">
      <c r="A501">
        <v>497</v>
      </c>
      <c r="B501">
        <f t="shared" si="25"/>
        <v>17159.296078440158</v>
      </c>
      <c r="C501">
        <f t="shared" si="26"/>
        <v>4944.7244693765897</v>
      </c>
    </row>
    <row r="502" spans="1:3">
      <c r="A502">
        <v>498</v>
      </c>
      <c r="B502">
        <f t="shared" si="25"/>
        <v>17159.933989856912</v>
      </c>
      <c r="C502">
        <f t="shared" si="26"/>
        <v>4947.4316816539131</v>
      </c>
    </row>
    <row r="503" spans="1:3">
      <c r="A503">
        <v>499</v>
      </c>
      <c r="B503">
        <f t="shared" si="25"/>
        <v>17160.496667603831</v>
      </c>
      <c r="C503">
        <f t="shared" si="26"/>
        <v>4950</v>
      </c>
    </row>
    <row r="504" spans="1:3">
      <c r="A504">
        <v>500</v>
      </c>
      <c r="B504">
        <f t="shared" si="25"/>
        <v>17161</v>
      </c>
      <c r="C504">
        <f t="shared" si="26"/>
        <v>5000</v>
      </c>
    </row>
    <row r="505" spans="1:3">
      <c r="A505">
        <v>501</v>
      </c>
      <c r="B505">
        <f t="shared" si="25"/>
        <v>17850</v>
      </c>
      <c r="C505">
        <f t="shared" si="26"/>
        <v>5034.7067319739635</v>
      </c>
    </row>
    <row r="506" spans="1:3">
      <c r="A506">
        <v>502</v>
      </c>
      <c r="B506">
        <f t="shared" si="25"/>
        <v>17853.311329952303</v>
      </c>
      <c r="C506">
        <f t="shared" si="26"/>
        <v>5055.0088687013131</v>
      </c>
    </row>
    <row r="507" spans="1:3">
      <c r="A507">
        <v>503</v>
      </c>
      <c r="B507">
        <f t="shared" si="25"/>
        <v>17855.248333801916</v>
      </c>
      <c r="C507">
        <f t="shared" si="26"/>
        <v>5069.413463947928</v>
      </c>
    </row>
    <row r="508" spans="1:3">
      <c r="A508">
        <v>504</v>
      </c>
      <c r="B508">
        <f t="shared" si="25"/>
        <v>17856.622659904606</v>
      </c>
      <c r="C508">
        <f t="shared" si="26"/>
        <v>5080.586536052072</v>
      </c>
    </row>
    <row r="509" spans="1:3">
      <c r="A509">
        <v>505</v>
      </c>
      <c r="B509">
        <f t="shared" si="25"/>
        <v>17857.688670047697</v>
      </c>
      <c r="C509">
        <f t="shared" si="26"/>
        <v>5089.7156006752766</v>
      </c>
    </row>
    <row r="510" spans="1:3">
      <c r="A510">
        <v>506</v>
      </c>
      <c r="B510">
        <f t="shared" si="25"/>
        <v>17858.559663754218</v>
      </c>
      <c r="C510">
        <f t="shared" si="26"/>
        <v>5097.4341148356416</v>
      </c>
    </row>
    <row r="511" spans="1:3">
      <c r="A511">
        <v>507</v>
      </c>
      <c r="B511">
        <f t="shared" si="25"/>
        <v>17859.296078440158</v>
      </c>
      <c r="C511">
        <f t="shared" si="26"/>
        <v>5104.1201959218915</v>
      </c>
    </row>
    <row r="512" spans="1:3">
      <c r="A512">
        <v>508</v>
      </c>
      <c r="B512">
        <f t="shared" si="25"/>
        <v>17859.933989856912</v>
      </c>
      <c r="C512">
        <f t="shared" si="26"/>
        <v>5110.0177374026252</v>
      </c>
    </row>
    <row r="513" spans="1:3">
      <c r="A513">
        <v>509</v>
      </c>
      <c r="B513">
        <f t="shared" si="25"/>
        <v>17860.496667603831</v>
      </c>
      <c r="C513">
        <f t="shared" si="26"/>
        <v>5115.2932680260365</v>
      </c>
    </row>
    <row r="514" spans="1:3">
      <c r="A514">
        <v>510</v>
      </c>
      <c r="B514">
        <f t="shared" si="25"/>
        <v>17861</v>
      </c>
      <c r="C514">
        <f t="shared" si="26"/>
        <v>5120.0655659703007</v>
      </c>
    </row>
    <row r="515" spans="1:3">
      <c r="A515">
        <v>511</v>
      </c>
      <c r="B515">
        <f t="shared" si="25"/>
        <v>18564</v>
      </c>
      <c r="C515">
        <f t="shared" si="26"/>
        <v>5124.4223326492402</v>
      </c>
    </row>
    <row r="516" spans="1:3">
      <c r="A516">
        <v>512</v>
      </c>
      <c r="B516">
        <f t="shared" si="25"/>
        <v>18567.311329952303</v>
      </c>
      <c r="C516">
        <f t="shared" si="26"/>
        <v>5128.430169483333</v>
      </c>
    </row>
    <row r="517" spans="1:3">
      <c r="A517">
        <v>513</v>
      </c>
      <c r="B517">
        <f t="shared" si="25"/>
        <v>18569.248333801916</v>
      </c>
      <c r="C517">
        <f t="shared" si="26"/>
        <v>5132.1408468096051</v>
      </c>
    </row>
    <row r="518" spans="1:3">
      <c r="A518">
        <v>514</v>
      </c>
      <c r="B518">
        <f t="shared" si="25"/>
        <v>18570.622659904606</v>
      </c>
      <c r="C518">
        <f t="shared" si="26"/>
        <v>5135.5954047533851</v>
      </c>
    </row>
    <row r="519" spans="1:3">
      <c r="A519">
        <v>515</v>
      </c>
      <c r="B519">
        <f t="shared" si="25"/>
        <v>18571.688670047697</v>
      </c>
      <c r="C519">
        <f t="shared" si="26"/>
        <v>5138.8269278958551</v>
      </c>
    </row>
    <row r="520" spans="1:3">
      <c r="A520">
        <v>516</v>
      </c>
      <c r="B520">
        <f t="shared" si="25"/>
        <v>18572.559663754218</v>
      </c>
      <c r="C520">
        <f t="shared" si="26"/>
        <v>5141.8624772848125</v>
      </c>
    </row>
    <row r="521" spans="1:3">
      <c r="A521">
        <v>517</v>
      </c>
      <c r="B521">
        <f t="shared" si="25"/>
        <v>18573.296078440158</v>
      </c>
      <c r="C521">
        <f t="shared" si="26"/>
        <v>5144.7244693765897</v>
      </c>
    </row>
    <row r="522" spans="1:3">
      <c r="A522">
        <v>518</v>
      </c>
      <c r="B522">
        <f t="shared" si="25"/>
        <v>18573.933989856912</v>
      </c>
      <c r="C522">
        <f t="shared" si="26"/>
        <v>5147.4316816539131</v>
      </c>
    </row>
    <row r="523" spans="1:3">
      <c r="A523">
        <v>519</v>
      </c>
      <c r="B523">
        <f t="shared" si="25"/>
        <v>18574.496667603831</v>
      </c>
      <c r="C523">
        <f t="shared" si="26"/>
        <v>5150</v>
      </c>
    </row>
    <row r="524" spans="1:3">
      <c r="A524">
        <v>520</v>
      </c>
      <c r="B524">
        <f t="shared" si="25"/>
        <v>18575</v>
      </c>
      <c r="C524">
        <f t="shared" si="26"/>
        <v>5200</v>
      </c>
    </row>
    <row r="525" spans="1:3">
      <c r="A525">
        <v>521</v>
      </c>
      <c r="B525">
        <f t="shared" si="25"/>
        <v>19292</v>
      </c>
      <c r="C525">
        <f t="shared" si="26"/>
        <v>5234.7067319739635</v>
      </c>
    </row>
    <row r="526" spans="1:3">
      <c r="A526">
        <v>522</v>
      </c>
      <c r="B526">
        <f t="shared" si="25"/>
        <v>19295.311329952303</v>
      </c>
      <c r="C526">
        <f t="shared" si="26"/>
        <v>5255.0088687013131</v>
      </c>
    </row>
    <row r="527" spans="1:3">
      <c r="A527">
        <v>523</v>
      </c>
      <c r="B527">
        <f t="shared" si="25"/>
        <v>19297.248333801916</v>
      </c>
      <c r="C527">
        <f t="shared" si="26"/>
        <v>5269.413463947928</v>
      </c>
    </row>
    <row r="528" spans="1:3">
      <c r="A528">
        <v>524</v>
      </c>
      <c r="B528">
        <f t="shared" si="25"/>
        <v>19298.622659904606</v>
      </c>
      <c r="C528">
        <f t="shared" si="26"/>
        <v>5280.586536052072</v>
      </c>
    </row>
    <row r="529" spans="1:3">
      <c r="A529">
        <v>525</v>
      </c>
      <c r="B529">
        <f t="shared" si="25"/>
        <v>19299.688670047697</v>
      </c>
      <c r="C529">
        <f t="shared" si="26"/>
        <v>5289.7156006752766</v>
      </c>
    </row>
    <row r="530" spans="1:3">
      <c r="A530">
        <v>526</v>
      </c>
      <c r="B530">
        <f t="shared" si="25"/>
        <v>19300.559663754218</v>
      </c>
      <c r="C530">
        <f t="shared" si="26"/>
        <v>5297.4341148356416</v>
      </c>
    </row>
    <row r="531" spans="1:3">
      <c r="A531">
        <v>527</v>
      </c>
      <c r="B531">
        <f t="shared" si="25"/>
        <v>19301.296078440158</v>
      </c>
      <c r="C531">
        <f t="shared" si="26"/>
        <v>5304.1201959218915</v>
      </c>
    </row>
    <row r="532" spans="1:3">
      <c r="A532">
        <v>528</v>
      </c>
      <c r="B532">
        <f t="shared" si="25"/>
        <v>19301.933989856912</v>
      </c>
      <c r="C532">
        <f t="shared" si="26"/>
        <v>5310.0177374026252</v>
      </c>
    </row>
    <row r="533" spans="1:3">
      <c r="A533">
        <v>529</v>
      </c>
      <c r="B533">
        <f t="shared" si="25"/>
        <v>19302.496667603831</v>
      </c>
      <c r="C533">
        <f t="shared" si="26"/>
        <v>5315.2932680260365</v>
      </c>
    </row>
    <row r="534" spans="1:3">
      <c r="A534">
        <v>530</v>
      </c>
      <c r="B534">
        <f t="shared" si="25"/>
        <v>19303</v>
      </c>
      <c r="C534">
        <f t="shared" si="26"/>
        <v>5320.0655659703007</v>
      </c>
    </row>
    <row r="535" spans="1:3">
      <c r="A535">
        <v>531</v>
      </c>
      <c r="B535">
        <f t="shared" si="25"/>
        <v>20034</v>
      </c>
      <c r="C535">
        <f t="shared" si="26"/>
        <v>5324.4223326492402</v>
      </c>
    </row>
    <row r="536" spans="1:3">
      <c r="A536">
        <v>532</v>
      </c>
      <c r="B536">
        <f t="shared" si="25"/>
        <v>20037.311329952303</v>
      </c>
      <c r="C536">
        <f t="shared" si="26"/>
        <v>5328.430169483333</v>
      </c>
    </row>
    <row r="537" spans="1:3">
      <c r="A537">
        <v>533</v>
      </c>
      <c r="B537">
        <f t="shared" si="25"/>
        <v>20039.248333801916</v>
      </c>
      <c r="C537">
        <f t="shared" si="26"/>
        <v>5332.1408468096051</v>
      </c>
    </row>
    <row r="538" spans="1:3">
      <c r="A538">
        <v>534</v>
      </c>
      <c r="B538">
        <f t="shared" si="25"/>
        <v>20040.622659904606</v>
      </c>
      <c r="C538">
        <f t="shared" si="26"/>
        <v>5335.5954047533851</v>
      </c>
    </row>
    <row r="539" spans="1:3">
      <c r="A539">
        <v>535</v>
      </c>
      <c r="B539">
        <f t="shared" si="25"/>
        <v>20041.688670047697</v>
      </c>
      <c r="C539">
        <f t="shared" si="26"/>
        <v>5338.8269278958551</v>
      </c>
    </row>
    <row r="540" spans="1:3">
      <c r="A540">
        <v>536</v>
      </c>
      <c r="B540">
        <f t="shared" si="25"/>
        <v>20042.559663754218</v>
      </c>
      <c r="C540">
        <f t="shared" si="26"/>
        <v>5341.8624772848125</v>
      </c>
    </row>
    <row r="541" spans="1:3">
      <c r="A541">
        <v>537</v>
      </c>
      <c r="B541">
        <f t="shared" si="25"/>
        <v>20043.296078440158</v>
      </c>
      <c r="C541">
        <f t="shared" si="26"/>
        <v>5344.7244693765897</v>
      </c>
    </row>
    <row r="542" spans="1:3">
      <c r="A542">
        <v>538</v>
      </c>
      <c r="B542">
        <f t="shared" si="25"/>
        <v>20043.933989856912</v>
      </c>
      <c r="C542">
        <f t="shared" si="26"/>
        <v>5347.4316816539131</v>
      </c>
    </row>
    <row r="543" spans="1:3">
      <c r="A543">
        <v>539</v>
      </c>
      <c r="B543">
        <f t="shared" si="25"/>
        <v>20044.496667603831</v>
      </c>
      <c r="C543">
        <f t="shared" si="26"/>
        <v>5350</v>
      </c>
    </row>
    <row r="544" spans="1:3">
      <c r="A544">
        <v>540</v>
      </c>
      <c r="B544">
        <f t="shared" si="25"/>
        <v>20045</v>
      </c>
      <c r="C544">
        <f t="shared" si="26"/>
        <v>5400</v>
      </c>
    </row>
    <row r="545" spans="1:3">
      <c r="A545">
        <v>541</v>
      </c>
      <c r="B545">
        <f t="shared" si="25"/>
        <v>20790</v>
      </c>
      <c r="C545">
        <f t="shared" si="26"/>
        <v>5434.7067319739635</v>
      </c>
    </row>
    <row r="546" spans="1:3">
      <c r="A546">
        <v>542</v>
      </c>
      <c r="B546">
        <f t="shared" si="25"/>
        <v>20793.311329952303</v>
      </c>
      <c r="C546">
        <f t="shared" si="26"/>
        <v>5455.0088687013131</v>
      </c>
    </row>
    <row r="547" spans="1:3">
      <c r="A547">
        <v>543</v>
      </c>
      <c r="B547">
        <f t="shared" si="25"/>
        <v>20795.248333801916</v>
      </c>
      <c r="C547">
        <f t="shared" si="26"/>
        <v>5469.413463947928</v>
      </c>
    </row>
    <row r="548" spans="1:3">
      <c r="A548">
        <v>544</v>
      </c>
      <c r="B548">
        <f t="shared" si="25"/>
        <v>20796.622659904606</v>
      </c>
      <c r="C548">
        <f t="shared" si="26"/>
        <v>5480.586536052072</v>
      </c>
    </row>
    <row r="549" spans="1:3">
      <c r="A549">
        <v>545</v>
      </c>
      <c r="B549">
        <f t="shared" si="25"/>
        <v>20797.688670047697</v>
      </c>
      <c r="C549">
        <f t="shared" si="26"/>
        <v>5489.7156006752766</v>
      </c>
    </row>
    <row r="550" spans="1:3">
      <c r="A550">
        <v>546</v>
      </c>
      <c r="B550">
        <f t="shared" si="25"/>
        <v>20798.559663754218</v>
      </c>
      <c r="C550">
        <f t="shared" si="26"/>
        <v>5497.4341148356416</v>
      </c>
    </row>
    <row r="551" spans="1:3">
      <c r="A551">
        <v>547</v>
      </c>
      <c r="B551">
        <f t="shared" si="25"/>
        <v>20799.296078440158</v>
      </c>
      <c r="C551">
        <f t="shared" si="26"/>
        <v>5504.1201959218915</v>
      </c>
    </row>
    <row r="552" spans="1:3">
      <c r="A552">
        <v>548</v>
      </c>
      <c r="B552">
        <f t="shared" si="25"/>
        <v>20799.933989856912</v>
      </c>
      <c r="C552">
        <f t="shared" si="26"/>
        <v>5510.0177374026252</v>
      </c>
    </row>
    <row r="553" spans="1:3">
      <c r="A553">
        <v>549</v>
      </c>
      <c r="B553">
        <f t="shared" si="25"/>
        <v>20800.496667603831</v>
      </c>
      <c r="C553">
        <f t="shared" si="26"/>
        <v>5515.2932680260365</v>
      </c>
    </row>
    <row r="554" spans="1:3">
      <c r="A554">
        <v>550</v>
      </c>
      <c r="B554">
        <f t="shared" si="25"/>
        <v>20801</v>
      </c>
      <c r="C554">
        <f t="shared" si="26"/>
        <v>5520.0655659703007</v>
      </c>
    </row>
    <row r="555" spans="1:3">
      <c r="A555">
        <v>551</v>
      </c>
      <c r="B555">
        <f t="shared" si="25"/>
        <v>21560</v>
      </c>
      <c r="C555">
        <f t="shared" si="26"/>
        <v>5524.4223326492402</v>
      </c>
    </row>
    <row r="556" spans="1:3">
      <c r="A556">
        <v>552</v>
      </c>
      <c r="B556">
        <f t="shared" si="25"/>
        <v>21563.311329952303</v>
      </c>
      <c r="C556">
        <f t="shared" si="26"/>
        <v>5528.430169483333</v>
      </c>
    </row>
    <row r="557" spans="1:3">
      <c r="A557">
        <v>553</v>
      </c>
      <c r="B557">
        <f t="shared" si="25"/>
        <v>21565.248333801916</v>
      </c>
      <c r="C557">
        <f t="shared" si="26"/>
        <v>5532.1408468096051</v>
      </c>
    </row>
    <row r="558" spans="1:3">
      <c r="A558">
        <v>554</v>
      </c>
      <c r="B558">
        <f t="shared" si="25"/>
        <v>21566.622659904606</v>
      </c>
      <c r="C558">
        <f t="shared" si="26"/>
        <v>5535.5954047533851</v>
      </c>
    </row>
    <row r="559" spans="1:3">
      <c r="A559">
        <v>555</v>
      </c>
      <c r="B559">
        <f t="shared" si="25"/>
        <v>21567.688670047697</v>
      </c>
      <c r="C559">
        <f t="shared" si="26"/>
        <v>5538.8269278958551</v>
      </c>
    </row>
    <row r="560" spans="1:3">
      <c r="A560">
        <v>556</v>
      </c>
      <c r="B560">
        <f t="shared" si="25"/>
        <v>21568.559663754218</v>
      </c>
      <c r="C560">
        <f t="shared" si="26"/>
        <v>5541.8624772848125</v>
      </c>
    </row>
    <row r="561" spans="1:3">
      <c r="A561">
        <v>557</v>
      </c>
      <c r="B561">
        <f t="shared" ref="B561:B624" si="27">LOG(MOD(A560, 10)+1,10)*11+QUOTIENT(A560, 10)*(QUOTIENT(A560, 10)+1)/2*14</f>
        <v>21569.296078440158</v>
      </c>
      <c r="C561">
        <f t="shared" ref="C561:C624" si="28">LOG(MOD(A561,20)+1, 20)*150+QUOTIENT(A561, 20)*200</f>
        <v>5544.7244693765897</v>
      </c>
    </row>
    <row r="562" spans="1:3">
      <c r="A562">
        <v>558</v>
      </c>
      <c r="B562">
        <f t="shared" si="27"/>
        <v>21569.933989856912</v>
      </c>
      <c r="C562">
        <f t="shared" si="28"/>
        <v>5547.4316816539131</v>
      </c>
    </row>
    <row r="563" spans="1:3">
      <c r="A563">
        <v>559</v>
      </c>
      <c r="B563">
        <f t="shared" si="27"/>
        <v>21570.496667603831</v>
      </c>
      <c r="C563">
        <f t="shared" si="28"/>
        <v>5550</v>
      </c>
    </row>
    <row r="564" spans="1:3">
      <c r="A564">
        <v>560</v>
      </c>
      <c r="B564">
        <f t="shared" si="27"/>
        <v>21571</v>
      </c>
      <c r="C564">
        <f t="shared" si="28"/>
        <v>5600</v>
      </c>
    </row>
    <row r="565" spans="1:3">
      <c r="A565">
        <v>561</v>
      </c>
      <c r="B565">
        <f t="shared" si="27"/>
        <v>22344</v>
      </c>
      <c r="C565">
        <f t="shared" si="28"/>
        <v>5634.7067319739635</v>
      </c>
    </row>
    <row r="566" spans="1:3">
      <c r="A566">
        <v>562</v>
      </c>
      <c r="B566">
        <f t="shared" si="27"/>
        <v>22347.311329952303</v>
      </c>
      <c r="C566">
        <f t="shared" si="28"/>
        <v>5655.0088687013131</v>
      </c>
    </row>
    <row r="567" spans="1:3">
      <c r="A567">
        <v>563</v>
      </c>
      <c r="B567">
        <f t="shared" si="27"/>
        <v>22349.248333801916</v>
      </c>
      <c r="C567">
        <f t="shared" si="28"/>
        <v>5669.413463947928</v>
      </c>
    </row>
    <row r="568" spans="1:3">
      <c r="A568">
        <v>564</v>
      </c>
      <c r="B568">
        <f t="shared" si="27"/>
        <v>22350.622659904606</v>
      </c>
      <c r="C568">
        <f t="shared" si="28"/>
        <v>5680.586536052072</v>
      </c>
    </row>
    <row r="569" spans="1:3">
      <c r="A569">
        <v>565</v>
      </c>
      <c r="B569">
        <f t="shared" si="27"/>
        <v>22351.688670047697</v>
      </c>
      <c r="C569">
        <f t="shared" si="28"/>
        <v>5689.7156006752766</v>
      </c>
    </row>
    <row r="570" spans="1:3">
      <c r="A570">
        <v>566</v>
      </c>
      <c r="B570">
        <f t="shared" si="27"/>
        <v>22352.559663754218</v>
      </c>
      <c r="C570">
        <f t="shared" si="28"/>
        <v>5697.4341148356416</v>
      </c>
    </row>
    <row r="571" spans="1:3">
      <c r="A571">
        <v>567</v>
      </c>
      <c r="B571">
        <f t="shared" si="27"/>
        <v>22353.296078440158</v>
      </c>
      <c r="C571">
        <f t="shared" si="28"/>
        <v>5704.1201959218915</v>
      </c>
    </row>
    <row r="572" spans="1:3">
      <c r="A572">
        <v>568</v>
      </c>
      <c r="B572">
        <f t="shared" si="27"/>
        <v>22353.933989856912</v>
      </c>
      <c r="C572">
        <f t="shared" si="28"/>
        <v>5710.0177374026252</v>
      </c>
    </row>
    <row r="573" spans="1:3">
      <c r="A573">
        <v>569</v>
      </c>
      <c r="B573">
        <f t="shared" si="27"/>
        <v>22354.496667603831</v>
      </c>
      <c r="C573">
        <f t="shared" si="28"/>
        <v>5715.2932680260365</v>
      </c>
    </row>
    <row r="574" spans="1:3">
      <c r="A574">
        <v>570</v>
      </c>
      <c r="B574">
        <f t="shared" si="27"/>
        <v>22355</v>
      </c>
      <c r="C574">
        <f t="shared" si="28"/>
        <v>5720.0655659703007</v>
      </c>
    </row>
    <row r="575" spans="1:3">
      <c r="A575">
        <v>571</v>
      </c>
      <c r="B575">
        <f t="shared" si="27"/>
        <v>23142</v>
      </c>
      <c r="C575">
        <f t="shared" si="28"/>
        <v>5724.4223326492402</v>
      </c>
    </row>
    <row r="576" spans="1:3">
      <c r="A576">
        <v>572</v>
      </c>
      <c r="B576">
        <f t="shared" si="27"/>
        <v>23145.311329952303</v>
      </c>
      <c r="C576">
        <f t="shared" si="28"/>
        <v>5728.430169483333</v>
      </c>
    </row>
    <row r="577" spans="1:3">
      <c r="A577">
        <v>573</v>
      </c>
      <c r="B577">
        <f t="shared" si="27"/>
        <v>23147.248333801916</v>
      </c>
      <c r="C577">
        <f t="shared" si="28"/>
        <v>5732.1408468096051</v>
      </c>
    </row>
    <row r="578" spans="1:3">
      <c r="A578">
        <v>574</v>
      </c>
      <c r="B578">
        <f t="shared" si="27"/>
        <v>23148.622659904606</v>
      </c>
      <c r="C578">
        <f t="shared" si="28"/>
        <v>5735.5954047533851</v>
      </c>
    </row>
    <row r="579" spans="1:3">
      <c r="A579">
        <v>575</v>
      </c>
      <c r="B579">
        <f t="shared" si="27"/>
        <v>23149.688670047697</v>
      </c>
      <c r="C579">
        <f t="shared" si="28"/>
        <v>5738.8269278958551</v>
      </c>
    </row>
    <row r="580" spans="1:3">
      <c r="A580">
        <v>576</v>
      </c>
      <c r="B580">
        <f t="shared" si="27"/>
        <v>23150.559663754218</v>
      </c>
      <c r="C580">
        <f t="shared" si="28"/>
        <v>5741.8624772848125</v>
      </c>
    </row>
    <row r="581" spans="1:3">
      <c r="A581">
        <v>577</v>
      </c>
      <c r="B581">
        <f t="shared" si="27"/>
        <v>23151.296078440158</v>
      </c>
      <c r="C581">
        <f t="shared" si="28"/>
        <v>5744.7244693765897</v>
      </c>
    </row>
    <row r="582" spans="1:3">
      <c r="A582">
        <v>578</v>
      </c>
      <c r="B582">
        <f t="shared" si="27"/>
        <v>23151.933989856912</v>
      </c>
      <c r="C582">
        <f t="shared" si="28"/>
        <v>5747.4316816539131</v>
      </c>
    </row>
    <row r="583" spans="1:3">
      <c r="A583">
        <v>579</v>
      </c>
      <c r="B583">
        <f t="shared" si="27"/>
        <v>23152.496667603831</v>
      </c>
      <c r="C583">
        <f t="shared" si="28"/>
        <v>5750</v>
      </c>
    </row>
    <row r="584" spans="1:3">
      <c r="A584">
        <v>580</v>
      </c>
      <c r="B584">
        <f t="shared" si="27"/>
        <v>23153</v>
      </c>
      <c r="C584">
        <f t="shared" si="28"/>
        <v>5800</v>
      </c>
    </row>
    <row r="585" spans="1:3">
      <c r="A585">
        <v>581</v>
      </c>
      <c r="B585">
        <f t="shared" si="27"/>
        <v>23954</v>
      </c>
      <c r="C585">
        <f t="shared" si="28"/>
        <v>5834.7067319739635</v>
      </c>
    </row>
    <row r="586" spans="1:3">
      <c r="A586">
        <v>582</v>
      </c>
      <c r="B586">
        <f t="shared" si="27"/>
        <v>23957.311329952303</v>
      </c>
      <c r="C586">
        <f t="shared" si="28"/>
        <v>5855.0088687013131</v>
      </c>
    </row>
    <row r="587" spans="1:3">
      <c r="A587">
        <v>583</v>
      </c>
      <c r="B587">
        <f t="shared" si="27"/>
        <v>23959.248333801916</v>
      </c>
      <c r="C587">
        <f t="shared" si="28"/>
        <v>5869.413463947928</v>
      </c>
    </row>
    <row r="588" spans="1:3">
      <c r="A588">
        <v>584</v>
      </c>
      <c r="B588">
        <f t="shared" si="27"/>
        <v>23960.622659904606</v>
      </c>
      <c r="C588">
        <f t="shared" si="28"/>
        <v>5880.586536052072</v>
      </c>
    </row>
    <row r="589" spans="1:3">
      <c r="A589">
        <v>585</v>
      </c>
      <c r="B589">
        <f t="shared" si="27"/>
        <v>23961.688670047697</v>
      </c>
      <c r="C589">
        <f t="shared" si="28"/>
        <v>5889.7156006752766</v>
      </c>
    </row>
    <row r="590" spans="1:3">
      <c r="A590">
        <v>586</v>
      </c>
      <c r="B590">
        <f t="shared" si="27"/>
        <v>23962.559663754218</v>
      </c>
      <c r="C590">
        <f t="shared" si="28"/>
        <v>5897.4341148356416</v>
      </c>
    </row>
    <row r="591" spans="1:3">
      <c r="A591">
        <v>587</v>
      </c>
      <c r="B591">
        <f t="shared" si="27"/>
        <v>23963.296078440158</v>
      </c>
      <c r="C591">
        <f t="shared" si="28"/>
        <v>5904.1201959218915</v>
      </c>
    </row>
    <row r="592" spans="1:3">
      <c r="A592">
        <v>588</v>
      </c>
      <c r="B592">
        <f t="shared" si="27"/>
        <v>23963.933989856912</v>
      </c>
      <c r="C592">
        <f t="shared" si="28"/>
        <v>5910.0177374026252</v>
      </c>
    </row>
    <row r="593" spans="1:3">
      <c r="A593">
        <v>589</v>
      </c>
      <c r="B593">
        <f t="shared" si="27"/>
        <v>23964.496667603831</v>
      </c>
      <c r="C593">
        <f t="shared" si="28"/>
        <v>5915.2932680260365</v>
      </c>
    </row>
    <row r="594" spans="1:3">
      <c r="A594">
        <v>590</v>
      </c>
      <c r="B594">
        <f t="shared" si="27"/>
        <v>23965</v>
      </c>
      <c r="C594">
        <f t="shared" si="28"/>
        <v>5920.0655659703007</v>
      </c>
    </row>
    <row r="595" spans="1:3">
      <c r="A595">
        <v>591</v>
      </c>
      <c r="B595">
        <f t="shared" si="27"/>
        <v>24780</v>
      </c>
      <c r="C595">
        <f t="shared" si="28"/>
        <v>5924.4223326492402</v>
      </c>
    </row>
    <row r="596" spans="1:3">
      <c r="A596">
        <v>592</v>
      </c>
      <c r="B596">
        <f t="shared" si="27"/>
        <v>24783.311329952303</v>
      </c>
      <c r="C596">
        <f t="shared" si="28"/>
        <v>5928.430169483333</v>
      </c>
    </row>
    <row r="597" spans="1:3">
      <c r="A597">
        <v>593</v>
      </c>
      <c r="B597">
        <f t="shared" si="27"/>
        <v>24785.248333801916</v>
      </c>
      <c r="C597">
        <f t="shared" si="28"/>
        <v>5932.1408468096051</v>
      </c>
    </row>
    <row r="598" spans="1:3">
      <c r="A598">
        <v>594</v>
      </c>
      <c r="B598">
        <f t="shared" si="27"/>
        <v>24786.622659904606</v>
      </c>
      <c r="C598">
        <f t="shared" si="28"/>
        <v>5935.5954047533851</v>
      </c>
    </row>
    <row r="599" spans="1:3">
      <c r="A599">
        <v>595</v>
      </c>
      <c r="B599">
        <f t="shared" si="27"/>
        <v>24787.688670047697</v>
      </c>
      <c r="C599">
        <f t="shared" si="28"/>
        <v>5938.8269278958551</v>
      </c>
    </row>
    <row r="600" spans="1:3">
      <c r="A600">
        <v>596</v>
      </c>
      <c r="B600">
        <f t="shared" si="27"/>
        <v>24788.559663754218</v>
      </c>
      <c r="C600">
        <f t="shared" si="28"/>
        <v>5941.8624772848125</v>
      </c>
    </row>
    <row r="601" spans="1:3">
      <c r="A601">
        <v>597</v>
      </c>
      <c r="B601">
        <f t="shared" si="27"/>
        <v>24789.296078440158</v>
      </c>
      <c r="C601">
        <f t="shared" si="28"/>
        <v>5944.7244693765897</v>
      </c>
    </row>
    <row r="602" spans="1:3">
      <c r="A602">
        <v>598</v>
      </c>
      <c r="B602">
        <f t="shared" si="27"/>
        <v>24789.933989856912</v>
      </c>
      <c r="C602">
        <f t="shared" si="28"/>
        <v>5947.4316816539131</v>
      </c>
    </row>
    <row r="603" spans="1:3">
      <c r="A603">
        <v>599</v>
      </c>
      <c r="B603">
        <f t="shared" si="27"/>
        <v>24790.496667603831</v>
      </c>
      <c r="C603">
        <f t="shared" si="28"/>
        <v>5950</v>
      </c>
    </row>
    <row r="604" spans="1:3">
      <c r="A604">
        <v>600</v>
      </c>
      <c r="B604">
        <f t="shared" si="27"/>
        <v>24791</v>
      </c>
      <c r="C604">
        <f t="shared" si="28"/>
        <v>6000</v>
      </c>
    </row>
    <row r="605" spans="1:3">
      <c r="A605">
        <v>601</v>
      </c>
      <c r="B605">
        <f t="shared" si="27"/>
        <v>25620</v>
      </c>
      <c r="C605">
        <f t="shared" si="28"/>
        <v>6034.7067319739635</v>
      </c>
    </row>
    <row r="606" spans="1:3">
      <c r="A606">
        <v>602</v>
      </c>
      <c r="B606">
        <f t="shared" si="27"/>
        <v>25623.311329952303</v>
      </c>
      <c r="C606">
        <f t="shared" si="28"/>
        <v>6055.0088687013131</v>
      </c>
    </row>
    <row r="607" spans="1:3">
      <c r="A607">
        <v>603</v>
      </c>
      <c r="B607">
        <f t="shared" si="27"/>
        <v>25625.248333801916</v>
      </c>
      <c r="C607">
        <f t="shared" si="28"/>
        <v>6069.413463947928</v>
      </c>
    </row>
    <row r="608" spans="1:3">
      <c r="A608">
        <v>604</v>
      </c>
      <c r="B608">
        <f t="shared" si="27"/>
        <v>25626.622659904606</v>
      </c>
      <c r="C608">
        <f t="shared" si="28"/>
        <v>6080.586536052072</v>
      </c>
    </row>
    <row r="609" spans="1:3">
      <c r="A609">
        <v>605</v>
      </c>
      <c r="B609">
        <f t="shared" si="27"/>
        <v>25627.688670047697</v>
      </c>
      <c r="C609">
        <f t="shared" si="28"/>
        <v>6089.7156006752766</v>
      </c>
    </row>
    <row r="610" spans="1:3">
      <c r="A610">
        <v>606</v>
      </c>
      <c r="B610">
        <f t="shared" si="27"/>
        <v>25628.559663754218</v>
      </c>
      <c r="C610">
        <f t="shared" si="28"/>
        <v>6097.4341148356416</v>
      </c>
    </row>
    <row r="611" spans="1:3">
      <c r="A611">
        <v>607</v>
      </c>
      <c r="B611">
        <f t="shared" si="27"/>
        <v>25629.296078440158</v>
      </c>
      <c r="C611">
        <f t="shared" si="28"/>
        <v>6104.1201959218915</v>
      </c>
    </row>
    <row r="612" spans="1:3">
      <c r="A612">
        <v>608</v>
      </c>
      <c r="B612">
        <f t="shared" si="27"/>
        <v>25629.933989856912</v>
      </c>
      <c r="C612">
        <f t="shared" si="28"/>
        <v>6110.0177374026252</v>
      </c>
    </row>
    <row r="613" spans="1:3">
      <c r="A613">
        <v>609</v>
      </c>
      <c r="B613">
        <f t="shared" si="27"/>
        <v>25630.496667603831</v>
      </c>
      <c r="C613">
        <f t="shared" si="28"/>
        <v>6115.2932680260365</v>
      </c>
    </row>
    <row r="614" spans="1:3">
      <c r="A614">
        <v>610</v>
      </c>
      <c r="B614">
        <f t="shared" si="27"/>
        <v>25631</v>
      </c>
      <c r="C614">
        <f t="shared" si="28"/>
        <v>6120.0655659703007</v>
      </c>
    </row>
    <row r="615" spans="1:3">
      <c r="A615">
        <v>611</v>
      </c>
      <c r="B615">
        <f t="shared" si="27"/>
        <v>26474</v>
      </c>
      <c r="C615">
        <f t="shared" si="28"/>
        <v>6124.4223326492402</v>
      </c>
    </row>
    <row r="616" spans="1:3">
      <c r="A616">
        <v>612</v>
      </c>
      <c r="B616">
        <f t="shared" si="27"/>
        <v>26477.311329952303</v>
      </c>
      <c r="C616">
        <f t="shared" si="28"/>
        <v>6128.430169483333</v>
      </c>
    </row>
    <row r="617" spans="1:3">
      <c r="A617">
        <v>613</v>
      </c>
      <c r="B617">
        <f t="shared" si="27"/>
        <v>26479.248333801916</v>
      </c>
      <c r="C617">
        <f t="shared" si="28"/>
        <v>6132.1408468096051</v>
      </c>
    </row>
    <row r="618" spans="1:3">
      <c r="A618">
        <v>614</v>
      </c>
      <c r="B618">
        <f t="shared" si="27"/>
        <v>26480.622659904606</v>
      </c>
      <c r="C618">
        <f t="shared" si="28"/>
        <v>6135.5954047533851</v>
      </c>
    </row>
    <row r="619" spans="1:3">
      <c r="A619">
        <v>615</v>
      </c>
      <c r="B619">
        <f t="shared" si="27"/>
        <v>26481.688670047697</v>
      </c>
      <c r="C619">
        <f t="shared" si="28"/>
        <v>6138.8269278958551</v>
      </c>
    </row>
    <row r="620" spans="1:3">
      <c r="A620">
        <v>616</v>
      </c>
      <c r="B620">
        <f t="shared" si="27"/>
        <v>26482.559663754218</v>
      </c>
      <c r="C620">
        <f t="shared" si="28"/>
        <v>6141.8624772848125</v>
      </c>
    </row>
    <row r="621" spans="1:3">
      <c r="A621">
        <v>617</v>
      </c>
      <c r="B621">
        <f t="shared" si="27"/>
        <v>26483.296078440158</v>
      </c>
      <c r="C621">
        <f t="shared" si="28"/>
        <v>6144.7244693765897</v>
      </c>
    </row>
    <row r="622" spans="1:3">
      <c r="A622">
        <v>618</v>
      </c>
      <c r="B622">
        <f t="shared" si="27"/>
        <v>26483.933989856912</v>
      </c>
      <c r="C622">
        <f t="shared" si="28"/>
        <v>6147.4316816539131</v>
      </c>
    </row>
    <row r="623" spans="1:3">
      <c r="A623">
        <v>619</v>
      </c>
      <c r="B623">
        <f t="shared" si="27"/>
        <v>26484.496667603831</v>
      </c>
      <c r="C623">
        <f t="shared" si="28"/>
        <v>6150</v>
      </c>
    </row>
    <row r="624" spans="1:3">
      <c r="A624">
        <v>620</v>
      </c>
      <c r="B624">
        <f t="shared" si="27"/>
        <v>26485</v>
      </c>
      <c r="C624">
        <f t="shared" si="28"/>
        <v>6200</v>
      </c>
    </row>
    <row r="625" spans="1:3">
      <c r="A625">
        <v>621</v>
      </c>
      <c r="B625">
        <f t="shared" ref="B625:B688" si="29">LOG(MOD(A624, 10)+1,10)*11+QUOTIENT(A624, 10)*(QUOTIENT(A624, 10)+1)/2*14</f>
        <v>27342</v>
      </c>
      <c r="C625">
        <f t="shared" ref="C625:C688" si="30">LOG(MOD(A625,20)+1, 20)*150+QUOTIENT(A625, 20)*200</f>
        <v>6234.7067319739635</v>
      </c>
    </row>
    <row r="626" spans="1:3">
      <c r="A626">
        <v>622</v>
      </c>
      <c r="B626">
        <f t="shared" si="29"/>
        <v>27345.311329952303</v>
      </c>
      <c r="C626">
        <f t="shared" si="30"/>
        <v>6255.0088687013131</v>
      </c>
    </row>
    <row r="627" spans="1:3">
      <c r="A627">
        <v>623</v>
      </c>
      <c r="B627">
        <f t="shared" si="29"/>
        <v>27347.248333801916</v>
      </c>
      <c r="C627">
        <f t="shared" si="30"/>
        <v>6269.413463947928</v>
      </c>
    </row>
    <row r="628" spans="1:3">
      <c r="A628">
        <v>624</v>
      </c>
      <c r="B628">
        <f t="shared" si="29"/>
        <v>27348.622659904606</v>
      </c>
      <c r="C628">
        <f t="shared" si="30"/>
        <v>6280.586536052072</v>
      </c>
    </row>
    <row r="629" spans="1:3">
      <c r="A629">
        <v>625</v>
      </c>
      <c r="B629">
        <f t="shared" si="29"/>
        <v>27349.688670047697</v>
      </c>
      <c r="C629">
        <f t="shared" si="30"/>
        <v>6289.7156006752766</v>
      </c>
    </row>
    <row r="630" spans="1:3">
      <c r="A630">
        <v>626</v>
      </c>
      <c r="B630">
        <f t="shared" si="29"/>
        <v>27350.559663754218</v>
      </c>
      <c r="C630">
        <f t="shared" si="30"/>
        <v>6297.4341148356416</v>
      </c>
    </row>
    <row r="631" spans="1:3">
      <c r="A631">
        <v>627</v>
      </c>
      <c r="B631">
        <f t="shared" si="29"/>
        <v>27351.296078440158</v>
      </c>
      <c r="C631">
        <f t="shared" si="30"/>
        <v>6304.1201959218915</v>
      </c>
    </row>
    <row r="632" spans="1:3">
      <c r="A632">
        <v>628</v>
      </c>
      <c r="B632">
        <f t="shared" si="29"/>
        <v>27351.933989856912</v>
      </c>
      <c r="C632">
        <f t="shared" si="30"/>
        <v>6310.0177374026252</v>
      </c>
    </row>
    <row r="633" spans="1:3">
      <c r="A633">
        <v>629</v>
      </c>
      <c r="B633">
        <f t="shared" si="29"/>
        <v>27352.496667603831</v>
      </c>
      <c r="C633">
        <f t="shared" si="30"/>
        <v>6315.2932680260365</v>
      </c>
    </row>
    <row r="634" spans="1:3">
      <c r="A634">
        <v>630</v>
      </c>
      <c r="B634">
        <f t="shared" si="29"/>
        <v>27353</v>
      </c>
      <c r="C634">
        <f t="shared" si="30"/>
        <v>6320.0655659703007</v>
      </c>
    </row>
    <row r="635" spans="1:3">
      <c r="A635">
        <v>631</v>
      </c>
      <c r="B635">
        <f t="shared" si="29"/>
        <v>28224</v>
      </c>
      <c r="C635">
        <f t="shared" si="30"/>
        <v>6324.4223326492402</v>
      </c>
    </row>
    <row r="636" spans="1:3">
      <c r="A636">
        <v>632</v>
      </c>
      <c r="B636">
        <f t="shared" si="29"/>
        <v>28227.311329952303</v>
      </c>
      <c r="C636">
        <f t="shared" si="30"/>
        <v>6328.430169483333</v>
      </c>
    </row>
    <row r="637" spans="1:3">
      <c r="A637">
        <v>633</v>
      </c>
      <c r="B637">
        <f t="shared" si="29"/>
        <v>28229.248333801916</v>
      </c>
      <c r="C637">
        <f t="shared" si="30"/>
        <v>6332.1408468096051</v>
      </c>
    </row>
    <row r="638" spans="1:3">
      <c r="A638">
        <v>634</v>
      </c>
      <c r="B638">
        <f t="shared" si="29"/>
        <v>28230.622659904606</v>
      </c>
      <c r="C638">
        <f t="shared" si="30"/>
        <v>6335.5954047533851</v>
      </c>
    </row>
    <row r="639" spans="1:3">
      <c r="A639">
        <v>635</v>
      </c>
      <c r="B639">
        <f t="shared" si="29"/>
        <v>28231.688670047697</v>
      </c>
      <c r="C639">
        <f t="shared" si="30"/>
        <v>6338.8269278958551</v>
      </c>
    </row>
    <row r="640" spans="1:3">
      <c r="A640">
        <v>636</v>
      </c>
      <c r="B640">
        <f t="shared" si="29"/>
        <v>28232.559663754218</v>
      </c>
      <c r="C640">
        <f t="shared" si="30"/>
        <v>6341.8624772848125</v>
      </c>
    </row>
    <row r="641" spans="1:3">
      <c r="A641">
        <v>637</v>
      </c>
      <c r="B641">
        <f t="shared" si="29"/>
        <v>28233.296078440158</v>
      </c>
      <c r="C641">
        <f t="shared" si="30"/>
        <v>6344.7244693765897</v>
      </c>
    </row>
    <row r="642" spans="1:3">
      <c r="A642">
        <v>638</v>
      </c>
      <c r="B642">
        <f t="shared" si="29"/>
        <v>28233.933989856912</v>
      </c>
      <c r="C642">
        <f t="shared" si="30"/>
        <v>6347.4316816539131</v>
      </c>
    </row>
    <row r="643" spans="1:3">
      <c r="A643">
        <v>639</v>
      </c>
      <c r="B643">
        <f t="shared" si="29"/>
        <v>28234.496667603831</v>
      </c>
      <c r="C643">
        <f t="shared" si="30"/>
        <v>6350</v>
      </c>
    </row>
    <row r="644" spans="1:3">
      <c r="A644">
        <v>640</v>
      </c>
      <c r="B644">
        <f t="shared" si="29"/>
        <v>28235</v>
      </c>
      <c r="C644">
        <f t="shared" si="30"/>
        <v>6400</v>
      </c>
    </row>
    <row r="645" spans="1:3">
      <c r="A645">
        <v>641</v>
      </c>
      <c r="B645">
        <f t="shared" si="29"/>
        <v>29120</v>
      </c>
      <c r="C645">
        <f t="shared" si="30"/>
        <v>6434.7067319739635</v>
      </c>
    </row>
    <row r="646" spans="1:3">
      <c r="A646">
        <v>642</v>
      </c>
      <c r="B646">
        <f t="shared" si="29"/>
        <v>29123.311329952303</v>
      </c>
      <c r="C646">
        <f t="shared" si="30"/>
        <v>6455.0088687013131</v>
      </c>
    </row>
    <row r="647" spans="1:3">
      <c r="A647">
        <v>643</v>
      </c>
      <c r="B647">
        <f t="shared" si="29"/>
        <v>29125.248333801916</v>
      </c>
      <c r="C647">
        <f t="shared" si="30"/>
        <v>6469.413463947928</v>
      </c>
    </row>
    <row r="648" spans="1:3">
      <c r="A648">
        <v>644</v>
      </c>
      <c r="B648">
        <f t="shared" si="29"/>
        <v>29126.622659904606</v>
      </c>
      <c r="C648">
        <f t="shared" si="30"/>
        <v>6480.586536052072</v>
      </c>
    </row>
    <row r="649" spans="1:3">
      <c r="A649">
        <v>645</v>
      </c>
      <c r="B649">
        <f t="shared" si="29"/>
        <v>29127.688670047697</v>
      </c>
      <c r="C649">
        <f t="shared" si="30"/>
        <v>6489.7156006752766</v>
      </c>
    </row>
    <row r="650" spans="1:3">
      <c r="A650">
        <v>646</v>
      </c>
      <c r="B650">
        <f t="shared" si="29"/>
        <v>29128.559663754218</v>
      </c>
      <c r="C650">
        <f t="shared" si="30"/>
        <v>6497.4341148356416</v>
      </c>
    </row>
    <row r="651" spans="1:3">
      <c r="A651">
        <v>647</v>
      </c>
      <c r="B651">
        <f t="shared" si="29"/>
        <v>29129.296078440158</v>
      </c>
      <c r="C651">
        <f t="shared" si="30"/>
        <v>6504.1201959218915</v>
      </c>
    </row>
    <row r="652" spans="1:3">
      <c r="A652">
        <v>648</v>
      </c>
      <c r="B652">
        <f t="shared" si="29"/>
        <v>29129.933989856912</v>
      </c>
      <c r="C652">
        <f t="shared" si="30"/>
        <v>6510.0177374026252</v>
      </c>
    </row>
    <row r="653" spans="1:3">
      <c r="A653">
        <v>649</v>
      </c>
      <c r="B653">
        <f t="shared" si="29"/>
        <v>29130.496667603831</v>
      </c>
      <c r="C653">
        <f t="shared" si="30"/>
        <v>6515.2932680260365</v>
      </c>
    </row>
    <row r="654" spans="1:3">
      <c r="A654">
        <v>650</v>
      </c>
      <c r="B654">
        <f t="shared" si="29"/>
        <v>29131</v>
      </c>
      <c r="C654">
        <f t="shared" si="30"/>
        <v>6520.0655659703007</v>
      </c>
    </row>
    <row r="655" spans="1:3">
      <c r="A655">
        <v>651</v>
      </c>
      <c r="B655">
        <f t="shared" si="29"/>
        <v>30030</v>
      </c>
      <c r="C655">
        <f t="shared" si="30"/>
        <v>6524.4223326492402</v>
      </c>
    </row>
    <row r="656" spans="1:3">
      <c r="A656">
        <v>652</v>
      </c>
      <c r="B656">
        <f t="shared" si="29"/>
        <v>30033.311329952303</v>
      </c>
      <c r="C656">
        <f t="shared" si="30"/>
        <v>6528.430169483333</v>
      </c>
    </row>
    <row r="657" spans="1:3">
      <c r="A657">
        <v>653</v>
      </c>
      <c r="B657">
        <f t="shared" si="29"/>
        <v>30035.248333801916</v>
      </c>
      <c r="C657">
        <f t="shared" si="30"/>
        <v>6532.1408468096051</v>
      </c>
    </row>
    <row r="658" spans="1:3">
      <c r="A658">
        <v>654</v>
      </c>
      <c r="B658">
        <f t="shared" si="29"/>
        <v>30036.622659904606</v>
      </c>
      <c r="C658">
        <f t="shared" si="30"/>
        <v>6535.5954047533851</v>
      </c>
    </row>
    <row r="659" spans="1:3">
      <c r="A659">
        <v>655</v>
      </c>
      <c r="B659">
        <f t="shared" si="29"/>
        <v>30037.688670047697</v>
      </c>
      <c r="C659">
        <f t="shared" si="30"/>
        <v>6538.8269278958551</v>
      </c>
    </row>
    <row r="660" spans="1:3">
      <c r="A660">
        <v>656</v>
      </c>
      <c r="B660">
        <f t="shared" si="29"/>
        <v>30038.559663754218</v>
      </c>
      <c r="C660">
        <f t="shared" si="30"/>
        <v>6541.8624772848125</v>
      </c>
    </row>
    <row r="661" spans="1:3">
      <c r="A661">
        <v>657</v>
      </c>
      <c r="B661">
        <f t="shared" si="29"/>
        <v>30039.296078440158</v>
      </c>
      <c r="C661">
        <f t="shared" si="30"/>
        <v>6544.7244693765897</v>
      </c>
    </row>
    <row r="662" spans="1:3">
      <c r="A662">
        <v>658</v>
      </c>
      <c r="B662">
        <f t="shared" si="29"/>
        <v>30039.933989856912</v>
      </c>
      <c r="C662">
        <f t="shared" si="30"/>
        <v>6547.4316816539131</v>
      </c>
    </row>
    <row r="663" spans="1:3">
      <c r="A663">
        <v>659</v>
      </c>
      <c r="B663">
        <f t="shared" si="29"/>
        <v>30040.496667603831</v>
      </c>
      <c r="C663">
        <f t="shared" si="30"/>
        <v>6550</v>
      </c>
    </row>
    <row r="664" spans="1:3">
      <c r="A664">
        <v>660</v>
      </c>
      <c r="B664">
        <f t="shared" si="29"/>
        <v>30041</v>
      </c>
      <c r="C664">
        <f t="shared" si="30"/>
        <v>6600</v>
      </c>
    </row>
    <row r="665" spans="1:3">
      <c r="A665">
        <v>661</v>
      </c>
      <c r="B665">
        <f t="shared" si="29"/>
        <v>30954</v>
      </c>
      <c r="C665">
        <f t="shared" si="30"/>
        <v>6634.7067319739635</v>
      </c>
    </row>
    <row r="666" spans="1:3">
      <c r="A666">
        <v>662</v>
      </c>
      <c r="B666">
        <f t="shared" si="29"/>
        <v>30957.311329952303</v>
      </c>
      <c r="C666">
        <f t="shared" si="30"/>
        <v>6655.0088687013131</v>
      </c>
    </row>
    <row r="667" spans="1:3">
      <c r="A667">
        <v>663</v>
      </c>
      <c r="B667">
        <f t="shared" si="29"/>
        <v>30959.248333801916</v>
      </c>
      <c r="C667">
        <f t="shared" si="30"/>
        <v>6669.413463947928</v>
      </c>
    </row>
    <row r="668" spans="1:3">
      <c r="A668">
        <v>664</v>
      </c>
      <c r="B668">
        <f t="shared" si="29"/>
        <v>30960.622659904606</v>
      </c>
      <c r="C668">
        <f t="shared" si="30"/>
        <v>6680.586536052072</v>
      </c>
    </row>
    <row r="669" spans="1:3">
      <c r="A669">
        <v>665</v>
      </c>
      <c r="B669">
        <f t="shared" si="29"/>
        <v>30961.688670047697</v>
      </c>
      <c r="C669">
        <f t="shared" si="30"/>
        <v>6689.7156006752766</v>
      </c>
    </row>
    <row r="670" spans="1:3">
      <c r="A670">
        <v>666</v>
      </c>
      <c r="B670">
        <f t="shared" si="29"/>
        <v>30962.559663754218</v>
      </c>
      <c r="C670">
        <f t="shared" si="30"/>
        <v>6697.4341148356416</v>
      </c>
    </row>
    <row r="671" spans="1:3">
      <c r="A671">
        <v>667</v>
      </c>
      <c r="B671">
        <f t="shared" si="29"/>
        <v>30963.296078440158</v>
      </c>
      <c r="C671">
        <f t="shared" si="30"/>
        <v>6704.1201959218915</v>
      </c>
    </row>
    <row r="672" spans="1:3">
      <c r="A672">
        <v>668</v>
      </c>
      <c r="B672">
        <f t="shared" si="29"/>
        <v>30963.933989856912</v>
      </c>
      <c r="C672">
        <f t="shared" si="30"/>
        <v>6710.0177374026252</v>
      </c>
    </row>
    <row r="673" spans="1:3">
      <c r="A673">
        <v>669</v>
      </c>
      <c r="B673">
        <f t="shared" si="29"/>
        <v>30964.496667603831</v>
      </c>
      <c r="C673">
        <f t="shared" si="30"/>
        <v>6715.2932680260365</v>
      </c>
    </row>
    <row r="674" spans="1:3">
      <c r="A674">
        <v>670</v>
      </c>
      <c r="B674">
        <f t="shared" si="29"/>
        <v>30965</v>
      </c>
      <c r="C674">
        <f t="shared" si="30"/>
        <v>6720.0655659703007</v>
      </c>
    </row>
    <row r="675" spans="1:3">
      <c r="A675">
        <v>671</v>
      </c>
      <c r="B675">
        <f t="shared" si="29"/>
        <v>31892</v>
      </c>
      <c r="C675">
        <f t="shared" si="30"/>
        <v>6724.4223326492402</v>
      </c>
    </row>
    <row r="676" spans="1:3">
      <c r="A676">
        <v>672</v>
      </c>
      <c r="B676">
        <f t="shared" si="29"/>
        <v>31895.311329952303</v>
      </c>
      <c r="C676">
        <f t="shared" si="30"/>
        <v>6728.430169483333</v>
      </c>
    </row>
    <row r="677" spans="1:3">
      <c r="A677">
        <v>673</v>
      </c>
      <c r="B677">
        <f t="shared" si="29"/>
        <v>31897.248333801916</v>
      </c>
      <c r="C677">
        <f t="shared" si="30"/>
        <v>6732.1408468096051</v>
      </c>
    </row>
    <row r="678" spans="1:3">
      <c r="A678">
        <v>674</v>
      </c>
      <c r="B678">
        <f t="shared" si="29"/>
        <v>31898.622659904606</v>
      </c>
      <c r="C678">
        <f t="shared" si="30"/>
        <v>6735.5954047533851</v>
      </c>
    </row>
    <row r="679" spans="1:3">
      <c r="A679">
        <v>675</v>
      </c>
      <c r="B679">
        <f t="shared" si="29"/>
        <v>31899.688670047697</v>
      </c>
      <c r="C679">
        <f t="shared" si="30"/>
        <v>6738.8269278958551</v>
      </c>
    </row>
    <row r="680" spans="1:3">
      <c r="A680">
        <v>676</v>
      </c>
      <c r="B680">
        <f t="shared" si="29"/>
        <v>31900.559663754218</v>
      </c>
      <c r="C680">
        <f t="shared" si="30"/>
        <v>6741.8624772848125</v>
      </c>
    </row>
    <row r="681" spans="1:3">
      <c r="A681">
        <v>677</v>
      </c>
      <c r="B681">
        <f t="shared" si="29"/>
        <v>31901.296078440158</v>
      </c>
      <c r="C681">
        <f t="shared" si="30"/>
        <v>6744.7244693765897</v>
      </c>
    </row>
    <row r="682" spans="1:3">
      <c r="A682">
        <v>678</v>
      </c>
      <c r="B682">
        <f t="shared" si="29"/>
        <v>31901.933989856912</v>
      </c>
      <c r="C682">
        <f t="shared" si="30"/>
        <v>6747.4316816539131</v>
      </c>
    </row>
    <row r="683" spans="1:3">
      <c r="A683">
        <v>679</v>
      </c>
      <c r="B683">
        <f t="shared" si="29"/>
        <v>31902.496667603831</v>
      </c>
      <c r="C683">
        <f t="shared" si="30"/>
        <v>6750</v>
      </c>
    </row>
    <row r="684" spans="1:3">
      <c r="A684">
        <v>680</v>
      </c>
      <c r="B684">
        <f t="shared" si="29"/>
        <v>31903</v>
      </c>
      <c r="C684">
        <f t="shared" si="30"/>
        <v>6800</v>
      </c>
    </row>
    <row r="685" spans="1:3">
      <c r="A685">
        <v>681</v>
      </c>
      <c r="B685">
        <f t="shared" si="29"/>
        <v>32844</v>
      </c>
      <c r="C685">
        <f t="shared" si="30"/>
        <v>6834.7067319739635</v>
      </c>
    </row>
    <row r="686" spans="1:3">
      <c r="A686">
        <v>682</v>
      </c>
      <c r="B686">
        <f t="shared" si="29"/>
        <v>32847.311329952303</v>
      </c>
      <c r="C686">
        <f t="shared" si="30"/>
        <v>6855.0088687013131</v>
      </c>
    </row>
    <row r="687" spans="1:3">
      <c r="A687">
        <v>683</v>
      </c>
      <c r="B687">
        <f t="shared" si="29"/>
        <v>32849.248333801916</v>
      </c>
      <c r="C687">
        <f t="shared" si="30"/>
        <v>6869.413463947928</v>
      </c>
    </row>
    <row r="688" spans="1:3">
      <c r="A688">
        <v>684</v>
      </c>
      <c r="B688">
        <f t="shared" si="29"/>
        <v>32850.622659904606</v>
      </c>
      <c r="C688">
        <f t="shared" si="30"/>
        <v>6880.586536052072</v>
      </c>
    </row>
    <row r="689" spans="1:3">
      <c r="A689">
        <v>685</v>
      </c>
      <c r="B689">
        <f t="shared" ref="B689:B752" si="31">LOG(MOD(A688, 10)+1,10)*11+QUOTIENT(A688, 10)*(QUOTIENT(A688, 10)+1)/2*14</f>
        <v>32851.688670047697</v>
      </c>
      <c r="C689">
        <f t="shared" ref="C689:C752" si="32">LOG(MOD(A689,20)+1, 20)*150+QUOTIENT(A689, 20)*200</f>
        <v>6889.7156006752766</v>
      </c>
    </row>
    <row r="690" spans="1:3">
      <c r="A690">
        <v>686</v>
      </c>
      <c r="B690">
        <f t="shared" si="31"/>
        <v>32852.559663754218</v>
      </c>
      <c r="C690">
        <f t="shared" si="32"/>
        <v>6897.4341148356416</v>
      </c>
    </row>
    <row r="691" spans="1:3">
      <c r="A691">
        <v>687</v>
      </c>
      <c r="B691">
        <f t="shared" si="31"/>
        <v>32853.296078440158</v>
      </c>
      <c r="C691">
        <f t="shared" si="32"/>
        <v>6904.1201959218915</v>
      </c>
    </row>
    <row r="692" spans="1:3">
      <c r="A692">
        <v>688</v>
      </c>
      <c r="B692">
        <f t="shared" si="31"/>
        <v>32853.933989856909</v>
      </c>
      <c r="C692">
        <f t="shared" si="32"/>
        <v>6910.0177374026252</v>
      </c>
    </row>
    <row r="693" spans="1:3">
      <c r="A693">
        <v>689</v>
      </c>
      <c r="B693">
        <f t="shared" si="31"/>
        <v>32854.496667603831</v>
      </c>
      <c r="C693">
        <f t="shared" si="32"/>
        <v>6915.2932680260365</v>
      </c>
    </row>
    <row r="694" spans="1:3">
      <c r="A694">
        <v>690</v>
      </c>
      <c r="B694">
        <f t="shared" si="31"/>
        <v>32855</v>
      </c>
      <c r="C694">
        <f t="shared" si="32"/>
        <v>6920.0655659703007</v>
      </c>
    </row>
    <row r="695" spans="1:3">
      <c r="A695">
        <v>691</v>
      </c>
      <c r="B695">
        <f t="shared" si="31"/>
        <v>33810</v>
      </c>
      <c r="C695">
        <f t="shared" si="32"/>
        <v>6924.4223326492402</v>
      </c>
    </row>
    <row r="696" spans="1:3">
      <c r="A696">
        <v>692</v>
      </c>
      <c r="B696">
        <f t="shared" si="31"/>
        <v>33813.311329952303</v>
      </c>
      <c r="C696">
        <f t="shared" si="32"/>
        <v>6928.430169483333</v>
      </c>
    </row>
    <row r="697" spans="1:3">
      <c r="A697">
        <v>693</v>
      </c>
      <c r="B697">
        <f t="shared" si="31"/>
        <v>33815.248333801916</v>
      </c>
      <c r="C697">
        <f t="shared" si="32"/>
        <v>6932.1408468096051</v>
      </c>
    </row>
    <row r="698" spans="1:3">
      <c r="A698">
        <v>694</v>
      </c>
      <c r="B698">
        <f t="shared" si="31"/>
        <v>33816.622659904606</v>
      </c>
      <c r="C698">
        <f t="shared" si="32"/>
        <v>6935.5954047533851</v>
      </c>
    </row>
    <row r="699" spans="1:3">
      <c r="A699">
        <v>695</v>
      </c>
      <c r="B699">
        <f t="shared" si="31"/>
        <v>33817.688670047697</v>
      </c>
      <c r="C699">
        <f t="shared" si="32"/>
        <v>6938.8269278958551</v>
      </c>
    </row>
    <row r="700" spans="1:3">
      <c r="A700">
        <v>696</v>
      </c>
      <c r="B700">
        <f t="shared" si="31"/>
        <v>33818.559663754218</v>
      </c>
      <c r="C700">
        <f t="shared" si="32"/>
        <v>6941.8624772848125</v>
      </c>
    </row>
    <row r="701" spans="1:3">
      <c r="A701">
        <v>697</v>
      </c>
      <c r="B701">
        <f t="shared" si="31"/>
        <v>33819.296078440158</v>
      </c>
      <c r="C701">
        <f t="shared" si="32"/>
        <v>6944.7244693765897</v>
      </c>
    </row>
    <row r="702" spans="1:3">
      <c r="A702">
        <v>698</v>
      </c>
      <c r="B702">
        <f t="shared" si="31"/>
        <v>33819.933989856909</v>
      </c>
      <c r="C702">
        <f t="shared" si="32"/>
        <v>6947.4316816539131</v>
      </c>
    </row>
    <row r="703" spans="1:3">
      <c r="A703">
        <v>699</v>
      </c>
      <c r="B703">
        <f t="shared" si="31"/>
        <v>33820.496667603831</v>
      </c>
      <c r="C703">
        <f t="shared" si="32"/>
        <v>6950</v>
      </c>
    </row>
    <row r="704" spans="1:3">
      <c r="A704">
        <v>700</v>
      </c>
      <c r="B704">
        <f t="shared" si="31"/>
        <v>33821</v>
      </c>
      <c r="C704">
        <f t="shared" si="32"/>
        <v>7000</v>
      </c>
    </row>
    <row r="705" spans="1:3">
      <c r="A705">
        <v>701</v>
      </c>
      <c r="B705">
        <f t="shared" si="31"/>
        <v>34790</v>
      </c>
      <c r="C705">
        <f t="shared" si="32"/>
        <v>7034.7067319739635</v>
      </c>
    </row>
    <row r="706" spans="1:3">
      <c r="A706">
        <v>702</v>
      </c>
      <c r="B706">
        <f t="shared" si="31"/>
        <v>34793.311329952303</v>
      </c>
      <c r="C706">
        <f t="shared" si="32"/>
        <v>7055.0088687013131</v>
      </c>
    </row>
    <row r="707" spans="1:3">
      <c r="A707">
        <v>703</v>
      </c>
      <c r="B707">
        <f t="shared" si="31"/>
        <v>34795.248333801916</v>
      </c>
      <c r="C707">
        <f t="shared" si="32"/>
        <v>7069.413463947928</v>
      </c>
    </row>
    <row r="708" spans="1:3">
      <c r="A708">
        <v>704</v>
      </c>
      <c r="B708">
        <f t="shared" si="31"/>
        <v>34796.622659904606</v>
      </c>
      <c r="C708">
        <f t="shared" si="32"/>
        <v>7080.586536052072</v>
      </c>
    </row>
    <row r="709" spans="1:3">
      <c r="A709">
        <v>705</v>
      </c>
      <c r="B709">
        <f t="shared" si="31"/>
        <v>34797.688670047697</v>
      </c>
      <c r="C709">
        <f t="shared" si="32"/>
        <v>7089.7156006752766</v>
      </c>
    </row>
    <row r="710" spans="1:3">
      <c r="A710">
        <v>706</v>
      </c>
      <c r="B710">
        <f t="shared" si="31"/>
        <v>34798.559663754218</v>
      </c>
      <c r="C710">
        <f t="shared" si="32"/>
        <v>7097.4341148356416</v>
      </c>
    </row>
    <row r="711" spans="1:3">
      <c r="A711">
        <v>707</v>
      </c>
      <c r="B711">
        <f t="shared" si="31"/>
        <v>34799.296078440158</v>
      </c>
      <c r="C711">
        <f t="shared" si="32"/>
        <v>7104.1201959218915</v>
      </c>
    </row>
    <row r="712" spans="1:3">
      <c r="A712">
        <v>708</v>
      </c>
      <c r="B712">
        <f t="shared" si="31"/>
        <v>34799.933989856909</v>
      </c>
      <c r="C712">
        <f t="shared" si="32"/>
        <v>7110.0177374026252</v>
      </c>
    </row>
    <row r="713" spans="1:3">
      <c r="A713">
        <v>709</v>
      </c>
      <c r="B713">
        <f t="shared" si="31"/>
        <v>34800.496667603831</v>
      </c>
      <c r="C713">
        <f t="shared" si="32"/>
        <v>7115.2932680260365</v>
      </c>
    </row>
    <row r="714" spans="1:3">
      <c r="A714">
        <v>710</v>
      </c>
      <c r="B714">
        <f t="shared" si="31"/>
        <v>34801</v>
      </c>
      <c r="C714">
        <f t="shared" si="32"/>
        <v>7120.0655659703007</v>
      </c>
    </row>
    <row r="715" spans="1:3">
      <c r="A715">
        <v>711</v>
      </c>
      <c r="B715">
        <f t="shared" si="31"/>
        <v>35784</v>
      </c>
      <c r="C715">
        <f t="shared" si="32"/>
        <v>7124.4223326492402</v>
      </c>
    </row>
    <row r="716" spans="1:3">
      <c r="A716">
        <v>712</v>
      </c>
      <c r="B716">
        <f t="shared" si="31"/>
        <v>35787.311329952303</v>
      </c>
      <c r="C716">
        <f t="shared" si="32"/>
        <v>7128.430169483333</v>
      </c>
    </row>
    <row r="717" spans="1:3">
      <c r="A717">
        <v>713</v>
      </c>
      <c r="B717">
        <f t="shared" si="31"/>
        <v>35789.248333801916</v>
      </c>
      <c r="C717">
        <f t="shared" si="32"/>
        <v>7132.1408468096051</v>
      </c>
    </row>
    <row r="718" spans="1:3">
      <c r="A718">
        <v>714</v>
      </c>
      <c r="B718">
        <f t="shared" si="31"/>
        <v>35790.622659904606</v>
      </c>
      <c r="C718">
        <f t="shared" si="32"/>
        <v>7135.5954047533851</v>
      </c>
    </row>
    <row r="719" spans="1:3">
      <c r="A719">
        <v>715</v>
      </c>
      <c r="B719">
        <f t="shared" si="31"/>
        <v>35791.688670047697</v>
      </c>
      <c r="C719">
        <f t="shared" si="32"/>
        <v>7138.8269278958551</v>
      </c>
    </row>
    <row r="720" spans="1:3">
      <c r="A720">
        <v>716</v>
      </c>
      <c r="B720">
        <f t="shared" si="31"/>
        <v>35792.559663754218</v>
      </c>
      <c r="C720">
        <f t="shared" si="32"/>
        <v>7141.8624772848125</v>
      </c>
    </row>
    <row r="721" spans="1:3">
      <c r="A721">
        <v>717</v>
      </c>
      <c r="B721">
        <f t="shared" si="31"/>
        <v>35793.296078440158</v>
      </c>
      <c r="C721">
        <f t="shared" si="32"/>
        <v>7144.7244693765897</v>
      </c>
    </row>
    <row r="722" spans="1:3">
      <c r="A722">
        <v>718</v>
      </c>
      <c r="B722">
        <f t="shared" si="31"/>
        <v>35793.933989856909</v>
      </c>
      <c r="C722">
        <f t="shared" si="32"/>
        <v>7147.4316816539131</v>
      </c>
    </row>
    <row r="723" spans="1:3">
      <c r="A723">
        <v>719</v>
      </c>
      <c r="B723">
        <f t="shared" si="31"/>
        <v>35794.496667603831</v>
      </c>
      <c r="C723">
        <f t="shared" si="32"/>
        <v>7150</v>
      </c>
    </row>
    <row r="724" spans="1:3">
      <c r="A724">
        <v>720</v>
      </c>
      <c r="B724">
        <f t="shared" si="31"/>
        <v>35795</v>
      </c>
      <c r="C724">
        <f t="shared" si="32"/>
        <v>7200</v>
      </c>
    </row>
    <row r="725" spans="1:3">
      <c r="A725">
        <v>721</v>
      </c>
      <c r="B725">
        <f t="shared" si="31"/>
        <v>36792</v>
      </c>
      <c r="C725">
        <f t="shared" si="32"/>
        <v>7234.7067319739635</v>
      </c>
    </row>
    <row r="726" spans="1:3">
      <c r="A726">
        <v>722</v>
      </c>
      <c r="B726">
        <f t="shared" si="31"/>
        <v>36795.311329952303</v>
      </c>
      <c r="C726">
        <f t="shared" si="32"/>
        <v>7255.0088687013131</v>
      </c>
    </row>
    <row r="727" spans="1:3">
      <c r="A727">
        <v>723</v>
      </c>
      <c r="B727">
        <f t="shared" si="31"/>
        <v>36797.248333801916</v>
      </c>
      <c r="C727">
        <f t="shared" si="32"/>
        <v>7269.413463947928</v>
      </c>
    </row>
    <row r="728" spans="1:3">
      <c r="A728">
        <v>724</v>
      </c>
      <c r="B728">
        <f t="shared" si="31"/>
        <v>36798.622659904606</v>
      </c>
      <c r="C728">
        <f t="shared" si="32"/>
        <v>7280.586536052072</v>
      </c>
    </row>
    <row r="729" spans="1:3">
      <c r="A729">
        <v>725</v>
      </c>
      <c r="B729">
        <f t="shared" si="31"/>
        <v>36799.688670047697</v>
      </c>
      <c r="C729">
        <f t="shared" si="32"/>
        <v>7289.7156006752766</v>
      </c>
    </row>
    <row r="730" spans="1:3">
      <c r="A730">
        <v>726</v>
      </c>
      <c r="B730">
        <f t="shared" si="31"/>
        <v>36800.559663754218</v>
      </c>
      <c r="C730">
        <f t="shared" si="32"/>
        <v>7297.4341148356416</v>
      </c>
    </row>
    <row r="731" spans="1:3">
      <c r="A731">
        <v>727</v>
      </c>
      <c r="B731">
        <f t="shared" si="31"/>
        <v>36801.296078440158</v>
      </c>
      <c r="C731">
        <f t="shared" si="32"/>
        <v>7304.1201959218915</v>
      </c>
    </row>
    <row r="732" spans="1:3">
      <c r="A732">
        <v>728</v>
      </c>
      <c r="B732">
        <f t="shared" si="31"/>
        <v>36801.933989856909</v>
      </c>
      <c r="C732">
        <f t="shared" si="32"/>
        <v>7310.0177374026252</v>
      </c>
    </row>
    <row r="733" spans="1:3">
      <c r="A733">
        <v>729</v>
      </c>
      <c r="B733">
        <f t="shared" si="31"/>
        <v>36802.496667603831</v>
      </c>
      <c r="C733">
        <f t="shared" si="32"/>
        <v>7315.2932680260365</v>
      </c>
    </row>
    <row r="734" spans="1:3">
      <c r="A734">
        <v>730</v>
      </c>
      <c r="B734">
        <f t="shared" si="31"/>
        <v>36803</v>
      </c>
      <c r="C734">
        <f t="shared" si="32"/>
        <v>7320.0655659703007</v>
      </c>
    </row>
    <row r="735" spans="1:3">
      <c r="A735">
        <v>731</v>
      </c>
      <c r="B735">
        <f t="shared" si="31"/>
        <v>37814</v>
      </c>
      <c r="C735">
        <f t="shared" si="32"/>
        <v>7324.4223326492402</v>
      </c>
    </row>
    <row r="736" spans="1:3">
      <c r="A736">
        <v>732</v>
      </c>
      <c r="B736">
        <f t="shared" si="31"/>
        <v>37817.311329952303</v>
      </c>
      <c r="C736">
        <f t="shared" si="32"/>
        <v>7328.430169483333</v>
      </c>
    </row>
    <row r="737" spans="1:3">
      <c r="A737">
        <v>733</v>
      </c>
      <c r="B737">
        <f t="shared" si="31"/>
        <v>37819.248333801916</v>
      </c>
      <c r="C737">
        <f t="shared" si="32"/>
        <v>7332.1408468096051</v>
      </c>
    </row>
    <row r="738" spans="1:3">
      <c r="A738">
        <v>734</v>
      </c>
      <c r="B738">
        <f t="shared" si="31"/>
        <v>37820.622659904606</v>
      </c>
      <c r="C738">
        <f t="shared" si="32"/>
        <v>7335.5954047533851</v>
      </c>
    </row>
    <row r="739" spans="1:3">
      <c r="A739">
        <v>735</v>
      </c>
      <c r="B739">
        <f t="shared" si="31"/>
        <v>37821.688670047697</v>
      </c>
      <c r="C739">
        <f t="shared" si="32"/>
        <v>7338.8269278958551</v>
      </c>
    </row>
    <row r="740" spans="1:3">
      <c r="A740">
        <v>736</v>
      </c>
      <c r="B740">
        <f t="shared" si="31"/>
        <v>37822.559663754218</v>
      </c>
      <c r="C740">
        <f t="shared" si="32"/>
        <v>7341.8624772848125</v>
      </c>
    </row>
    <row r="741" spans="1:3">
      <c r="A741">
        <v>737</v>
      </c>
      <c r="B741">
        <f t="shared" si="31"/>
        <v>37823.296078440158</v>
      </c>
      <c r="C741">
        <f t="shared" si="32"/>
        <v>7344.7244693765897</v>
      </c>
    </row>
    <row r="742" spans="1:3">
      <c r="A742">
        <v>738</v>
      </c>
      <c r="B742">
        <f t="shared" si="31"/>
        <v>37823.933989856909</v>
      </c>
      <c r="C742">
        <f t="shared" si="32"/>
        <v>7347.4316816539131</v>
      </c>
    </row>
    <row r="743" spans="1:3">
      <c r="A743">
        <v>739</v>
      </c>
      <c r="B743">
        <f t="shared" si="31"/>
        <v>37824.496667603831</v>
      </c>
      <c r="C743">
        <f t="shared" si="32"/>
        <v>7350</v>
      </c>
    </row>
    <row r="744" spans="1:3">
      <c r="A744">
        <v>740</v>
      </c>
      <c r="B744">
        <f t="shared" si="31"/>
        <v>37825</v>
      </c>
      <c r="C744">
        <f t="shared" si="32"/>
        <v>7400</v>
      </c>
    </row>
    <row r="745" spans="1:3">
      <c r="A745">
        <v>741</v>
      </c>
      <c r="B745">
        <f t="shared" si="31"/>
        <v>38850</v>
      </c>
      <c r="C745">
        <f t="shared" si="32"/>
        <v>7434.7067319739635</v>
      </c>
    </row>
    <row r="746" spans="1:3">
      <c r="A746">
        <v>742</v>
      </c>
      <c r="B746">
        <f t="shared" si="31"/>
        <v>38853.311329952303</v>
      </c>
      <c r="C746">
        <f t="shared" si="32"/>
        <v>7455.0088687013131</v>
      </c>
    </row>
    <row r="747" spans="1:3">
      <c r="A747">
        <v>743</v>
      </c>
      <c r="B747">
        <f t="shared" si="31"/>
        <v>38855.248333801916</v>
      </c>
      <c r="C747">
        <f t="shared" si="32"/>
        <v>7469.413463947928</v>
      </c>
    </row>
    <row r="748" spans="1:3">
      <c r="A748">
        <v>744</v>
      </c>
      <c r="B748">
        <f t="shared" si="31"/>
        <v>38856.622659904606</v>
      </c>
      <c r="C748">
        <f t="shared" si="32"/>
        <v>7480.586536052072</v>
      </c>
    </row>
    <row r="749" spans="1:3">
      <c r="A749">
        <v>745</v>
      </c>
      <c r="B749">
        <f t="shared" si="31"/>
        <v>38857.688670047697</v>
      </c>
      <c r="C749">
        <f t="shared" si="32"/>
        <v>7489.7156006752766</v>
      </c>
    </row>
    <row r="750" spans="1:3">
      <c r="A750">
        <v>746</v>
      </c>
      <c r="B750">
        <f t="shared" si="31"/>
        <v>38858.559663754218</v>
      </c>
      <c r="C750">
        <f t="shared" si="32"/>
        <v>7497.4341148356416</v>
      </c>
    </row>
    <row r="751" spans="1:3">
      <c r="A751">
        <v>747</v>
      </c>
      <c r="B751">
        <f t="shared" si="31"/>
        <v>38859.296078440158</v>
      </c>
      <c r="C751">
        <f t="shared" si="32"/>
        <v>7504.1201959218915</v>
      </c>
    </row>
    <row r="752" spans="1:3">
      <c r="A752">
        <v>748</v>
      </c>
      <c r="B752">
        <f t="shared" si="31"/>
        <v>38859.933989856909</v>
      </c>
      <c r="C752">
        <f t="shared" si="32"/>
        <v>7510.0177374026252</v>
      </c>
    </row>
    <row r="753" spans="1:3">
      <c r="A753">
        <v>749</v>
      </c>
      <c r="B753">
        <f t="shared" ref="B753:B754" si="33">LOG(MOD(A752, 10)+1,10)*11+QUOTIENT(A752, 10)*(QUOTIENT(A752, 10)+1)/2*14</f>
        <v>38860.496667603831</v>
      </c>
      <c r="C753">
        <f t="shared" ref="C753:C754" si="34">LOG(MOD(A753,20)+1, 20)*150+QUOTIENT(A753, 20)*200</f>
        <v>7515.2932680260365</v>
      </c>
    </row>
    <row r="754" spans="1:3">
      <c r="A754">
        <v>750</v>
      </c>
      <c r="B754">
        <f t="shared" si="33"/>
        <v>38861</v>
      </c>
      <c r="C754">
        <f t="shared" si="34"/>
        <v>7520.0655659703007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F50B-2E5E-D54F-998A-13311A575D3E}">
  <dimension ref="A1:R302"/>
  <sheetViews>
    <sheetView workbookViewId="0">
      <selection activeCell="C3" sqref="C3:C102"/>
    </sheetView>
  </sheetViews>
  <sheetFormatPr baseColWidth="10" defaultRowHeight="18"/>
  <sheetData>
    <row r="1" spans="1:18">
      <c r="B1" t="s">
        <v>4</v>
      </c>
      <c r="C1">
        <v>100</v>
      </c>
      <c r="E1" t="s">
        <v>193</v>
      </c>
      <c r="F1">
        <v>150</v>
      </c>
      <c r="H1" t="s">
        <v>194</v>
      </c>
      <c r="I1">
        <v>200</v>
      </c>
      <c r="K1" t="s">
        <v>195</v>
      </c>
      <c r="L1">
        <v>250</v>
      </c>
      <c r="N1" t="s">
        <v>196</v>
      </c>
      <c r="O1">
        <v>300</v>
      </c>
      <c r="Q1" t="s">
        <v>9</v>
      </c>
      <c r="R1">
        <v>300</v>
      </c>
    </row>
    <row r="2" spans="1:18">
      <c r="A2" t="s">
        <v>183</v>
      </c>
      <c r="B2" t="s">
        <v>184</v>
      </c>
      <c r="C2" t="s">
        <v>124</v>
      </c>
      <c r="D2" t="s">
        <v>183</v>
      </c>
      <c r="E2" t="s">
        <v>184</v>
      </c>
      <c r="F2" t="s">
        <v>124</v>
      </c>
      <c r="G2" t="s">
        <v>183</v>
      </c>
      <c r="H2" t="s">
        <v>184</v>
      </c>
      <c r="I2" t="s">
        <v>124</v>
      </c>
      <c r="J2" t="s">
        <v>183</v>
      </c>
      <c r="K2" t="s">
        <v>184</v>
      </c>
      <c r="L2" t="s">
        <v>124</v>
      </c>
      <c r="M2" t="s">
        <v>183</v>
      </c>
      <c r="N2" t="s">
        <v>184</v>
      </c>
      <c r="O2" t="s">
        <v>124</v>
      </c>
      <c r="P2" t="s">
        <v>183</v>
      </c>
      <c r="Q2" t="s">
        <v>184</v>
      </c>
      <c r="R2" t="s">
        <v>124</v>
      </c>
    </row>
    <row r="3" spans="1:18">
      <c r="A3">
        <v>1</v>
      </c>
      <c r="C3">
        <f>2^(A3*2/$C$1)*개론!$I$6/4</f>
        <v>50.697973989501456</v>
      </c>
      <c r="D3">
        <v>1</v>
      </c>
      <c r="F3">
        <f>2^(D3*2/$F$1)*개론!$J$6/4</f>
        <v>100.92848012118742</v>
      </c>
      <c r="G3">
        <v>1</v>
      </c>
      <c r="I3">
        <f>2^(G3*2/$I$1)*개론!$K$6/4</f>
        <v>163.63027688421681</v>
      </c>
      <c r="J3">
        <v>1</v>
      </c>
      <c r="L3">
        <f>2^(J3*2/$L$1)*개론!$L$6/4</f>
        <v>238.8206378446362</v>
      </c>
      <c r="M3">
        <v>1</v>
      </c>
      <c r="O3">
        <f>2^(M3*2/$O$1)*개론!$M$6/4</f>
        <v>326.50529418066748</v>
      </c>
      <c r="P3">
        <v>1</v>
      </c>
      <c r="R3">
        <f>2^(P3*2/$R$1)*개론!$N$6/4</f>
        <v>426.96846162087286</v>
      </c>
    </row>
    <row r="4" spans="1:18">
      <c r="A4">
        <v>2</v>
      </c>
      <c r="C4">
        <f>2^(A4*2/$C$1)*개론!$I$6/4</f>
        <v>51.405691332803329</v>
      </c>
      <c r="D4">
        <v>2</v>
      </c>
      <c r="F4">
        <f>2^(D4*2/$F$1)*개론!$J$6/4</f>
        <v>101.86558099572925</v>
      </c>
      <c r="G4">
        <v>2</v>
      </c>
      <c r="I4">
        <f>2^(G4*2/$I$1)*개론!$K$6/4</f>
        <v>164.76841546587974</v>
      </c>
      <c r="J4">
        <v>2</v>
      </c>
      <c r="L4">
        <f>2^(J4*2/$L$1)*개론!$L$6/4</f>
        <v>240.14861920218473</v>
      </c>
      <c r="M4">
        <v>2</v>
      </c>
      <c r="O4">
        <f>2^(M4*2/$O$1)*개론!$M$6/4</f>
        <v>328.01756039385913</v>
      </c>
      <c r="P4">
        <v>2</v>
      </c>
      <c r="R4">
        <f>2^(P4*2/$R$1)*개론!$N$6/4</f>
        <v>428.94604051504655</v>
      </c>
    </row>
    <row r="5" spans="1:18">
      <c r="A5">
        <v>3</v>
      </c>
      <c r="C5">
        <f>2^(A5*2/$C$1)*개론!$I$6/4</f>
        <v>52.123288042056068</v>
      </c>
      <c r="D5">
        <v>3</v>
      </c>
      <c r="F5">
        <f>2^(D5*2/$F$1)*개론!$J$6/4</f>
        <v>102.81138266560666</v>
      </c>
      <c r="G5">
        <v>3</v>
      </c>
      <c r="I5">
        <f>2^(G5*2/$I$1)*개론!$K$6/4</f>
        <v>165.91447042741893</v>
      </c>
      <c r="J5">
        <v>3</v>
      </c>
      <c r="L5">
        <f>2^(J5*2/$L$1)*개론!$L$6/4</f>
        <v>241.48398490683962</v>
      </c>
      <c r="M5">
        <v>3</v>
      </c>
      <c r="O5">
        <f>2^(M5*2/$O$1)*개론!$M$6/4</f>
        <v>329.53683093175948</v>
      </c>
      <c r="P5">
        <v>3</v>
      </c>
      <c r="R5">
        <f>2^(P5*2/$R$1)*개론!$N$6/4</f>
        <v>430.93277891076235</v>
      </c>
    </row>
    <row r="6" spans="1:18">
      <c r="A6">
        <v>4</v>
      </c>
      <c r="C6">
        <f>2^(A6*2/$C$1)*개론!$I$6/4</f>
        <v>52.850902028069015</v>
      </c>
      <c r="D6">
        <v>4</v>
      </c>
      <c r="F6">
        <f>2^(D6*2/$F$1)*개론!$J$6/4</f>
        <v>103.76596591597473</v>
      </c>
      <c r="G6">
        <v>4</v>
      </c>
      <c r="I6">
        <f>2^(G6*2/$I$1)*개론!$K$6/4</f>
        <v>167.06849683161082</v>
      </c>
      <c r="J6">
        <v>4</v>
      </c>
      <c r="L6">
        <f>2^(J6*2/$L$1)*개론!$L$6/4</f>
        <v>242.82677601985657</v>
      </c>
      <c r="M6">
        <v>4</v>
      </c>
      <c r="O6">
        <f>2^(M6*2/$O$1)*개론!$M$6/4</f>
        <v>331.06313823612004</v>
      </c>
      <c r="P6">
        <v>4</v>
      </c>
      <c r="R6">
        <f>2^(P6*2/$R$1)*개론!$N$6/4</f>
        <v>432.9287192318493</v>
      </c>
    </row>
    <row r="7" spans="1:18">
      <c r="A7">
        <v>5</v>
      </c>
      <c r="C7">
        <f>2^(A7*2/$C$1)*개론!$I$6/4</f>
        <v>53.588673126814655</v>
      </c>
      <c r="D7">
        <v>5</v>
      </c>
      <c r="F7">
        <f>2^(D7*2/$F$1)*개론!$J$6/4</f>
        <v>104.72941228206267</v>
      </c>
      <c r="G7">
        <v>5</v>
      </c>
      <c r="I7">
        <f>2^(G7*2/$I$1)*개론!$K$6/4</f>
        <v>168.23055012422387</v>
      </c>
      <c r="J7">
        <v>5</v>
      </c>
      <c r="L7">
        <f>2^(J7*2/$L$1)*개론!$L$6/4</f>
        <v>244.17703383081582</v>
      </c>
      <c r="M7">
        <v>5</v>
      </c>
      <c r="O7">
        <f>2^(M7*2/$O$1)*개론!$M$6/4</f>
        <v>332.59651489895185</v>
      </c>
      <c r="P7">
        <v>5</v>
      </c>
      <c r="R7">
        <f>2^(P7*2/$R$1)*개론!$N$6/4</f>
        <v>434.93390409862934</v>
      </c>
    </row>
    <row r="8" spans="1:18">
      <c r="A8">
        <v>6</v>
      </c>
      <c r="C8">
        <f>2^(A8*2/$C$1)*개론!$I$6/4</f>
        <v>54.336743126302899</v>
      </c>
      <c r="D8">
        <v>6</v>
      </c>
      <c r="F8">
        <f>2^(D8*2/$F$1)*개론!$J$6/4</f>
        <v>105.70180405613803</v>
      </c>
      <c r="G8">
        <v>6</v>
      </c>
      <c r="I8">
        <f>2^(G8*2/$I$1)*개론!$K$6/4</f>
        <v>169.40068613668222</v>
      </c>
      <c r="J8">
        <v>6</v>
      </c>
      <c r="L8">
        <f>2^(J8*2/$L$1)*개론!$L$6/4</f>
        <v>245.53479985889155</v>
      </c>
      <c r="M8">
        <v>6</v>
      </c>
      <c r="O8">
        <f>2^(M8*2/$O$1)*개론!$M$6/4</f>
        <v>334.13699366322163</v>
      </c>
      <c r="P8">
        <v>6</v>
      </c>
      <c r="R8">
        <f>2^(P8*2/$R$1)*개론!$N$6/4</f>
        <v>436.94837632882826</v>
      </c>
    </row>
    <row r="9" spans="1:18">
      <c r="A9">
        <v>7</v>
      </c>
      <c r="C9">
        <f>2^(A9*2/$C$1)*개론!$I$6/4</f>
        <v>55.095255793830532</v>
      </c>
      <c r="D9">
        <v>7</v>
      </c>
      <c r="F9">
        <f>2^(D9*2/$F$1)*개론!$J$6/4</f>
        <v>106.68322429453576</v>
      </c>
      <c r="G9">
        <v>7</v>
      </c>
      <c r="I9">
        <f>2^(G9*2/$I$1)*개론!$K$6/4</f>
        <v>170.57896108874846</v>
      </c>
      <c r="J9">
        <v>7</v>
      </c>
      <c r="L9">
        <f>2^(J9*2/$L$1)*개론!$L$6/4</f>
        <v>246.9001158541287</v>
      </c>
      <c r="M9">
        <v>7</v>
      </c>
      <c r="O9">
        <f>2^(M9*2/$O$1)*개론!$M$6/4</f>
        <v>335.6846074235508</v>
      </c>
      <c r="P9">
        <v>7</v>
      </c>
      <c r="R9">
        <f>2^(P9*2/$R$1)*개론!$N$6/4</f>
        <v>438.97217893848949</v>
      </c>
    </row>
    <row r="10" spans="1:18">
      <c r="A10">
        <v>8</v>
      </c>
      <c r="C10">
        <f>2^(A10*2/$C$1)*개론!$I$6/4</f>
        <v>55.864356903611004</v>
      </c>
      <c r="D10">
        <v>8</v>
      </c>
      <c r="F10">
        <f>2^(D10*2/$F$1)*개론!$J$6/4</f>
        <v>107.6737568247523</v>
      </c>
      <c r="G10">
        <v>8</v>
      </c>
      <c r="I10">
        <f>2^(G10*2/$I$1)*개론!$K$6/4</f>
        <v>171.76543159122429</v>
      </c>
      <c r="J10">
        <v>8</v>
      </c>
      <c r="L10">
        <f>2^(J10*2/$L$1)*개론!$L$6/4</f>
        <v>248.27302379872665</v>
      </c>
      <c r="M10">
        <v>8</v>
      </c>
      <c r="O10">
        <f>2^(M10*2/$O$1)*개론!$M$6/4</f>
        <v>337.23938922691787</v>
      </c>
      <c r="P10">
        <v>8</v>
      </c>
      <c r="R10">
        <f>2^(P10*2/$R$1)*개론!$N$6/4</f>
        <v>441.0053551428926</v>
      </c>
    </row>
    <row r="11" spans="1:18">
      <c r="A11">
        <v>9</v>
      </c>
      <c r="C11">
        <f>2^(A11*2/$C$1)*개론!$I$6/4</f>
        <v>56.644194264789924</v>
      </c>
      <c r="D11">
        <v>9</v>
      </c>
      <c r="F11">
        <f>2^(D11*2/$F$1)*개론!$J$6/4</f>
        <v>108.6734862526058</v>
      </c>
      <c r="G11">
        <v>9</v>
      </c>
      <c r="I11">
        <f>2^(G11*2/$I$1)*개론!$K$6/4</f>
        <v>172.96015464867097</v>
      </c>
      <c r="J11">
        <v>9</v>
      </c>
      <c r="L11">
        <f>2^(J11*2/$L$1)*개론!$L$6/4</f>
        <v>249.65356590833028</v>
      </c>
      <c r="M11">
        <v>9</v>
      </c>
      <c r="O11">
        <f>2^(M11*2/$O$1)*개론!$M$6/4</f>
        <v>338.80137227336445</v>
      </c>
      <c r="P11">
        <v>9</v>
      </c>
      <c r="R11">
        <f>2^(P11*2/$R$1)*개론!$N$6/4</f>
        <v>443.04794835747663</v>
      </c>
    </row>
    <row r="12" spans="1:18">
      <c r="A12">
        <v>10</v>
      </c>
      <c r="C12">
        <f>2^(A12*2/$C$1)*개론!$I$6/4</f>
        <v>57.434917749851756</v>
      </c>
      <c r="D12">
        <v>10</v>
      </c>
      <c r="F12">
        <f>2^(D12*2/$F$1)*개론!$J$6/4</f>
        <v>109.68249796946259</v>
      </c>
      <c r="G12">
        <v>10</v>
      </c>
      <c r="I12">
        <f>2^(G12*2/$I$1)*개론!$K$6/4</f>
        <v>174.16318766214764</v>
      </c>
      <c r="J12">
        <v>10</v>
      </c>
      <c r="L12">
        <f>2^(J12*2/$L$1)*개론!$L$6/4</f>
        <v>251.04178463332781</v>
      </c>
      <c r="M12">
        <v>10</v>
      </c>
      <c r="O12">
        <f>2^(M12*2/$O$1)*개론!$M$6/4</f>
        <v>340.37058991670369</v>
      </c>
      <c r="P12">
        <v>10</v>
      </c>
      <c r="R12">
        <f>2^(P12*2/$R$1)*개론!$N$6/4</f>
        <v>445.10000219876633</v>
      </c>
    </row>
    <row r="13" spans="1:18">
      <c r="A13">
        <v>11</v>
      </c>
      <c r="C13">
        <f>2^(A13*2/$C$1)*개론!$I$6/4</f>
        <v>58.236679323422791</v>
      </c>
      <c r="D13">
        <v>11</v>
      </c>
      <c r="F13">
        <f>2^(D13*2/$F$1)*개론!$J$6/4</f>
        <v>110.70087815953084</v>
      </c>
      <c r="G13">
        <v>11</v>
      </c>
      <c r="I13">
        <f>2^(G13*2/$I$1)*개론!$K$6/4</f>
        <v>175.37458843196941</v>
      </c>
      <c r="J13">
        <v>11</v>
      </c>
      <c r="L13">
        <f>2^(J13*2/$L$1)*개론!$L$6/4</f>
        <v>252.43772266015637</v>
      </c>
      <c r="M13">
        <v>11</v>
      </c>
      <c r="O13">
        <f>2^(M13*2/$O$1)*개론!$M$6/4</f>
        <v>341.94707566523277</v>
      </c>
      <c r="P13">
        <v>11</v>
      </c>
      <c r="R13">
        <f>2^(P13*2/$R$1)*개론!$N$6/4</f>
        <v>447.16156048530445</v>
      </c>
    </row>
    <row r="14" spans="1:18">
      <c r="A14">
        <v>12</v>
      </c>
      <c r="C14">
        <f>2^(A14*2/$C$1)*개론!$I$6/4</f>
        <v>59.049633071476514</v>
      </c>
      <c r="D14">
        <v>12</v>
      </c>
      <c r="F14">
        <f>2^(D14*2/$F$1)*개론!$J$6/4</f>
        <v>111.72871380722201</v>
      </c>
      <c r="G14">
        <v>12</v>
      </c>
      <c r="I14">
        <f>2^(G14*2/$I$1)*개론!$K$6/4</f>
        <v>176.59441516048443</v>
      </c>
      <c r="J14">
        <v>12</v>
      </c>
      <c r="L14">
        <f>2^(J14*2/$L$1)*개론!$L$6/4</f>
        <v>253.84142291261438</v>
      </c>
      <c r="M14">
        <v>12</v>
      </c>
      <c r="O14">
        <f>2^(M14*2/$O$1)*개론!$M$6/4</f>
        <v>343.53086318244857</v>
      </c>
      <c r="P14">
        <v>12</v>
      </c>
      <c r="R14">
        <f>2^(P14*2/$R$1)*개론!$N$6/4</f>
        <v>449.2326672385866</v>
      </c>
    </row>
    <row r="15" spans="1:18">
      <c r="A15">
        <v>13</v>
      </c>
      <c r="C15">
        <f>2^(A15*2/$C$1)*개론!$I$6/4</f>
        <v>59.873935230946429</v>
      </c>
      <c r="D15">
        <v>13</v>
      </c>
      <c r="F15">
        <f>2^(D15*2/$F$1)*개론!$J$6/4</f>
        <v>112.76609270458042</v>
      </c>
      <c r="G15">
        <v>13</v>
      </c>
      <c r="I15">
        <f>2^(G15*2/$I$1)*개론!$K$6/4</f>
        <v>177.82272645487015</v>
      </c>
      <c r="J15">
        <v>13</v>
      </c>
      <c r="L15">
        <f>2^(J15*2/$L$1)*개론!$L$6/4</f>
        <v>255.25292855318153</v>
      </c>
      <c r="M15">
        <v>13</v>
      </c>
      <c r="O15">
        <f>2^(M15*2/$O$1)*개론!$M$6/4</f>
        <v>345.12198628776616</v>
      </c>
      <c r="P15">
        <v>13</v>
      </c>
      <c r="R15">
        <f>2^(P15*2/$R$1)*개론!$N$6/4</f>
        <v>451.31336668400195</v>
      </c>
    </row>
    <row r="16" spans="1:18">
      <c r="A16">
        <v>14</v>
      </c>
      <c r="C16">
        <f>2^(A16*2/$C$1)*개론!$I$6/4</f>
        <v>60.709744219752352</v>
      </c>
      <c r="D16">
        <v>14</v>
      </c>
      <c r="F16">
        <f>2^(D16*2/$F$1)*개론!$J$6/4</f>
        <v>113.81310345878224</v>
      </c>
      <c r="G16">
        <v>14</v>
      </c>
      <c r="I16">
        <f>2^(G16*2/$I$1)*개론!$K$6/4</f>
        <v>179.05958132994922</v>
      </c>
      <c r="J16">
        <v>14</v>
      </c>
      <c r="L16">
        <f>2^(J16*2/$L$1)*개론!$L$6/4</f>
        <v>256.672282984346</v>
      </c>
      <c r="M16">
        <v>14</v>
      </c>
      <c r="O16">
        <f>2^(M16*2/$O$1)*개론!$M$6/4</f>
        <v>346.7204789572412</v>
      </c>
      <c r="P16">
        <v>14</v>
      </c>
      <c r="R16">
        <f>2^(P16*2/$R$1)*개론!$N$6/4</f>
        <v>453.40370325177696</v>
      </c>
    </row>
    <row r="17" spans="1:18">
      <c r="A17">
        <v>15</v>
      </c>
      <c r="C17">
        <f>2^(A17*2/$C$1)*개론!$I$6/4</f>
        <v>61.557220667245815</v>
      </c>
      <c r="D17">
        <v>15</v>
      </c>
      <c r="F17">
        <f>2^(D17*2/$F$1)*개론!$J$6/4</f>
        <v>114.86983549970351</v>
      </c>
      <c r="G17">
        <v>15</v>
      </c>
      <c r="I17">
        <f>2^(G17*2/$I$1)*개론!$K$6/4</f>
        <v>180.30503921102482</v>
      </c>
      <c r="J17">
        <v>15</v>
      </c>
      <c r="L17">
        <f>2^(J17*2/$L$1)*개론!$L$6/4</f>
        <v>258.09952984993879</v>
      </c>
      <c r="M17">
        <v>15</v>
      </c>
      <c r="O17">
        <f>2^(M17*2/$O$1)*개론!$M$6/4</f>
        <v>348.32637532429527</v>
      </c>
      <c r="P17">
        <v>15</v>
      </c>
      <c r="R17">
        <f>2^(P17*2/$R$1)*개론!$N$6/4</f>
        <v>455.50372157792458</v>
      </c>
    </row>
    <row r="18" spans="1:18">
      <c r="A18">
        <v>16</v>
      </c>
      <c r="C18">
        <f>2^(A18*2/$C$1)*개론!$I$6/4</f>
        <v>62.416527445080597</v>
      </c>
      <c r="D18">
        <v>16</v>
      </c>
      <c r="F18">
        <f>2^(D18*2/$F$1)*개론!$J$6/4</f>
        <v>115.93637908755893</v>
      </c>
      <c r="G18">
        <v>16</v>
      </c>
      <c r="I18">
        <f>2^(G18*2/$I$1)*개론!$K$6/4</f>
        <v>181.55915993673577</v>
      </c>
      <c r="J18">
        <v>16</v>
      </c>
      <c r="L18">
        <f>2^(J18*2/$L$1)*개론!$L$6/4</f>
        <v>259.53471303647621</v>
      </c>
      <c r="M18">
        <v>16</v>
      </c>
      <c r="O18">
        <f>2^(M18*2/$O$1)*개론!$M$6/4</f>
        <v>349.93970968044499</v>
      </c>
      <c r="P18">
        <v>16</v>
      </c>
      <c r="R18">
        <f>2^(P18*2/$R$1)*개론!$N$6/4</f>
        <v>457.61346650519732</v>
      </c>
    </row>
    <row r="19" spans="1:18">
      <c r="A19">
        <v>17</v>
      </c>
      <c r="C19">
        <f>2^(A19*2/$C$1)*개론!$I$6/4</f>
        <v>63.287829698513995</v>
      </c>
      <c r="D19">
        <v>17</v>
      </c>
      <c r="F19">
        <f>2^(D19*2/$F$1)*개론!$J$6/4</f>
        <v>117.01282532061141</v>
      </c>
      <c r="G19">
        <v>17</v>
      </c>
      <c r="I19">
        <f>2^(G19*2/$I$1)*개론!$K$6/4</f>
        <v>182.82200376193154</v>
      </c>
      <c r="J19">
        <v>17</v>
      </c>
      <c r="L19">
        <f>2^(J19*2/$L$1)*개론!$L$6/4</f>
        <v>260.97787667450893</v>
      </c>
      <c r="M19">
        <v>17</v>
      </c>
      <c r="O19">
        <f>2^(M19*2/$O$1)*개론!$M$6/4</f>
        <v>351.56051647603402</v>
      </c>
      <c r="P19">
        <v>17</v>
      </c>
      <c r="R19">
        <f>2^(P19*2/$R$1)*개론!$N$6/4</f>
        <v>459.73298308404452</v>
      </c>
    </row>
    <row r="20" spans="1:18">
      <c r="A20">
        <v>18</v>
      </c>
      <c r="C20">
        <f>2^(A20*2/$C$1)*개론!$I$6/4</f>
        <v>64.171294878145218</v>
      </c>
      <c r="D20">
        <v>18</v>
      </c>
      <c r="F20">
        <f>2^(D20*2/$F$1)*개론!$J$6/4</f>
        <v>118.09926614295303</v>
      </c>
      <c r="G20">
        <v>18</v>
      </c>
      <c r="I20">
        <f>2^(G20*2/$I$1)*개론!$K$6/4</f>
        <v>184.09363136056726</v>
      </c>
      <c r="J20">
        <v>18</v>
      </c>
      <c r="L20">
        <f>2^(J20*2/$L$1)*개론!$L$6/4</f>
        <v>262.429065139979</v>
      </c>
      <c r="M20">
        <v>18</v>
      </c>
      <c r="O20">
        <f>2^(M20*2/$O$1)*개론!$M$6/4</f>
        <v>353.18883032096886</v>
      </c>
      <c r="P20">
        <v>18</v>
      </c>
      <c r="R20">
        <f>2^(P20*2/$R$1)*개론!$N$6/4</f>
        <v>461.86231657357467</v>
      </c>
    </row>
    <row r="21" spans="1:18">
      <c r="A21">
        <v>19</v>
      </c>
      <c r="C21">
        <f>2^(A21*2/$C$1)*개론!$I$6/4</f>
        <v>65.067092772096686</v>
      </c>
      <c r="D21">
        <v>19</v>
      </c>
      <c r="F21">
        <f>2^(D21*2/$F$1)*개론!$J$6/4</f>
        <v>119.19579435235859</v>
      </c>
      <c r="G21">
        <v>19</v>
      </c>
      <c r="I21">
        <f>2^(G21*2/$I$1)*개론!$K$6/4</f>
        <v>185.37410382861884</v>
      </c>
      <c r="J21">
        <v>19</v>
      </c>
      <c r="L21">
        <f>2^(J21*2/$L$1)*개론!$L$6/4</f>
        <v>263.88832305558475</v>
      </c>
      <c r="M21">
        <v>19</v>
      </c>
      <c r="O21">
        <f>2^(M21*2/$O$1)*개론!$M$6/4</f>
        <v>354.82468598545785</v>
      </c>
      <c r="P21">
        <v>19</v>
      </c>
      <c r="R21">
        <f>2^(P21*2/$R$1)*개론!$N$6/4</f>
        <v>464.0015124425218</v>
      </c>
    </row>
    <row r="22" spans="1:18">
      <c r="A22">
        <v>20</v>
      </c>
      <c r="C22">
        <f>2^(A22*2/$C$1)*개론!$I$6/4</f>
        <v>65.975395538644705</v>
      </c>
      <c r="D22">
        <v>20</v>
      </c>
      <c r="F22">
        <f>2^(D22*2/$F$1)*개론!$J$6/4</f>
        <v>120.30250360821167</v>
      </c>
      <c r="G22">
        <v>20</v>
      </c>
      <c r="I22">
        <f>2^(G22*2/$I$1)*개론!$K$6/4</f>
        <v>186.66348268701822</v>
      </c>
      <c r="J22">
        <v>20</v>
      </c>
      <c r="L22">
        <f>2^(J22*2/$L$1)*개론!$L$6/4</f>
        <v>265.35569529215223</v>
      </c>
      <c r="M22">
        <v>20</v>
      </c>
      <c r="O22">
        <f>2^(M22*2/$O$1)*개론!$M$6/4</f>
        <v>356.46811840075344</v>
      </c>
      <c r="P22">
        <v>20</v>
      </c>
      <c r="R22">
        <f>2^(P22*2/$R$1)*개론!$N$6/4</f>
        <v>466.15061637021603</v>
      </c>
    </row>
    <row r="23" spans="1:18">
      <c r="A23">
        <v>21</v>
      </c>
      <c r="C23">
        <f>2^(A23*2/$C$1)*개론!$I$6/4</f>
        <v>66.896377739305606</v>
      </c>
      <c r="D23">
        <v>21</v>
      </c>
      <c r="F23">
        <f>2^(D23*2/$F$1)*개론!$J$6/4</f>
        <v>121.4194884395047</v>
      </c>
      <c r="G23">
        <v>21</v>
      </c>
      <c r="I23">
        <f>2^(G23*2/$I$1)*개론!$K$6/4</f>
        <v>187.96182988460919</v>
      </c>
      <c r="J23">
        <v>21</v>
      </c>
      <c r="L23">
        <f>2^(J23*2/$L$1)*개론!$L$6/4</f>
        <v>266.83122697001568</v>
      </c>
      <c r="M23">
        <v>21</v>
      </c>
      <c r="O23">
        <f>2^(M23*2/$O$1)*개론!$M$6/4</f>
        <v>358.11916265989845</v>
      </c>
      <c r="P23">
        <v>21</v>
      </c>
      <c r="R23">
        <f>2^(P23*2/$R$1)*개론!$N$6/4</f>
        <v>468.30967424755954</v>
      </c>
    </row>
    <row r="24" spans="1:18">
      <c r="A24">
        <v>22</v>
      </c>
      <c r="C24">
        <f>2^(A24*2/$C$1)*개론!$I$6/4</f>
        <v>67.830216372383589</v>
      </c>
      <c r="D24">
        <v>22</v>
      </c>
      <c r="F24">
        <f>2^(D24*2/$F$1)*개론!$J$6/4</f>
        <v>122.54684425291293</v>
      </c>
      <c r="G24">
        <v>22</v>
      </c>
      <c r="I24">
        <f>2^(G24*2/$I$1)*개론!$K$6/4</f>
        <v>189.26920780112408</v>
      </c>
      <c r="J24">
        <v>22</v>
      </c>
      <c r="L24">
        <f>2^(J24*2/$L$1)*개론!$L$6/4</f>
        <v>268.31496346040433</v>
      </c>
      <c r="M24">
        <v>22</v>
      </c>
      <c r="O24">
        <f>2^(M24*2/$O$1)*개론!$M$6/4</f>
        <v>359.77785401847524</v>
      </c>
      <c r="P24">
        <v>22</v>
      </c>
      <c r="R24">
        <f>2^(P24*2/$R$1)*개론!$N$6/4</f>
        <v>470.47873217800611</v>
      </c>
    </row>
    <row r="25" spans="1:18">
      <c r="A25">
        <v>23</v>
      </c>
      <c r="C25">
        <f>2^(A25*2/$C$1)*개론!$I$6/4</f>
        <v>68.777090906987198</v>
      </c>
      <c r="D25">
        <v>23</v>
      </c>
      <c r="F25">
        <f>2^(D25*2/$F$1)*개론!$J$6/4</f>
        <v>123.68466734094375</v>
      </c>
      <c r="G25">
        <v>23</v>
      </c>
      <c r="I25">
        <f>2^(G25*2/$I$1)*개론!$K$6/4</f>
        <v>190.58567925018031</v>
      </c>
      <c r="J25">
        <v>23</v>
      </c>
      <c r="L25">
        <f>2^(J25*2/$L$1)*개론!$L$6/4</f>
        <v>269.80695038683803</v>
      </c>
      <c r="M25">
        <v>23</v>
      </c>
      <c r="O25">
        <f>2^(M25*2/$O$1)*개론!$M$6/4</f>
        <v>361.44422789535849</v>
      </c>
      <c r="P25">
        <v>23</v>
      </c>
      <c r="R25">
        <f>2^(P25*2/$R$1)*개론!$N$6/4</f>
        <v>472.65783647854573</v>
      </c>
    </row>
    <row r="26" spans="1:18">
      <c r="A26">
        <v>24</v>
      </c>
      <c r="C26">
        <f>2^(A26*2/$C$1)*개론!$I$6/4</f>
        <v>69.737183317520262</v>
      </c>
      <c r="D26">
        <v>24</v>
      </c>
      <c r="F26">
        <f>2^(D26*2/$F$1)*개론!$J$6/4</f>
        <v>124.83305489016119</v>
      </c>
      <c r="G26">
        <v>24</v>
      </c>
      <c r="I26">
        <f>2^(G26*2/$I$1)*개론!$K$6/4</f>
        <v>191.91130748229867</v>
      </c>
      <c r="J26">
        <v>24</v>
      </c>
      <c r="L26">
        <f>2^(J26*2/$L$1)*개론!$L$6/4</f>
        <v>271.30723362652952</v>
      </c>
      <c r="M26">
        <v>24</v>
      </c>
      <c r="O26">
        <f>2^(M26*2/$O$1)*개론!$M$6/4</f>
        <v>363.11831987347153</v>
      </c>
      <c r="P26">
        <v>24</v>
      </c>
      <c r="R26">
        <f>2^(P26*2/$R$1)*개론!$N$6/4</f>
        <v>474.84703368069353</v>
      </c>
    </row>
    <row r="27" spans="1:18">
      <c r="A27">
        <v>25</v>
      </c>
      <c r="C27">
        <f>2^(A27*2/$C$1)*개론!$I$6/4</f>
        <v>70.710678118654755</v>
      </c>
      <c r="D27">
        <v>25</v>
      </c>
      <c r="F27">
        <f>2^(D27*2/$F$1)*개론!$J$6/4</f>
        <v>125.99210498948732</v>
      </c>
      <c r="G27">
        <v>25</v>
      </c>
      <c r="I27">
        <f>2^(G27*2/$I$1)*개론!$K$6/4</f>
        <v>193.24615618794218</v>
      </c>
      <c r="J27">
        <v>25</v>
      </c>
      <c r="L27">
        <f>2^(J27*2/$L$1)*개론!$L$6/4</f>
        <v>272.81585931179586</v>
      </c>
      <c r="M27">
        <v>25</v>
      </c>
      <c r="O27">
        <f>2^(M27*2/$O$1)*개론!$M$6/4</f>
        <v>364.80016570054624</v>
      </c>
      <c r="P27">
        <v>25</v>
      </c>
      <c r="R27">
        <f>2^(P27*2/$R$1)*개론!$N$6/4</f>
        <v>477.04637053148355</v>
      </c>
    </row>
    <row r="28" spans="1:18">
      <c r="A28">
        <v>26</v>
      </c>
      <c r="C28">
        <f>2^(A28*2/$C$1)*개론!$I$6/4</f>
        <v>71.697762400791376</v>
      </c>
      <c r="D28">
        <v>26</v>
      </c>
      <c r="F28">
        <f>2^(D28*2/$F$1)*개론!$J$6/4</f>
        <v>127.16191663858028</v>
      </c>
      <c r="G28">
        <v>26</v>
      </c>
      <c r="I28">
        <f>2^(G28*2/$I$1)*개론!$K$6/4</f>
        <v>194.59028950057589</v>
      </c>
      <c r="J28">
        <v>26</v>
      </c>
      <c r="L28">
        <f>2^(J28*2/$L$1)*개론!$L$6/4</f>
        <v>274.33287383147621</v>
      </c>
      <c r="M28">
        <v>26</v>
      </c>
      <c r="O28">
        <f>2^(M28*2/$O$1)*개론!$M$6/4</f>
        <v>366.48980128988637</v>
      </c>
      <c r="P28">
        <v>26</v>
      </c>
      <c r="R28">
        <f>2^(P28*2/$R$1)*개론!$N$6/4</f>
        <v>479.25589399446682</v>
      </c>
    </row>
    <row r="29" spans="1:18">
      <c r="A29">
        <v>27</v>
      </c>
      <c r="C29">
        <f>2^(A29*2/$C$1)*개론!$I$6/4</f>
        <v>72.698625866015533</v>
      </c>
      <c r="D29">
        <v>27</v>
      </c>
      <c r="F29">
        <f>2^(D29*2/$F$1)*개론!$J$6/4</f>
        <v>128.34258975629044</v>
      </c>
      <c r="G29">
        <v>27</v>
      </c>
      <c r="I29">
        <f>2^(G29*2/$I$1)*개론!$K$6/4</f>
        <v>195.94377199974858</v>
      </c>
      <c r="J29">
        <v>27</v>
      </c>
      <c r="L29">
        <f>2^(J29*2/$L$1)*개론!$L$6/4</f>
        <v>275.85832383235896</v>
      </c>
      <c r="M29">
        <v>27</v>
      </c>
      <c r="O29">
        <f>2^(M29*2/$O$1)*개론!$M$6/4</f>
        <v>368.18726272113452</v>
      </c>
      <c r="P29">
        <v>27</v>
      </c>
      <c r="R29">
        <f>2^(P29*2/$R$1)*개론!$N$6/4</f>
        <v>481.47565125071435</v>
      </c>
    </row>
    <row r="30" spans="1:18">
      <c r="A30">
        <v>28</v>
      </c>
      <c r="C30">
        <f>2^(A30*2/$C$1)*개론!$I$6/4</f>
        <v>73.71346086455506</v>
      </c>
      <c r="D30">
        <v>28</v>
      </c>
      <c r="F30">
        <f>2^(D30*2/$F$1)*개론!$J$6/4</f>
        <v>129.5342251891947</v>
      </c>
      <c r="G30">
        <v>28</v>
      </c>
      <c r="I30">
        <f>2^(G30*2/$I$1)*개론!$K$6/4</f>
        <v>197.30666871419513</v>
      </c>
      <c r="J30">
        <v>28</v>
      </c>
      <c r="L30">
        <f>2^(J30*2/$L$1)*개론!$L$6/4</f>
        <v>277.39225622061554</v>
      </c>
      <c r="M30">
        <v>28</v>
      </c>
      <c r="O30">
        <f>2^(M30*2/$O$1)*개론!$M$6/4</f>
        <v>369.8925862410423</v>
      </c>
      <c r="P30">
        <v>28</v>
      </c>
      <c r="R30">
        <f>2^(P30*2/$R$1)*개론!$N$6/4</f>
        <v>483.70568969982452</v>
      </c>
    </row>
    <row r="31" spans="1:18">
      <c r="A31">
        <v>29</v>
      </c>
      <c r="C31">
        <f>2^(A31*2/$C$1)*개론!$I$6/4</f>
        <v>74.742462431746915</v>
      </c>
      <c r="D31">
        <v>29</v>
      </c>
      <c r="F31">
        <f>2^(D31*2/$F$1)*개론!$J$6/4</f>
        <v>130.73692472021051</v>
      </c>
      <c r="G31">
        <v>29</v>
      </c>
      <c r="I31">
        <f>2^(G31*2/$I$1)*개론!$K$6/4</f>
        <v>198.67904512496111</v>
      </c>
      <c r="J31">
        <v>29</v>
      </c>
      <c r="L31">
        <f>2^(J31*2/$L$1)*개론!$L$6/4</f>
        <v>278.93471816324268</v>
      </c>
      <c r="M31">
        <v>29</v>
      </c>
      <c r="O31">
        <f>2^(M31*2/$O$1)*개론!$M$6/4</f>
        <v>371.60580826424433</v>
      </c>
      <c r="P31">
        <v>29</v>
      </c>
      <c r="R31">
        <f>2^(P31*2/$R$1)*개론!$N$6/4</f>
        <v>485.94605696093492</v>
      </c>
    </row>
    <row r="32" spans="1:18">
      <c r="A32">
        <v>30</v>
      </c>
      <c r="C32">
        <f>2^(A32*2/$C$1)*개론!$I$6/4</f>
        <v>75.785828325519901</v>
      </c>
      <c r="D32">
        <v>30</v>
      </c>
      <c r="F32">
        <f>2^(D32*2/$F$1)*개론!$J$6/4</f>
        <v>131.95079107728941</v>
      </c>
      <c r="G32">
        <v>30</v>
      </c>
      <c r="I32">
        <f>2^(G32*2/$I$1)*개론!$K$6/4</f>
        <v>200.0609671685489</v>
      </c>
      <c r="J32">
        <v>30</v>
      </c>
      <c r="L32">
        <f>2^(J32*2/$L$1)*개론!$L$6/4</f>
        <v>280.48575708951347</v>
      </c>
      <c r="M32">
        <v>30</v>
      </c>
      <c r="O32">
        <f>2^(M32*2/$O$1)*개론!$M$6/4</f>
        <v>373.32696537403643</v>
      </c>
      <c r="P32">
        <v>30</v>
      </c>
      <c r="R32">
        <f>2^(P32*2/$R$1)*개론!$N$6/4</f>
        <v>488.1968008737399</v>
      </c>
    </row>
    <row r="33" spans="1:18">
      <c r="A33">
        <v>31</v>
      </c>
      <c r="C33">
        <f>2^(A33*2/$C$1)*개론!$I$6/4</f>
        <v>76.843759064400615</v>
      </c>
      <c r="D33">
        <v>31</v>
      </c>
      <c r="F33">
        <f>2^(D33*2/$F$1)*개론!$J$6/4</f>
        <v>133.17592794219161</v>
      </c>
      <c r="G33">
        <v>31</v>
      </c>
      <c r="I33">
        <f>2^(G33*2/$I$1)*개론!$K$6/4</f>
        <v>201.4525012400853</v>
      </c>
      <c r="J33">
        <v>31</v>
      </c>
      <c r="L33">
        <f>2^(J33*2/$L$1)*개론!$L$6/4</f>
        <v>282.04542069243496</v>
      </c>
      <c r="M33">
        <v>31</v>
      </c>
      <c r="O33">
        <f>2^(M33*2/$O$1)*개론!$M$6/4</f>
        <v>375.05609432315572</v>
      </c>
      <c r="P33">
        <v>31</v>
      </c>
      <c r="R33">
        <f>2^(P33*2/$R$1)*개론!$N$6/4</f>
        <v>490.45796949951131</v>
      </c>
    </row>
    <row r="34" spans="1:18">
      <c r="A34">
        <v>32</v>
      </c>
      <c r="C34">
        <f>2^(A34*2/$C$1)*개론!$I$6/4</f>
        <v>77.91645796604999</v>
      </c>
      <c r="D34">
        <v>32</v>
      </c>
      <c r="F34">
        <f>2^(D34*2/$F$1)*개론!$J$6/4</f>
        <v>134.41243995934173</v>
      </c>
      <c r="G34">
        <v>32</v>
      </c>
      <c r="I34">
        <f>2^(G34*2/$I$1)*개론!$K$6/4</f>
        <v>202.85371419651193</v>
      </c>
      <c r="J34">
        <v>32</v>
      </c>
      <c r="L34">
        <f>2^(J34*2/$L$1)*개론!$L$6/4</f>
        <v>283.613756930215</v>
      </c>
      <c r="M34">
        <v>32</v>
      </c>
      <c r="O34">
        <f>2^(M34*2/$O$1)*개론!$M$6/4</f>
        <v>376.79323203456653</v>
      </c>
      <c r="P34">
        <v>32</v>
      </c>
      <c r="R34">
        <f>2^(P34*2/$R$1)*개론!$N$6/4</f>
        <v>492.7296111221255</v>
      </c>
    </row>
    <row r="35" spans="1:18">
      <c r="A35">
        <v>33</v>
      </c>
      <c r="C35">
        <f>2^(A35*2/$C$1)*개론!$I$6/4</f>
        <v>79.004131186337716</v>
      </c>
      <c r="D35">
        <v>33</v>
      </c>
      <c r="F35">
        <f>2^(D35*2/$F$1)*개론!$J$6/4</f>
        <v>135.66043274476718</v>
      </c>
      <c r="G35">
        <v>33</v>
      </c>
      <c r="I35">
        <f>2^(G35*2/$I$1)*개론!$K$6/4</f>
        <v>204.26467335979711</v>
      </c>
      <c r="J35">
        <v>33</v>
      </c>
      <c r="L35">
        <f>2^(J35*2/$L$1)*개론!$L$6/4</f>
        <v>285.19081402773708</v>
      </c>
      <c r="M35">
        <v>33</v>
      </c>
      <c r="O35">
        <f>2^(M35*2/$O$1)*개론!$M$6/4</f>
        <v>378.53841560224816</v>
      </c>
      <c r="P35">
        <v>33</v>
      </c>
      <c r="R35">
        <f>2^(P35*2/$R$1)*개론!$N$6/4</f>
        <v>495.01177424909372</v>
      </c>
    </row>
    <row r="36" spans="1:18">
      <c r="A36">
        <v>34</v>
      </c>
      <c r="C36">
        <f>2^(A36*2/$C$1)*개론!$I$6/4</f>
        <v>80.106987758962205</v>
      </c>
      <c r="D36">
        <v>34</v>
      </c>
      <c r="F36">
        <f>2^(D36*2/$F$1)*개론!$J$6/4</f>
        <v>136.92001289511916</v>
      </c>
      <c r="G36">
        <v>34</v>
      </c>
      <c r="I36">
        <f>2^(G36*2/$I$1)*개론!$K$6/4</f>
        <v>205.6854465201705</v>
      </c>
      <c r="J36">
        <v>34</v>
      </c>
      <c r="L36">
        <f>2^(J36*2/$L$1)*개론!$L$6/4</f>
        <v>286.77664047804291</v>
      </c>
      <c r="M36">
        <v>34</v>
      </c>
      <c r="O36">
        <f>2^(M36*2/$O$1)*개론!$M$6/4</f>
        <v>380.29168229198712</v>
      </c>
      <c r="P36">
        <v>34</v>
      </c>
      <c r="R36">
        <f>2^(P36*2/$R$1)*개론!$N$6/4</f>
        <v>497.30450761259851</v>
      </c>
    </row>
    <row r="37" spans="1:18">
      <c r="A37">
        <v>35</v>
      </c>
      <c r="C37">
        <f>2^(A37*2/$C$1)*개론!$I$6/4</f>
        <v>81.225239635623552</v>
      </c>
      <c r="D37">
        <v>35</v>
      </c>
      <c r="F37">
        <f>2^(D37*2/$F$1)*개론!$J$6/4</f>
        <v>138.19128799677759</v>
      </c>
      <c r="G37">
        <v>35</v>
      </c>
      <c r="I37">
        <f>2^(G37*2/$I$1)*개론!$K$6/4</f>
        <v>207.11610193938009</v>
      </c>
      <c r="J37">
        <v>35</v>
      </c>
      <c r="L37">
        <f>2^(J37*2/$L$1)*개론!$L$6/4</f>
        <v>288.37128504382366</v>
      </c>
      <c r="M37">
        <v>35</v>
      </c>
      <c r="O37">
        <f>2^(M37*2/$O$1)*개론!$M$6/4</f>
        <v>382.05306954217281</v>
      </c>
      <c r="P37">
        <v>35</v>
      </c>
      <c r="R37">
        <f>2^(P37*2/$R$1)*개론!$N$6/4</f>
        <v>499.60786017053368</v>
      </c>
    </row>
    <row r="38" spans="1:18">
      <c r="A38">
        <v>36</v>
      </c>
      <c r="C38">
        <f>2^(A38*2/$C$1)*개론!$I$6/4</f>
        <v>82.359101726757316</v>
      </c>
      <c r="D38">
        <v>36</v>
      </c>
      <c r="F38">
        <f>2^(D38*2/$F$1)*개론!$J$6/4</f>
        <v>139.47436663504052</v>
      </c>
      <c r="G38">
        <v>36</v>
      </c>
      <c r="I38">
        <f>2^(G38*2/$I$1)*개론!$K$6/4</f>
        <v>208.55670835397194</v>
      </c>
      <c r="J38">
        <v>36</v>
      </c>
      <c r="L38">
        <f>2^(J38*2/$L$1)*개론!$L$6/4</f>
        <v>289.97479675891941</v>
      </c>
      <c r="M38">
        <v>36</v>
      </c>
      <c r="O38">
        <f>2^(M38*2/$O$1)*개론!$M$6/4</f>
        <v>383.82261496459734</v>
      </c>
      <c r="P38">
        <v>36</v>
      </c>
      <c r="R38">
        <f>2^(P38*2/$R$1)*개론!$N$6/4</f>
        <v>501.9218811075504</v>
      </c>
    </row>
    <row r="39" spans="1:18">
      <c r="A39">
        <v>37</v>
      </c>
      <c r="C39">
        <f>2^(A39*2/$C$1)*개론!$I$6/4</f>
        <v>83.508791942836936</v>
      </c>
      <c r="D39">
        <v>37</v>
      </c>
      <c r="F39">
        <f>2^(D39*2/$F$1)*개론!$J$6/4</f>
        <v>140.76935840339894</v>
      </c>
      <c r="G39">
        <v>37</v>
      </c>
      <c r="I39">
        <f>2^(G39*2/$I$1)*개론!$K$6/4</f>
        <v>210.0073349785925</v>
      </c>
      <c r="J39">
        <v>37</v>
      </c>
      <c r="L39">
        <f>2^(J39*2/$L$1)*개론!$L$6/4</f>
        <v>291.58722492982685</v>
      </c>
      <c r="M39">
        <v>37</v>
      </c>
      <c r="O39">
        <f>2^(M39*2/$O$1)*개론!$M$6/4</f>
        <v>385.60035634525826</v>
      </c>
      <c r="P39">
        <v>37</v>
      </c>
      <c r="R39">
        <f>2^(P39*2/$R$1)*개론!$N$6/4</f>
        <v>504.24661983610696</v>
      </c>
    </row>
    <row r="40" spans="1:18">
      <c r="A40">
        <v>38</v>
      </c>
      <c r="C40">
        <f>2^(A40*2/$C$1)*개론!$I$6/4</f>
        <v>84.674531236252719</v>
      </c>
      <c r="D40">
        <v>38</v>
      </c>
      <c r="F40">
        <f>2^(D40*2/$F$1)*개론!$J$6/4</f>
        <v>142.07637391289757</v>
      </c>
      <c r="G40">
        <v>38</v>
      </c>
      <c r="I40">
        <f>2^(G40*2/$I$1)*개론!$K$6/4</f>
        <v>211.46805150931422</v>
      </c>
      <c r="J40">
        <v>38</v>
      </c>
      <c r="L40">
        <f>2^(J40*2/$L$1)*개론!$L$6/4</f>
        <v>293.20861913721535</v>
      </c>
      <c r="M40">
        <v>38</v>
      </c>
      <c r="O40">
        <f>2^(M40*2/$O$1)*개론!$M$6/4</f>
        <v>387.3863316451654</v>
      </c>
      <c r="P40">
        <v>38</v>
      </c>
      <c r="R40">
        <f>2^(P40*2/$R$1)*개론!$N$6/4</f>
        <v>506.58212599752397</v>
      </c>
    </row>
    <row r="41" spans="1:18">
      <c r="A41">
        <v>39</v>
      </c>
      <c r="C41">
        <f>2^(A41*2/$C$1)*개론!$I$6/4</f>
        <v>85.856543643775368</v>
      </c>
      <c r="D41">
        <v>39</v>
      </c>
      <c r="F41">
        <f>2^(D41*2/$F$1)*개론!$J$6/4</f>
        <v>143.39552480158275</v>
      </c>
      <c r="G41">
        <v>39</v>
      </c>
      <c r="I41">
        <f>2^(G41*2/$I$1)*개론!$K$6/4</f>
        <v>212.93892812698405</v>
      </c>
      <c r="J41">
        <v>39</v>
      </c>
      <c r="L41">
        <f>2^(J41*2/$L$1)*개론!$L$6/4</f>
        <v>294.83902923745165</v>
      </c>
      <c r="M41">
        <v>39</v>
      </c>
      <c r="O41">
        <f>2^(M41*2/$O$1)*개론!$M$6/4</f>
        <v>389.18057900115178</v>
      </c>
      <c r="P41">
        <v>39</v>
      </c>
      <c r="R41">
        <f>2^(P41*2/$R$1)*개론!$N$6/4</f>
        <v>508.92844946304467</v>
      </c>
    </row>
    <row r="42" spans="1:18">
      <c r="A42">
        <v>40</v>
      </c>
      <c r="C42">
        <f>2^(A42*2/$C$1)*개론!$I$6/4</f>
        <v>87.055056329612412</v>
      </c>
      <c r="D42">
        <v>40</v>
      </c>
      <c r="F42">
        <f>2^(D42*2/$F$1)*개론!$J$6/4</f>
        <v>144.7269237440378</v>
      </c>
      <c r="G42">
        <v>40</v>
      </c>
      <c r="I42">
        <f>2^(G42*2/$I$1)*개론!$K$6/4</f>
        <v>214.4200355005953</v>
      </c>
      <c r="J42">
        <v>40</v>
      </c>
      <c r="L42">
        <f>2^(J42*2/$L$1)*개론!$L$6/4</f>
        <v>296.47850536413284</v>
      </c>
      <c r="M42">
        <v>40</v>
      </c>
      <c r="O42">
        <f>2^(M42*2/$O$1)*개론!$M$6/4</f>
        <v>390.98313672668792</v>
      </c>
      <c r="P42">
        <v>40</v>
      </c>
      <c r="R42">
        <f>2^(P42*2/$R$1)*개론!$N$6/4</f>
        <v>511.2856403348996</v>
      </c>
    </row>
    <row r="43" spans="1:18">
      <c r="A43">
        <v>41</v>
      </c>
      <c r="C43">
        <f>2^(A43*2/$C$1)*개론!$I$6/4</f>
        <v>88.270299629065491</v>
      </c>
      <c r="D43">
        <v>41</v>
      </c>
      <c r="F43">
        <f>2^(D43*2/$F$1)*개론!$J$6/4</f>
        <v>146.07068446100726</v>
      </c>
      <c r="G43">
        <v>41</v>
      </c>
      <c r="I43">
        <f>2^(G43*2/$I$1)*개론!$K$6/4</f>
        <v>215.91144479068311</v>
      </c>
      <c r="J43">
        <v>41</v>
      </c>
      <c r="L43">
        <f>2^(J43*2/$L$1)*개론!$L$6/4</f>
        <v>298.12709792962778</v>
      </c>
      <c r="M43">
        <v>41</v>
      </c>
      <c r="O43">
        <f>2^(M43*2/$O$1)*개론!$M$6/4</f>
        <v>392.79404331269961</v>
      </c>
      <c r="P43">
        <v>41</v>
      </c>
      <c r="R43">
        <f>2^(P43*2/$R$1)*개론!$N$6/4</f>
        <v>513.65374894737647</v>
      </c>
    </row>
    <row r="44" spans="1:18">
      <c r="A44">
        <v>42</v>
      </c>
      <c r="C44">
        <f>2^(A44*2/$C$1)*개론!$I$6/4</f>
        <v>89.502507092797231</v>
      </c>
      <c r="D44">
        <v>42</v>
      </c>
      <c r="F44">
        <f>2^(D44*2/$F$1)*개론!$J$6/4</f>
        <v>147.42692172911012</v>
      </c>
      <c r="G44">
        <v>42</v>
      </c>
      <c r="I44">
        <f>2^(G44*2/$I$1)*개론!$K$6/4</f>
        <v>217.41322765274322</v>
      </c>
      <c r="J44">
        <v>42</v>
      </c>
      <c r="L44">
        <f>2^(J44*2/$L$1)*개론!$L$6/4</f>
        <v>299.78485762662746</v>
      </c>
      <c r="M44">
        <v>42</v>
      </c>
      <c r="O44">
        <f>2^(M44*2/$O$1)*개론!$M$6/4</f>
        <v>394.61333742839025</v>
      </c>
      <c r="P44">
        <v>42</v>
      </c>
      <c r="R44">
        <f>2^(P44*2/$R$1)*개론!$N$6/4</f>
        <v>516.03282586789499</v>
      </c>
    </row>
    <row r="45" spans="1:18">
      <c r="A45">
        <v>43</v>
      </c>
      <c r="C45">
        <f>2^(A45*2/$C$1)*개론!$I$6/4</f>
        <v>90.751915531716094</v>
      </c>
      <c r="D45">
        <v>43</v>
      </c>
      <c r="F45">
        <f>2^(D45*2/$F$1)*개론!$J$6/4</f>
        <v>148.79575139064346</v>
      </c>
      <c r="G45">
        <v>43</v>
      </c>
      <c r="I45">
        <f>2^(G45*2/$I$1)*개론!$K$6/4</f>
        <v>218.92545624067466</v>
      </c>
      <c r="J45">
        <v>43</v>
      </c>
      <c r="L45">
        <f>2^(J45*2/$L$1)*개론!$L$6/4</f>
        <v>301.45183542970364</v>
      </c>
      <c r="M45">
        <v>43</v>
      </c>
      <c r="O45">
        <f>2^(M45*2/$O$1)*개론!$M$6/4</f>
        <v>396.44105792206631</v>
      </c>
      <c r="P45">
        <v>43</v>
      </c>
      <c r="R45">
        <f>2^(P45*2/$R$1)*개론!$N$6/4</f>
        <v>518.42292189808666</v>
      </c>
    </row>
    <row r="46" spans="1:18">
      <c r="A46">
        <v>44</v>
      </c>
      <c r="C46">
        <f>2^(A46*2/$C$1)*개론!$I$6/4</f>
        <v>92.018765062487503</v>
      </c>
      <c r="D46">
        <v>44</v>
      </c>
      <c r="F46">
        <f>2^(D46*2/$F$1)*개론!$J$6/4</f>
        <v>150.17729036347703</v>
      </c>
      <c r="G46">
        <v>44</v>
      </c>
      <c r="I46">
        <f>2^(G46*2/$I$1)*개론!$K$6/4</f>
        <v>220.44820321024667</v>
      </c>
      <c r="J46">
        <v>44</v>
      </c>
      <c r="L46">
        <f>2^(J46*2/$L$1)*개론!$L$6/4</f>
        <v>303.12808259687631</v>
      </c>
      <c r="M46">
        <v>44</v>
      </c>
      <c r="O46">
        <f>2^(M46*2/$O$1)*개론!$M$6/4</f>
        <v>398.27724382196703</v>
      </c>
      <c r="P46">
        <v>44</v>
      </c>
      <c r="R46">
        <f>2^(P46*2/$R$1)*개론!$N$6/4</f>
        <v>520.82408807488002</v>
      </c>
    </row>
    <row r="47" spans="1:18">
      <c r="A47">
        <v>45</v>
      </c>
      <c r="C47">
        <f>2^(A47*2/$C$1)*개론!$I$6/4</f>
        <v>93.30329915368074</v>
      </c>
      <c r="D47">
        <v>45</v>
      </c>
      <c r="F47">
        <f>2^(D47*2/$F$1)*개론!$J$6/4</f>
        <v>151.5716566510398</v>
      </c>
      <c r="G47">
        <v>45</v>
      </c>
      <c r="I47">
        <f>2^(G47*2/$I$1)*개론!$K$6/4</f>
        <v>221.98154172258927</v>
      </c>
      <c r="J47">
        <v>45</v>
      </c>
      <c r="L47">
        <f>2^(J47*2/$L$1)*개론!$L$6/4</f>
        <v>304.81365067118975</v>
      </c>
      <c r="M47">
        <v>45</v>
      </c>
      <c r="O47">
        <f>2^(M47*2/$O$1)*개론!$M$6/4</f>
        <v>400.1219343370978</v>
      </c>
      <c r="P47">
        <v>45</v>
      </c>
      <c r="R47">
        <f>2^(P47*2/$R$1)*개론!$N$6/4</f>
        <v>523.23637567158949</v>
      </c>
    </row>
    <row r="48" spans="1:18">
      <c r="A48">
        <v>46</v>
      </c>
      <c r="C48">
        <f>2^(A48*2/$C$1)*개론!$I$6/4</f>
        <v>94.605764672559602</v>
      </c>
      <c r="D48">
        <v>46</v>
      </c>
      <c r="F48">
        <f>2^(D48*2/$F$1)*개론!$J$6/4</f>
        <v>152.97896935239913</v>
      </c>
      <c r="G48">
        <v>46</v>
      </c>
      <c r="I48">
        <f>2^(G48*2/$I$1)*개론!$K$6/4</f>
        <v>223.52554544770837</v>
      </c>
      <c r="J48">
        <v>46</v>
      </c>
      <c r="L48">
        <f>2^(J48*2/$L$1)*개론!$L$6/4</f>
        <v>306.5085914822975</v>
      </c>
      <c r="M48">
        <v>46</v>
      </c>
      <c r="O48">
        <f>2^(M48*2/$O$1)*개론!$M$6/4</f>
        <v>401.97516885806715</v>
      </c>
      <c r="P48">
        <v>46</v>
      </c>
      <c r="R48">
        <f>2^(P48*2/$R$1)*개론!$N$6/4</f>
        <v>525.6598361990109</v>
      </c>
    </row>
    <row r="49" spans="1:18">
      <c r="A49">
        <v>47</v>
      </c>
      <c r="C49">
        <f>2^(A49*2/$C$1)*개론!$I$6/4</f>
        <v>95.926411932526435</v>
      </c>
      <c r="D49">
        <v>47</v>
      </c>
      <c r="F49">
        <f>2^(D49*2/$F$1)*개론!$J$6/4</f>
        <v>154.39934867243358</v>
      </c>
      <c r="G49">
        <v>47</v>
      </c>
      <c r="I49">
        <f>2^(G49*2/$I$1)*개론!$K$6/4</f>
        <v>225.08028856802525</v>
      </c>
      <c r="J49">
        <v>47</v>
      </c>
      <c r="L49">
        <f>2^(J49*2/$L$1)*개론!$L$6/4</f>
        <v>308.21295714805603</v>
      </c>
      <c r="M49">
        <v>47</v>
      </c>
      <c r="O49">
        <f>2^(M49*2/$O$1)*개론!$M$6/4</f>
        <v>403.83698695792833</v>
      </c>
      <c r="P49">
        <v>47</v>
      </c>
      <c r="R49">
        <f>2^(P49*2/$R$1)*개론!$N$6/4</f>
        <v>528.09452140652161</v>
      </c>
    </row>
    <row r="50" spans="1:18">
      <c r="A50">
        <v>48</v>
      </c>
      <c r="C50">
        <f>2^(A50*2/$C$1)*개론!$I$6/4</f>
        <v>97.265494741228537</v>
      </c>
      <c r="D50">
        <v>48</v>
      </c>
      <c r="F50">
        <f>2^(D50*2/$F$1)*개론!$J$6/4</f>
        <v>155.83291593209998</v>
      </c>
      <c r="G50">
        <v>48</v>
      </c>
      <c r="I50">
        <f>2^(G50*2/$I$1)*개론!$K$6/4</f>
        <v>226.64584578194086</v>
      </c>
      <c r="J50">
        <v>48</v>
      </c>
      <c r="L50">
        <f>2^(J50*2/$L$1)*개론!$L$6/4</f>
        <v>309.92680007612745</v>
      </c>
      <c r="M50">
        <v>48</v>
      </c>
      <c r="O50">
        <f>2^(M50*2/$O$1)*개론!$M$6/4</f>
        <v>405.70742839302386</v>
      </c>
      <c r="P50">
        <v>48</v>
      </c>
      <c r="R50">
        <f>2^(P50*2/$R$1)*개론!$N$6/4</f>
        <v>530.54048328318504</v>
      </c>
    </row>
    <row r="51" spans="1:18">
      <c r="A51">
        <v>49</v>
      </c>
      <c r="C51">
        <f>2^(A51*2/$C$1)*개론!$I$6/4</f>
        <v>98.623270449335919</v>
      </c>
      <c r="D51">
        <v>49</v>
      </c>
      <c r="F51">
        <f>2^(D51*2/$F$1)*개론!$J$6/4</f>
        <v>157.27979357879622</v>
      </c>
      <c r="G51">
        <v>49</v>
      </c>
      <c r="I51">
        <f>2^(G51*2/$I$1)*개론!$K$6/4</f>
        <v>228.22229230742457</v>
      </c>
      <c r="J51">
        <v>49</v>
      </c>
      <c r="L51">
        <f>2^(J51*2/$L$1)*개론!$L$6/4</f>
        <v>311.65017296559068</v>
      </c>
      <c r="M51">
        <v>49</v>
      </c>
      <c r="O51">
        <f>2^(M51*2/$O$1)*개론!$M$6/4</f>
        <v>407.58653310383488</v>
      </c>
      <c r="P51">
        <v>49</v>
      </c>
      <c r="R51">
        <f>2^(P51*2/$R$1)*개론!$N$6/4</f>
        <v>532.99777405886095</v>
      </c>
    </row>
    <row r="52" spans="1:18">
      <c r="A52">
        <v>50</v>
      </c>
      <c r="C52">
        <f>2^(A52*2/$C$1)*개론!$I$6/4</f>
        <v>100</v>
      </c>
      <c r="D52">
        <v>50</v>
      </c>
      <c r="F52">
        <f>2^(D52*2/$F$1)*개론!$J$6/4</f>
        <v>158.74010519681994</v>
      </c>
      <c r="G52">
        <v>50</v>
      </c>
      <c r="I52">
        <f>2^(G52*2/$I$1)*개론!$K$6/4</f>
        <v>229.80970388562795</v>
      </c>
      <c r="J52">
        <v>50</v>
      </c>
      <c r="L52">
        <f>2^(J52*2/$L$1)*개론!$L$6/4</f>
        <v>313.38312880856239</v>
      </c>
      <c r="M52">
        <v>50</v>
      </c>
      <c r="O52">
        <f>2^(M52*2/$O$1)*개론!$M$6/4</f>
        <v>409.47434121583376</v>
      </c>
      <c r="P52">
        <v>50</v>
      </c>
      <c r="R52">
        <f>2^(P52*2/$R$1)*개론!$N$6/4</f>
        <v>535.46644620532106</v>
      </c>
    </row>
    <row r="53" spans="1:18">
      <c r="A53">
        <v>51</v>
      </c>
      <c r="C53">
        <f>2^(A53*2/$C$1)*개론!$I$6/4</f>
        <v>101.39594797900291</v>
      </c>
      <c r="D53">
        <v>51</v>
      </c>
      <c r="F53">
        <f>2^(D53*2/$F$1)*개론!$J$6/4</f>
        <v>160.21397551792441</v>
      </c>
      <c r="G53">
        <v>51</v>
      </c>
      <c r="I53">
        <f>2^(G53*2/$I$1)*개론!$K$6/4</f>
        <v>231.40815678452415</v>
      </c>
      <c r="J53">
        <v>51</v>
      </c>
      <c r="L53">
        <f>2^(J53*2/$L$1)*개론!$L$6/4</f>
        <v>315.12572089182589</v>
      </c>
      <c r="M53">
        <v>51</v>
      </c>
      <c r="O53">
        <f>2^(M53*2/$O$1)*개론!$M$6/4</f>
        <v>411.370893040341</v>
      </c>
      <c r="P53">
        <v>51</v>
      </c>
      <c r="R53">
        <f>2^(P53*2/$R$1)*개론!$N$6/4</f>
        <v>537.94655243736895</v>
      </c>
    </row>
    <row r="54" spans="1:18">
      <c r="A54">
        <v>52</v>
      </c>
      <c r="C54">
        <f>2^(A54*2/$C$1)*개론!$I$6/4</f>
        <v>102.81138266560666</v>
      </c>
      <c r="D54">
        <v>52</v>
      </c>
      <c r="F54">
        <f>2^(D54*2/$F$1)*개론!$J$6/4</f>
        <v>161.70153043197243</v>
      </c>
      <c r="G54">
        <v>52</v>
      </c>
      <c r="I54">
        <f>2^(G54*2/$I$1)*개론!$K$6/4</f>
        <v>233.01772780257198</v>
      </c>
      <c r="J54">
        <v>52</v>
      </c>
      <c r="L54">
        <f>2^(J54*2/$L$1)*개론!$L$6/4</f>
        <v>316.87800279847011</v>
      </c>
      <c r="M54">
        <v>52</v>
      </c>
      <c r="O54">
        <f>2^(M54*2/$O$1)*개론!$M$6/4</f>
        <v>413.27622907538591</v>
      </c>
      <c r="P54">
        <v>52</v>
      </c>
      <c r="R54">
        <f>2^(P54*2/$R$1)*개론!$N$6/4</f>
        <v>540.43814571396615</v>
      </c>
    </row>
    <row r="55" spans="1:18">
      <c r="A55">
        <v>53</v>
      </c>
      <c r="C55">
        <f>2^(A55*2/$C$1)*개론!$I$6/4</f>
        <v>104.24657608411214</v>
      </c>
      <c r="D55">
        <v>53</v>
      </c>
      <c r="F55">
        <f>2^(D55*2/$F$1)*개론!$J$6/4</f>
        <v>163.20289699768909</v>
      </c>
      <c r="G55">
        <v>53</v>
      </c>
      <c r="I55">
        <f>2^(G55*2/$I$1)*개론!$K$6/4</f>
        <v>234.63849427240564</v>
      </c>
      <c r="J55">
        <v>53</v>
      </c>
      <c r="L55">
        <f>2^(J55*2/$L$1)*개론!$L$6/4</f>
        <v>318.64002840953702</v>
      </c>
      <c r="M55">
        <v>53</v>
      </c>
      <c r="O55">
        <f>2^(M55*2/$O$1)*개론!$M$6/4</f>
        <v>415.1903900065717</v>
      </c>
      <c r="P55">
        <v>53</v>
      </c>
      <c r="R55">
        <f>2^(P55*2/$R$1)*개론!$N$6/4</f>
        <v>542.94127923936298</v>
      </c>
    </row>
    <row r="56" spans="1:18">
      <c r="A56">
        <v>54</v>
      </c>
      <c r="C56">
        <f>2^(A56*2/$C$1)*개론!$I$6/4</f>
        <v>105.70180405613804</v>
      </c>
      <c r="D56">
        <v>54</v>
      </c>
      <c r="F56">
        <f>2^(D56*2/$F$1)*개론!$J$6/4</f>
        <v>164.71820345351463</v>
      </c>
      <c r="G56">
        <v>54</v>
      </c>
      <c r="I56">
        <f>2^(G56*2/$I$1)*개론!$K$6/4</f>
        <v>236.27053406455047</v>
      </c>
      <c r="J56">
        <v>54</v>
      </c>
      <c r="L56">
        <f>2^(J56*2/$L$1)*개론!$L$6/4</f>
        <v>320.41185190567847</v>
      </c>
      <c r="M56">
        <v>54</v>
      </c>
      <c r="O56">
        <f>2^(M56*2/$O$1)*개론!$M$6/4</f>
        <v>417.11341670794388</v>
      </c>
      <c r="P56">
        <v>54</v>
      </c>
      <c r="R56">
        <f>2^(P56*2/$R$1)*개론!$N$6/4</f>
        <v>545.45600646423429</v>
      </c>
    </row>
    <row r="57" spans="1:18">
      <c r="A57">
        <v>55</v>
      </c>
      <c r="C57">
        <f>2^(A57*2/$C$1)*개론!$I$6/4</f>
        <v>107.17734625362931</v>
      </c>
      <c r="D57">
        <v>55</v>
      </c>
      <c r="F57">
        <f>2^(D57*2/$F$1)*개론!$J$6/4</f>
        <v>166.24757922855756</v>
      </c>
      <c r="G57">
        <v>55</v>
      </c>
      <c r="I57">
        <f>2^(G57*2/$I$1)*개론!$K$6/4</f>
        <v>237.91392559116414</v>
      </c>
      <c r="J57">
        <v>55</v>
      </c>
      <c r="L57">
        <f>2^(J57*2/$L$1)*개론!$L$6/4</f>
        <v>322.19352776882204</v>
      </c>
      <c r="M57">
        <v>55</v>
      </c>
      <c r="O57">
        <f>2^(M57*2/$O$1)*개론!$M$6/4</f>
        <v>419.04535024286321</v>
      </c>
      <c r="P57">
        <v>55</v>
      </c>
      <c r="R57">
        <f>2^(P57*2/$R$1)*개론!$N$6/4</f>
        <v>547.98238108682108</v>
      </c>
    </row>
    <row r="58" spans="1:18">
      <c r="A58">
        <v>56</v>
      </c>
      <c r="C58">
        <f>2^(A58*2/$C$1)*개론!$I$6/4</f>
        <v>108.67348625260583</v>
      </c>
      <c r="D58">
        <v>56</v>
      </c>
      <c r="F58">
        <f>2^(D58*2/$F$1)*개론!$J$6/4</f>
        <v>167.79115495365002</v>
      </c>
      <c r="G58">
        <v>56</v>
      </c>
      <c r="I58">
        <f>2^(G58*2/$I$1)*개론!$K$6/4</f>
        <v>239.56874780980394</v>
      </c>
      <c r="J58">
        <v>56</v>
      </c>
      <c r="L58">
        <f>2^(J58*2/$L$1)*개론!$L$6/4</f>
        <v>323.98511078384672</v>
      </c>
      <c r="M58">
        <v>56</v>
      </c>
      <c r="O58">
        <f>2^(M58*2/$O$1)*개론!$M$6/4</f>
        <v>420.98623186488282</v>
      </c>
      <c r="P58">
        <v>56</v>
      </c>
      <c r="R58">
        <f>2^(P58*2/$R$1)*개론!$N$6/4</f>
        <v>550.5204570540775</v>
      </c>
    </row>
    <row r="59" spans="1:18">
      <c r="A59">
        <v>57</v>
      </c>
      <c r="C59">
        <f>2^(A59*2/$C$1)*개론!$I$6/4</f>
        <v>110.19051158766106</v>
      </c>
      <c r="D59">
        <v>57</v>
      </c>
      <c r="F59">
        <f>2^(D59*2/$F$1)*개론!$J$6/4</f>
        <v>169.34906247250544</v>
      </c>
      <c r="G59">
        <v>57</v>
      </c>
      <c r="I59">
        <f>2^(G59*2/$I$1)*개론!$K$6/4</f>
        <v>241.23508022722049</v>
      </c>
      <c r="J59">
        <v>57</v>
      </c>
      <c r="L59">
        <f>2^(J59*2/$L$1)*개론!$L$6/4</f>
        <v>325.78665604026691</v>
      </c>
      <c r="M59">
        <v>57</v>
      </c>
      <c r="O59">
        <f>2^(M59*2/$O$1)*개론!$M$6/4</f>
        <v>422.93610301862844</v>
      </c>
      <c r="P59">
        <v>57</v>
      </c>
      <c r="R59">
        <f>2^(P59*2/$R$1)*개론!$N$6/4</f>
        <v>553.07028856282182</v>
      </c>
    </row>
    <row r="60" spans="1:18">
      <c r="A60">
        <v>58</v>
      </c>
      <c r="C60">
        <f>2^(A60*2/$C$1)*개론!$I$6/4</f>
        <v>111.72871380722198</v>
      </c>
      <c r="D60">
        <v>58</v>
      </c>
      <c r="F60">
        <f>2^(D60*2/$F$1)*개론!$J$6/4</f>
        <v>170.9214348529799</v>
      </c>
      <c r="G60">
        <v>58</v>
      </c>
      <c r="I60">
        <f>2^(G60*2/$I$1)*개론!$K$6/4</f>
        <v>242.91300290317747</v>
      </c>
      <c r="J60">
        <v>58</v>
      </c>
      <c r="L60">
        <f>2^(J60*2/$L$1)*개론!$L$6/4</f>
        <v>327.59821893392689</v>
      </c>
      <c r="M60">
        <v>58</v>
      </c>
      <c r="O60">
        <f>2^(M60*2/$O$1)*개론!$M$6/4</f>
        <v>424.89500534068412</v>
      </c>
      <c r="P60">
        <v>58</v>
      </c>
      <c r="R60">
        <f>2^(P60*2/$R$1)*개론!$N$6/4</f>
        <v>555.63193006089466</v>
      </c>
    </row>
    <row r="61" spans="1:18">
      <c r="A61">
        <v>59</v>
      </c>
      <c r="C61">
        <f>2^(A61*2/$C$1)*개론!$I$6/4</f>
        <v>113.28838852957985</v>
      </c>
      <c r="D61">
        <v>59</v>
      </c>
      <c r="F61">
        <f>2^(D61*2/$F$1)*개론!$J$6/4</f>
        <v>172.50840639843813</v>
      </c>
      <c r="G61">
        <v>59</v>
      </c>
      <c r="I61">
        <f>2^(G61*2/$I$1)*개론!$K$6/4</f>
        <v>244.60259645429841</v>
      </c>
      <c r="J61">
        <v>59</v>
      </c>
      <c r="L61">
        <f>2^(J61*2/$L$1)*개론!$L$6/4</f>
        <v>329.41985516870398</v>
      </c>
      <c r="M61">
        <v>59</v>
      </c>
      <c r="O61">
        <f>2^(M61*2/$O$1)*개론!$M$6/4</f>
        <v>426.86298066048113</v>
      </c>
      <c r="P61">
        <v>59</v>
      </c>
      <c r="R61">
        <f>2^(P61*2/$R$1)*개론!$N$6/4</f>
        <v>558.20543624832146</v>
      </c>
    </row>
    <row r="62" spans="1:18">
      <c r="A62">
        <v>60</v>
      </c>
      <c r="C62">
        <f>2^(A62*2/$C$1)*개론!$I$6/4</f>
        <v>114.86983549970351</v>
      </c>
      <c r="D62">
        <v>60</v>
      </c>
      <c r="F62">
        <f>2^(D62*2/$F$1)*개론!$J$6/4</f>
        <v>174.11011265922482</v>
      </c>
      <c r="G62">
        <v>60</v>
      </c>
      <c r="I62">
        <f>2^(G62*2/$I$1)*개론!$K$6/4</f>
        <v>246.30394205793968</v>
      </c>
      <c r="J62">
        <v>60</v>
      </c>
      <c r="L62">
        <f>2^(J62*2/$L$1)*개론!$L$6/4</f>
        <v>331.25162075822129</v>
      </c>
      <c r="M62">
        <v>60</v>
      </c>
      <c r="O62">
        <f>2^(M62*2/$O$1)*개론!$M$6/4</f>
        <v>428.84007100119061</v>
      </c>
      <c r="P62">
        <v>60</v>
      </c>
      <c r="R62">
        <f>2^(P62*2/$R$1)*개론!$N$6/4</f>
        <v>560.79086207848002</v>
      </c>
    </row>
    <row r="63" spans="1:18">
      <c r="A63">
        <v>61</v>
      </c>
      <c r="C63">
        <f>2^(A63*2/$C$1)*개론!$I$6/4</f>
        <v>116.47335864684558</v>
      </c>
      <c r="D63">
        <v>61</v>
      </c>
      <c r="F63">
        <f>2^(D63*2/$F$1)*개론!$J$6/4</f>
        <v>175.72669044424276</v>
      </c>
      <c r="G63">
        <v>61</v>
      </c>
      <c r="I63">
        <f>2^(G63*2/$I$1)*개론!$K$6/4</f>
        <v>248.01712145609085</v>
      </c>
      <c r="J63">
        <v>61</v>
      </c>
      <c r="L63">
        <f>2^(J63*2/$L$1)*개론!$L$6/4</f>
        <v>333.09357202757025</v>
      </c>
      <c r="M63">
        <v>61</v>
      </c>
      <c r="O63">
        <f>2^(M63*2/$O$1)*개론!$M$6/4</f>
        <v>430.82631858062177</v>
      </c>
      <c r="P63">
        <v>61</v>
      </c>
      <c r="R63">
        <f>2^(P63*2/$R$1)*개론!$N$6/4</f>
        <v>563.38826275927465</v>
      </c>
    </row>
    <row r="64" spans="1:18">
      <c r="A64">
        <v>62</v>
      </c>
      <c r="C64">
        <f>2^(A64*2/$C$1)*개론!$I$6/4</f>
        <v>118.09926614295303</v>
      </c>
      <c r="D64">
        <v>62</v>
      </c>
      <c r="F64">
        <f>2^(D64*2/$F$1)*개론!$J$6/4</f>
        <v>177.35827783263809</v>
      </c>
      <c r="G64">
        <v>62</v>
      </c>
      <c r="I64">
        <f>2^(G64*2/$I$1)*개론!$K$6/4</f>
        <v>249.742216959302</v>
      </c>
      <c r="J64">
        <v>62</v>
      </c>
      <c r="L64">
        <f>2^(J64*2/$L$1)*개론!$L$6/4</f>
        <v>334.94576561504249</v>
      </c>
      <c r="M64">
        <v>62</v>
      </c>
      <c r="O64">
        <f>2^(M64*2/$O$1)*개론!$M$6/4</f>
        <v>432.82176581212269</v>
      </c>
      <c r="P64">
        <v>62</v>
      </c>
      <c r="R64">
        <f>2^(P64*2/$R$1)*개론!$N$6/4</f>
        <v>565.99769375431424</v>
      </c>
    </row>
    <row r="65" spans="1:18">
      <c r="A65">
        <v>63</v>
      </c>
      <c r="C65">
        <f>2^(A65*2/$C$1)*개론!$I$6/4</f>
        <v>119.74787046189286</v>
      </c>
      <c r="D65">
        <v>63</v>
      </c>
      <c r="F65">
        <f>2^(D65*2/$F$1)*개론!$J$6/4</f>
        <v>179.00501418559446</v>
      </c>
      <c r="G65">
        <v>63</v>
      </c>
      <c r="I65">
        <f>2^(G65*2/$I$1)*개론!$K$6/4</f>
        <v>251.47931145063836</v>
      </c>
      <c r="J65">
        <v>63</v>
      </c>
      <c r="L65">
        <f>2^(J65*2/$L$1)*개론!$L$6/4</f>
        <v>336.80825847387143</v>
      </c>
      <c r="M65">
        <v>63</v>
      </c>
      <c r="O65">
        <f>2^(M65*2/$O$1)*개론!$M$6/4</f>
        <v>434.82645530548643</v>
      </c>
      <c r="P65">
        <v>63</v>
      </c>
      <c r="R65">
        <f>2^(P65*2/$R$1)*개론!$N$6/4</f>
        <v>568.61921078409762</v>
      </c>
    </row>
    <row r="66" spans="1:18">
      <c r="A66">
        <v>64</v>
      </c>
      <c r="C66">
        <f>2^(A66*2/$C$1)*개론!$I$6/4</f>
        <v>121.4194884395047</v>
      </c>
      <c r="D66">
        <v>64</v>
      </c>
      <c r="F66">
        <f>2^(D66*2/$F$1)*개론!$J$6/4</f>
        <v>180.66704015823646</v>
      </c>
      <c r="G66">
        <v>64</v>
      </c>
      <c r="I66">
        <f>2^(G66*2/$I$1)*개론!$K$6/4</f>
        <v>253.22848838966246</v>
      </c>
      <c r="J66">
        <v>64</v>
      </c>
      <c r="L66">
        <f>2^(J66*2/$L$1)*개론!$L$6/4</f>
        <v>338.68110787398348</v>
      </c>
      <c r="M66">
        <v>64</v>
      </c>
      <c r="O66">
        <f>2^(M66*2/$O$1)*개론!$M$6/4</f>
        <v>436.84042986786062</v>
      </c>
      <c r="P66">
        <v>64</v>
      </c>
      <c r="R66">
        <f>2^(P66*2/$R$1)*개론!$N$6/4</f>
        <v>571.2528698272024</v>
      </c>
    </row>
    <row r="67" spans="1:18">
      <c r="A67">
        <v>65</v>
      </c>
      <c r="C67">
        <f>2^(A67*2/$C$1)*개론!$I$6/4</f>
        <v>123.11444133449163</v>
      </c>
      <c r="D67">
        <v>65</v>
      </c>
      <c r="F67">
        <f>2^(D67*2/$F$1)*개론!$J$6/4</f>
        <v>182.34449771164336</v>
      </c>
      <c r="G67">
        <v>65</v>
      </c>
      <c r="I67">
        <f>2^(G67*2/$I$1)*개론!$K$6/4</f>
        <v>254.989831816444</v>
      </c>
      <c r="J67">
        <v>65</v>
      </c>
      <c r="L67">
        <f>2^(J67*2/$L$1)*개론!$L$6/4</f>
        <v>340.56437140375903</v>
      </c>
      <c r="M67">
        <v>65</v>
      </c>
      <c r="O67">
        <f>2^(M67*2/$O$1)*개론!$M$6/4</f>
        <v>438.86373250466175</v>
      </c>
      <c r="P67">
        <v>65</v>
      </c>
      <c r="R67">
        <f>2^(P67*2/$R$1)*개론!$N$6/4</f>
        <v>573.89872712148076</v>
      </c>
    </row>
    <row r="68" spans="1:18">
      <c r="A68">
        <v>66</v>
      </c>
      <c r="C68">
        <f>2^(A68*2/$C$1)*개론!$I$6/4</f>
        <v>124.83305489016119</v>
      </c>
      <c r="D68">
        <v>66</v>
      </c>
      <c r="F68">
        <f>2^(D68*2/$F$1)*개론!$J$6/4</f>
        <v>184.03753012497501</v>
      </c>
      <c r="G68">
        <v>66</v>
      </c>
      <c r="I68">
        <f>2^(G68*2/$I$1)*개론!$K$6/4</f>
        <v>256.76342635559757</v>
      </c>
      <c r="J68">
        <v>66</v>
      </c>
      <c r="L68">
        <f>2^(J68*2/$L$1)*개론!$L$6/4</f>
        <v>342.45810697180337</v>
      </c>
      <c r="M68">
        <v>66</v>
      </c>
      <c r="O68">
        <f>2^(M68*2/$O$1)*개론!$M$6/4</f>
        <v>440.89640642049335</v>
      </c>
      <c r="P68">
        <v>66</v>
      </c>
      <c r="R68">
        <f>2^(P68*2/$R$1)*개론!$N$6/4</f>
        <v>576.5568391652605</v>
      </c>
    </row>
    <row r="69" spans="1:18">
      <c r="A69">
        <v>67</v>
      </c>
      <c r="C69">
        <f>2^(A69*2/$C$1)*개론!$I$6/4</f>
        <v>126.57565939702799</v>
      </c>
      <c r="D69">
        <v>67</v>
      </c>
      <c r="F69">
        <f>2^(D69*2/$F$1)*개론!$J$6/4</f>
        <v>185.74628200770971</v>
      </c>
      <c r="G69">
        <v>67</v>
      </c>
      <c r="I69">
        <f>2^(G69*2/$I$1)*개론!$K$6/4</f>
        <v>258.54935722034855</v>
      </c>
      <c r="J69">
        <v>67</v>
      </c>
      <c r="L69">
        <f>2^(J69*2/$L$1)*개론!$L$6/4</f>
        <v>344.36237280872729</v>
      </c>
      <c r="M69">
        <v>67</v>
      </c>
      <c r="O69">
        <f>2^(M69*2/$O$1)*개론!$M$6/4</f>
        <v>442.93849502006867</v>
      </c>
      <c r="P69">
        <v>67</v>
      </c>
      <c r="R69">
        <f>2^(P69*2/$R$1)*개론!$N$6/4</f>
        <v>579.22726271855129</v>
      </c>
    </row>
    <row r="70" spans="1:18">
      <c r="A70">
        <v>68</v>
      </c>
      <c r="C70">
        <f>2^(A70*2/$C$1)*개론!$I$6/4</f>
        <v>128.34258975629044</v>
      </c>
      <c r="D70">
        <v>68</v>
      </c>
      <c r="F70">
        <f>2^(D70*2/$F$1)*개론!$J$6/4</f>
        <v>187.47089931199602</v>
      </c>
      <c r="G70">
        <v>68</v>
      </c>
      <c r="I70">
        <f>2^(G70*2/$I$1)*개론!$K$6/4</f>
        <v>260.34771021662721</v>
      </c>
      <c r="J70">
        <v>68</v>
      </c>
      <c r="L70">
        <f>2^(J70*2/$L$1)*개론!$L$6/4</f>
        <v>346.2772274689375</v>
      </c>
      <c r="M70">
        <v>68</v>
      </c>
      <c r="O70">
        <f>2^(M70*2/$O$1)*개론!$M$6/4</f>
        <v>444.99004190913729</v>
      </c>
      <c r="P70">
        <v>68</v>
      </c>
      <c r="R70">
        <f>2^(P70*2/$R$1)*개론!$N$6/4</f>
        <v>581.91005480425645</v>
      </c>
    </row>
    <row r="71" spans="1:18">
      <c r="A71">
        <v>69</v>
      </c>
      <c r="C71">
        <f>2^(A71*2/$C$1)*개론!$I$6/4</f>
        <v>130.13418554419334</v>
      </c>
      <c r="D71">
        <v>69</v>
      </c>
      <c r="F71">
        <f>2^(D71*2/$F$1)*개론!$J$6/4</f>
        <v>189.2115293451192</v>
      </c>
      <c r="G71">
        <v>69</v>
      </c>
      <c r="I71">
        <f>2^(G71*2/$I$1)*개론!$K$6/4</f>
        <v>262.15857174719105</v>
      </c>
      <c r="J71">
        <v>69</v>
      </c>
      <c r="L71">
        <f>2^(J71*2/$L$1)*개론!$L$6/4</f>
        <v>348.20272983243723</v>
      </c>
      <c r="M71">
        <v>69</v>
      </c>
      <c r="O71">
        <f>2^(M71*2/$O$1)*개론!$M$6/4</f>
        <v>447.05109089541673</v>
      </c>
      <c r="P71">
        <v>69</v>
      </c>
      <c r="R71">
        <f>2^(P71*2/$R$1)*개론!$N$6/4</f>
        <v>584.6052727093911</v>
      </c>
    </row>
    <row r="72" spans="1:18">
      <c r="A72">
        <v>70</v>
      </c>
      <c r="C72">
        <f>2^(A72*2/$C$1)*개론!$I$6/4</f>
        <v>131.95079107728941</v>
      </c>
      <c r="D72">
        <v>70</v>
      </c>
      <c r="F72">
        <f>2^(D72*2/$F$1)*개론!$J$6/4</f>
        <v>190.96832078208331</v>
      </c>
      <c r="G72">
        <v>70</v>
      </c>
      <c r="I72">
        <f>2^(G72*2/$I$1)*개론!$K$6/4</f>
        <v>263.98202881577652</v>
      </c>
      <c r="J72">
        <v>70</v>
      </c>
      <c r="L72">
        <f>2^(J72*2/$L$1)*개론!$L$6/4</f>
        <v>350.13893910663654</v>
      </c>
      <c r="M72">
        <v>70</v>
      </c>
      <c r="O72">
        <f>2^(M72*2/$O$1)*개론!$M$6/4</f>
        <v>449.12168598952718</v>
      </c>
      <c r="P72">
        <v>70</v>
      </c>
      <c r="R72">
        <f>2^(P72*2/$R$1)*개론!$N$6/4</f>
        <v>587.31297398630477</v>
      </c>
    </row>
    <row r="73" spans="1:18">
      <c r="A73">
        <v>71</v>
      </c>
      <c r="C73">
        <f>2^(A73*2/$C$1)*개론!$I$6/4</f>
        <v>133.79275547861118</v>
      </c>
      <c r="D73">
        <v>71</v>
      </c>
      <c r="F73">
        <f>2^(D73*2/$F$1)*개론!$J$6/4</f>
        <v>192.74142367831038</v>
      </c>
      <c r="G73">
        <v>71</v>
      </c>
      <c r="I73">
        <f>2^(G73*2/$I$1)*개론!$K$6/4</f>
        <v>265.81816903127884</v>
      </c>
      <c r="J73">
        <v>71</v>
      </c>
      <c r="L73">
        <f>2^(J73*2/$L$1)*개론!$L$6/4</f>
        <v>352.08591482817332</v>
      </c>
      <c r="M73">
        <v>71</v>
      </c>
      <c r="O73">
        <f>2^(M73*2/$O$1)*개론!$M$6/4</f>
        <v>451.20187140593214</v>
      </c>
      <c r="P73">
        <v>71</v>
      </c>
      <c r="R73">
        <f>2^(P73*2/$R$1)*개론!$N$6/4</f>
        <v>590.03321645391122</v>
      </c>
    </row>
    <row r="74" spans="1:18">
      <c r="A74">
        <v>72</v>
      </c>
      <c r="C74">
        <f>2^(A74*2/$C$1)*개론!$I$6/4</f>
        <v>135.66043274476718</v>
      </c>
      <c r="D74">
        <v>72</v>
      </c>
      <c r="F74">
        <f>2^(D74*2/$F$1)*개론!$J$6/4</f>
        <v>194.53098948245707</v>
      </c>
      <c r="G74">
        <v>72</v>
      </c>
      <c r="I74">
        <f>2^(G74*2/$I$1)*개론!$K$6/4</f>
        <v>267.66708061196124</v>
      </c>
      <c r="J74">
        <v>72</v>
      </c>
      <c r="L74">
        <f>2^(J74*2/$L$1)*개론!$L$6/4</f>
        <v>354.0437168647436</v>
      </c>
      <c r="M74">
        <v>72</v>
      </c>
      <c r="O74">
        <f>2^(M74*2/$O$1)*개론!$M$6/4</f>
        <v>453.29169156388173</v>
      </c>
      <c r="P74">
        <v>72</v>
      </c>
      <c r="R74">
        <f>2^(P74*2/$R$1)*개론!$N$6/4</f>
        <v>592.76605819892222</v>
      </c>
    </row>
    <row r="75" spans="1:18">
      <c r="A75">
        <v>73</v>
      </c>
      <c r="C75">
        <f>2^(A75*2/$C$1)*개론!$I$6/4</f>
        <v>137.55418181397437</v>
      </c>
      <c r="D75">
        <v>73</v>
      </c>
      <c r="F75">
        <f>2^(D75*2/$F$1)*개론!$J$6/4</f>
        <v>196.3371710493509</v>
      </c>
      <c r="G75">
        <v>73</v>
      </c>
      <c r="I75">
        <f>2^(G75*2/$I$1)*개론!$K$6/4</f>
        <v>269.52885238969355</v>
      </c>
      <c r="J75">
        <v>73</v>
      </c>
      <c r="L75">
        <f>2^(J75*2/$L$1)*개론!$L$6/4</f>
        <v>356.0124054169425</v>
      </c>
      <c r="M75">
        <v>73</v>
      </c>
      <c r="O75">
        <f>2^(M75*2/$O$1)*개론!$M$6/4</f>
        <v>455.39119108836184</v>
      </c>
      <c r="P75">
        <v>73</v>
      </c>
      <c r="R75">
        <f>2^(P75*2/$R$1)*개론!$N$6/4</f>
        <v>595.51155757708852</v>
      </c>
    </row>
    <row r="76" spans="1:18">
      <c r="A76">
        <v>74</v>
      </c>
      <c r="C76">
        <f>2^(A76*2/$C$1)*개론!$I$6/4</f>
        <v>139.47436663504055</v>
      </c>
      <c r="D76">
        <v>74</v>
      </c>
      <c r="F76">
        <f>2^(D76*2/$F$1)*개론!$J$6/4</f>
        <v>198.16012265304587</v>
      </c>
      <c r="G76">
        <v>74</v>
      </c>
      <c r="I76">
        <f>2^(G76*2/$I$1)*개론!$K$6/4</f>
        <v>271.40357381422007</v>
      </c>
      <c r="J76">
        <v>74</v>
      </c>
      <c r="L76">
        <f>2^(J76*2/$L$1)*개론!$L$6/4</f>
        <v>357.99204102011549</v>
      </c>
      <c r="M76">
        <v>74</v>
      </c>
      <c r="O76">
        <f>2^(M76*2/$O$1)*개론!$M$6/4</f>
        <v>457.5004148110466</v>
      </c>
      <c r="P76">
        <v>74</v>
      </c>
      <c r="R76">
        <f>2^(P76*2/$R$1)*개론!$N$6/4</f>
        <v>598.26977321444554</v>
      </c>
    </row>
    <row r="77" spans="1:18">
      <c r="A77">
        <v>75</v>
      </c>
      <c r="C77">
        <f>2^(A77*2/$C$1)*개론!$I$6/4</f>
        <v>141.42135623730948</v>
      </c>
      <c r="D77">
        <v>75</v>
      </c>
      <c r="F77">
        <f>2^(D77*2/$F$1)*개론!$J$6/4</f>
        <v>200</v>
      </c>
      <c r="G77">
        <v>75</v>
      </c>
      <c r="I77">
        <f>2^(G77*2/$I$1)*개론!$K$6/4</f>
        <v>273.2913349574572</v>
      </c>
      <c r="J77">
        <v>75</v>
      </c>
      <c r="L77">
        <f>2^(J77*2/$L$1)*개론!$L$6/4</f>
        <v>359.9826845462195</v>
      </c>
      <c r="M77">
        <v>75</v>
      </c>
      <c r="O77">
        <f>2^(M77*2/$O$1)*개론!$M$6/4</f>
        <v>459.61940777125591</v>
      </c>
      <c r="P77">
        <v>75</v>
      </c>
      <c r="R77">
        <f>2^(P77*2/$R$1)*개론!$N$6/4</f>
        <v>601.04076400856547</v>
      </c>
    </row>
    <row r="78" spans="1:18">
      <c r="A78">
        <v>76</v>
      </c>
      <c r="C78">
        <f>2^(A78*2/$C$1)*개론!$I$6/4</f>
        <v>143.39552480158272</v>
      </c>
      <c r="D78">
        <v>76</v>
      </c>
      <c r="F78">
        <f>2^(D78*2/$F$1)*개론!$J$6/4</f>
        <v>201.85696024237484</v>
      </c>
      <c r="G78">
        <v>76</v>
      </c>
      <c r="I78">
        <f>2^(G78*2/$I$1)*개론!$K$6/4</f>
        <v>275.19222651782133</v>
      </c>
      <c r="J78">
        <v>76</v>
      </c>
      <c r="L78">
        <f>2^(J78*2/$L$1)*개론!$L$6/4</f>
        <v>361.98439720569519</v>
      </c>
      <c r="M78">
        <v>76</v>
      </c>
      <c r="O78">
        <f>2^(M78*2/$O$1)*개론!$M$6/4</f>
        <v>461.74821521691712</v>
      </c>
      <c r="P78">
        <v>76</v>
      </c>
      <c r="R78">
        <f>2^(P78*2/$R$1)*개론!$N$6/4</f>
        <v>603.82458912981474</v>
      </c>
    </row>
    <row r="79" spans="1:18">
      <c r="A79">
        <v>77</v>
      </c>
      <c r="C79">
        <f>2^(A79*2/$C$1)*개론!$I$6/4</f>
        <v>145.39725173203107</v>
      </c>
      <c r="D79">
        <v>77</v>
      </c>
      <c r="F79">
        <f>2^(D79*2/$F$1)*개론!$J$6/4</f>
        <v>203.73116199145849</v>
      </c>
      <c r="G79">
        <v>77</v>
      </c>
      <c r="I79">
        <f>2^(G79*2/$I$1)*개론!$K$6/4</f>
        <v>277.10633982458597</v>
      </c>
      <c r="J79">
        <v>77</v>
      </c>
      <c r="L79">
        <f>2^(J79*2/$L$1)*개론!$L$6/4</f>
        <v>363.99724054934853</v>
      </c>
      <c r="M79">
        <v>77</v>
      </c>
      <c r="O79">
        <f>2^(M79*2/$O$1)*개론!$M$6/4</f>
        <v>463.88688260553135</v>
      </c>
      <c r="P79">
        <v>77</v>
      </c>
      <c r="R79">
        <f>2^(P79*2/$R$1)*개론!$N$6/4</f>
        <v>606.62130802261788</v>
      </c>
    </row>
    <row r="80" spans="1:18">
      <c r="A80">
        <v>78</v>
      </c>
      <c r="C80">
        <f>2^(A80*2/$C$1)*개론!$I$6/4</f>
        <v>147.42692172911012</v>
      </c>
      <c r="D80">
        <v>78</v>
      </c>
      <c r="F80">
        <f>2^(D80*2/$F$1)*개론!$J$6/4</f>
        <v>205.62276533121332</v>
      </c>
      <c r="G80">
        <v>78</v>
      </c>
      <c r="I80">
        <f>2^(G80*2/$I$1)*개론!$K$6/4</f>
        <v>279.03376684226998</v>
      </c>
      <c r="J80">
        <v>78</v>
      </c>
      <c r="L80">
        <f>2^(J80*2/$L$1)*개론!$L$6/4</f>
        <v>366.02127647024372</v>
      </c>
      <c r="M80">
        <v>78</v>
      </c>
      <c r="O80">
        <f>2^(M80*2/$O$1)*개론!$M$6/4</f>
        <v>466.03545560514397</v>
      </c>
      <c r="P80">
        <v>78</v>
      </c>
      <c r="R80">
        <f>2^(P80*2/$R$1)*개론!$N$6/4</f>
        <v>609.43098040672669</v>
      </c>
    </row>
    <row r="81" spans="1:18">
      <c r="A81">
        <v>79</v>
      </c>
      <c r="C81">
        <f>2^(A81*2/$C$1)*개론!$I$6/4</f>
        <v>149.48492486349386</v>
      </c>
      <c r="D81">
        <v>79</v>
      </c>
      <c r="F81">
        <f>2^(D81*2/$F$1)*개론!$J$6/4</f>
        <v>207.53193183194946</v>
      </c>
      <c r="G81">
        <v>79</v>
      </c>
      <c r="I81">
        <f>2^(G81*2/$I$1)*개론!$K$6/4</f>
        <v>280.9746001750562</v>
      </c>
      <c r="J81">
        <v>79</v>
      </c>
      <c r="L81">
        <f>2^(J81*2/$L$1)*개론!$L$6/4</f>
        <v>368.05656720560648</v>
      </c>
      <c r="M81">
        <v>79</v>
      </c>
      <c r="O81">
        <f>2^(M81*2/$O$1)*개론!$M$6/4</f>
        <v>468.19398009531966</v>
      </c>
      <c r="P81">
        <v>79</v>
      </c>
      <c r="R81">
        <f>2^(P81*2/$R$1)*개론!$N$6/4</f>
        <v>612.25366627849496</v>
      </c>
    </row>
    <row r="82" spans="1:18">
      <c r="A82">
        <v>80</v>
      </c>
      <c r="C82">
        <f>2^(A82*2/$C$1)*개론!$I$6/4</f>
        <v>151.5716566510398</v>
      </c>
      <c r="D82">
        <v>80</v>
      </c>
      <c r="F82">
        <f>2^(D82*2/$F$1)*개론!$J$6/4</f>
        <v>209.45882456412534</v>
      </c>
      <c r="G82">
        <v>80</v>
      </c>
      <c r="I82">
        <f>2^(G82*2/$I$1)*개론!$K$6/4</f>
        <v>282.92893307124035</v>
      </c>
      <c r="J82">
        <v>80</v>
      </c>
      <c r="L82">
        <f>2^(J82*2/$L$1)*개론!$L$6/4</f>
        <v>370.10317533873746</v>
      </c>
      <c r="M82">
        <v>80</v>
      </c>
      <c r="O82">
        <f>2^(M82*2/$O$1)*개론!$M$6/4</f>
        <v>470.36250216812283</v>
      </c>
      <c r="P82">
        <v>80</v>
      </c>
      <c r="R82">
        <f>2^(P82*2/$R$1)*개론!$N$6/4</f>
        <v>615.08942591216066</v>
      </c>
    </row>
    <row r="83" spans="1:18">
      <c r="A83">
        <v>81</v>
      </c>
      <c r="C83">
        <f>2^(A83*2/$C$1)*개론!$I$6/4</f>
        <v>153.68751812880123</v>
      </c>
      <c r="D83">
        <v>81</v>
      </c>
      <c r="F83">
        <f>2^(D83*2/$F$1)*개론!$J$6/4</f>
        <v>211.40360811227609</v>
      </c>
      <c r="G83">
        <v>81</v>
      </c>
      <c r="I83">
        <f>2^(G83*2/$I$1)*개론!$K$6/4</f>
        <v>284.89685942771138</v>
      </c>
      <c r="J83">
        <v>81</v>
      </c>
      <c r="L83">
        <f>2^(J83*2/$L$1)*개론!$L$6/4</f>
        <v>372.16116380093689</v>
      </c>
      <c r="M83">
        <v>81</v>
      </c>
      <c r="O83">
        <f>2^(M83*2/$O$1)*개론!$M$6/4</f>
        <v>472.54106812910095</v>
      </c>
      <c r="P83">
        <v>81</v>
      </c>
      <c r="R83">
        <f>2^(P83*2/$R$1)*개론!$N$6/4</f>
        <v>617.93831986113207</v>
      </c>
    </row>
    <row r="84" spans="1:18">
      <c r="A84">
        <v>82</v>
      </c>
      <c r="C84">
        <f>2^(A84*2/$C$1)*개론!$I$6/4</f>
        <v>155.83291593209995</v>
      </c>
      <c r="D84">
        <v>82</v>
      </c>
      <c r="F84">
        <f>2^(D84*2/$F$1)*개론!$J$6/4</f>
        <v>213.36644858907147</v>
      </c>
      <c r="G84">
        <v>82</v>
      </c>
      <c r="I84">
        <f>2^(G84*2/$I$1)*개론!$K$6/4</f>
        <v>286.87847379446282</v>
      </c>
      <c r="J84">
        <v>82</v>
      </c>
      <c r="L84">
        <f>2^(J84*2/$L$1)*개론!$L$6/4</f>
        <v>374.23059587343943</v>
      </c>
      <c r="M84">
        <v>82</v>
      </c>
      <c r="O84">
        <f>2^(M84*2/$O$1)*개론!$M$6/4</f>
        <v>474.72972449827358</v>
      </c>
      <c r="P84">
        <v>82</v>
      </c>
      <c r="R84">
        <f>2^(P84*2/$R$1)*개론!$N$6/4</f>
        <v>620.80040895928084</v>
      </c>
    </row>
    <row r="85" spans="1:18">
      <c r="A85">
        <v>83</v>
      </c>
      <c r="C85">
        <f>2^(A85*2/$C$1)*개론!$I$6/4</f>
        <v>158.00826237267543</v>
      </c>
      <c r="D85">
        <v>83</v>
      </c>
      <c r="F85">
        <f>2^(D85*2/$F$1)*개론!$J$6/4</f>
        <v>215.34751364950461</v>
      </c>
      <c r="G85">
        <v>83</v>
      </c>
      <c r="I85">
        <f>2^(G85*2/$I$1)*개론!$K$6/4</f>
        <v>288.87387137913532</v>
      </c>
      <c r="J85">
        <v>83</v>
      </c>
      <c r="L85">
        <f>2^(J85*2/$L$1)*개론!$L$6/4</f>
        <v>376.31153518936037</v>
      </c>
      <c r="M85">
        <v>83</v>
      </c>
      <c r="O85">
        <f>2^(M85*2/$O$1)*개론!$M$6/4</f>
        <v>476.9285180111263</v>
      </c>
      <c r="P85">
        <v>83</v>
      </c>
      <c r="R85">
        <f>2^(P85*2/$R$1)*개론!$N$6/4</f>
        <v>623.67575432224214</v>
      </c>
    </row>
    <row r="86" spans="1:18">
      <c r="A86">
        <v>84</v>
      </c>
      <c r="C86">
        <f>2^(A86*2/$C$1)*개론!$I$6/4</f>
        <v>160.21397551792438</v>
      </c>
      <c r="D86">
        <v>84</v>
      </c>
      <c r="F86">
        <f>2^(D86*2/$F$1)*개론!$J$6/4</f>
        <v>217.34697250521165</v>
      </c>
      <c r="G86">
        <v>84</v>
      </c>
      <c r="I86">
        <f>2^(G86*2/$I$1)*개론!$K$6/4</f>
        <v>290.88314805159104</v>
      </c>
      <c r="J86">
        <v>84</v>
      </c>
      <c r="L86">
        <f>2^(J86*2/$L$1)*개론!$L$6/4</f>
        <v>378.40404573565178</v>
      </c>
      <c r="M86">
        <v>84</v>
      </c>
      <c r="O86">
        <f>2^(M86*2/$O$1)*개론!$M$6/4</f>
        <v>479.13749561960788</v>
      </c>
      <c r="P86">
        <v>84</v>
      </c>
      <c r="R86">
        <f>2^(P86*2/$R$1)*개론!$N$6/4</f>
        <v>626.56441734871794</v>
      </c>
    </row>
    <row r="87" spans="1:18">
      <c r="A87">
        <v>85</v>
      </c>
      <c r="C87">
        <f>2^(A87*2/$C$1)*개론!$I$6/4</f>
        <v>162.4504792712471</v>
      </c>
      <c r="D87">
        <v>85</v>
      </c>
      <c r="F87">
        <f>2^(D87*2/$F$1)*개론!$J$6/4</f>
        <v>219.36499593892518</v>
      </c>
      <c r="G87">
        <v>85</v>
      </c>
      <c r="I87">
        <f>2^(G87*2/$I$1)*개론!$K$6/4</f>
        <v>292.90640034851981</v>
      </c>
      <c r="J87">
        <v>85</v>
      </c>
      <c r="L87">
        <f>2^(J87*2/$L$1)*개론!$L$6/4</f>
        <v>380.50819185507049</v>
      </c>
      <c r="M87">
        <v>85</v>
      </c>
      <c r="O87">
        <f>2^(M87*2/$O$1)*개론!$M$6/4</f>
        <v>481.35670449313335</v>
      </c>
      <c r="P87">
        <v>85</v>
      </c>
      <c r="R87">
        <f>2^(P87*2/$R$1)*개론!$N$6/4</f>
        <v>629.46645972178976</v>
      </c>
    </row>
    <row r="88" spans="1:18">
      <c r="A88">
        <v>86</v>
      </c>
      <c r="C88">
        <f>2^(A88*2/$C$1)*개론!$I$6/4</f>
        <v>164.71820345351463</v>
      </c>
      <c r="D88">
        <v>86</v>
      </c>
      <c r="F88">
        <f>2^(D88*2/$F$1)*개론!$J$6/4</f>
        <v>221.40175631906169</v>
      </c>
      <c r="G88">
        <v>86</v>
      </c>
      <c r="I88">
        <f>2^(G88*2/$I$1)*개론!$K$6/4</f>
        <v>294.94372547807728</v>
      </c>
      <c r="J88">
        <v>86</v>
      </c>
      <c r="L88">
        <f>2^(J88*2/$L$1)*개론!$L$6/4</f>
        <v>382.6240382481563</v>
      </c>
      <c r="M88">
        <v>86</v>
      </c>
      <c r="O88">
        <f>2^(M88*2/$O$1)*개론!$M$6/4</f>
        <v>483.58619201959124</v>
      </c>
      <c r="P88">
        <v>86</v>
      </c>
      <c r="R88">
        <f>2^(P88*2/$R$1)*개론!$N$6/4</f>
        <v>632.38194341023461</v>
      </c>
    </row>
    <row r="89" spans="1:18">
      <c r="A89">
        <v>87</v>
      </c>
      <c r="C89">
        <f>2^(A89*2/$C$1)*개론!$I$6/4</f>
        <v>167.01758388567384</v>
      </c>
      <c r="D89">
        <v>87</v>
      </c>
      <c r="F89">
        <f>2^(D89*2/$F$1)*개론!$J$6/4</f>
        <v>223.45742761444396</v>
      </c>
      <c r="G89">
        <v>87</v>
      </c>
      <c r="I89">
        <f>2^(G89*2/$I$1)*개론!$K$6/4</f>
        <v>296.99522132455513</v>
      </c>
      <c r="J89">
        <v>87</v>
      </c>
      <c r="L89">
        <f>2^(J89*2/$L$1)*개론!$L$6/4</f>
        <v>384.75164997522177</v>
      </c>
      <c r="M89">
        <v>87</v>
      </c>
      <c r="O89">
        <f>2^(M89*2/$O$1)*개론!$M$6/4</f>
        <v>485.82600580635494</v>
      </c>
      <c r="P89">
        <v>87</v>
      </c>
      <c r="R89">
        <f>2^(P89*2/$R$1)*개론!$N$6/4</f>
        <v>635.31093066984874</v>
      </c>
    </row>
    <row r="90" spans="1:18">
      <c r="A90">
        <v>88</v>
      </c>
      <c r="C90">
        <f>2^(A90*2/$C$1)*개론!$I$6/4</f>
        <v>169.34906247250544</v>
      </c>
      <c r="D90">
        <v>88</v>
      </c>
      <c r="F90">
        <f>2^(D90*2/$F$1)*개론!$J$6/4</f>
        <v>225.53218540916083</v>
      </c>
      <c r="G90">
        <v>88</v>
      </c>
      <c r="I90">
        <f>2^(G90*2/$I$1)*개론!$K$6/4</f>
        <v>299.06098645308441</v>
      </c>
      <c r="J90">
        <v>88</v>
      </c>
      <c r="L90">
        <f>2^(J90*2/$L$1)*개론!$L$6/4</f>
        <v>386.89109245835226</v>
      </c>
      <c r="M90">
        <v>88</v>
      </c>
      <c r="O90">
        <f>2^(M90*2/$O$1)*개론!$M$6/4</f>
        <v>488.07619368130031</v>
      </c>
      <c r="P90">
        <v>88</v>
      </c>
      <c r="R90">
        <f>2^(P90*2/$R$1)*개론!$N$6/4</f>
        <v>638.25348404477734</v>
      </c>
    </row>
    <row r="91" spans="1:18">
      <c r="A91">
        <v>89</v>
      </c>
      <c r="C91">
        <f>2^(A91*2/$C$1)*개론!$I$6/4</f>
        <v>171.71308728755076</v>
      </c>
      <c r="D91">
        <v>89</v>
      </c>
      <c r="F91">
        <f>2^(D91*2/$F$1)*개론!$J$6/4</f>
        <v>227.62620691756447</v>
      </c>
      <c r="G91">
        <v>89</v>
      </c>
      <c r="I91">
        <f>2^(G91*2/$I$1)*개론!$K$6/4</f>
        <v>301.14112011437055</v>
      </c>
      <c r="J91">
        <v>89</v>
      </c>
      <c r="L91">
        <f>2^(J91*2/$L$1)*개론!$L$6/4</f>
        <v>389.04243148341817</v>
      </c>
      <c r="M91">
        <v>89</v>
      </c>
      <c r="O91">
        <f>2^(M91*2/$O$1)*개론!$M$6/4</f>
        <v>490.33680369382586</v>
      </c>
      <c r="P91">
        <v>89</v>
      </c>
      <c r="R91">
        <f>2^(P91*2/$R$1)*개론!$N$6/4</f>
        <v>641.20966636884918</v>
      </c>
    </row>
    <row r="92" spans="1:18">
      <c r="A92">
        <v>90</v>
      </c>
      <c r="C92">
        <f>2^(A92*2/$C$1)*개론!$I$6/4</f>
        <v>174.11011265922482</v>
      </c>
      <c r="D92">
        <v>90</v>
      </c>
      <c r="F92">
        <f>2^(D92*2/$F$1)*개론!$J$6/4</f>
        <v>229.73967099940702</v>
      </c>
      <c r="G92">
        <v>90</v>
      </c>
      <c r="I92">
        <f>2^(G92*2/$I$1)*개론!$K$6/4</f>
        <v>303.23572224946241</v>
      </c>
      <c r="J92">
        <v>90</v>
      </c>
      <c r="L92">
        <f>2^(J92*2/$L$1)*개론!$L$6/4</f>
        <v>391.20573320209724</v>
      </c>
      <c r="M92">
        <v>90</v>
      </c>
      <c r="O92">
        <f>2^(M92*2/$O$1)*개론!$M$6/4</f>
        <v>492.60788411587936</v>
      </c>
      <c r="P92">
        <v>90</v>
      </c>
      <c r="R92">
        <f>2^(P92*2/$R$1)*개론!$N$6/4</f>
        <v>644.1795407669191</v>
      </c>
    </row>
    <row r="93" spans="1:18">
      <c r="A93">
        <v>91</v>
      </c>
      <c r="C93">
        <f>2^(A93*2/$C$1)*개론!$I$6/4</f>
        <v>176.54059925813098</v>
      </c>
      <c r="D93">
        <v>91</v>
      </c>
      <c r="F93">
        <f>2^(D93*2/$F$1)*개론!$J$6/4</f>
        <v>231.87275817511787</v>
      </c>
      <c r="G93">
        <v>91</v>
      </c>
      <c r="I93">
        <f>2^(G93*2/$I$1)*개론!$K$6/4</f>
        <v>305.34489349455384</v>
      </c>
      <c r="J93">
        <v>91</v>
      </c>
      <c r="L93">
        <f>2^(J93*2/$L$1)*개론!$L$6/4</f>
        <v>393.38106413390921</v>
      </c>
      <c r="M93">
        <v>91</v>
      </c>
      <c r="O93">
        <f>2^(M93*2/$O$1)*개론!$M$6/4</f>
        <v>494.88948344298876</v>
      </c>
      <c r="P93">
        <v>91</v>
      </c>
      <c r="R93">
        <f>2^(P93*2/$R$1)*개론!$N$6/4</f>
        <v>647.16317065621604</v>
      </c>
    </row>
    <row r="94" spans="1:18">
      <c r="A94">
        <v>92</v>
      </c>
      <c r="C94">
        <f>2^(A94*2/$C$1)*개론!$I$6/4</f>
        <v>179.00501418559452</v>
      </c>
      <c r="D94">
        <v>92</v>
      </c>
      <c r="F94">
        <f>2^(D94*2/$F$1)*개론!$J$6/4</f>
        <v>234.0256506412228</v>
      </c>
      <c r="G94">
        <v>92</v>
      </c>
      <c r="I94">
        <f>2^(G94*2/$I$1)*개론!$K$6/4</f>
        <v>307.46873518581867</v>
      </c>
      <c r="J94">
        <v>92</v>
      </c>
      <c r="L94">
        <f>2^(J94*2/$L$1)*개론!$L$6/4</f>
        <v>395.56849116826072</v>
      </c>
      <c r="M94">
        <v>92</v>
      </c>
      <c r="O94">
        <f>2^(M94*2/$O$1)*개론!$M$6/4</f>
        <v>497.1816503952972</v>
      </c>
      <c r="P94">
        <v>92</v>
      </c>
      <c r="R94">
        <f>2^(P94*2/$R$1)*개론!$N$6/4</f>
        <v>650.16061974769639</v>
      </c>
    </row>
    <row r="95" spans="1:18">
      <c r="A95">
        <v>93</v>
      </c>
      <c r="C95">
        <f>2^(A95*2/$C$1)*개론!$I$6/4</f>
        <v>181.50383106343219</v>
      </c>
      <c r="D95">
        <v>93</v>
      </c>
      <c r="F95">
        <f>2^(D95*2/$F$1)*개론!$J$6/4</f>
        <v>236.19853228590605</v>
      </c>
      <c r="G95">
        <v>93</v>
      </c>
      <c r="I95">
        <f>2^(G95*2/$I$1)*개론!$K$6/4</f>
        <v>309.60734936427963</v>
      </c>
      <c r="J95">
        <v>93</v>
      </c>
      <c r="L95">
        <f>2^(J95*2/$L$1)*개론!$L$6/4</f>
        <v>397.76808156650259</v>
      </c>
      <c r="M95">
        <v>93</v>
      </c>
      <c r="O95">
        <f>2^(M95*2/$O$1)*개론!$M$6/4</f>
        <v>499.484433918604</v>
      </c>
      <c r="P95">
        <v>93</v>
      </c>
      <c r="R95">
        <f>2^(P95*2/$R$1)*개론!$N$6/4</f>
        <v>653.17195204740528</v>
      </c>
    </row>
    <row r="96" spans="1:18">
      <c r="A96">
        <v>94</v>
      </c>
      <c r="C96">
        <f>2^(A96*2/$C$1)*개론!$I$6/4</f>
        <v>184.03753012497498</v>
      </c>
      <c r="D96">
        <v>94</v>
      </c>
      <c r="F96">
        <f>2^(D96*2/$F$1)*개론!$J$6/4</f>
        <v>238.39158870471718</v>
      </c>
      <c r="G96">
        <v>94</v>
      </c>
      <c r="I96">
        <f>2^(G96*2/$I$1)*개론!$K$6/4</f>
        <v>311.76083878071091</v>
      </c>
      <c r="J96">
        <v>94</v>
      </c>
      <c r="L96">
        <f>2^(J96*2/$L$1)*개론!$L$6/4</f>
        <v>399.97990296399757</v>
      </c>
      <c r="M96">
        <v>94</v>
      </c>
      <c r="O96">
        <f>2^(M96*2/$O$1)*개론!$M$6/4</f>
        <v>501.79788318540909</v>
      </c>
      <c r="P96">
        <v>94</v>
      </c>
      <c r="R96">
        <f>2^(P96*2/$R$1)*개론!$N$6/4</f>
        <v>656.19723185784267</v>
      </c>
    </row>
    <row r="97" spans="1:18">
      <c r="A97">
        <v>95</v>
      </c>
      <c r="C97">
        <f>2^(A97*2/$C$1)*개론!$I$6/4</f>
        <v>186.60659830736148</v>
      </c>
      <c r="D97">
        <v>95</v>
      </c>
      <c r="F97">
        <f>2^(D97*2/$F$1)*개론!$J$6/4</f>
        <v>240.60500721642333</v>
      </c>
      <c r="G97">
        <v>95</v>
      </c>
      <c r="I97">
        <f>2^(G97*2/$I$1)*개론!$K$6/4</f>
        <v>313.92930690057477</v>
      </c>
      <c r="J97">
        <v>95</v>
      </c>
      <c r="L97">
        <f>2^(J97*2/$L$1)*개론!$L$6/4</f>
        <v>402.20402337220037</v>
      </c>
      <c r="M97">
        <v>95</v>
      </c>
      <c r="O97">
        <f>2^(M97*2/$O$1)*개론!$M$6/4</f>
        <v>504.12204759596375</v>
      </c>
      <c r="P97">
        <v>95</v>
      </c>
      <c r="R97">
        <f>2^(P97*2/$R$1)*개론!$N$6/4</f>
        <v>659.23652377933718</v>
      </c>
    </row>
    <row r="98" spans="1:18">
      <c r="A98">
        <v>96</v>
      </c>
      <c r="C98">
        <f>2^(A98*2/$C$1)*개론!$I$6/4</f>
        <v>189.21152934511915</v>
      </c>
      <c r="D98">
        <v>96</v>
      </c>
      <c r="F98">
        <f>2^(D98*2/$F$1)*개론!$J$6/4</f>
        <v>242.83897687900941</v>
      </c>
      <c r="G98">
        <v>96</v>
      </c>
      <c r="I98">
        <f>2^(G98*2/$I$1)*개론!$K$6/4</f>
        <v>316.11285790899274</v>
      </c>
      <c r="J98">
        <v>96</v>
      </c>
      <c r="L98">
        <f>2^(J98*2/$L$1)*개론!$L$6/4</f>
        <v>404.4405111807489</v>
      </c>
      <c r="M98">
        <v>96</v>
      </c>
      <c r="O98">
        <f>2^(M98*2/$O$1)*개론!$M$6/4</f>
        <v>506.45697677932492</v>
      </c>
      <c r="P98">
        <v>96</v>
      </c>
      <c r="R98">
        <f>2^(P98*2/$R$1)*개론!$N$6/4</f>
        <v>662.28989271142495</v>
      </c>
    </row>
    <row r="99" spans="1:18">
      <c r="A99">
        <v>97</v>
      </c>
      <c r="C99">
        <f>2^(A99*2/$C$1)*개론!$I$6/4</f>
        <v>191.85282386505287</v>
      </c>
      <c r="D99">
        <v>97</v>
      </c>
      <c r="F99">
        <f>2^(D99*2/$F$1)*개론!$J$6/4</f>
        <v>245.09368850582587</v>
      </c>
      <c r="G99">
        <v>97</v>
      </c>
      <c r="I99">
        <f>2^(G99*2/$I$1)*개론!$K$6/4</f>
        <v>318.31159671575119</v>
      </c>
      <c r="J99">
        <v>97</v>
      </c>
      <c r="L99">
        <f>2^(J99*2/$L$1)*개론!$L$6/4</f>
        <v>406.68943515956704</v>
      </c>
      <c r="M99">
        <v>97</v>
      </c>
      <c r="O99">
        <f>2^(M99*2/$O$1)*개론!$M$6/4</f>
        <v>508.80272059441523</v>
      </c>
      <c r="P99">
        <v>97</v>
      </c>
      <c r="R99">
        <f>2^(P99*2/$R$1)*개론!$N$6/4</f>
        <v>665.35740385423526</v>
      </c>
    </row>
    <row r="100" spans="1:18">
      <c r="A100">
        <v>98</v>
      </c>
      <c r="C100">
        <f>2^(A100*2/$C$1)*개론!$I$6/4</f>
        <v>194.5309894824571</v>
      </c>
      <c r="D100">
        <v>98</v>
      </c>
      <c r="F100">
        <f>2^(D100*2/$F$1)*개론!$J$6/4</f>
        <v>247.36933468188749</v>
      </c>
      <c r="G100">
        <v>98</v>
      </c>
      <c r="I100">
        <f>2^(G100*2/$I$1)*개론!$K$6/4</f>
        <v>320.52562896034175</v>
      </c>
      <c r="J100">
        <v>98</v>
      </c>
      <c r="L100">
        <f>2^(J100*2/$L$1)*개론!$L$6/4</f>
        <v>408.9508644609794</v>
      </c>
      <c r="M100">
        <v>98</v>
      </c>
      <c r="O100">
        <f>2^(M100*2/$O$1)*개론!$M$6/4</f>
        <v>511.1593291310877</v>
      </c>
      <c r="P100">
        <v>98</v>
      </c>
      <c r="R100">
        <f>2^(P100*2/$R$1)*개론!$N$6/4</f>
        <v>668.43912270988392</v>
      </c>
    </row>
    <row r="101" spans="1:18">
      <c r="A101">
        <v>99</v>
      </c>
      <c r="C101">
        <f>2^(A101*2/$C$1)*개론!$I$6/4</f>
        <v>197.24654089867181</v>
      </c>
      <c r="D101">
        <v>99</v>
      </c>
      <c r="F101">
        <f>2^(D101*2/$F$1)*개론!$J$6/4</f>
        <v>249.66610978032239</v>
      </c>
      <c r="G101">
        <v>99</v>
      </c>
      <c r="I101">
        <f>2^(G101*2/$I$1)*개론!$K$6/4</f>
        <v>322.75506101703667</v>
      </c>
      <c r="J101">
        <v>99</v>
      </c>
      <c r="L101">
        <f>2^(J101*2/$L$1)*개론!$L$6/4</f>
        <v>411.22486862183774</v>
      </c>
      <c r="M101">
        <v>99</v>
      </c>
      <c r="O101">
        <f>2^(M101*2/$O$1)*개론!$M$6/4</f>
        <v>513.52685271119515</v>
      </c>
      <c r="P101">
        <v>99</v>
      </c>
      <c r="R101">
        <f>2^(P101*2/$R$1)*개론!$N$6/4</f>
        <v>671.53511508387055</v>
      </c>
    </row>
    <row r="102" spans="1:18">
      <c r="A102">
        <v>100</v>
      </c>
      <c r="C102">
        <f>2^(A102*2/$C$1)*개론!$I$6/4</f>
        <v>200</v>
      </c>
      <c r="D102">
        <v>100</v>
      </c>
      <c r="F102">
        <f>2^(D102*2/$F$1)*개론!$J$6/4</f>
        <v>251.9842099789746</v>
      </c>
      <c r="G102">
        <v>100</v>
      </c>
      <c r="I102">
        <f>2^(G102*2/$I$1)*개론!$K$6/4</f>
        <v>325</v>
      </c>
      <c r="J102">
        <v>100</v>
      </c>
      <c r="L102">
        <f>2^(J102*2/$L$1)*개론!$L$6/4</f>
        <v>413.51151756565895</v>
      </c>
      <c r="M102">
        <v>100</v>
      </c>
      <c r="O102">
        <f>2^(M102*2/$O$1)*개론!$M$6/4</f>
        <v>515.90534188966478</v>
      </c>
      <c r="P102">
        <v>100</v>
      </c>
      <c r="R102">
        <f>2^(P102*2/$R$1)*개론!$N$6/4</f>
        <v>674.64544708648475</v>
      </c>
    </row>
    <row r="103" spans="1:18">
      <c r="D103">
        <v>101</v>
      </c>
      <c r="F103">
        <f>2^(D103*2/$F$1)*개론!$J$6/4</f>
        <v>254.32383327716059</v>
      </c>
      <c r="G103">
        <v>101</v>
      </c>
      <c r="I103">
        <f>2^(G103*2/$I$1)*개론!$K$6/4</f>
        <v>327.26055376843362</v>
      </c>
      <c r="J103">
        <v>101</v>
      </c>
      <c r="L103">
        <f>2^(J103*2/$L$1)*개론!$L$6/4</f>
        <v>415.81088160477537</v>
      </c>
      <c r="M103">
        <v>101</v>
      </c>
      <c r="O103">
        <f>2^(M103*2/$O$1)*개론!$M$6/4</f>
        <v>518.29484745557795</v>
      </c>
      <c r="P103">
        <v>101</v>
      </c>
      <c r="R103">
        <f>2^(P103*2/$R$1)*개론!$N$6/4</f>
        <v>677.77018513421729</v>
      </c>
    </row>
    <row r="104" spans="1:18">
      <c r="D104">
        <v>102</v>
      </c>
      <c r="F104">
        <f>2^(D104*2/$F$1)*개론!$J$6/4</f>
        <v>256.68517951258087</v>
      </c>
      <c r="G104">
        <v>102</v>
      </c>
      <c r="I104">
        <f>2^(G104*2/$I$1)*개론!$K$6/4</f>
        <v>329.53683093175948</v>
      </c>
      <c r="J104">
        <v>102</v>
      </c>
      <c r="L104">
        <f>2^(J104*2/$L$1)*개론!$L$6/4</f>
        <v>418.12303144249665</v>
      </c>
      <c r="M104">
        <v>102</v>
      </c>
      <c r="O104">
        <f>2^(M104*2/$O$1)*개론!$M$6/4</f>
        <v>520.69542043325441</v>
      </c>
      <c r="P104">
        <v>102</v>
      </c>
      <c r="R104">
        <f>2^(P104*2/$R$1)*개론!$N$6/4</f>
        <v>680.90939595117879</v>
      </c>
    </row>
    <row r="105" spans="1:18">
      <c r="D105">
        <v>103</v>
      </c>
      <c r="F105">
        <f>2^(D105*2/$F$1)*개론!$J$6/4</f>
        <v>259.06845037838934</v>
      </c>
      <c r="G105">
        <v>103</v>
      </c>
      <c r="I105">
        <f>2^(G105*2/$I$1)*개론!$K$6/4</f>
        <v>331.82894085483787</v>
      </c>
      <c r="J105">
        <v>103</v>
      </c>
      <c r="L105">
        <f>2^(J105*2/$L$1)*개론!$L$6/4</f>
        <v>420.4480381752839</v>
      </c>
      <c r="M105">
        <v>103</v>
      </c>
      <c r="O105">
        <f>2^(M105*2/$O$1)*개론!$M$6/4</f>
        <v>523.10711208334169</v>
      </c>
      <c r="P105">
        <v>103</v>
      </c>
      <c r="R105">
        <f>2^(P105*2/$R$1)*개론!$N$6/4</f>
        <v>684.06314657052371</v>
      </c>
    </row>
    <row r="106" spans="1:18">
      <c r="D106">
        <v>104</v>
      </c>
      <c r="F106">
        <f>2^(D106*2/$F$1)*개론!$J$6/4</f>
        <v>261.47384944042102</v>
      </c>
      <c r="G106">
        <v>104</v>
      </c>
      <c r="I106">
        <f>2^(G106*2/$I$1)*개론!$K$6/4</f>
        <v>334.13699366322163</v>
      </c>
      <c r="J106">
        <v>104</v>
      </c>
      <c r="L106">
        <f>2^(J106*2/$L$1)*개론!$L$6/4</f>
        <v>422.78597329493579</v>
      </c>
      <c r="M106">
        <v>104</v>
      </c>
      <c r="O106">
        <f>2^(M106*2/$O$1)*개론!$M$6/4</f>
        <v>525.52997390391033</v>
      </c>
      <c r="P106">
        <v>104</v>
      </c>
      <c r="R106">
        <f>2^(P106*2/$R$1)*개론!$N$6/4</f>
        <v>687.23150433588273</v>
      </c>
    </row>
    <row r="107" spans="1:18">
      <c r="D107">
        <v>105</v>
      </c>
      <c r="F107">
        <f>2^(D107*2/$F$1)*개론!$J$6/4</f>
        <v>263.90158215457882</v>
      </c>
      <c r="G107">
        <v>105</v>
      </c>
      <c r="I107">
        <f>2^(G107*2/$I$1)*개론!$K$6/4</f>
        <v>336.46110024844774</v>
      </c>
      <c r="J107">
        <v>105</v>
      </c>
      <c r="L107">
        <f>2^(J107*2/$L$1)*개론!$L$6/4</f>
        <v>425.13690869078687</v>
      </c>
      <c r="M107">
        <v>105</v>
      </c>
      <c r="O107">
        <f>2^(M107*2/$O$1)*개론!$M$6/4</f>
        <v>527.96405763155303</v>
      </c>
      <c r="P107">
        <v>105</v>
      </c>
      <c r="R107">
        <f>2^(P107*2/$R$1)*개론!$N$6/4</f>
        <v>690.41453690280014</v>
      </c>
    </row>
    <row r="108" spans="1:18">
      <c r="D108">
        <v>106</v>
      </c>
      <c r="F108">
        <f>2^(D108*2/$F$1)*개론!$J$6/4</f>
        <v>266.35185588438321</v>
      </c>
      <c r="G108">
        <v>106</v>
      </c>
      <c r="I108">
        <f>2^(G108*2/$I$1)*개론!$K$6/4</f>
        <v>338.80137227336445</v>
      </c>
      <c r="J108">
        <v>106</v>
      </c>
      <c r="L108">
        <f>2^(J108*2/$L$1)*개론!$L$6/4</f>
        <v>427.5009166519182</v>
      </c>
      <c r="M108">
        <v>106</v>
      </c>
      <c r="O108">
        <f>2^(M108*2/$O$1)*개론!$M$6/4</f>
        <v>530.40941524248956</v>
      </c>
      <c r="P108">
        <v>106</v>
      </c>
      <c r="R108">
        <f>2^(P108*2/$R$1)*개론!$N$6/4</f>
        <v>693.61231224017865</v>
      </c>
    </row>
    <row r="109" spans="1:18">
      <c r="D109">
        <v>107</v>
      </c>
      <c r="F109">
        <f>2^(D109*2/$F$1)*개론!$J$6/4</f>
        <v>268.82487991868345</v>
      </c>
      <c r="G109">
        <v>107</v>
      </c>
      <c r="I109">
        <f>2^(G109*2/$I$1)*개론!$K$6/4</f>
        <v>341.15792217749691</v>
      </c>
      <c r="J109">
        <v>107</v>
      </c>
      <c r="L109">
        <f>2^(J109*2/$L$1)*개론!$L$6/4</f>
        <v>429.87806986938006</v>
      </c>
      <c r="M109">
        <v>107</v>
      </c>
      <c r="O109">
        <f>2^(M109*2/$O$1)*개론!$M$6/4</f>
        <v>532.86609895367656</v>
      </c>
      <c r="P109">
        <v>107</v>
      </c>
      <c r="R109">
        <f>2^(P109*2/$R$1)*개론!$N$6/4</f>
        <v>696.82489863173078</v>
      </c>
    </row>
    <row r="110" spans="1:18">
      <c r="D110">
        <v>108</v>
      </c>
      <c r="F110">
        <f>2^(D110*2/$F$1)*개론!$J$6/4</f>
        <v>271.32086548953436</v>
      </c>
      <c r="G110">
        <v>108</v>
      </c>
      <c r="I110">
        <f>2^(G110*2/$I$1)*개론!$K$6/4</f>
        <v>343.53086318244868</v>
      </c>
      <c r="J110">
        <v>108</v>
      </c>
      <c r="L110">
        <f>2^(J110*2/$L$1)*개론!$L$6/4</f>
        <v>432.26844143842709</v>
      </c>
      <c r="M110">
        <v>108</v>
      </c>
      <c r="O110">
        <f>2^(M110*2/$O$1)*개론!$M$6/4</f>
        <v>535.33416122392248</v>
      </c>
      <c r="P110">
        <v>108</v>
      </c>
      <c r="R110">
        <f>2^(P110*2/$R$1)*개론!$N$6/4</f>
        <v>700.05236467743714</v>
      </c>
    </row>
    <row r="111" spans="1:18">
      <c r="D111">
        <v>109</v>
      </c>
      <c r="F111">
        <f>2^(D111*2/$F$1)*개론!$J$6/4</f>
        <v>273.84002579023831</v>
      </c>
      <c r="G111">
        <v>109</v>
      </c>
      <c r="I111">
        <f>2^(G111*2/$I$1)*개론!$K$6/4</f>
        <v>345.92030929734199</v>
      </c>
      <c r="J111">
        <v>109</v>
      </c>
      <c r="L111">
        <f>2^(J111*2/$L$1)*개론!$L$6/4</f>
        <v>434.67210486076596</v>
      </c>
      <c r="M111">
        <v>109</v>
      </c>
      <c r="O111">
        <f>2^(M111*2/$O$1)*개론!$M$6/4</f>
        <v>537.81365475500832</v>
      </c>
      <c r="P111">
        <v>109</v>
      </c>
      <c r="R111">
        <f>2^(P111*2/$R$1)*개론!$N$6/4</f>
        <v>703.29477929501081</v>
      </c>
    </row>
    <row r="112" spans="1:18">
      <c r="D112">
        <v>110</v>
      </c>
      <c r="F112">
        <f>2^(D112*2/$F$1)*개론!$J$6/4</f>
        <v>276.38257599355518</v>
      </c>
      <c r="G112">
        <v>110</v>
      </c>
      <c r="I112">
        <f>2^(G112*2/$I$1)*개론!$K$6/4</f>
        <v>348.32637532429527</v>
      </c>
      <c r="J112">
        <v>110</v>
      </c>
      <c r="L112">
        <f>2^(J112*2/$L$1)*개론!$L$6/4</f>
        <v>437.08913404681567</v>
      </c>
      <c r="M112">
        <v>110</v>
      </c>
      <c r="O112">
        <f>2^(M112*2/$O$1)*개론!$M$6/4</f>
        <v>540.30463249281206</v>
      </c>
      <c r="P112">
        <v>110</v>
      </c>
      <c r="R112">
        <f>2^(P112*2/$R$1)*개론!$N$6/4</f>
        <v>706.55221172136964</v>
      </c>
    </row>
    <row r="113" spans="4:18">
      <c r="D113">
        <v>111</v>
      </c>
      <c r="F113">
        <f>2^(D113*2/$F$1)*개론!$J$6/4</f>
        <v>278.94873327008111</v>
      </c>
      <c r="G113">
        <v>111</v>
      </c>
      <c r="I113">
        <f>2^(G113*2/$I$1)*개론!$K$6/4</f>
        <v>350.74917686393883</v>
      </c>
      <c r="J113">
        <v>111</v>
      </c>
      <c r="L113">
        <f>2^(J113*2/$L$1)*개론!$L$6/4</f>
        <v>439.51960331797983</v>
      </c>
      <c r="M113">
        <v>111</v>
      </c>
      <c r="O113">
        <f>2^(M113*2/$O$1)*개론!$M$6/4</f>
        <v>542.80714762844013</v>
      </c>
      <c r="P113">
        <v>111</v>
      </c>
      <c r="R113">
        <f>2^(P113*2/$R$1)*개론!$N$6/4</f>
        <v>709.82473151411398</v>
      </c>
    </row>
    <row r="114" spans="4:18">
      <c r="D114">
        <v>112</v>
      </c>
      <c r="F114">
        <f>2^(D114*2/$F$1)*개론!$J$6/4</f>
        <v>281.53871680679794</v>
      </c>
      <c r="G114">
        <v>112</v>
      </c>
      <c r="I114">
        <f>2^(G114*2/$I$1)*개론!$K$6/4</f>
        <v>353.18883032096892</v>
      </c>
      <c r="J114">
        <v>112</v>
      </c>
      <c r="L114">
        <f>2^(J114*2/$L$1)*개론!$L$6/4</f>
        <v>441.96358740893231</v>
      </c>
      <c r="M114">
        <v>112</v>
      </c>
      <c r="O114">
        <f>2^(M114*2/$O$1)*개론!$M$6/4</f>
        <v>545.32125359936254</v>
      </c>
      <c r="P114">
        <v>112</v>
      </c>
      <c r="R114">
        <f>2^(P114*2/$R$1)*개론!$N$6/4</f>
        <v>713.11240855301264</v>
      </c>
    </row>
    <row r="115" spans="4:18">
      <c r="D115">
        <v>113</v>
      </c>
      <c r="F115">
        <f>2^(D115*2/$F$1)*개론!$J$6/4</f>
        <v>284.15274782579513</v>
      </c>
      <c r="G115">
        <v>113</v>
      </c>
      <c r="I115">
        <f>2^(G115*2/$I$1)*개론!$K$6/4</f>
        <v>355.6454529097403</v>
      </c>
      <c r="J115">
        <v>113</v>
      </c>
      <c r="L115">
        <f>2^(J115*2/$L$1)*개론!$L$6/4</f>
        <v>444.42116146991509</v>
      </c>
      <c r="M115">
        <v>113</v>
      </c>
      <c r="O115">
        <f>2^(M115*2/$O$1)*개론!$M$6/4</f>
        <v>547.84700409055449</v>
      </c>
      <c r="P115">
        <v>113</v>
      </c>
      <c r="R115">
        <f>2^(P115*2/$R$1)*개론!$N$6/4</f>
        <v>716.41531304149441</v>
      </c>
    </row>
    <row r="116" spans="4:18">
      <c r="D116">
        <v>114</v>
      </c>
      <c r="F116">
        <f>2^(D116*2/$F$1)*개론!$J$6/4</f>
        <v>286.79104960316545</v>
      </c>
      <c r="G116">
        <v>114</v>
      </c>
      <c r="I116">
        <f>2^(G116*2/$I$1)*개론!$K$6/4</f>
        <v>358.11916265989845</v>
      </c>
      <c r="J116">
        <v>114</v>
      </c>
      <c r="L116">
        <f>2^(J116*2/$L$1)*개론!$L$6/4</f>
        <v>446.89240106904919</v>
      </c>
      <c r="M116">
        <v>114</v>
      </c>
      <c r="O116">
        <f>2^(M116*2/$O$1)*개론!$M$6/4</f>
        <v>550.38445303564265</v>
      </c>
      <c r="P116">
        <v>114</v>
      </c>
      <c r="R116">
        <f>2^(P116*2/$R$1)*개론!$N$6/4</f>
        <v>719.73351550814812</v>
      </c>
    </row>
    <row r="117" spans="4:18">
      <c r="D117">
        <v>115</v>
      </c>
      <c r="F117">
        <f>2^(D117*2/$F$1)*개론!$J$6/4</f>
        <v>289.45384748807561</v>
      </c>
      <c r="G117">
        <v>115</v>
      </c>
      <c r="I117">
        <f>2^(G117*2/$I$1)*개론!$K$6/4</f>
        <v>360.61007842204958</v>
      </c>
      <c r="J117">
        <v>115</v>
      </c>
      <c r="L117">
        <f>2^(J117*2/$L$1)*개론!$L$6/4</f>
        <v>449.37738219465808</v>
      </c>
      <c r="M117">
        <v>115</v>
      </c>
      <c r="O117">
        <f>2^(M117*2/$O$1)*개론!$M$6/4</f>
        <v>552.93365461805615</v>
      </c>
      <c r="P117">
        <v>115</v>
      </c>
      <c r="R117">
        <f>2^(P117*2/$R$1)*개론!$N$6/4</f>
        <v>723.06708680822737</v>
      </c>
    </row>
    <row r="118" spans="4:18">
      <c r="D118">
        <v>116</v>
      </c>
      <c r="F118">
        <f>2^(D118*2/$F$1)*개론!$J$6/4</f>
        <v>292.14136892201452</v>
      </c>
      <c r="G118">
        <v>116</v>
      </c>
      <c r="I118">
        <f>2^(G118*2/$I$1)*개론!$K$6/4</f>
        <v>363.11831987347142</v>
      </c>
      <c r="J118">
        <v>116</v>
      </c>
      <c r="L118">
        <f>2^(J118*2/$L$1)*개론!$L$6/4</f>
        <v>451.87618125760457</v>
      </c>
      <c r="M118">
        <v>116</v>
      </c>
      <c r="O118">
        <f>2^(M118*2/$O$1)*개론!$M$6/4</f>
        <v>555.49466327218465</v>
      </c>
      <c r="P118">
        <v>116</v>
      </c>
      <c r="R118">
        <f>2^(P118*2/$R$1)*개론!$N$6/4</f>
        <v>726.41609812516458</v>
      </c>
    </row>
    <row r="119" spans="4:18">
      <c r="D119">
        <v>117</v>
      </c>
      <c r="F119">
        <f>2^(D119*2/$F$1)*개론!$J$6/4</f>
        <v>294.85384345822024</v>
      </c>
      <c r="G119">
        <v>117</v>
      </c>
      <c r="I119">
        <f>2^(G119*2/$I$1)*개론!$K$6/4</f>
        <v>365.64400752386308</v>
      </c>
      <c r="J119">
        <v>117</v>
      </c>
      <c r="L119">
        <f>2^(J119*2/$L$1)*개론!$L$6/4</f>
        <v>454.38887509364025</v>
      </c>
      <c r="M119">
        <v>117</v>
      </c>
      <c r="O119">
        <f>2^(M119*2/$O$1)*개론!$M$6/4</f>
        <v>558.06753368453997</v>
      </c>
      <c r="P119">
        <v>117</v>
      </c>
      <c r="R119">
        <f>2^(P119*2/$R$1)*개론!$N$6/4</f>
        <v>729.78062097209067</v>
      </c>
    </row>
    <row r="120" spans="4:18">
      <c r="D120">
        <v>118</v>
      </c>
      <c r="F120">
        <f>2^(D120*2/$F$1)*개론!$J$6/4</f>
        <v>297.59150278128681</v>
      </c>
      <c r="G120">
        <v>118</v>
      </c>
      <c r="I120">
        <f>2^(G120*2/$I$1)*개론!$K$6/4</f>
        <v>368.18726272113452</v>
      </c>
      <c r="J120">
        <v>118</v>
      </c>
      <c r="L120">
        <f>2^(J120*2/$L$1)*개론!$L$6/4</f>
        <v>456.915540965768</v>
      </c>
      <c r="M120">
        <v>118</v>
      </c>
      <c r="O120">
        <f>2^(M120*2/$O$1)*개론!$M$6/4</f>
        <v>560.65232079492387</v>
      </c>
      <c r="P120">
        <v>118</v>
      </c>
      <c r="R120">
        <f>2^(P120*2/$R$1)*개론!$N$6/4</f>
        <v>733.16072719336205</v>
      </c>
    </row>
    <row r="121" spans="4:18">
      <c r="D121">
        <v>119</v>
      </c>
      <c r="F121">
        <f>2^(D121*2/$F$1)*개론!$J$6/4</f>
        <v>300.354580726954</v>
      </c>
      <c r="G121">
        <v>119</v>
      </c>
      <c r="I121">
        <f>2^(G121*2/$I$1)*개론!$K$6/4</f>
        <v>370.74820765723769</v>
      </c>
      <c r="J121">
        <v>119</v>
      </c>
      <c r="L121">
        <f>2^(J121*2/$L$1)*개론!$L$6/4</f>
        <v>459.45625656661775</v>
      </c>
      <c r="M121">
        <v>119</v>
      </c>
      <c r="O121">
        <f>2^(M121*2/$O$1)*개론!$M$6/4</f>
        <v>563.24907979760178</v>
      </c>
      <c r="P121">
        <v>119</v>
      </c>
      <c r="R121">
        <f>2^(P121*2/$R$1)*개론!$N$6/4</f>
        <v>736.55648896609466</v>
      </c>
    </row>
    <row r="122" spans="4:18">
      <c r="D122">
        <v>120</v>
      </c>
      <c r="F122">
        <f>2^(D122*2/$F$1)*개론!$J$6/4</f>
        <v>303.1433133020796</v>
      </c>
      <c r="G122">
        <v>120</v>
      </c>
      <c r="I122">
        <f>2^(G122*2/$I$1)*개론!$K$6/4</f>
        <v>373.32696537403643</v>
      </c>
      <c r="J122">
        <v>120</v>
      </c>
      <c r="L122">
        <f>2^(J122*2/$L$1)*개론!$L$6/4</f>
        <v>462.01110002083556</v>
      </c>
      <c r="M122">
        <v>120</v>
      </c>
      <c r="O122">
        <f>2^(M122*2/$O$1)*개론!$M$6/4</f>
        <v>565.8578661424807</v>
      </c>
      <c r="P122">
        <v>120</v>
      </c>
      <c r="R122">
        <f>2^(P122*2/$R$1)*개론!$N$6/4</f>
        <v>739.9679788017055</v>
      </c>
    </row>
    <row r="123" spans="4:18">
      <c r="D123">
        <v>121</v>
      </c>
      <c r="F123">
        <f>2^(D123*2/$F$1)*개론!$J$6/4</f>
        <v>305.95793870479832</v>
      </c>
      <c r="G123">
        <v>121</v>
      </c>
      <c r="I123">
        <f>2^(G123*2/$I$1)*개론!$K$6/4</f>
        <v>375.92365976921838</v>
      </c>
      <c r="J123">
        <v>121</v>
      </c>
      <c r="L123">
        <f>2^(J123*2/$L$1)*개론!$L$6/4</f>
        <v>464.58014988748613</v>
      </c>
      <c r="M123">
        <v>121</v>
      </c>
      <c r="O123">
        <f>2^(M123*2/$O$1)*개론!$M$6/4</f>
        <v>568.47873553629358</v>
      </c>
      <c r="P123">
        <v>121</v>
      </c>
      <c r="R123">
        <f>2^(P123*2/$R$1)*개론!$N$6/4</f>
        <v>743.39526954746077</v>
      </c>
    </row>
    <row r="124" spans="4:18">
      <c r="D124">
        <v>122</v>
      </c>
      <c r="F124">
        <f>2^(D124*2/$F$1)*개론!$J$6/4</f>
        <v>308.79869734486715</v>
      </c>
      <c r="G124">
        <v>122</v>
      </c>
      <c r="I124">
        <f>2^(G124*2/$I$1)*개론!$K$6/4</f>
        <v>378.53841560224816</v>
      </c>
      <c r="J124">
        <v>122</v>
      </c>
      <c r="L124">
        <f>2^(J124*2/$L$1)*개론!$L$6/4</f>
        <v>467.16348516246791</v>
      </c>
      <c r="M124">
        <v>122</v>
      </c>
      <c r="O124">
        <f>2^(M124*2/$O$1)*개론!$M$6/4</f>
        <v>571.11174394378895</v>
      </c>
      <c r="P124">
        <v>122</v>
      </c>
      <c r="R124">
        <f>2^(P124*2/$R$1)*개론!$N$6/4</f>
        <v>746.83843438803171</v>
      </c>
    </row>
    <row r="125" spans="4:18">
      <c r="D125">
        <v>123</v>
      </c>
      <c r="F125">
        <f>2^(D125*2/$F$1)*개론!$J$6/4</f>
        <v>311.6658318641999</v>
      </c>
      <c r="G125">
        <v>123</v>
      </c>
      <c r="I125">
        <f>2^(G125*2/$I$1)*개론!$K$6/4</f>
        <v>381.17135850036055</v>
      </c>
      <c r="J125">
        <v>123</v>
      </c>
      <c r="L125">
        <f>2^(J125*2/$L$1)*개론!$L$6/4</f>
        <v>469.76118528094241</v>
      </c>
      <c r="M125">
        <v>123</v>
      </c>
      <c r="O125">
        <f>2^(M125*2/$O$1)*개론!$M$6/4</f>
        <v>573.75694758892564</v>
      </c>
      <c r="P125">
        <v>123</v>
      </c>
      <c r="R125">
        <f>2^(P125*2/$R$1)*개론!$N$6/4</f>
        <v>750.29754684705665</v>
      </c>
    </row>
    <row r="126" spans="4:18">
      <c r="D126">
        <v>124</v>
      </c>
      <c r="F126">
        <f>2^(D126*2/$F$1)*개론!$J$6/4</f>
        <v>314.55958715759238</v>
      </c>
      <c r="G126">
        <v>124</v>
      </c>
      <c r="I126">
        <f>2^(G126*2/$I$1)*개론!$K$6/4</f>
        <v>383.82261496459734</v>
      </c>
      <c r="J126">
        <v>124</v>
      </c>
      <c r="L126">
        <f>2^(J126*2/$L$1)*개론!$L$6/4</f>
        <v>472.37333011977682</v>
      </c>
      <c r="M126">
        <v>124</v>
      </c>
      <c r="O126">
        <f>2^(M126*2/$O$1)*개론!$M$6/4</f>
        <v>576.41440295607379</v>
      </c>
      <c r="P126">
        <v>124</v>
      </c>
      <c r="R126">
        <f>2^(P126*2/$R$1)*개론!$N$6/4</f>
        <v>753.77268078871191</v>
      </c>
    </row>
    <row r="127" spans="4:18">
      <c r="D127">
        <v>125</v>
      </c>
      <c r="F127">
        <f>2^(D127*2/$F$1)*개론!$J$6/4</f>
        <v>317.48021039363988</v>
      </c>
      <c r="G127">
        <v>125</v>
      </c>
      <c r="I127">
        <f>2^(G127*2/$I$1)*개론!$K$6/4</f>
        <v>386.49231237588435</v>
      </c>
      <c r="J127">
        <v>125</v>
      </c>
      <c r="L127">
        <f>2^(J127*2/$L$1)*개론!$L$6/4</f>
        <v>475</v>
      </c>
      <c r="M127">
        <v>125</v>
      </c>
      <c r="O127">
        <f>2^(M127*2/$O$1)*개론!$M$6/4</f>
        <v>579.08416679122058</v>
      </c>
      <c r="P127">
        <v>125</v>
      </c>
      <c r="R127">
        <f>2^(P127*2/$R$1)*개론!$N$6/4</f>
        <v>757.26391041928844</v>
      </c>
    </row>
    <row r="128" spans="4:18">
      <c r="D128">
        <v>126</v>
      </c>
      <c r="F128">
        <f>2^(D128*2/$F$1)*개론!$J$6/4</f>
        <v>320.42795103584876</v>
      </c>
      <c r="G128">
        <v>126</v>
      </c>
      <c r="I128">
        <f>2^(G128*2/$I$1)*개론!$K$6/4</f>
        <v>389.18057900115178</v>
      </c>
      <c r="J128">
        <v>126</v>
      </c>
      <c r="L128">
        <f>2^(J128*2/$L$1)*개론!$L$6/4</f>
        <v>477.64127568927239</v>
      </c>
      <c r="M128">
        <v>126</v>
      </c>
      <c r="O128">
        <f>2^(M128*2/$O$1)*개론!$M$6/4</f>
        <v>581.76629610318207</v>
      </c>
      <c r="P128">
        <v>126</v>
      </c>
      <c r="R128">
        <f>2^(P128*2/$R$1)*개론!$N$6/4</f>
        <v>760.77131028877648</v>
      </c>
    </row>
    <row r="129" spans="4:18">
      <c r="D129">
        <v>127</v>
      </c>
      <c r="F129">
        <f>2^(D129*2/$F$1)*개론!$J$6/4</f>
        <v>323.4030608639448</v>
      </c>
      <c r="G129">
        <v>127</v>
      </c>
      <c r="I129">
        <f>2^(G129*2/$I$1)*개론!$K$6/4</f>
        <v>391.88754399949715</v>
      </c>
      <c r="J129">
        <v>127</v>
      </c>
      <c r="L129">
        <f>2^(J129*2/$L$1)*개론!$L$6/4</f>
        <v>480.29723840436947</v>
      </c>
      <c r="M129">
        <v>127</v>
      </c>
      <c r="O129">
        <f>2^(M129*2/$O$1)*개론!$M$6/4</f>
        <v>584.46084816482085</v>
      </c>
      <c r="P129">
        <v>127</v>
      </c>
      <c r="R129">
        <f>2^(P129*2/$R$1)*개론!$N$6/4</f>
        <v>764.29495529245798</v>
      </c>
    </row>
    <row r="130" spans="4:18">
      <c r="D130">
        <v>128</v>
      </c>
      <c r="F130">
        <f>2^(D130*2/$F$1)*개론!$J$6/4</f>
        <v>326.40579399537819</v>
      </c>
      <c r="G130">
        <v>128</v>
      </c>
      <c r="I130">
        <f>2^(G130*2/$I$1)*개론!$K$6/4</f>
        <v>394.61333742839025</v>
      </c>
      <c r="J130">
        <v>128</v>
      </c>
      <c r="L130">
        <f>2^(J130*2/$L$1)*개론!$L$6/4</f>
        <v>482.96796981367925</v>
      </c>
      <c r="M130">
        <v>128</v>
      </c>
      <c r="O130">
        <f>2^(M130*2/$O$1)*개론!$M$6/4</f>
        <v>587.1678805142684</v>
      </c>
      <c r="P130">
        <v>128</v>
      </c>
      <c r="R130">
        <f>2^(P130*2/$R$1)*개론!$N$6/4</f>
        <v>767.83492067250495</v>
      </c>
    </row>
    <row r="131" spans="4:18">
      <c r="D131">
        <v>129</v>
      </c>
      <c r="F131">
        <f>2^(D131*2/$F$1)*개론!$J$6/4</f>
        <v>329.43640690702927</v>
      </c>
      <c r="G131">
        <v>129</v>
      </c>
      <c r="I131">
        <f>2^(G131*2/$I$1)*개론!$K$6/4</f>
        <v>397.35809024992221</v>
      </c>
      <c r="J131">
        <v>129</v>
      </c>
      <c r="L131">
        <f>2^(J131*2/$L$1)*개론!$L$6/4</f>
        <v>485.65355203971313</v>
      </c>
      <c r="M131">
        <v>129</v>
      </c>
      <c r="O131">
        <f>2^(M131*2/$O$1)*개론!$M$6/4</f>
        <v>589.88745095615457</v>
      </c>
      <c r="P131">
        <v>129</v>
      </c>
      <c r="R131">
        <f>2^(P131*2/$R$1)*개론!$N$6/4</f>
        <v>771.3912820195867</v>
      </c>
    </row>
    <row r="132" spans="4:18">
      <c r="D132">
        <v>130</v>
      </c>
      <c r="F132">
        <f>2^(D132*2/$F$1)*개론!$J$6/4</f>
        <v>332.49515845711517</v>
      </c>
      <c r="G132">
        <v>130</v>
      </c>
      <c r="I132">
        <f>2^(G132*2/$I$1)*개론!$K$6/4</f>
        <v>400.1219343370978</v>
      </c>
      <c r="J132">
        <v>130</v>
      </c>
      <c r="L132">
        <f>2^(J132*2/$L$1)*개론!$L$6/4</f>
        <v>488.35406766163163</v>
      </c>
      <c r="M132">
        <v>130</v>
      </c>
      <c r="O132">
        <f>2^(M132*2/$O$1)*개론!$M$6/4</f>
        <v>592.61961756284097</v>
      </c>
      <c r="P132">
        <v>130</v>
      </c>
      <c r="R132">
        <f>2^(P132*2/$R$1)*개론!$N$6/4</f>
        <v>774.96411527448424</v>
      </c>
    </row>
    <row r="133" spans="4:18">
      <c r="D133">
        <v>131</v>
      </c>
      <c r="F133">
        <f>2^(D133*2/$F$1)*개론!$J$6/4</f>
        <v>335.58230990729999</v>
      </c>
      <c r="G133">
        <v>131</v>
      </c>
      <c r="I133">
        <f>2^(G133*2/$I$1)*개론!$K$6/4</f>
        <v>402.90500248017065</v>
      </c>
      <c r="J133">
        <v>131</v>
      </c>
      <c r="L133">
        <f>2^(J133*2/$L$1)*개론!$L$6/4</f>
        <v>491.06959971778298</v>
      </c>
      <c r="M133">
        <v>131</v>
      </c>
      <c r="O133">
        <f>2^(M133*2/$O$1)*개론!$M$6/4</f>
        <v>595.36443867566163</v>
      </c>
      <c r="P133">
        <v>131</v>
      </c>
      <c r="R133">
        <f>2^(P133*2/$R$1)*개론!$N$6/4</f>
        <v>778.55349672971136</v>
      </c>
    </row>
    <row r="134" spans="4:18">
      <c r="D134">
        <v>132</v>
      </c>
      <c r="F134">
        <f>2^(D134*2/$F$1)*개론!$J$6/4</f>
        <v>338.69812494501087</v>
      </c>
      <c r="G134">
        <v>132</v>
      </c>
      <c r="I134">
        <f>2^(G134*2/$I$1)*개론!$K$6/4</f>
        <v>405.70742839302386</v>
      </c>
      <c r="J134">
        <v>132</v>
      </c>
      <c r="L134">
        <f>2^(J134*2/$L$1)*개론!$L$6/4</f>
        <v>493.8002317082574</v>
      </c>
      <c r="M134">
        <v>132</v>
      </c>
      <c r="O134">
        <f>2^(M134*2/$O$1)*개론!$M$6/4</f>
        <v>598.12197290616882</v>
      </c>
      <c r="P134">
        <v>132</v>
      </c>
      <c r="R134">
        <f>2^(P134*2/$R$1)*개론!$N$6/4</f>
        <v>782.1595030311438</v>
      </c>
    </row>
    <row r="135" spans="4:18">
      <c r="D135">
        <v>133</v>
      </c>
      <c r="F135">
        <f>2^(D135*2/$F$1)*개론!$J$6/4</f>
        <v>341.8428697059598</v>
      </c>
      <c r="G135">
        <v>133</v>
      </c>
      <c r="I135">
        <f>2^(G135*2/$I$1)*개론!$K$6/4</f>
        <v>408.52934671959423</v>
      </c>
      <c r="J135">
        <v>133</v>
      </c>
      <c r="L135">
        <f>2^(J135*2/$L$1)*개론!$L$6/4</f>
        <v>496.54604759745331</v>
      </c>
      <c r="M135">
        <v>133</v>
      </c>
      <c r="O135">
        <f>2^(M135*2/$O$1)*개론!$M$6/4</f>
        <v>600.89227913738421</v>
      </c>
      <c r="P135">
        <v>133</v>
      </c>
      <c r="R135">
        <f>2^(P135*2/$R$1)*개론!$N$6/4</f>
        <v>785.78221117965631</v>
      </c>
    </row>
    <row r="136" spans="4:18">
      <c r="D136">
        <v>134</v>
      </c>
      <c r="F136">
        <f>2^(D136*2/$F$1)*개론!$J$6/4</f>
        <v>345.0168127968762</v>
      </c>
      <c r="G136">
        <v>134</v>
      </c>
      <c r="I136">
        <f>2^(G136*2/$I$1)*개론!$K$6/4</f>
        <v>411.370893040341</v>
      </c>
      <c r="J136">
        <v>134</v>
      </c>
      <c r="L136">
        <f>2^(J136*2/$L$1)*개론!$L$6/4</f>
        <v>499.30713181666056</v>
      </c>
      <c r="M136">
        <v>134</v>
      </c>
      <c r="O136">
        <f>2^(M136*2/$O$1)*개론!$M$6/4</f>
        <v>603.67541652505656</v>
      </c>
      <c r="P136">
        <v>134</v>
      </c>
      <c r="R136">
        <f>2^(P136*2/$R$1)*개론!$N$6/4</f>
        <v>789.4216985327663</v>
      </c>
    </row>
    <row r="137" spans="4:18">
      <c r="D137">
        <v>135</v>
      </c>
      <c r="F137">
        <f>2^(D137*2/$F$1)*개론!$J$6/4</f>
        <v>348.22022531844965</v>
      </c>
      <c r="G137">
        <v>135</v>
      </c>
      <c r="I137">
        <f>2^(G137*2/$I$1)*개론!$K$6/4</f>
        <v>414.23220387876023</v>
      </c>
      <c r="J137">
        <v>135</v>
      </c>
      <c r="L137">
        <f>2^(J137*2/$L$1)*개론!$L$6/4</f>
        <v>502.08356926665573</v>
      </c>
      <c r="M137">
        <v>135</v>
      </c>
      <c r="O137">
        <f>2^(M137*2/$O$1)*개론!$M$6/4</f>
        <v>606.47144449892482</v>
      </c>
      <c r="P137">
        <v>135</v>
      </c>
      <c r="R137">
        <f>2^(P137*2/$R$1)*개론!$N$6/4</f>
        <v>793.07804280628625</v>
      </c>
    </row>
    <row r="138" spans="4:18">
      <c r="D138">
        <v>136</v>
      </c>
      <c r="F138">
        <f>2^(D138*2/$F$1)*개론!$J$6/4</f>
        <v>351.45338088848547</v>
      </c>
      <c r="G138">
        <v>136</v>
      </c>
      <c r="I138">
        <f>2^(G138*2/$I$1)*개론!$K$6/4</f>
        <v>417.11341670794388</v>
      </c>
      <c r="J138">
        <v>136</v>
      </c>
      <c r="L138">
        <f>2^(J138*2/$L$1)*개론!$L$6/4</f>
        <v>504.87544532031274</v>
      </c>
      <c r="M138">
        <v>136</v>
      </c>
      <c r="O138">
        <f>2^(M138*2/$O$1)*개론!$M$6/4</f>
        <v>609.28042276398708</v>
      </c>
      <c r="P138">
        <v>136</v>
      </c>
      <c r="R138">
        <f>2^(P138*2/$R$1)*개론!$N$6/4</f>
        <v>796.75132207598301</v>
      </c>
    </row>
    <row r="139" spans="4:18">
      <c r="D139">
        <v>137</v>
      </c>
      <c r="F139">
        <f>2^(D139*2/$F$1)*개론!$J$6/4</f>
        <v>354.71655566527625</v>
      </c>
      <c r="G139">
        <v>137</v>
      </c>
      <c r="I139">
        <f>2^(G139*2/$I$1)*개론!$K$6/4</f>
        <v>420.01466995718499</v>
      </c>
      <c r="J139">
        <v>137</v>
      </c>
      <c r="L139">
        <f>2^(J139*2/$L$1)*개론!$L$6/4</f>
        <v>507.68284582522875</v>
      </c>
      <c r="M139">
        <v>137</v>
      </c>
      <c r="O139">
        <f>2^(M139*2/$O$1)*개론!$M$6/4</f>
        <v>612.10241130177553</v>
      </c>
      <c r="P139">
        <v>137</v>
      </c>
      <c r="R139">
        <f>2^(P139*2/$R$1)*개론!$N$6/4</f>
        <v>800.4416147792449</v>
      </c>
    </row>
    <row r="140" spans="4:18">
      <c r="D140">
        <v>138</v>
      </c>
      <c r="F140">
        <f>2^(D140*2/$F$1)*개론!$J$6/4</f>
        <v>358.01002837118904</v>
      </c>
      <c r="G140">
        <v>138</v>
      </c>
      <c r="I140">
        <f>2^(G140*2/$I$1)*개론!$K$6/4</f>
        <v>422.93610301862833</v>
      </c>
      <c r="J140">
        <v>138</v>
      </c>
      <c r="L140">
        <f>2^(J140*2/$L$1)*개론!$L$6/4</f>
        <v>510.50585710636318</v>
      </c>
      <c r="M140">
        <v>138</v>
      </c>
      <c r="O140">
        <f>2^(M140*2/$O$1)*개론!$M$6/4</f>
        <v>614.93747037163735</v>
      </c>
      <c r="P140">
        <v>138</v>
      </c>
      <c r="R140">
        <f>2^(P140*2/$R$1)*개론!$N$6/4</f>
        <v>804.14899971675663</v>
      </c>
    </row>
    <row r="141" spans="4:18">
      <c r="D141">
        <v>139</v>
      </c>
      <c r="F141">
        <f>2^(D141*2/$F$1)*개론!$J$6/4</f>
        <v>361.33408031647292</v>
      </c>
      <c r="G141">
        <v>139</v>
      </c>
      <c r="I141">
        <f>2^(G141*2/$I$1)*개론!$K$6/4</f>
        <v>425.87785625396799</v>
      </c>
      <c r="J141">
        <v>139</v>
      </c>
      <c r="L141">
        <f>2^(J141*2/$L$1)*개론!$L$6/4</f>
        <v>513.344565968692</v>
      </c>
      <c r="M141">
        <v>139</v>
      </c>
      <c r="O141">
        <f>2^(M141*2/$O$1)*개론!$M$6/4</f>
        <v>617.78566051202131</v>
      </c>
      <c r="P141">
        <v>139</v>
      </c>
      <c r="R141">
        <f>2^(P141*2/$R$1)*개론!$N$6/4</f>
        <v>807.87355605418179</v>
      </c>
    </row>
    <row r="142" spans="4:18">
      <c r="D142">
        <v>140</v>
      </c>
      <c r="F142">
        <f>2^(D142*2/$F$1)*개론!$J$6/4</f>
        <v>364.68899542328671</v>
      </c>
      <c r="G142">
        <v>140</v>
      </c>
      <c r="I142">
        <f>2^(G142*2/$I$1)*개론!$K$6/4</f>
        <v>428.84007100119061</v>
      </c>
      <c r="J142">
        <v>140</v>
      </c>
      <c r="L142">
        <f>2^(J142*2/$L$1)*개론!$L$6/4</f>
        <v>516.19905969987769</v>
      </c>
      <c r="M142">
        <v>140</v>
      </c>
      <c r="O142">
        <f>2^(M142*2/$O$1)*개론!$M$6/4</f>
        <v>620.6470425417707</v>
      </c>
      <c r="P142">
        <v>140</v>
      </c>
      <c r="R142">
        <f>2^(P142*2/$R$1)*개론!$N$6/4</f>
        <v>811.61536332385401</v>
      </c>
    </row>
    <row r="143" spans="4:18">
      <c r="D143">
        <v>141</v>
      </c>
      <c r="F143">
        <f>2^(D143*2/$F$1)*개론!$J$6/4</f>
        <v>368.07506024994996</v>
      </c>
      <c r="G143">
        <v>141</v>
      </c>
      <c r="I143">
        <f>2^(G143*2/$I$1)*개론!$K$6/4</f>
        <v>431.82288958136621</v>
      </c>
      <c r="J143">
        <v>141</v>
      </c>
      <c r="L143">
        <f>2^(J143*2/$L$1)*개론!$L$6/4</f>
        <v>519.06942607295241</v>
      </c>
      <c r="M143">
        <v>141</v>
      </c>
      <c r="O143">
        <f>2^(M143*2/$O$1)*개론!$M$6/4</f>
        <v>623.52167756142182</v>
      </c>
      <c r="P143">
        <v>141</v>
      </c>
      <c r="R143">
        <f>2^(P143*2/$R$1)*개론!$N$6/4</f>
        <v>815.37450142647469</v>
      </c>
    </row>
    <row r="144" spans="4:18">
      <c r="D144">
        <v>142</v>
      </c>
      <c r="F144">
        <f>2^(D144*2/$F$1)*개론!$J$6/4</f>
        <v>371.49256401541942</v>
      </c>
      <c r="G144">
        <v>142</v>
      </c>
      <c r="I144">
        <f>2^(G144*2/$I$1)*개론!$K$6/4</f>
        <v>434.82645530548632</v>
      </c>
      <c r="J144">
        <v>142</v>
      </c>
      <c r="L144">
        <f>2^(J144*2/$L$1)*개론!$L$6/4</f>
        <v>521.95575334901775</v>
      </c>
      <c r="M144">
        <v>142</v>
      </c>
      <c r="O144">
        <f>2^(M144*2/$O$1)*개론!$M$6/4</f>
        <v>626.40962695450867</v>
      </c>
      <c r="P144">
        <v>142</v>
      </c>
      <c r="R144">
        <f>2^(P144*2/$R$1)*개론!$N$6/4</f>
        <v>819.15105063281908</v>
      </c>
    </row>
    <row r="145" spans="4:18">
      <c r="D145">
        <v>143</v>
      </c>
      <c r="F145">
        <f>2^(D145*2/$F$1)*개론!$J$6/4</f>
        <v>374.94179862399204</v>
      </c>
      <c r="G145">
        <v>143</v>
      </c>
      <c r="I145">
        <f>2^(G145*2/$I$1)*개론!$K$6/4</f>
        <v>437.85091248134933</v>
      </c>
      <c r="J145">
        <v>143</v>
      </c>
      <c r="L145">
        <f>2^(J145*2/$L$1)*개론!$L$6/4</f>
        <v>524.858130279958</v>
      </c>
      <c r="M145">
        <v>143</v>
      </c>
      <c r="O145">
        <f>2^(M145*2/$O$1)*개론!$M$6/4</f>
        <v>629.31095238887394</v>
      </c>
      <c r="P145">
        <v>143</v>
      </c>
      <c r="R145">
        <f>2^(P145*2/$R$1)*개론!$N$6/4</f>
        <v>822.94509158545054</v>
      </c>
    </row>
    <row r="146" spans="4:18">
      <c r="D146">
        <v>144</v>
      </c>
      <c r="F146">
        <f>2^(D146*2/$F$1)*개론!$J$6/4</f>
        <v>378.42305869023829</v>
      </c>
      <c r="G146">
        <v>144</v>
      </c>
      <c r="I146">
        <f>2^(G146*2/$I$1)*개론!$K$6/4</f>
        <v>440.89640642049335</v>
      </c>
      <c r="J146">
        <v>144</v>
      </c>
      <c r="L146">
        <f>2^(J146*2/$L$1)*개론!$L$6/4</f>
        <v>527.77664611116938</v>
      </c>
      <c r="M146">
        <v>144</v>
      </c>
      <c r="O146">
        <f>2^(M146*2/$O$1)*개론!$M$6/4</f>
        <v>632.22571581798547</v>
      </c>
      <c r="P146">
        <v>144</v>
      </c>
      <c r="R146">
        <f>2^(P146*2/$R$1)*개론!$N$6/4</f>
        <v>826.7567053004426</v>
      </c>
    </row>
    <row r="147" spans="4:18">
      <c r="D147">
        <v>145</v>
      </c>
      <c r="F147">
        <f>2^(D147*2/$F$1)*개론!$J$6/4</f>
        <v>381.93664156416656</v>
      </c>
      <c r="G147">
        <v>145</v>
      </c>
      <c r="I147">
        <f>2^(G147*2/$I$1)*개론!$K$6/4</f>
        <v>443.96308344517854</v>
      </c>
      <c r="J147">
        <v>145</v>
      </c>
      <c r="L147">
        <f>2^(J147*2/$L$1)*개론!$L$6/4</f>
        <v>530.71139058430435</v>
      </c>
      <c r="M147">
        <v>145</v>
      </c>
      <c r="O147">
        <f>2^(M147*2/$O$1)*개론!$M$6/4</f>
        <v>635.15397948225984</v>
      </c>
      <c r="P147">
        <v>145</v>
      </c>
      <c r="R147">
        <f>2^(P147*2/$R$1)*개론!$N$6/4</f>
        <v>830.58597316910902</v>
      </c>
    </row>
    <row r="148" spans="4:18">
      <c r="D148">
        <v>146</v>
      </c>
      <c r="F148">
        <f>2^(D148*2/$F$1)*개론!$J$6/4</f>
        <v>385.48284735662071</v>
      </c>
      <c r="G148">
        <v>146</v>
      </c>
      <c r="I148">
        <f>2^(G148*2/$I$1)*개론!$K$6/4</f>
        <v>447.05109089541668</v>
      </c>
      <c r="J148">
        <v>146</v>
      </c>
      <c r="L148">
        <f>2^(J148*2/$L$1)*개론!$L$6/4</f>
        <v>533.66245394003124</v>
      </c>
      <c r="M148">
        <v>146</v>
      </c>
      <c r="O148">
        <f>2^(M148*2/$O$1)*개론!$M$6/4</f>
        <v>638.09580591039037</v>
      </c>
      <c r="P148">
        <v>146</v>
      </c>
      <c r="R148">
        <f>2^(P148*2/$R$1)*개론!$N$6/4</f>
        <v>834.43297695974127</v>
      </c>
    </row>
    <row r="149" spans="4:18">
      <c r="D149">
        <v>147</v>
      </c>
      <c r="F149">
        <f>2^(D149*2/$F$1)*개론!$J$6/4</f>
        <v>389.0619789649142</v>
      </c>
      <c r="G149">
        <v>147</v>
      </c>
      <c r="I149">
        <f>2^(G149*2/$I$1)*개론!$K$6/4</f>
        <v>450.16057713605051</v>
      </c>
      <c r="J149">
        <v>147</v>
      </c>
      <c r="L149">
        <f>2^(J149*2/$L$1)*개론!$L$6/4</f>
        <v>536.62992692080866</v>
      </c>
      <c r="M149">
        <v>147</v>
      </c>
      <c r="O149">
        <f>2^(M149*2/$O$1)*개론!$M$6/4</f>
        <v>641.0512579206835</v>
      </c>
      <c r="P149">
        <v>147</v>
      </c>
      <c r="R149">
        <f>2^(P149*2/$R$1)*개론!$N$6/4</f>
        <v>838.29779881935531</v>
      </c>
    </row>
    <row r="150" spans="4:18">
      <c r="D150">
        <v>148</v>
      </c>
      <c r="F150">
        <f>2^(D150*2/$F$1)*개론!$J$6/4</f>
        <v>392.6743420987018</v>
      </c>
      <c r="G150">
        <v>148</v>
      </c>
      <c r="I150">
        <f>2^(G150*2/$I$1)*개론!$K$6/4</f>
        <v>453.29169156388184</v>
      </c>
      <c r="J150">
        <v>148</v>
      </c>
      <c r="L150">
        <f>2^(J150*2/$L$1)*개론!$L$6/4</f>
        <v>539.61390077367605</v>
      </c>
      <c r="M150">
        <v>148</v>
      </c>
      <c r="O150">
        <f>2^(M150*2/$O$1)*개론!$M$6/4</f>
        <v>644.02039862239906</v>
      </c>
      <c r="P150">
        <v>148</v>
      </c>
      <c r="R150">
        <f>2^(P150*2/$R$1)*개론!$N$6/4</f>
        <v>842.18052127544502</v>
      </c>
    </row>
    <row r="151" spans="4:18">
      <c r="D151">
        <v>149</v>
      </c>
      <c r="F151">
        <f>2^(D151*2/$F$1)*개론!$J$6/4</f>
        <v>396.32024530609169</v>
      </c>
      <c r="G151">
        <v>149</v>
      </c>
      <c r="I151">
        <f>2^(G151*2/$I$1)*개론!$K$6/4</f>
        <v>456.44458461484902</v>
      </c>
      <c r="J151">
        <v>149</v>
      </c>
      <c r="L151">
        <f>2^(J151*2/$L$1)*개론!$L$6/4</f>
        <v>542.61446725305905</v>
      </c>
      <c r="M151">
        <v>149</v>
      </c>
      <c r="O151">
        <f>2^(M151*2/$O$1)*개론!$M$6/4</f>
        <v>647.00329141709881</v>
      </c>
      <c r="P151">
        <v>149</v>
      </c>
      <c r="R151">
        <f>2^(P151*2/$R$1)*개론!$N$6/4</f>
        <v>846.08122723774466</v>
      </c>
    </row>
    <row r="152" spans="4:18">
      <c r="D152">
        <v>150</v>
      </c>
      <c r="F152">
        <f>2^(D152*2/$F$1)*개론!$J$6/4</f>
        <v>400</v>
      </c>
      <c r="G152">
        <v>150</v>
      </c>
      <c r="I152">
        <f>2^(G152*2/$I$1)*개론!$K$6/4</f>
        <v>459.61940777125585</v>
      </c>
      <c r="J152">
        <v>150</v>
      </c>
      <c r="L152">
        <f>2^(J152*2/$L$1)*개론!$L$6/4</f>
        <v>545.63171862359172</v>
      </c>
      <c r="M152">
        <v>150</v>
      </c>
      <c r="O152">
        <f>2^(M152*2/$O$1)*개론!$M$6/4</f>
        <v>650</v>
      </c>
      <c r="P152">
        <v>150</v>
      </c>
      <c r="R152">
        <f>2^(P152*2/$R$1)*개론!$N$6/4</f>
        <v>850</v>
      </c>
    </row>
    <row r="153" spans="4:18">
      <c r="G153">
        <v>151</v>
      </c>
      <c r="I153">
        <f>2^(G153*2/$I$1)*개론!$K$6/4</f>
        <v>462.8163135690483</v>
      </c>
      <c r="J153">
        <v>151</v>
      </c>
      <c r="L153">
        <f>2^(J153*2/$L$1)*개론!$L$6/4</f>
        <v>548.66574766295241</v>
      </c>
      <c r="M153">
        <v>151</v>
      </c>
      <c r="O153">
        <f>2^(M153*2/$O$1)*개론!$M$6/4</f>
        <v>653.01058836133484</v>
      </c>
      <c r="P153">
        <v>151</v>
      </c>
      <c r="R153">
        <f>2^(P153*2/$R$1)*개론!$N$6/4</f>
        <v>853.9369232417456</v>
      </c>
    </row>
    <row r="154" spans="4:18">
      <c r="G154">
        <v>152</v>
      </c>
      <c r="I154">
        <f>2^(G154*2/$I$1)*개론!$K$6/4</f>
        <v>466.03545560514385</v>
      </c>
      <c r="J154">
        <v>152</v>
      </c>
      <c r="L154">
        <f>2^(J154*2/$L$1)*개론!$L$6/4</f>
        <v>551.71664766471793</v>
      </c>
      <c r="M154">
        <v>152</v>
      </c>
      <c r="O154">
        <f>2^(M154*2/$O$1)*개론!$M$6/4</f>
        <v>656.03512078771826</v>
      </c>
      <c r="P154">
        <v>152</v>
      </c>
      <c r="R154">
        <f>2^(P154*2/$R$1)*개론!$N$6/4</f>
        <v>857.8920810300931</v>
      </c>
    </row>
    <row r="155" spans="4:18">
      <c r="G155">
        <v>153</v>
      </c>
      <c r="I155">
        <f>2^(G155*2/$I$1)*개론!$K$6/4</f>
        <v>469.27698854481127</v>
      </c>
      <c r="J155">
        <v>153</v>
      </c>
      <c r="L155">
        <f>2^(J155*2/$L$1)*개론!$L$6/4</f>
        <v>554.78451244123096</v>
      </c>
      <c r="M155">
        <v>153</v>
      </c>
      <c r="O155">
        <f>2^(M155*2/$O$1)*개론!$M$6/4</f>
        <v>659.07366186351896</v>
      </c>
      <c r="P155">
        <v>153</v>
      </c>
      <c r="R155">
        <f>2^(P155*2/$R$1)*개론!$N$6/4</f>
        <v>861.8655578215247</v>
      </c>
    </row>
    <row r="156" spans="4:18">
      <c r="G156">
        <v>154</v>
      </c>
      <c r="I156">
        <f>2^(G156*2/$I$1)*개론!$K$6/4</f>
        <v>472.54106812910095</v>
      </c>
      <c r="J156">
        <v>154</v>
      </c>
      <c r="L156">
        <f>2^(J156*2/$L$1)*개론!$L$6/4</f>
        <v>557.86943632648536</v>
      </c>
      <c r="M156">
        <v>154</v>
      </c>
      <c r="O156">
        <f>2^(M156*2/$O$1)*개론!$M$6/4</f>
        <v>662.12627647224008</v>
      </c>
      <c r="P156">
        <v>154</v>
      </c>
      <c r="R156">
        <f>2^(P156*2/$R$1)*개론!$N$6/4</f>
        <v>865.8574384636986</v>
      </c>
    </row>
    <row r="157" spans="4:18">
      <c r="G157">
        <v>155</v>
      </c>
      <c r="I157">
        <f>2^(G157*2/$I$1)*개론!$K$6/4</f>
        <v>475.82785118232817</v>
      </c>
      <c r="J157">
        <v>155</v>
      </c>
      <c r="L157">
        <f>2^(J157*2/$L$1)*개론!$L$6/4</f>
        <v>560.97151417902694</v>
      </c>
      <c r="M157">
        <v>155</v>
      </c>
      <c r="O157">
        <f>2^(M157*2/$O$1)*개론!$M$6/4</f>
        <v>665.19302979790371</v>
      </c>
      <c r="P157">
        <v>155</v>
      </c>
      <c r="R157">
        <f>2^(P157*2/$R$1)*개론!$N$6/4</f>
        <v>869.86780819725868</v>
      </c>
    </row>
    <row r="158" spans="4:18">
      <c r="G158">
        <v>156</v>
      </c>
      <c r="I158">
        <f>2^(G158*2/$I$1)*개론!$K$6/4</f>
        <v>479.13749561960788</v>
      </c>
      <c r="J158">
        <v>156</v>
      </c>
      <c r="L158">
        <f>2^(J158*2/$L$1)*개론!$L$6/4</f>
        <v>564.09084138486992</v>
      </c>
      <c r="M158">
        <v>156</v>
      </c>
      <c r="O158">
        <f>2^(M158*2/$O$1)*개론!$M$6/4</f>
        <v>668.27398732644326</v>
      </c>
      <c r="P158">
        <v>156</v>
      </c>
      <c r="R158">
        <f>2^(P158*2/$R$1)*개론!$N$6/4</f>
        <v>873.89675265765652</v>
      </c>
    </row>
    <row r="159" spans="4:18">
      <c r="G159">
        <v>157</v>
      </c>
      <c r="I159">
        <f>2^(G159*2/$I$1)*개론!$K$6/4</f>
        <v>482.47016045444099</v>
      </c>
      <c r="J159">
        <v>157</v>
      </c>
      <c r="L159">
        <f>2^(J159*2/$L$1)*개론!$L$6/4</f>
        <v>567.22751386043001</v>
      </c>
      <c r="M159">
        <v>157</v>
      </c>
      <c r="O159">
        <f>2^(M159*2/$O$1)*개론!$M$6/4</f>
        <v>671.3692148471016</v>
      </c>
      <c r="P159">
        <v>157</v>
      </c>
      <c r="R159">
        <f>2^(P159*2/$R$1)*개론!$N$6/4</f>
        <v>877.94435787697898</v>
      </c>
    </row>
    <row r="160" spans="4:18">
      <c r="G160">
        <v>158</v>
      </c>
      <c r="I160">
        <f>2^(G160*2/$I$1)*개론!$K$6/4</f>
        <v>485.826005806355</v>
      </c>
      <c r="J160">
        <v>158</v>
      </c>
      <c r="L160">
        <f>2^(J160*2/$L$1)*개론!$L$6/4</f>
        <v>570.38162805547415</v>
      </c>
      <c r="M160">
        <v>158</v>
      </c>
      <c r="O160">
        <f>2^(M160*2/$O$1)*개론!$M$6/4</f>
        <v>674.47877845383573</v>
      </c>
      <c r="P160">
        <v>158</v>
      </c>
      <c r="R160">
        <f>2^(P160*2/$R$1)*개론!$N$6/4</f>
        <v>882.01071028578519</v>
      </c>
    </row>
    <row r="161" spans="7:18">
      <c r="G161">
        <v>159</v>
      </c>
      <c r="I161">
        <f>2^(G161*2/$I$1)*개론!$K$6/4</f>
        <v>489.20519290859687</v>
      </c>
      <c r="J161">
        <v>159</v>
      </c>
      <c r="L161">
        <f>2^(J161*2/$L$1)*개론!$L$6/4</f>
        <v>573.55328095608581</v>
      </c>
      <c r="M161">
        <v>159</v>
      </c>
      <c r="O161">
        <f>2^(M161*2/$O$1)*개론!$M$6/4</f>
        <v>677.6027445467289</v>
      </c>
      <c r="P161">
        <v>159</v>
      </c>
      <c r="R161">
        <f>2^(P161*2/$R$1)*개론!$N$6/4</f>
        <v>886.09589671495326</v>
      </c>
    </row>
    <row r="162" spans="7:18">
      <c r="G162">
        <v>160</v>
      </c>
      <c r="I162">
        <f>2^(G162*2/$I$1)*개론!$K$6/4</f>
        <v>492.60788411587936</v>
      </c>
      <c r="J162">
        <v>160</v>
      </c>
      <c r="L162">
        <f>2^(J162*2/$L$1)*개론!$L$6/4</f>
        <v>576.74257008764732</v>
      </c>
      <c r="M162">
        <v>160</v>
      </c>
      <c r="O162">
        <f>2^(M162*2/$O$1)*개론!$M$6/4</f>
        <v>680.74117983340739</v>
      </c>
      <c r="P162">
        <v>160</v>
      </c>
      <c r="R162">
        <f>2^(P162*2/$R$1)*개론!$N$6/4</f>
        <v>890.20000439753267</v>
      </c>
    </row>
    <row r="163" spans="7:18">
      <c r="G163">
        <v>161</v>
      </c>
      <c r="I163">
        <f>2^(G163*2/$I$1)*개론!$K$6/4</f>
        <v>496.0342429121817</v>
      </c>
      <c r="J163">
        <v>161</v>
      </c>
      <c r="L163">
        <f>2^(J163*2/$L$1)*개론!$L$6/4</f>
        <v>579.94959351783882</v>
      </c>
      <c r="M163">
        <v>161</v>
      </c>
      <c r="O163">
        <f>2^(M163*2/$O$1)*개론!$M$6/4</f>
        <v>683.89415133046555</v>
      </c>
      <c r="P163">
        <v>161</v>
      </c>
      <c r="R163">
        <f>2^(P163*2/$R$1)*개론!$N$6/4</f>
        <v>894.3231209706089</v>
      </c>
    </row>
    <row r="164" spans="7:18">
      <c r="G164">
        <v>162</v>
      </c>
      <c r="I164">
        <f>2^(G164*2/$I$1)*개론!$K$6/4</f>
        <v>499.484433918604</v>
      </c>
      <c r="J164">
        <v>162</v>
      </c>
      <c r="L164">
        <f>2^(J164*2/$L$1)*개론!$L$6/4</f>
        <v>583.17444985965369</v>
      </c>
      <c r="M164">
        <v>162</v>
      </c>
      <c r="O164">
        <f>2^(M164*2/$O$1)*개론!$M$6/4</f>
        <v>687.06172636489737</v>
      </c>
      <c r="P164">
        <v>162</v>
      </c>
      <c r="R164">
        <f>2^(P164*2/$R$1)*개론!$N$6/4</f>
        <v>898.46533447717343</v>
      </c>
    </row>
    <row r="165" spans="7:18">
      <c r="G165">
        <v>163</v>
      </c>
      <c r="I165">
        <f>2^(G165*2/$I$1)*개론!$K$6/4</f>
        <v>502.95862290127661</v>
      </c>
      <c r="J165">
        <v>163</v>
      </c>
      <c r="L165">
        <f>2^(J165*2/$L$1)*개론!$L$6/4</f>
        <v>586.4172382744307</v>
      </c>
      <c r="M165">
        <v>163</v>
      </c>
      <c r="O165">
        <f>2^(M165*2/$O$1)*개론!$M$6/4</f>
        <v>690.24397257553233</v>
      </c>
      <c r="P165">
        <v>163</v>
      </c>
      <c r="R165">
        <f>2^(P165*2/$R$1)*개론!$N$6/4</f>
        <v>902.6267333680039</v>
      </c>
    </row>
    <row r="166" spans="7:18">
      <c r="G166">
        <v>164</v>
      </c>
      <c r="I166">
        <f>2^(G166*2/$I$1)*개론!$K$6/4</f>
        <v>506.45697677932486</v>
      </c>
      <c r="J166">
        <v>164</v>
      </c>
      <c r="L166">
        <f>2^(J166*2/$L$1)*개론!$L$6/4</f>
        <v>589.67805847490331</v>
      </c>
      <c r="M166">
        <v>164</v>
      </c>
      <c r="O166">
        <f>2^(M166*2/$O$1)*개론!$M$6/4</f>
        <v>693.44095791448228</v>
      </c>
      <c r="P166">
        <v>164</v>
      </c>
      <c r="R166">
        <f>2^(P166*2/$R$1)*개론!$N$6/4</f>
        <v>906.80740650355381</v>
      </c>
    </row>
    <row r="167" spans="7:18">
      <c r="G167">
        <v>165</v>
      </c>
      <c r="I167">
        <f>2^(G167*2/$I$1)*개론!$K$6/4</f>
        <v>509.97966363288793</v>
      </c>
      <c r="J167">
        <v>165</v>
      </c>
      <c r="L167">
        <f>2^(J167*2/$L$1)*개론!$L$6/4</f>
        <v>592.95701072826569</v>
      </c>
      <c r="M167">
        <v>165</v>
      </c>
      <c r="O167">
        <f>2^(M167*2/$O$1)*개론!$M$6/4</f>
        <v>696.65275064859054</v>
      </c>
      <c r="P167">
        <v>165</v>
      </c>
      <c r="R167">
        <f>2^(P167*2/$R$1)*개론!$N$6/4</f>
        <v>911.00744315584916</v>
      </c>
    </row>
    <row r="168" spans="7:18">
      <c r="G168">
        <v>166</v>
      </c>
      <c r="I168">
        <f>2^(G168*2/$I$1)*개론!$K$6/4</f>
        <v>513.52685271119515</v>
      </c>
      <c r="J168">
        <v>166</v>
      </c>
      <c r="L168">
        <f>2^(J168*2/$L$1)*개론!$L$6/4</f>
        <v>596.25419585925556</v>
      </c>
      <c r="M168">
        <v>166</v>
      </c>
      <c r="O168">
        <f>2^(M168*2/$O$1)*개론!$M$6/4</f>
        <v>699.87941936088998</v>
      </c>
      <c r="P168">
        <v>166</v>
      </c>
      <c r="R168">
        <f>2^(P168*2/$R$1)*개론!$N$6/4</f>
        <v>915.22693301039465</v>
      </c>
    </row>
    <row r="169" spans="7:18">
      <c r="G169">
        <v>167</v>
      </c>
      <c r="I169">
        <f>2^(G169*2/$I$1)*개론!$K$6/4</f>
        <v>517.09871444069711</v>
      </c>
      <c r="J169">
        <v>167</v>
      </c>
      <c r="L169">
        <f>2^(J169*2/$L$1)*개론!$L$6/4</f>
        <v>599.56971525325491</v>
      </c>
      <c r="M169">
        <v>167</v>
      </c>
      <c r="O169">
        <f>2^(M169*2/$O$1)*개론!$M$6/4</f>
        <v>703.12103295206805</v>
      </c>
      <c r="P169">
        <v>167</v>
      </c>
      <c r="R169">
        <f>2^(P169*2/$R$1)*개론!$N$6/4</f>
        <v>919.46596616808904</v>
      </c>
    </row>
    <row r="170" spans="7:18">
      <c r="G170">
        <v>168</v>
      </c>
      <c r="I170">
        <f>2^(G170*2/$I$1)*개론!$K$6/4</f>
        <v>520.69542043325418</v>
      </c>
      <c r="J170">
        <v>168</v>
      </c>
      <c r="L170">
        <f>2^(J170*2/$L$1)*개론!$L$6/4</f>
        <v>602.90367085940738</v>
      </c>
      <c r="M170">
        <v>168</v>
      </c>
      <c r="O170">
        <f>2^(M170*2/$O$1)*개론!$M$6/4</f>
        <v>706.37766064193784</v>
      </c>
      <c r="P170">
        <v>168</v>
      </c>
      <c r="R170">
        <f>2^(P170*2/$R$1)*개론!$N$6/4</f>
        <v>923.72463314714946</v>
      </c>
    </row>
    <row r="171" spans="7:18">
      <c r="G171">
        <v>169</v>
      </c>
      <c r="I171">
        <f>2^(G171*2/$I$1)*개론!$K$6/4</f>
        <v>524.31714349438209</v>
      </c>
      <c r="J171">
        <v>169</v>
      </c>
      <c r="L171">
        <f>2^(J171*2/$L$1)*개론!$L$6/4</f>
        <v>606.25616519375262</v>
      </c>
      <c r="M171">
        <v>169</v>
      </c>
      <c r="O171">
        <f>2^(M171*2/$O$1)*개론!$M$6/4</f>
        <v>709.64937197091569</v>
      </c>
      <c r="P171">
        <v>169</v>
      </c>
      <c r="R171">
        <f>2^(P171*2/$R$1)*개론!$N$6/4</f>
        <v>928.0030248850436</v>
      </c>
    </row>
    <row r="172" spans="7:18">
      <c r="G172">
        <v>170</v>
      </c>
      <c r="I172">
        <f>2^(G172*2/$I$1)*개론!$K$6/4</f>
        <v>527.96405763155303</v>
      </c>
      <c r="J172">
        <v>170</v>
      </c>
      <c r="L172">
        <f>2^(J172*2/$L$1)*개론!$L$6/4</f>
        <v>609.6273013423795</v>
      </c>
      <c r="M172">
        <v>170</v>
      </c>
      <c r="O172">
        <f>2^(M172*2/$O$1)*개론!$M$6/4</f>
        <v>712.93623680150688</v>
      </c>
      <c r="P172">
        <v>170</v>
      </c>
      <c r="R172">
        <f>2^(P172*2/$R$1)*개론!$N$6/4</f>
        <v>932.30123274043206</v>
      </c>
    </row>
    <row r="173" spans="7:18">
      <c r="G173">
        <v>171</v>
      </c>
      <c r="I173">
        <f>2^(G173*2/$I$1)*개론!$K$6/4</f>
        <v>531.63633806255768</v>
      </c>
      <c r="J173">
        <v>171</v>
      </c>
      <c r="L173">
        <f>2^(J173*2/$L$1)*개론!$L$6/4</f>
        <v>613.01718296459501</v>
      </c>
      <c r="M173">
        <v>171</v>
      </c>
      <c r="O173">
        <f>2^(M173*2/$O$1)*개론!$M$6/4</f>
        <v>716.2383253197969</v>
      </c>
      <c r="P173">
        <v>171</v>
      </c>
      <c r="R173">
        <f>2^(P173*2/$R$1)*개론!$N$6/4</f>
        <v>936.61934849511908</v>
      </c>
    </row>
    <row r="174" spans="7:18">
      <c r="G174">
        <v>172</v>
      </c>
      <c r="I174">
        <f>2^(G174*2/$I$1)*개론!$K$6/4</f>
        <v>535.33416122392248</v>
      </c>
      <c r="J174">
        <v>172</v>
      </c>
      <c r="L174">
        <f>2^(J174*2/$L$1)*개론!$L$6/4</f>
        <v>616.42591429611196</v>
      </c>
      <c r="M174">
        <v>172</v>
      </c>
      <c r="O174">
        <f>2^(M174*2/$O$1)*개론!$M$6/4</f>
        <v>719.55570803695048</v>
      </c>
      <c r="P174">
        <v>172</v>
      </c>
      <c r="R174">
        <f>2^(P174*2/$R$1)*개론!$N$6/4</f>
        <v>940.95746435601222</v>
      </c>
    </row>
    <row r="175" spans="7:18">
      <c r="G175">
        <v>173</v>
      </c>
      <c r="I175">
        <f>2^(G175*2/$I$1)*개론!$K$6/4</f>
        <v>539.057704779387</v>
      </c>
      <c r="J175">
        <v>173</v>
      </c>
      <c r="L175">
        <f>2^(J175*2/$L$1)*개론!$L$6/4</f>
        <v>619.85360015225478</v>
      </c>
      <c r="M175">
        <v>173</v>
      </c>
      <c r="O175">
        <f>2^(M175*2/$O$1)*개론!$M$6/4</f>
        <v>722.88845579071699</v>
      </c>
      <c r="P175">
        <v>173</v>
      </c>
      <c r="R175">
        <f>2^(P175*2/$R$1)*개론!$N$6/4</f>
        <v>945.31567295709146</v>
      </c>
    </row>
    <row r="176" spans="7:18">
      <c r="G176">
        <v>174</v>
      </c>
      <c r="I176">
        <f>2^(G176*2/$I$1)*개론!$K$6/4</f>
        <v>542.80714762844002</v>
      </c>
      <c r="J176">
        <v>174</v>
      </c>
      <c r="L176">
        <f>2^(J176*2/$L$1)*개론!$L$6/4</f>
        <v>623.30034593118125</v>
      </c>
      <c r="M176">
        <v>174</v>
      </c>
      <c r="O176">
        <f>2^(M176*2/$O$1)*개론!$M$6/4</f>
        <v>726.23663974694284</v>
      </c>
      <c r="P176">
        <v>174</v>
      </c>
      <c r="R176">
        <f>2^(P176*2/$R$1)*개론!$N$6/4</f>
        <v>949.69406736138683</v>
      </c>
    </row>
    <row r="177" spans="7:18">
      <c r="G177">
        <v>175</v>
      </c>
      <c r="I177">
        <f>2^(G177*2/$I$1)*개론!$K$6/4</f>
        <v>546.58266991491439</v>
      </c>
      <c r="J177">
        <v>175</v>
      </c>
      <c r="L177">
        <f>2^(J177*2/$L$1)*개론!$L$6/4</f>
        <v>626.76625761712478</v>
      </c>
      <c r="M177">
        <v>175</v>
      </c>
      <c r="O177">
        <f>2^(M177*2/$O$1)*개론!$M$6/4</f>
        <v>729.60033140109249</v>
      </c>
      <c r="P177">
        <v>175</v>
      </c>
      <c r="R177">
        <f>2^(P177*2/$R$1)*개론!$N$6/4</f>
        <v>954.09274106296709</v>
      </c>
    </row>
    <row r="178" spans="7:18">
      <c r="G178">
        <v>176</v>
      </c>
      <c r="I178">
        <f>2^(G178*2/$I$1)*개론!$K$6/4</f>
        <v>550.38445303564265</v>
      </c>
      <c r="J178">
        <v>176</v>
      </c>
      <c r="L178">
        <f>2^(J178*2/$L$1)*개론!$L$6/4</f>
        <v>630.25144178365167</v>
      </c>
      <c r="M178">
        <v>176</v>
      </c>
      <c r="O178">
        <f>2^(M178*2/$O$1)*개론!$M$6/4</f>
        <v>732.97960257977275</v>
      </c>
      <c r="P178">
        <v>176</v>
      </c>
      <c r="R178">
        <f>2^(P178*2/$R$1)*개론!$N$6/4</f>
        <v>958.51178798893363</v>
      </c>
    </row>
    <row r="179" spans="7:18">
      <c r="G179">
        <v>177</v>
      </c>
      <c r="I179">
        <f>2^(G179*2/$I$1)*개론!$K$6/4</f>
        <v>554.21267964917183</v>
      </c>
      <c r="J179">
        <v>177</v>
      </c>
      <c r="L179">
        <f>2^(J179*2/$L$1)*개론!$L$6/4</f>
        <v>633.75600559694021</v>
      </c>
      <c r="M179">
        <v>177</v>
      </c>
      <c r="O179">
        <f>2^(M179*2/$O$1)*개론!$M$6/4</f>
        <v>736.37452544226903</v>
      </c>
      <c r="P179">
        <v>177</v>
      </c>
      <c r="R179">
        <f>2^(P179*2/$R$1)*개론!$N$6/4</f>
        <v>962.9513025014287</v>
      </c>
    </row>
    <row r="180" spans="7:18">
      <c r="G180">
        <v>178</v>
      </c>
      <c r="I180">
        <f>2^(G180*2/$I$1)*개론!$K$6/4</f>
        <v>558.06753368453997</v>
      </c>
      <c r="J180">
        <v>178</v>
      </c>
      <c r="L180">
        <f>2^(J180*2/$L$1)*개론!$L$6/4</f>
        <v>637.28005681907405</v>
      </c>
      <c r="M180">
        <v>178</v>
      </c>
      <c r="O180">
        <f>2^(M180*2/$O$1)*개론!$M$6/4</f>
        <v>739.78517248208459</v>
      </c>
      <c r="P180">
        <v>178</v>
      </c>
      <c r="R180">
        <f>2^(P180*2/$R$1)*개론!$N$6/4</f>
        <v>967.41137939964904</v>
      </c>
    </row>
    <row r="181" spans="7:18">
      <c r="G181">
        <v>179</v>
      </c>
      <c r="I181">
        <f>2^(G181*2/$I$1)*개론!$K$6/4</f>
        <v>561.94920035011228</v>
      </c>
      <c r="J181">
        <v>179</v>
      </c>
      <c r="L181">
        <f>2^(J181*2/$L$1)*개론!$L$6/4</f>
        <v>640.82370381135695</v>
      </c>
      <c r="M181">
        <v>179</v>
      </c>
      <c r="O181">
        <f>2^(M181*2/$O$1)*개론!$M$6/4</f>
        <v>743.21161652848866</v>
      </c>
      <c r="P181">
        <v>179</v>
      </c>
      <c r="R181">
        <f>2^(P181*2/$R$1)*개론!$N$6/4</f>
        <v>971.89211392186985</v>
      </c>
    </row>
    <row r="182" spans="7:18">
      <c r="G182">
        <v>180</v>
      </c>
      <c r="I182">
        <f>2^(G182*2/$I$1)*개론!$K$6/4</f>
        <v>565.8578661424807</v>
      </c>
      <c r="J182">
        <v>180</v>
      </c>
      <c r="L182">
        <f>2^(J182*2/$L$1)*개론!$L$6/4</f>
        <v>644.38705553764407</v>
      </c>
      <c r="M182">
        <v>180</v>
      </c>
      <c r="O182">
        <f>2^(M182*2/$O$1)*개론!$M$6/4</f>
        <v>746.65393074807287</v>
      </c>
      <c r="P182">
        <v>180</v>
      </c>
      <c r="R182">
        <f>2^(P182*2/$R$1)*개론!$N$6/4</f>
        <v>976.39360174747981</v>
      </c>
    </row>
    <row r="183" spans="7:18">
      <c r="G183">
        <v>181</v>
      </c>
      <c r="I183">
        <f>2^(G183*2/$I$1)*개론!$K$6/4</f>
        <v>569.79371885542275</v>
      </c>
      <c r="J183">
        <v>181</v>
      </c>
      <c r="L183">
        <f>2^(J183*2/$L$1)*개론!$L$6/4</f>
        <v>647.97022156769344</v>
      </c>
      <c r="M183">
        <v>181</v>
      </c>
      <c r="O183">
        <f>2^(M183*2/$O$1)*개론!$M$6/4</f>
        <v>750.11218864631144</v>
      </c>
      <c r="P183">
        <v>181</v>
      </c>
      <c r="R183">
        <f>2^(P183*2/$R$1)*개론!$N$6/4</f>
        <v>980.91593899902261</v>
      </c>
    </row>
    <row r="184" spans="7:18">
      <c r="G184">
        <v>182</v>
      </c>
      <c r="I184">
        <f>2^(G184*2/$I$1)*개론!$K$6/4</f>
        <v>573.75694758892564</v>
      </c>
      <c r="J184">
        <v>182</v>
      </c>
      <c r="L184">
        <f>2^(J184*2/$L$1)*개론!$L$6/4</f>
        <v>651.5733120805337</v>
      </c>
      <c r="M184">
        <v>182</v>
      </c>
      <c r="O184">
        <f>2^(M184*2/$O$1)*개론!$M$6/4</f>
        <v>753.58646406913306</v>
      </c>
      <c r="P184">
        <v>182</v>
      </c>
      <c r="R184">
        <f>2^(P184*2/$R$1)*개론!$N$6/4</f>
        <v>985.45922224425101</v>
      </c>
    </row>
    <row r="185" spans="7:18">
      <c r="G185">
        <v>183</v>
      </c>
      <c r="I185">
        <f>2^(G185*2/$I$1)*개론!$K$6/4</f>
        <v>577.74774275827065</v>
      </c>
      <c r="J185">
        <v>183</v>
      </c>
      <c r="L185">
        <f>2^(J185*2/$L$1)*개론!$L$6/4</f>
        <v>655.19643786785377</v>
      </c>
      <c r="M185">
        <v>183</v>
      </c>
      <c r="O185">
        <f>2^(M185*2/$O$1)*개론!$M$6/4</f>
        <v>757.07683120449633</v>
      </c>
      <c r="P185">
        <v>183</v>
      </c>
      <c r="R185">
        <f>2^(P185*2/$R$1)*개론!$N$6/4</f>
        <v>990.02354849818744</v>
      </c>
    </row>
    <row r="186" spans="7:18">
      <c r="G186">
        <v>184</v>
      </c>
      <c r="I186">
        <f>2^(G186*2/$I$1)*개론!$K$6/4</f>
        <v>581.76629610318219</v>
      </c>
      <c r="J186">
        <v>184</v>
      </c>
      <c r="L186">
        <f>2^(J186*2/$L$1)*개론!$L$6/4</f>
        <v>658.83971033740784</v>
      </c>
      <c r="M186">
        <v>184</v>
      </c>
      <c r="O186">
        <f>2^(M186*2/$O$1)*개론!$M$6/4</f>
        <v>760.583364583974</v>
      </c>
      <c r="P186">
        <v>184</v>
      </c>
      <c r="R186">
        <f>2^(P186*2/$R$1)*개론!$N$6/4</f>
        <v>994.6090152251968</v>
      </c>
    </row>
    <row r="187" spans="7:18">
      <c r="G187">
        <v>185</v>
      </c>
      <c r="I187">
        <f>2^(G187*2/$I$1)*개론!$K$6/4</f>
        <v>585.81280069703962</v>
      </c>
      <c r="J187">
        <v>185</v>
      </c>
      <c r="L187">
        <f>2^(J187*2/$L$1)*개론!$L$6/4</f>
        <v>662.5032415164427</v>
      </c>
      <c r="M187">
        <v>185</v>
      </c>
      <c r="O187">
        <f>2^(M187*2/$O$1)*개론!$M$6/4</f>
        <v>764.10613908434561</v>
      </c>
      <c r="P187">
        <v>185</v>
      </c>
      <c r="R187">
        <f>2^(P187*2/$R$1)*개론!$N$6/4</f>
        <v>999.21572034106737</v>
      </c>
    </row>
    <row r="188" spans="7:18">
      <c r="G188">
        <v>186</v>
      </c>
      <c r="I188">
        <f>2^(G188*2/$I$1)*개론!$K$6/4</f>
        <v>589.88745095615457</v>
      </c>
      <c r="J188">
        <v>186</v>
      </c>
      <c r="L188">
        <f>2^(J188*2/$L$1)*개론!$L$6/4</f>
        <v>666.18714405514049</v>
      </c>
      <c r="M188">
        <v>186</v>
      </c>
      <c r="O188">
        <f>2^(M188*2/$O$1)*개론!$M$6/4</f>
        <v>767.64522992919467</v>
      </c>
      <c r="P188">
        <v>186</v>
      </c>
      <c r="R188">
        <f>2^(P188*2/$R$1)*개론!$N$6/4</f>
        <v>1003.8437622151008</v>
      </c>
    </row>
    <row r="189" spans="7:18">
      <c r="G189">
        <v>187</v>
      </c>
      <c r="I189">
        <f>2^(G189*2/$I$1)*개론!$K$6/4</f>
        <v>593.99044264911038</v>
      </c>
      <c r="J189">
        <v>187</v>
      </c>
      <c r="L189">
        <f>2^(J189*2/$L$1)*개론!$L$6/4</f>
        <v>669.89153123008509</v>
      </c>
      <c r="M189">
        <v>187</v>
      </c>
      <c r="O189">
        <f>2^(M189*2/$O$1)*개론!$M$6/4</f>
        <v>771.20071269051641</v>
      </c>
      <c r="P189">
        <v>187</v>
      </c>
      <c r="R189">
        <f>2^(P189*2/$R$1)*개론!$N$6/4</f>
        <v>1008.4932396722138</v>
      </c>
    </row>
    <row r="190" spans="7:18">
      <c r="G190">
        <v>188</v>
      </c>
      <c r="I190">
        <f>2^(G190*2/$I$1)*개론!$K$6/4</f>
        <v>598.12197290616871</v>
      </c>
      <c r="J190">
        <v>188</v>
      </c>
      <c r="L190">
        <f>2^(J190*2/$L$1)*개론!$L$6/4</f>
        <v>673.61651694774287</v>
      </c>
      <c r="M190">
        <v>188</v>
      </c>
      <c r="O190">
        <f>2^(M190*2/$O$1)*개론!$M$6/4</f>
        <v>774.7726632903308</v>
      </c>
      <c r="P190">
        <v>188</v>
      </c>
      <c r="R190">
        <f>2^(P190*2/$R$1)*개론!$N$6/4</f>
        <v>1013.1642519950479</v>
      </c>
    </row>
    <row r="191" spans="7:18">
      <c r="G191">
        <v>189</v>
      </c>
      <c r="I191">
        <f>2^(G191*2/$I$1)*개론!$K$6/4</f>
        <v>602.28224022874099</v>
      </c>
      <c r="J191">
        <v>189</v>
      </c>
      <c r="L191">
        <f>2^(J191*2/$L$1)*개론!$L$6/4</f>
        <v>677.36221574796684</v>
      </c>
      <c r="M191">
        <v>189</v>
      </c>
      <c r="O191">
        <f>2^(M191*2/$O$1)*개론!$M$6/4</f>
        <v>778.36115800230357</v>
      </c>
      <c r="P191">
        <v>189</v>
      </c>
      <c r="R191">
        <f>2^(P191*2/$R$1)*개론!$N$6/4</f>
        <v>1017.8568989260893</v>
      </c>
    </row>
    <row r="192" spans="7:18">
      <c r="G192">
        <v>190</v>
      </c>
      <c r="I192">
        <f>2^(G192*2/$I$1)*개론!$K$6/4</f>
        <v>606.47144449892482</v>
      </c>
      <c r="J192">
        <v>190</v>
      </c>
      <c r="L192">
        <f>2^(J192*2/$L$1)*개론!$L$6/4</f>
        <v>681.12874280751794</v>
      </c>
      <c r="M192">
        <v>190</v>
      </c>
      <c r="O192">
        <f>2^(M192*2/$O$1)*개론!$M$6/4</f>
        <v>781.96627345337583</v>
      </c>
      <c r="P192">
        <v>190</v>
      </c>
      <c r="R192">
        <f>2^(P192*2/$R$1)*개론!$N$6/4</f>
        <v>1022.5712806697992</v>
      </c>
    </row>
    <row r="193" spans="7:18">
      <c r="G193">
        <v>191</v>
      </c>
      <c r="I193">
        <f>2^(G193*2/$I$1)*개론!$K$6/4</f>
        <v>610.68978698910769</v>
      </c>
      <c r="J193">
        <v>191</v>
      </c>
      <c r="L193">
        <f>2^(J193*2/$L$1)*개론!$L$6/4</f>
        <v>684.91621394360664</v>
      </c>
      <c r="M193">
        <v>191</v>
      </c>
      <c r="O193">
        <f>2^(M193*2/$O$1)*개론!$M$6/4</f>
        <v>785.58808662539923</v>
      </c>
      <c r="P193">
        <v>191</v>
      </c>
      <c r="R193">
        <f>2^(P193*2/$R$1)*개론!$N$6/4</f>
        <v>1027.3074978947529</v>
      </c>
    </row>
    <row r="194" spans="7:18">
      <c r="G194">
        <v>192</v>
      </c>
      <c r="I194">
        <f>2^(G194*2/$I$1)*개론!$K$6/4</f>
        <v>614.93747037163723</v>
      </c>
      <c r="J194">
        <v>192</v>
      </c>
      <c r="L194">
        <f>2^(J194*2/$L$1)*개론!$L$6/4</f>
        <v>688.72474561745457</v>
      </c>
      <c r="M194">
        <v>192</v>
      </c>
      <c r="O194">
        <f>2^(M194*2/$O$1)*개론!$M$6/4</f>
        <v>789.22667485678051</v>
      </c>
      <c r="P194">
        <v>192</v>
      </c>
      <c r="R194">
        <f>2^(P194*2/$R$1)*개론!$N$6/4</f>
        <v>1032.06565173579</v>
      </c>
    </row>
    <row r="195" spans="7:18">
      <c r="G195">
        <v>193</v>
      </c>
      <c r="I195">
        <f>2^(G195*2/$I$1)*개론!$K$6/4</f>
        <v>619.21469872855914</v>
      </c>
      <c r="J195">
        <v>193</v>
      </c>
      <c r="L195">
        <f>2^(J195*2/$L$1)*개론!$L$6/4</f>
        <v>692.55445493787499</v>
      </c>
      <c r="M195">
        <v>193</v>
      </c>
      <c r="O195">
        <f>2^(M195*2/$O$1)*개론!$M$6/4</f>
        <v>792.88211584413261</v>
      </c>
      <c r="P195">
        <v>193</v>
      </c>
      <c r="R195">
        <f>2^(P195*2/$R$1)*개론!$N$6/4</f>
        <v>1036.8458437961733</v>
      </c>
    </row>
    <row r="196" spans="7:18">
      <c r="G196">
        <v>194</v>
      </c>
      <c r="I196">
        <f>2^(G196*2/$I$1)*개론!$K$6/4</f>
        <v>623.52167756142182</v>
      </c>
      <c r="J196">
        <v>194</v>
      </c>
      <c r="L196">
        <f>2^(J196*2/$L$1)*개론!$L$6/4</f>
        <v>696.40545966487446</v>
      </c>
      <c r="M196">
        <v>194</v>
      </c>
      <c r="O196">
        <f>2^(M196*2/$O$1)*개론!$M$6/4</f>
        <v>796.55448764393407</v>
      </c>
      <c r="P196">
        <v>194</v>
      </c>
      <c r="R196">
        <f>2^(P196*2/$R$1)*개론!$N$6/4</f>
        <v>1041.64817614976</v>
      </c>
    </row>
    <row r="197" spans="7:18">
      <c r="G197">
        <v>195</v>
      </c>
      <c r="I197">
        <f>2^(G197*2/$I$1)*개론!$K$6/4</f>
        <v>627.85861380114954</v>
      </c>
      <c r="J197">
        <v>195</v>
      </c>
      <c r="L197">
        <f>2^(J197*2/$L$1)*개론!$L$6/4</f>
        <v>700.27787821327308</v>
      </c>
      <c r="M197">
        <v>195</v>
      </c>
      <c r="O197">
        <f>2^(M197*2/$O$1)*개론!$M$6/4</f>
        <v>800.2438686741956</v>
      </c>
      <c r="P197">
        <v>195</v>
      </c>
      <c r="R197">
        <f>2^(P197*2/$R$1)*개론!$N$6/4</f>
        <v>1046.472751343179</v>
      </c>
    </row>
    <row r="198" spans="7:18">
      <c r="G198">
        <v>196</v>
      </c>
      <c r="I198">
        <f>2^(G198*2/$I$1)*개론!$K$6/4</f>
        <v>632.22571581798559</v>
      </c>
      <c r="J198">
        <v>196</v>
      </c>
      <c r="L198">
        <f>2^(J198*2/$L$1)*개론!$L$6/4</f>
        <v>704.17182965634674</v>
      </c>
      <c r="M198">
        <v>196</v>
      </c>
      <c r="O198">
        <f>2^(M198*2/$O$1)*개론!$M$6/4</f>
        <v>803.9503377161343</v>
      </c>
      <c r="P198">
        <v>196</v>
      </c>
      <c r="R198">
        <f>2^(P198*2/$R$1)*개론!$N$6/4</f>
        <v>1051.3196723980218</v>
      </c>
    </row>
    <row r="199" spans="7:18">
      <c r="G199">
        <v>197</v>
      </c>
      <c r="I199">
        <f>2^(G199*2/$I$1)*개론!$K$6/4</f>
        <v>636.6231934315025</v>
      </c>
      <c r="J199">
        <v>197</v>
      </c>
      <c r="L199">
        <f>2^(J199*2/$L$1)*개론!$L$6/4</f>
        <v>708.0874337294872</v>
      </c>
      <c r="M199">
        <v>197</v>
      </c>
      <c r="O199">
        <f>2^(M199*2/$O$1)*개론!$M$6/4</f>
        <v>807.67397391585666</v>
      </c>
      <c r="P199">
        <v>197</v>
      </c>
      <c r="R199">
        <f>2^(P199*2/$R$1)*개론!$N$6/4</f>
        <v>1056.1890428130432</v>
      </c>
    </row>
    <row r="200" spans="7:18">
      <c r="G200">
        <v>198</v>
      </c>
      <c r="I200">
        <f>2^(G200*2/$I$1)*개론!$K$6/4</f>
        <v>641.05125792068338</v>
      </c>
      <c r="J200">
        <v>198</v>
      </c>
      <c r="L200">
        <f>2^(J200*2/$L$1)*개론!$L$6/4</f>
        <v>712.02481083388511</v>
      </c>
      <c r="M200">
        <v>198</v>
      </c>
      <c r="O200">
        <f>2^(M200*2/$O$1)*개론!$M$6/4</f>
        <v>811.41485678604772</v>
      </c>
      <c r="P200">
        <v>198</v>
      </c>
      <c r="R200">
        <f>2^(P200*2/$R$1)*개론!$N$6/4</f>
        <v>1061.0809665663701</v>
      </c>
    </row>
    <row r="201" spans="7:18">
      <c r="G201">
        <v>199</v>
      </c>
      <c r="I201">
        <f>2^(G201*2/$I$1)*개론!$K$6/4</f>
        <v>645.51012203407333</v>
      </c>
      <c r="J201">
        <v>199</v>
      </c>
      <c r="L201">
        <f>2^(J201*2/$L$1)*개론!$L$6/4</f>
        <v>715.98408204023099</v>
      </c>
      <c r="M201">
        <v>199</v>
      </c>
      <c r="O201">
        <f>2^(M201*2/$O$1)*개론!$M$6/4</f>
        <v>815.17306620766988</v>
      </c>
      <c r="P201">
        <v>199</v>
      </c>
      <c r="R201">
        <f>2^(P201*2/$R$1)*개론!$N$6/4</f>
        <v>1065.9955481177221</v>
      </c>
    </row>
    <row r="202" spans="7:18">
      <c r="G202">
        <v>200</v>
      </c>
      <c r="I202">
        <f>2^(G202*2/$I$1)*개론!$K$6/4</f>
        <v>650</v>
      </c>
      <c r="J202">
        <v>200</v>
      </c>
      <c r="L202">
        <f>2^(J202*2/$L$1)*개론!$L$6/4</f>
        <v>719.965369092439</v>
      </c>
      <c r="M202">
        <v>200</v>
      </c>
      <c r="O202">
        <f>2^(M202*2/$O$1)*개론!$M$6/4</f>
        <v>818.94868243166741</v>
      </c>
      <c r="P202">
        <v>200</v>
      </c>
      <c r="R202">
        <f>2^(P202*2/$R$1)*개론!$N$6/4</f>
        <v>1070.9328924106421</v>
      </c>
    </row>
    <row r="203" spans="7:18">
      <c r="J203">
        <v>201</v>
      </c>
      <c r="L203">
        <f>2^(J203*2/$L$1)*개론!$L$6/4</f>
        <v>723.96879441139038</v>
      </c>
      <c r="M203">
        <v>201</v>
      </c>
      <c r="O203">
        <f>2^(M203*2/$O$1)*개론!$M$6/4</f>
        <v>822.741786080682</v>
      </c>
      <c r="P203">
        <v>201</v>
      </c>
      <c r="R203">
        <f>2^(P203*2/$R$1)*개론!$N$6/4</f>
        <v>1075.8931048747379</v>
      </c>
    </row>
    <row r="204" spans="7:18">
      <c r="J204">
        <v>202</v>
      </c>
      <c r="L204">
        <f>2^(J204*2/$L$1)*개론!$L$6/4</f>
        <v>727.99448109869695</v>
      </c>
      <c r="M204">
        <v>202</v>
      </c>
      <c r="O204">
        <f>2^(M204*2/$O$1)*개론!$M$6/4</f>
        <v>826.55245815077194</v>
      </c>
      <c r="P204">
        <v>202</v>
      </c>
      <c r="R204">
        <f>2^(P204*2/$R$1)*개론!$N$6/4</f>
        <v>1080.8762914279325</v>
      </c>
    </row>
    <row r="205" spans="7:18">
      <c r="J205">
        <v>203</v>
      </c>
      <c r="L205">
        <f>2^(J205*2/$L$1)*개론!$L$6/4</f>
        <v>732.04255294048755</v>
      </c>
      <c r="M205">
        <v>203</v>
      </c>
      <c r="O205">
        <f>2^(M205*2/$O$1)*개론!$M$6/4</f>
        <v>830.38078001314329</v>
      </c>
      <c r="P205">
        <v>203</v>
      </c>
      <c r="R205">
        <f>2^(P205*2/$R$1)*개론!$N$6/4</f>
        <v>1085.8825584787257</v>
      </c>
    </row>
    <row r="206" spans="7:18">
      <c r="J206">
        <v>204</v>
      </c>
      <c r="L206">
        <f>2^(J206*2/$L$1)*개론!$L$6/4</f>
        <v>736.11313441121297</v>
      </c>
      <c r="M206">
        <v>204</v>
      </c>
      <c r="O206">
        <f>2^(M206*2/$O$1)*개론!$M$6/4</f>
        <v>834.22683341588777</v>
      </c>
      <c r="P206">
        <v>204</v>
      </c>
      <c r="R206">
        <f>2^(P206*2/$R$1)*개론!$N$6/4</f>
        <v>1090.9120129284686</v>
      </c>
    </row>
    <row r="207" spans="7:18">
      <c r="J207">
        <v>205</v>
      </c>
      <c r="L207">
        <f>2^(J207*2/$L$1)*개론!$L$6/4</f>
        <v>740.2063506774748</v>
      </c>
      <c r="M207">
        <v>205</v>
      </c>
      <c r="O207">
        <f>2^(M207*2/$O$1)*개론!$M$6/4</f>
        <v>838.09070048572642</v>
      </c>
      <c r="P207">
        <v>205</v>
      </c>
      <c r="R207">
        <f>2^(P207*2/$R$1)*개론!$N$6/4</f>
        <v>1095.9647621736422</v>
      </c>
    </row>
    <row r="208" spans="7:18">
      <c r="J208">
        <v>206</v>
      </c>
      <c r="L208">
        <f>2^(J208*2/$L$1)*개론!$L$6/4</f>
        <v>744.32232760187367</v>
      </c>
      <c r="M208">
        <v>206</v>
      </c>
      <c r="O208">
        <f>2^(M208*2/$O$1)*개론!$M$6/4</f>
        <v>841.97246372976542</v>
      </c>
      <c r="P208">
        <v>206</v>
      </c>
      <c r="R208">
        <f>2^(P208*2/$R$1)*개론!$N$6/4</f>
        <v>1101.0409141081548</v>
      </c>
    </row>
    <row r="209" spans="10:18">
      <c r="J209">
        <v>207</v>
      </c>
      <c r="L209">
        <f>2^(J209*2/$L$1)*개론!$L$6/4</f>
        <v>748.46119174687885</v>
      </c>
      <c r="M209">
        <v>207</v>
      </c>
      <c r="O209">
        <f>2^(M209*2/$O$1)*개론!$M$6/4</f>
        <v>845.87220603725666</v>
      </c>
      <c r="P209">
        <v>207</v>
      </c>
      <c r="R209">
        <f>2^(P209*2/$R$1)*개론!$N$6/4</f>
        <v>1106.1405771256434</v>
      </c>
    </row>
    <row r="210" spans="10:18">
      <c r="J210">
        <v>208</v>
      </c>
      <c r="L210">
        <f>2^(J210*2/$L$1)*개론!$L$6/4</f>
        <v>752.62307037872051</v>
      </c>
      <c r="M210">
        <v>208</v>
      </c>
      <c r="O210">
        <f>2^(M210*2/$O$1)*개론!$M$6/4</f>
        <v>849.79001068136824</v>
      </c>
      <c r="P210">
        <v>208</v>
      </c>
      <c r="R210">
        <f>2^(P210*2/$R$1)*개론!$N$6/4</f>
        <v>1111.2638601217893</v>
      </c>
    </row>
    <row r="211" spans="10:18">
      <c r="J211">
        <v>209</v>
      </c>
      <c r="L211">
        <f>2^(J211*2/$L$1)*개론!$L$6/4</f>
        <v>756.80809147130356</v>
      </c>
      <c r="M211">
        <v>209</v>
      </c>
      <c r="O211">
        <f>2^(M211*2/$O$1)*개론!$M$6/4</f>
        <v>853.72596132096226</v>
      </c>
      <c r="P211">
        <v>209</v>
      </c>
      <c r="R211">
        <f>2^(P211*2/$R$1)*개론!$N$6/4</f>
        <v>1116.4108724966429</v>
      </c>
    </row>
    <row r="212" spans="10:18">
      <c r="J212">
        <v>210</v>
      </c>
      <c r="L212">
        <f>2^(J212*2/$L$1)*개론!$L$6/4</f>
        <v>761.01638371014076</v>
      </c>
      <c r="M212">
        <v>210</v>
      </c>
      <c r="O212">
        <f>2^(M212*2/$O$1)*개론!$M$6/4</f>
        <v>857.68014200238122</v>
      </c>
      <c r="P212">
        <v>210</v>
      </c>
      <c r="R212">
        <f>2^(P212*2/$R$1)*개론!$N$6/4</f>
        <v>1121.58172415696</v>
      </c>
    </row>
    <row r="213" spans="10:18">
      <c r="J213">
        <v>211</v>
      </c>
      <c r="L213">
        <f>2^(J213*2/$L$1)*개론!$L$6/4</f>
        <v>765.24807649631271</v>
      </c>
      <c r="M213">
        <v>211</v>
      </c>
      <c r="O213">
        <f>2^(M213*2/$O$1)*개론!$M$6/4</f>
        <v>861.65263716124355</v>
      </c>
      <c r="P213">
        <v>211</v>
      </c>
      <c r="R213">
        <f>2^(P213*2/$R$1)*개론!$N$6/4</f>
        <v>1126.7765255185493</v>
      </c>
    </row>
    <row r="214" spans="10:18">
      <c r="J214">
        <v>212</v>
      </c>
      <c r="L214">
        <f>2^(J214*2/$L$1)*개론!$L$6/4</f>
        <v>769.50329995044342</v>
      </c>
      <c r="M214">
        <v>212</v>
      </c>
      <c r="O214">
        <f>2^(M214*2/$O$1)*개론!$M$6/4</f>
        <v>865.64353162424538</v>
      </c>
      <c r="P214">
        <v>212</v>
      </c>
      <c r="R214">
        <f>2^(P214*2/$R$1)*개론!$N$6/4</f>
        <v>1131.9953875086285</v>
      </c>
    </row>
    <row r="215" spans="10:18">
      <c r="J215">
        <v>213</v>
      </c>
      <c r="L215">
        <f>2^(J215*2/$L$1)*개론!$L$6/4</f>
        <v>773.78218491670452</v>
      </c>
      <c r="M215">
        <v>213</v>
      </c>
      <c r="O215">
        <f>2^(M215*2/$O$1)*개론!$M$6/4</f>
        <v>869.65291061097264</v>
      </c>
      <c r="P215">
        <v>213</v>
      </c>
      <c r="R215">
        <f>2^(P215*2/$R$1)*개론!$N$6/4</f>
        <v>1137.238421568195</v>
      </c>
    </row>
    <row r="216" spans="10:18">
      <c r="J216">
        <v>214</v>
      </c>
      <c r="L216">
        <f>2^(J216*2/$L$1)*개론!$L$6/4</f>
        <v>778.08486296683623</v>
      </c>
      <c r="M216">
        <v>214</v>
      </c>
      <c r="O216">
        <f>2^(M216*2/$O$1)*개론!$M$6/4</f>
        <v>873.68085973572124</v>
      </c>
      <c r="P216">
        <v>214</v>
      </c>
      <c r="R216">
        <f>2^(P216*2/$R$1)*개론!$N$6/4</f>
        <v>1142.5057396544048</v>
      </c>
    </row>
    <row r="217" spans="10:18">
      <c r="J217">
        <v>215</v>
      </c>
      <c r="L217">
        <f>2^(J217*2/$L$1)*개론!$L$6/4</f>
        <v>782.41146640419447</v>
      </c>
      <c r="M217">
        <v>215</v>
      </c>
      <c r="O217">
        <f>2^(M217*2/$O$1)*개론!$M$6/4</f>
        <v>877.7274650093234</v>
      </c>
      <c r="P217">
        <v>215</v>
      </c>
      <c r="R217">
        <f>2^(P217*2/$R$1)*개론!$N$6/4</f>
        <v>1147.7974542429613</v>
      </c>
    </row>
    <row r="218" spans="10:18">
      <c r="J218">
        <v>216</v>
      </c>
      <c r="L218">
        <f>2^(J218*2/$L$1)*개론!$L$6/4</f>
        <v>786.76212826781841</v>
      </c>
      <c r="M218">
        <v>216</v>
      </c>
      <c r="O218">
        <f>2^(M218*2/$O$1)*개론!$M$6/4</f>
        <v>881.7928128409867</v>
      </c>
      <c r="P218">
        <v>216</v>
      </c>
      <c r="R218">
        <f>2^(P218*2/$R$1)*개론!$N$6/4</f>
        <v>1153.113678330521</v>
      </c>
    </row>
    <row r="219" spans="10:18">
      <c r="J219">
        <v>217</v>
      </c>
      <c r="L219">
        <f>2^(J219*2/$L$1)*개론!$L$6/4</f>
        <v>791.13698233652156</v>
      </c>
      <c r="M219">
        <v>217</v>
      </c>
      <c r="O219">
        <f>2^(M219*2/$O$1)*개론!$M$6/4</f>
        <v>885.87699004013746</v>
      </c>
      <c r="P219">
        <v>217</v>
      </c>
      <c r="R219">
        <f>2^(P219*2/$R$1)*개론!$N$6/4</f>
        <v>1158.4545254371028</v>
      </c>
    </row>
    <row r="220" spans="10:18">
      <c r="J220">
        <v>218</v>
      </c>
      <c r="L220">
        <f>2^(J220*2/$L$1)*개론!$L$6/4</f>
        <v>795.53616313300518</v>
      </c>
      <c r="M220">
        <v>218</v>
      </c>
      <c r="O220">
        <f>2^(M220*2/$O$1)*개론!$M$6/4</f>
        <v>889.98008381827458</v>
      </c>
      <c r="P220">
        <v>218</v>
      </c>
      <c r="R220">
        <f>2^(P220*2/$R$1)*개론!$N$6/4</f>
        <v>1163.8201096085129</v>
      </c>
    </row>
    <row r="221" spans="10:18">
      <c r="J221">
        <v>219</v>
      </c>
      <c r="L221">
        <f>2^(J221*2/$L$1)*개론!$L$6/4</f>
        <v>799.95980592799503</v>
      </c>
      <c r="M221">
        <v>219</v>
      </c>
      <c r="O221">
        <f>2^(M221*2/$O$1)*개론!$M$6/4</f>
        <v>894.10218179083336</v>
      </c>
      <c r="P221">
        <v>219</v>
      </c>
      <c r="R221">
        <f>2^(P221*2/$R$1)*개론!$N$6/4</f>
        <v>1169.210545418782</v>
      </c>
    </row>
    <row r="222" spans="10:18">
      <c r="J222">
        <v>220</v>
      </c>
      <c r="L222">
        <f>2^(J222*2/$L$1)*개론!$L$6/4</f>
        <v>804.40804674440074</v>
      </c>
      <c r="M222">
        <v>220</v>
      </c>
      <c r="O222">
        <f>2^(M222*2/$O$1)*개론!$M$6/4</f>
        <v>898.24337197905436</v>
      </c>
      <c r="P222">
        <v>220</v>
      </c>
      <c r="R222">
        <f>2^(P222*2/$R$1)*개론!$N$6/4</f>
        <v>1174.6259479726095</v>
      </c>
    </row>
    <row r="223" spans="10:18">
      <c r="J223">
        <v>221</v>
      </c>
      <c r="L223">
        <f>2^(J223*2/$L$1)*개론!$L$6/4</f>
        <v>808.88102236149768</v>
      </c>
      <c r="M223">
        <v>221</v>
      </c>
      <c r="O223">
        <f>2^(M223*2/$O$1)*개론!$M$6/4</f>
        <v>902.40374281186428</v>
      </c>
      <c r="P223">
        <v>221</v>
      </c>
      <c r="R223">
        <f>2^(P223*2/$R$1)*개론!$N$6/4</f>
        <v>1180.0664329078224</v>
      </c>
    </row>
    <row r="224" spans="10:18">
      <c r="J224">
        <v>222</v>
      </c>
      <c r="L224">
        <f>2^(J224*2/$L$1)*개론!$L$6/4</f>
        <v>813.37887031913408</v>
      </c>
      <c r="M224">
        <v>222</v>
      </c>
      <c r="O224">
        <f>2^(M224*2/$O$1)*개론!$M$6/4</f>
        <v>906.58338312776368</v>
      </c>
      <c r="P224">
        <v>222</v>
      </c>
      <c r="R224">
        <f>2^(P224*2/$R$1)*개론!$N$6/4</f>
        <v>1185.5321163978447</v>
      </c>
    </row>
    <row r="225" spans="10:18">
      <c r="J225">
        <v>223</v>
      </c>
      <c r="L225">
        <f>2^(J225*2/$L$1)*개론!$L$6/4</f>
        <v>817.90172892195869</v>
      </c>
      <c r="M225">
        <v>223</v>
      </c>
      <c r="O225">
        <f>2^(M225*2/$O$1)*개론!$M$6/4</f>
        <v>910.78238217672356</v>
      </c>
      <c r="P225">
        <v>223</v>
      </c>
      <c r="R225">
        <f>2^(P225*2/$R$1)*개론!$N$6/4</f>
        <v>1191.023115154177</v>
      </c>
    </row>
    <row r="226" spans="10:18">
      <c r="J226">
        <v>224</v>
      </c>
      <c r="L226">
        <f>2^(J226*2/$L$1)*개론!$L$6/4</f>
        <v>822.44973724367549</v>
      </c>
      <c r="M226">
        <v>224</v>
      </c>
      <c r="O226">
        <f>2^(M226*2/$O$1)*개론!$M$6/4</f>
        <v>915.00082962209331</v>
      </c>
      <c r="P226">
        <v>224</v>
      </c>
      <c r="R226">
        <f>2^(P226*2/$R$1)*개론!$N$6/4</f>
        <v>1196.5395464288913</v>
      </c>
    </row>
    <row r="227" spans="10:18">
      <c r="J227">
        <v>225</v>
      </c>
      <c r="L227">
        <f>2^(J227*2/$L$1)*개론!$L$6/4</f>
        <v>827.0230351313179</v>
      </c>
      <c r="M227">
        <v>225</v>
      </c>
      <c r="O227">
        <f>2^(M227*2/$O$1)*개론!$M$6/4</f>
        <v>919.2388155425117</v>
      </c>
      <c r="P227">
        <v>225</v>
      </c>
      <c r="R227">
        <f>2^(P227*2/$R$1)*개론!$N$6/4</f>
        <v>1202.0815280171307</v>
      </c>
    </row>
    <row r="228" spans="10:18">
      <c r="J228">
        <v>226</v>
      </c>
      <c r="L228">
        <f>2^(J228*2/$L$1)*개론!$L$6/4</f>
        <v>831.62176320955086</v>
      </c>
      <c r="M228">
        <v>226</v>
      </c>
      <c r="O228">
        <f>2^(M228*2/$O$1)*개론!$M$6/4</f>
        <v>923.49643043383423</v>
      </c>
      <c r="P228">
        <v>226</v>
      </c>
      <c r="R228">
        <f>2^(P228*2/$R$1)*개론!$N$6/4</f>
        <v>1207.6491782596295</v>
      </c>
    </row>
    <row r="229" spans="10:18">
      <c r="J229">
        <v>227</v>
      </c>
      <c r="L229">
        <f>2^(J229*2/$L$1)*개론!$L$6/4</f>
        <v>836.24606288499331</v>
      </c>
      <c r="M229">
        <v>227</v>
      </c>
      <c r="O229">
        <f>2^(M229*2/$O$1)*개론!$M$6/4</f>
        <v>927.77376521106271</v>
      </c>
      <c r="P229">
        <v>227</v>
      </c>
      <c r="R229">
        <f>2^(P229*2/$R$1)*개론!$N$6/4</f>
        <v>1213.2426160452358</v>
      </c>
    </row>
    <row r="230" spans="10:18">
      <c r="J230">
        <v>228</v>
      </c>
      <c r="L230">
        <f>2^(J230*2/$L$1)*개론!$L$6/4</f>
        <v>840.89607635056791</v>
      </c>
      <c r="M230">
        <v>228</v>
      </c>
      <c r="O230">
        <f>2^(M230*2/$O$1)*개론!$M$6/4</f>
        <v>932.0709112102877</v>
      </c>
      <c r="P230">
        <v>228</v>
      </c>
      <c r="R230">
        <f>2^(P230*2/$R$1)*개론!$N$6/4</f>
        <v>1218.8619608134532</v>
      </c>
    </row>
    <row r="231" spans="10:18">
      <c r="J231">
        <v>229</v>
      </c>
      <c r="L231">
        <f>2^(J231*2/$L$1)*개론!$L$6/4</f>
        <v>845.57194658987157</v>
      </c>
      <c r="M231">
        <v>229</v>
      </c>
      <c r="O231">
        <f>2^(M231*2/$O$1)*개론!$M$6/4</f>
        <v>936.38796019063955</v>
      </c>
      <c r="P231">
        <v>229</v>
      </c>
      <c r="R231">
        <f>2^(P231*2/$R$1)*개론!$N$6/4</f>
        <v>1224.5073325569901</v>
      </c>
    </row>
    <row r="232" spans="10:18">
      <c r="J232">
        <v>230</v>
      </c>
      <c r="L232">
        <f>2^(J232*2/$L$1)*개론!$L$6/4</f>
        <v>850.27381738157396</v>
      </c>
      <c r="M232">
        <v>230</v>
      </c>
      <c r="O232">
        <f>2^(M232*2/$O$1)*개론!$M$6/4</f>
        <v>940.72500433624577</v>
      </c>
      <c r="P232">
        <v>230</v>
      </c>
      <c r="R232">
        <f>2^(P232*2/$R$1)*개론!$N$6/4</f>
        <v>1230.1788518243213</v>
      </c>
    </row>
    <row r="233" spans="10:18">
      <c r="J233">
        <v>231</v>
      </c>
      <c r="L233">
        <f>2^(J233*2/$L$1)*개론!$L$6/4</f>
        <v>855.00183330383652</v>
      </c>
      <c r="M233">
        <v>231</v>
      </c>
      <c r="O233">
        <f>2^(M233*2/$O$1)*개론!$M$6/4</f>
        <v>945.0821362582019</v>
      </c>
      <c r="P233">
        <v>231</v>
      </c>
      <c r="R233">
        <f>2^(P233*2/$R$1)*개론!$N$6/4</f>
        <v>1235.8766397222641</v>
      </c>
    </row>
    <row r="234" spans="10:18">
      <c r="J234">
        <v>232</v>
      </c>
      <c r="L234">
        <f>2^(J234*2/$L$1)*개론!$L$6/4</f>
        <v>859.75613973876</v>
      </c>
      <c r="M234">
        <v>232</v>
      </c>
      <c r="O234">
        <f>2^(M234*2/$O$1)*개론!$M$6/4</f>
        <v>949.45944899654717</v>
      </c>
      <c r="P234">
        <v>232</v>
      </c>
      <c r="R234">
        <f>2^(P234*2/$R$1)*개론!$N$6/4</f>
        <v>1241.6008179185617</v>
      </c>
    </row>
    <row r="235" spans="10:18">
      <c r="J235">
        <v>233</v>
      </c>
      <c r="L235">
        <f>2^(J235*2/$L$1)*개론!$L$6/4</f>
        <v>864.53688287685429</v>
      </c>
      <c r="M235">
        <v>233</v>
      </c>
      <c r="O235">
        <f>2^(M235*2/$O$1)*개론!$M$6/4</f>
        <v>953.85703602225249</v>
      </c>
      <c r="P235">
        <v>233</v>
      </c>
      <c r="R235">
        <f>2^(P235*2/$R$1)*개론!$N$6/4</f>
        <v>1247.3515086444841</v>
      </c>
    </row>
    <row r="236" spans="10:18">
      <c r="J236">
        <v>234</v>
      </c>
      <c r="L236">
        <f>2^(J236*2/$L$1)*개론!$L$6/4</f>
        <v>869.34420972153191</v>
      </c>
      <c r="M236">
        <v>234</v>
      </c>
      <c r="O236">
        <f>2^(M236*2/$O$1)*개론!$M$6/4</f>
        <v>958.27499123921575</v>
      </c>
      <c r="P236">
        <v>234</v>
      </c>
      <c r="R236">
        <f>2^(P236*2/$R$1)*개론!$N$6/4</f>
        <v>1253.1288346974359</v>
      </c>
    </row>
    <row r="237" spans="10:18">
      <c r="J237">
        <v>235</v>
      </c>
      <c r="L237">
        <f>2^(J237*2/$L$1)*개론!$L$6/4</f>
        <v>874.17826809363123</v>
      </c>
      <c r="M237">
        <v>235</v>
      </c>
      <c r="O237">
        <f>2^(M237*2/$O$1)*개론!$M$6/4</f>
        <v>962.7134089862667</v>
      </c>
      <c r="P237">
        <v>235</v>
      </c>
      <c r="R237">
        <f>2^(P237*2/$R$1)*개론!$N$6/4</f>
        <v>1258.9329194435795</v>
      </c>
    </row>
    <row r="238" spans="10:18">
      <c r="J238">
        <v>236</v>
      </c>
      <c r="L238">
        <f>2^(J238*2/$L$1)*개론!$L$6/4</f>
        <v>879.03920663595954</v>
      </c>
      <c r="M238">
        <v>236</v>
      </c>
      <c r="O238">
        <f>2^(M238*2/$O$1)*개론!$M$6/4</f>
        <v>967.17238403918213</v>
      </c>
      <c r="P238">
        <v>236</v>
      </c>
      <c r="R238">
        <f>2^(P238*2/$R$1)*개론!$N$6/4</f>
        <v>1264.763886820469</v>
      </c>
    </row>
    <row r="239" spans="10:18">
      <c r="J239">
        <v>237</v>
      </c>
      <c r="L239">
        <f>2^(J239*2/$L$1)*개론!$L$6/4</f>
        <v>883.92717481786451</v>
      </c>
      <c r="M239">
        <v>237</v>
      </c>
      <c r="O239">
        <f>2^(M239*2/$O$1)*개론!$M$6/4</f>
        <v>971.65201161271</v>
      </c>
      <c r="P239">
        <v>237</v>
      </c>
      <c r="R239">
        <f>2^(P239*2/$R$1)*개론!$N$6/4</f>
        <v>1270.6218613396977</v>
      </c>
    </row>
    <row r="240" spans="10:18">
      <c r="J240">
        <v>238</v>
      </c>
      <c r="L240">
        <f>2^(J240*2/$L$1)*개론!$L$6/4</f>
        <v>888.84232293983007</v>
      </c>
      <c r="M240">
        <v>238</v>
      </c>
      <c r="O240">
        <f>2^(M240*2/$O$1)*개론!$M$6/4</f>
        <v>976.15238736260051</v>
      </c>
      <c r="P240">
        <v>238</v>
      </c>
      <c r="R240">
        <f>2^(P240*2/$R$1)*개론!$N$6/4</f>
        <v>1276.5069680895544</v>
      </c>
    </row>
    <row r="241" spans="10:18">
      <c r="J241">
        <v>239</v>
      </c>
      <c r="L241">
        <f>2^(J241*2/$L$1)*개론!$L$6/4</f>
        <v>893.78480213809826</v>
      </c>
      <c r="M241">
        <v>239</v>
      </c>
      <c r="O241">
        <f>2^(M241*2/$O$1)*개론!$M$6/4</f>
        <v>980.67360738765149</v>
      </c>
      <c r="P241">
        <v>239</v>
      </c>
      <c r="R241">
        <f>2^(P241*2/$R$1)*개론!$N$6/4</f>
        <v>1282.4193327376981</v>
      </c>
    </row>
    <row r="242" spans="10:18">
      <c r="J242">
        <v>240</v>
      </c>
      <c r="L242">
        <f>2^(J242*2/$L$1)*개론!$L$6/4</f>
        <v>898.75476438931594</v>
      </c>
      <c r="M242">
        <v>240</v>
      </c>
      <c r="O242">
        <f>2^(M242*2/$O$1)*개론!$M$6/4</f>
        <v>985.21576823175872</v>
      </c>
      <c r="P242">
        <v>240</v>
      </c>
      <c r="R242">
        <f>2^(P242*2/$R$1)*개론!$N$6/4</f>
        <v>1288.3590815338382</v>
      </c>
    </row>
    <row r="243" spans="10:18">
      <c r="J243">
        <v>241</v>
      </c>
      <c r="L243">
        <f>2^(J243*2/$L$1)*개론!$L$6/4</f>
        <v>903.75236251520914</v>
      </c>
      <c r="M243">
        <v>241</v>
      </c>
      <c r="O243">
        <f>2^(M243*2/$O$1)*개론!$M$6/4</f>
        <v>989.77896688597741</v>
      </c>
      <c r="P243">
        <v>241</v>
      </c>
      <c r="R243">
        <f>2^(P243*2/$R$1)*개론!$N$6/4</f>
        <v>1294.3263413124321</v>
      </c>
    </row>
    <row r="244" spans="10:18">
      <c r="J244">
        <v>242</v>
      </c>
      <c r="L244">
        <f>2^(J244*2/$L$1)*개론!$L$6/4</f>
        <v>908.7777501872805</v>
      </c>
      <c r="M244">
        <v>242</v>
      </c>
      <c r="O244">
        <f>2^(M244*2/$O$1)*개론!$M$6/4</f>
        <v>994.36330079059451</v>
      </c>
      <c r="P244">
        <v>242</v>
      </c>
      <c r="R244">
        <f>2^(P244*2/$R$1)*개론!$N$6/4</f>
        <v>1300.321239495393</v>
      </c>
    </row>
    <row r="245" spans="10:18">
      <c r="J245">
        <v>243</v>
      </c>
      <c r="L245">
        <f>2^(J245*2/$L$1)*개론!$L$6/4</f>
        <v>913.831081931536</v>
      </c>
      <c r="M245">
        <v>243</v>
      </c>
      <c r="O245">
        <f>2^(M245*2/$O$1)*개론!$M$6/4</f>
        <v>998.96886783720799</v>
      </c>
      <c r="P245">
        <v>243</v>
      </c>
      <c r="R245">
        <f>2^(P245*2/$R$1)*개론!$N$6/4</f>
        <v>1306.3439040948106</v>
      </c>
    </row>
    <row r="246" spans="10:18">
      <c r="J246">
        <v>244</v>
      </c>
      <c r="L246">
        <f>2^(J246*2/$L$1)*개론!$L$6/4</f>
        <v>918.91251313323539</v>
      </c>
      <c r="M246">
        <v>244</v>
      </c>
      <c r="O246">
        <f>2^(M246*2/$O$1)*개론!$M$6/4</f>
        <v>1003.5957663708183</v>
      </c>
      <c r="P246">
        <v>244</v>
      </c>
      <c r="R246">
        <f>2^(P246*2/$R$1)*개론!$N$6/4</f>
        <v>1312.3944637156856</v>
      </c>
    </row>
    <row r="247" spans="10:18">
      <c r="J247">
        <v>245</v>
      </c>
      <c r="L247">
        <f>2^(J247*2/$L$1)*개론!$L$6/4</f>
        <v>924.02220004167123</v>
      </c>
      <c r="M247">
        <v>245</v>
      </c>
      <c r="O247">
        <f>2^(M247*2/$O$1)*개론!$M$6/4</f>
        <v>1008.2440951919274</v>
      </c>
      <c r="P247">
        <v>245</v>
      </c>
      <c r="R247">
        <f>2^(P247*2/$R$1)*개론!$N$6/4</f>
        <v>1318.4730475586741</v>
      </c>
    </row>
    <row r="248" spans="10:18">
      <c r="J248">
        <v>246</v>
      </c>
      <c r="L248">
        <f>2^(J248*2/$L$1)*개론!$L$6/4</f>
        <v>929.16029977497226</v>
      </c>
      <c r="M248">
        <v>246</v>
      </c>
      <c r="O248">
        <f>2^(M248*2/$O$1)*개론!$M$6/4</f>
        <v>1012.9139535586497</v>
      </c>
      <c r="P248">
        <v>246</v>
      </c>
      <c r="R248">
        <f>2^(P248*2/$R$1)*개론!$N$6/4</f>
        <v>1324.5797854228497</v>
      </c>
    </row>
    <row r="249" spans="10:18">
      <c r="J249">
        <v>247</v>
      </c>
      <c r="L249">
        <f>2^(J249*2/$L$1)*개론!$L$6/4</f>
        <v>934.32697032493593</v>
      </c>
      <c r="M249">
        <v>247</v>
      </c>
      <c r="O249">
        <f>2^(M249*2/$O$1)*개론!$M$6/4</f>
        <v>1017.6054411888305</v>
      </c>
      <c r="P249">
        <v>247</v>
      </c>
      <c r="R249">
        <f>2^(P249*2/$R$1)*개론!$N$6/4</f>
        <v>1330.7148077084705</v>
      </c>
    </row>
    <row r="250" spans="10:18">
      <c r="J250">
        <v>248</v>
      </c>
      <c r="L250">
        <f>2^(J250*2/$L$1)*개론!$L$6/4</f>
        <v>939.52237056188483</v>
      </c>
      <c r="M250">
        <v>248</v>
      </c>
      <c r="O250">
        <f>2^(M250*2/$O$1)*개론!$M$6/4</f>
        <v>1022.3186582621753</v>
      </c>
      <c r="P250">
        <v>248</v>
      </c>
      <c r="R250">
        <f>2^(P250*2/$R$1)*개론!$N$6/4</f>
        <v>1336.8782454197676</v>
      </c>
    </row>
    <row r="251" spans="10:18">
      <c r="J251">
        <v>249</v>
      </c>
      <c r="L251">
        <f>2^(J251*2/$L$1)*개론!$L$6/4</f>
        <v>944.74666023955376</v>
      </c>
      <c r="M251">
        <v>249</v>
      </c>
      <c r="O251">
        <f>2^(M251*2/$O$1)*개론!$M$6/4</f>
        <v>1027.0537054223903</v>
      </c>
      <c r="P251">
        <v>249</v>
      </c>
      <c r="R251">
        <f>2^(P251*2/$R$1)*개론!$N$6/4</f>
        <v>1343.0702301677411</v>
      </c>
    </row>
    <row r="252" spans="10:18">
      <c r="J252">
        <v>250</v>
      </c>
      <c r="L252">
        <f>2^(J252*2/$L$1)*개론!$L$6/4</f>
        <v>950</v>
      </c>
      <c r="M252">
        <v>250</v>
      </c>
      <c r="O252">
        <f>2^(M252*2/$O$1)*개론!$M$6/4</f>
        <v>1031.8106837793296</v>
      </c>
      <c r="P252">
        <v>250</v>
      </c>
      <c r="R252">
        <f>2^(P252*2/$R$1)*개론!$N$6/4</f>
        <v>1349.2908941729695</v>
      </c>
    </row>
    <row r="253" spans="10:18">
      <c r="M253">
        <v>251</v>
      </c>
      <c r="O253">
        <f>2^(M253*2/$O$1)*개론!$M$6/4</f>
        <v>1036.5896949111561</v>
      </c>
      <c r="P253">
        <v>251</v>
      </c>
      <c r="R253">
        <f>2^(P253*2/$R$1)*개론!$N$6/4</f>
        <v>1355.5403702684348</v>
      </c>
    </row>
    <row r="254" spans="10:18">
      <c r="M254">
        <v>252</v>
      </c>
      <c r="O254">
        <f>2^(M254*2/$O$1)*개론!$M$6/4</f>
        <v>1041.3908408665084</v>
      </c>
      <c r="P254">
        <v>252</v>
      </c>
      <c r="R254">
        <f>2^(P254*2/$R$1)*개론!$N$6/4</f>
        <v>1361.8187919023571</v>
      </c>
    </row>
    <row r="255" spans="10:18">
      <c r="M255">
        <v>253</v>
      </c>
      <c r="O255">
        <f>2^(M255*2/$O$1)*개론!$M$6/4</f>
        <v>1046.2142241666834</v>
      </c>
      <c r="P255">
        <v>253</v>
      </c>
      <c r="R255">
        <f>2^(P255*2/$R$1)*개론!$N$6/4</f>
        <v>1368.1262931410477</v>
      </c>
    </row>
    <row r="256" spans="10:18">
      <c r="M256">
        <v>254</v>
      </c>
      <c r="O256">
        <f>2^(M256*2/$O$1)*개론!$M$6/4</f>
        <v>1051.0599478078207</v>
      </c>
      <c r="P256">
        <v>254</v>
      </c>
      <c r="R256">
        <f>2^(P256*2/$R$1)*개론!$N$6/4</f>
        <v>1374.4630086717655</v>
      </c>
    </row>
    <row r="257" spans="13:18">
      <c r="M257">
        <v>255</v>
      </c>
      <c r="O257">
        <f>2^(M257*2/$O$1)*개론!$M$6/4</f>
        <v>1055.9281152631061</v>
      </c>
      <c r="P257">
        <v>255</v>
      </c>
      <c r="R257">
        <f>2^(P257*2/$R$1)*개론!$N$6/4</f>
        <v>1380.8290738056003</v>
      </c>
    </row>
    <row r="258" spans="13:18">
      <c r="M258">
        <v>256</v>
      </c>
      <c r="O258">
        <f>2^(M258*2/$O$1)*개론!$M$6/4</f>
        <v>1060.8188304849791</v>
      </c>
      <c r="P258">
        <v>256</v>
      </c>
      <c r="R258">
        <f>2^(P258*2/$R$1)*개론!$N$6/4</f>
        <v>1387.2246244803573</v>
      </c>
    </row>
    <row r="259" spans="13:18">
      <c r="M259">
        <v>257</v>
      </c>
      <c r="O259">
        <f>2^(M259*2/$O$1)*개론!$M$6/4</f>
        <v>1065.7321979073531</v>
      </c>
      <c r="P259">
        <v>257</v>
      </c>
      <c r="R259">
        <f>2^(P259*2/$R$1)*개론!$N$6/4</f>
        <v>1393.6497972634616</v>
      </c>
    </row>
    <row r="260" spans="13:18">
      <c r="M260">
        <v>258</v>
      </c>
      <c r="O260">
        <f>2^(M260*2/$O$1)*개론!$M$6/4</f>
        <v>1070.668322447845</v>
      </c>
      <c r="P260">
        <v>258</v>
      </c>
      <c r="R260">
        <f>2^(P260*2/$R$1)*개론!$N$6/4</f>
        <v>1400.1047293548743</v>
      </c>
    </row>
    <row r="261" spans="13:18">
      <c r="M261">
        <v>259</v>
      </c>
      <c r="O261">
        <f>2^(M261*2/$O$1)*개론!$M$6/4</f>
        <v>1075.6273095100164</v>
      </c>
      <c r="P261">
        <v>259</v>
      </c>
      <c r="R261">
        <f>2^(P261*2/$R$1)*개론!$N$6/4</f>
        <v>1406.5895585900214</v>
      </c>
    </row>
    <row r="262" spans="13:18">
      <c r="M262">
        <v>260</v>
      </c>
      <c r="O262">
        <f>2^(M262*2/$O$1)*개론!$M$6/4</f>
        <v>1080.6092649856241</v>
      </c>
      <c r="P262">
        <v>260</v>
      </c>
      <c r="R262">
        <f>2^(P262*2/$R$1)*개론!$N$6/4</f>
        <v>1413.1044234427393</v>
      </c>
    </row>
    <row r="263" spans="13:18">
      <c r="M263">
        <v>261</v>
      </c>
      <c r="O263">
        <f>2^(M263*2/$O$1)*개론!$M$6/4</f>
        <v>1085.61429525688</v>
      </c>
      <c r="P263">
        <v>261</v>
      </c>
      <c r="R263">
        <f>2^(P263*2/$R$1)*개론!$N$6/4</f>
        <v>1419.6494630282277</v>
      </c>
    </row>
    <row r="264" spans="13:18">
      <c r="M264">
        <v>262</v>
      </c>
      <c r="O264">
        <f>2^(M264*2/$O$1)*개론!$M$6/4</f>
        <v>1090.6425071987251</v>
      </c>
      <c r="P264">
        <v>262</v>
      </c>
      <c r="R264">
        <f>2^(P264*2/$R$1)*개론!$N$6/4</f>
        <v>1426.2248171060251</v>
      </c>
    </row>
    <row r="265" spans="13:18">
      <c r="M265">
        <v>263</v>
      </c>
      <c r="O265">
        <f>2^(M265*2/$O$1)*개론!$M$6/4</f>
        <v>1095.694008181109</v>
      </c>
      <c r="P265">
        <v>263</v>
      </c>
      <c r="R265">
        <f>2^(P265*2/$R$1)*개론!$N$6/4</f>
        <v>1432.8306260829888</v>
      </c>
    </row>
    <row r="266" spans="13:18">
      <c r="M266">
        <v>264</v>
      </c>
      <c r="O266">
        <f>2^(M266*2/$O$1)*개론!$M$6/4</f>
        <v>1100.7689060712853</v>
      </c>
      <c r="P266">
        <v>264</v>
      </c>
      <c r="R266">
        <f>2^(P266*2/$R$1)*개론!$N$6/4</f>
        <v>1439.4670310162962</v>
      </c>
    </row>
    <row r="267" spans="13:18">
      <c r="M267">
        <v>265</v>
      </c>
      <c r="O267">
        <f>2^(M267*2/$O$1)*개론!$M$6/4</f>
        <v>1105.8673092361123</v>
      </c>
      <c r="P267">
        <v>265</v>
      </c>
      <c r="R267">
        <f>2^(P267*2/$R$1)*개론!$N$6/4</f>
        <v>1446.1341736164547</v>
      </c>
    </row>
    <row r="268" spans="13:18">
      <c r="M268">
        <v>266</v>
      </c>
      <c r="O268">
        <f>2^(M268*2/$O$1)*개론!$M$6/4</f>
        <v>1110.9893265443693</v>
      </c>
      <c r="P268">
        <v>266</v>
      </c>
      <c r="R268">
        <f>2^(P268*2/$R$1)*개론!$N$6/4</f>
        <v>1452.8321962503292</v>
      </c>
    </row>
    <row r="269" spans="13:18">
      <c r="M269">
        <v>267</v>
      </c>
      <c r="O269">
        <f>2^(M269*2/$O$1)*개론!$M$6/4</f>
        <v>1116.1350673690799</v>
      </c>
      <c r="P269">
        <v>267</v>
      </c>
      <c r="R269">
        <f>2^(P269*2/$R$1)*개론!$N$6/4</f>
        <v>1459.5612419441816</v>
      </c>
    </row>
    <row r="270" spans="13:18">
      <c r="M270">
        <v>268</v>
      </c>
      <c r="O270">
        <f>2^(M270*2/$O$1)*개론!$M$6/4</f>
        <v>1121.3046415898477</v>
      </c>
      <c r="P270">
        <v>268</v>
      </c>
      <c r="R270">
        <f>2^(P270*2/$R$1)*개론!$N$6/4</f>
        <v>1466.3214543867239</v>
      </c>
    </row>
    <row r="271" spans="13:18">
      <c r="M271">
        <v>269</v>
      </c>
      <c r="O271">
        <f>2^(M271*2/$O$1)*개론!$M$6/4</f>
        <v>1126.4981595952036</v>
      </c>
      <c r="P271">
        <v>269</v>
      </c>
      <c r="R271">
        <f>2^(P271*2/$R$1)*개론!$N$6/4</f>
        <v>1473.1129779321893</v>
      </c>
    </row>
    <row r="272" spans="13:18">
      <c r="M272">
        <v>270</v>
      </c>
      <c r="O272">
        <f>2^(M272*2/$O$1)*개론!$M$6/4</f>
        <v>1131.7157322849614</v>
      </c>
      <c r="P272">
        <v>270</v>
      </c>
      <c r="R272">
        <f>2^(P272*2/$R$1)*개론!$N$6/4</f>
        <v>1479.935957603411</v>
      </c>
    </row>
    <row r="273" spans="13:18">
      <c r="M273">
        <v>271</v>
      </c>
      <c r="O273">
        <f>2^(M273*2/$O$1)*개론!$M$6/4</f>
        <v>1136.9574710725872</v>
      </c>
      <c r="P273">
        <v>271</v>
      </c>
      <c r="R273">
        <f>2^(P273*2/$R$1)*개론!$N$6/4</f>
        <v>1486.7905390949215</v>
      </c>
    </row>
    <row r="274" spans="13:18">
      <c r="M274">
        <v>272</v>
      </c>
      <c r="O274">
        <f>2^(M274*2/$O$1)*개론!$M$6/4</f>
        <v>1142.2234878875779</v>
      </c>
      <c r="P274">
        <v>272</v>
      </c>
      <c r="R274">
        <f>2^(P274*2/$R$1)*개론!$N$6/4</f>
        <v>1493.6768687760632</v>
      </c>
    </row>
    <row r="275" spans="13:18">
      <c r="M275">
        <v>273</v>
      </c>
      <c r="O275">
        <f>2^(M275*2/$O$1)*개론!$M$6/4</f>
        <v>1147.5138951778513</v>
      </c>
      <c r="P275">
        <v>273</v>
      </c>
      <c r="R275">
        <f>2^(P275*2/$R$1)*개론!$N$6/4</f>
        <v>1500.5950936941133</v>
      </c>
    </row>
    <row r="276" spans="13:18">
      <c r="M276">
        <v>274</v>
      </c>
      <c r="O276">
        <f>2^(M276*2/$O$1)*개론!$M$6/4</f>
        <v>1152.8288059121478</v>
      </c>
      <c r="P276">
        <v>274</v>
      </c>
      <c r="R276">
        <f>2^(P276*2/$R$1)*개론!$N$6/4</f>
        <v>1507.545361577424</v>
      </c>
    </row>
    <row r="277" spans="13:18">
      <c r="M277">
        <v>275</v>
      </c>
      <c r="O277">
        <f>2^(M277*2/$O$1)*개론!$M$6/4</f>
        <v>1158.1683335824409</v>
      </c>
      <c r="P277">
        <v>275</v>
      </c>
      <c r="R277">
        <f>2^(P277*2/$R$1)*개론!$N$6/4</f>
        <v>1514.5278208385766</v>
      </c>
    </row>
    <row r="278" spans="13:18">
      <c r="M278">
        <v>276</v>
      </c>
      <c r="O278">
        <f>2^(M278*2/$O$1)*개론!$M$6/4</f>
        <v>1163.5325922063644</v>
      </c>
      <c r="P278">
        <v>276</v>
      </c>
      <c r="R278">
        <f>2^(P278*2/$R$1)*개론!$N$6/4</f>
        <v>1521.5426205775534</v>
      </c>
    </row>
    <row r="279" spans="13:18">
      <c r="M279">
        <v>277</v>
      </c>
      <c r="O279">
        <f>2^(M279*2/$O$1)*개론!$M$6/4</f>
        <v>1168.9216963296417</v>
      </c>
      <c r="P279">
        <v>277</v>
      </c>
      <c r="R279">
        <f>2^(P279*2/$R$1)*개론!$N$6/4</f>
        <v>1528.589910584916</v>
      </c>
    </row>
    <row r="280" spans="13:18">
      <c r="M280">
        <v>278</v>
      </c>
      <c r="O280">
        <f>2^(M280*2/$O$1)*개론!$M$6/4</f>
        <v>1174.3357610285368</v>
      </c>
      <c r="P280">
        <v>278</v>
      </c>
      <c r="R280">
        <f>2^(P280*2/$R$1)*개론!$N$6/4</f>
        <v>1535.6698413450099</v>
      </c>
    </row>
    <row r="281" spans="13:18">
      <c r="M281">
        <v>279</v>
      </c>
      <c r="O281">
        <f>2^(M281*2/$O$1)*개론!$M$6/4</f>
        <v>1179.7749019123091</v>
      </c>
      <c r="P281">
        <v>279</v>
      </c>
      <c r="R281">
        <f>2^(P281*2/$R$1)*개론!$N$6/4</f>
        <v>1542.7825640391734</v>
      </c>
    </row>
    <row r="282" spans="13:18">
      <c r="M282">
        <v>280</v>
      </c>
      <c r="O282">
        <f>2^(M282*2/$O$1)*개론!$M$6/4</f>
        <v>1185.2392351256819</v>
      </c>
      <c r="P282">
        <v>280</v>
      </c>
      <c r="R282">
        <f>2^(P282*2/$R$1)*개론!$N$6/4</f>
        <v>1549.9282305489685</v>
      </c>
    </row>
    <row r="283" spans="13:18">
      <c r="M283">
        <v>281</v>
      </c>
      <c r="O283">
        <f>2^(M283*2/$O$1)*개론!$M$6/4</f>
        <v>1190.728877351323</v>
      </c>
      <c r="P283">
        <v>281</v>
      </c>
      <c r="R283">
        <f>2^(P283*2/$R$1)*개론!$N$6/4</f>
        <v>1557.1069934594225</v>
      </c>
    </row>
    <row r="284" spans="13:18">
      <c r="M284">
        <v>282</v>
      </c>
      <c r="O284">
        <f>2^(M284*2/$O$1)*개론!$M$6/4</f>
        <v>1196.2439458123374</v>
      </c>
      <c r="P284">
        <v>282</v>
      </c>
      <c r="R284">
        <f>2^(P284*2/$R$1)*개론!$N$6/4</f>
        <v>1564.3190060622874</v>
      </c>
    </row>
    <row r="285" spans="13:18">
      <c r="M285">
        <v>283</v>
      </c>
      <c r="O285">
        <f>2^(M285*2/$O$1)*개론!$M$6/4</f>
        <v>1201.7845582747682</v>
      </c>
      <c r="P285">
        <v>283</v>
      </c>
      <c r="R285">
        <f>2^(P285*2/$R$1)*개론!$N$6/4</f>
        <v>1571.5644223593124</v>
      </c>
    </row>
    <row r="286" spans="13:18">
      <c r="M286">
        <v>284</v>
      </c>
      <c r="O286">
        <f>2^(M286*2/$O$1)*개론!$M$6/4</f>
        <v>1207.3508330501131</v>
      </c>
      <c r="P286">
        <v>284</v>
      </c>
      <c r="R286">
        <f>2^(P286*2/$R$1)*개론!$N$6/4</f>
        <v>1578.8433970655326</v>
      </c>
    </row>
    <row r="287" spans="13:18">
      <c r="M287">
        <v>285</v>
      </c>
      <c r="O287">
        <f>2^(M287*2/$O$1)*개론!$M$6/4</f>
        <v>1212.9428889978496</v>
      </c>
      <c r="P287">
        <v>285</v>
      </c>
      <c r="R287">
        <f>2^(P287*2/$R$1)*개론!$N$6/4</f>
        <v>1586.1560856125725</v>
      </c>
    </row>
    <row r="288" spans="13:18">
      <c r="M288">
        <v>286</v>
      </c>
      <c r="O288">
        <f>2^(M288*2/$O$1)*개론!$M$6/4</f>
        <v>1218.5608455279742</v>
      </c>
      <c r="P288">
        <v>286</v>
      </c>
      <c r="R288">
        <f>2^(P288*2/$R$1)*개론!$N$6/4</f>
        <v>1593.502644151966</v>
      </c>
    </row>
    <row r="289" spans="13:18">
      <c r="M289">
        <v>287</v>
      </c>
      <c r="O289">
        <f>2^(M289*2/$O$1)*개론!$M$6/4</f>
        <v>1224.2048226035511</v>
      </c>
      <c r="P289">
        <v>287</v>
      </c>
      <c r="R289">
        <f>2^(P289*2/$R$1)*개론!$N$6/4</f>
        <v>1600.8832295584898</v>
      </c>
    </row>
    <row r="290" spans="13:18">
      <c r="M290">
        <v>288</v>
      </c>
      <c r="O290">
        <f>2^(M290*2/$O$1)*개론!$M$6/4</f>
        <v>1229.8749407432745</v>
      </c>
      <c r="P290">
        <v>288</v>
      </c>
      <c r="R290">
        <f>2^(P290*2/$R$1)*개론!$N$6/4</f>
        <v>1608.2979994335128</v>
      </c>
    </row>
    <row r="291" spans="13:18">
      <c r="M291">
        <v>289</v>
      </c>
      <c r="O291">
        <f>2^(M291*2/$O$1)*개론!$M$6/4</f>
        <v>1235.5713210240428</v>
      </c>
      <c r="P291">
        <v>289</v>
      </c>
      <c r="R291">
        <f>2^(P291*2/$R$1)*개론!$N$6/4</f>
        <v>1615.7471121083636</v>
      </c>
    </row>
    <row r="292" spans="13:18">
      <c r="M292">
        <v>290</v>
      </c>
      <c r="O292">
        <f>2^(M292*2/$O$1)*개론!$M$6/4</f>
        <v>1241.2940850835414</v>
      </c>
      <c r="P292">
        <v>290</v>
      </c>
      <c r="R292">
        <f>2^(P292*2/$R$1)*개론!$N$6/4</f>
        <v>1623.2307266477078</v>
      </c>
    </row>
    <row r="293" spans="13:18">
      <c r="M293">
        <v>291</v>
      </c>
      <c r="O293">
        <f>2^(M293*2/$O$1)*개론!$M$6/4</f>
        <v>1247.0433551228436</v>
      </c>
      <c r="P293">
        <v>291</v>
      </c>
      <c r="R293">
        <f>2^(P293*2/$R$1)*개론!$N$6/4</f>
        <v>1630.7490028529494</v>
      </c>
    </row>
    <row r="294" spans="13:18">
      <c r="M294">
        <v>292</v>
      </c>
      <c r="O294">
        <f>2^(M294*2/$O$1)*개론!$M$6/4</f>
        <v>1252.8192539090173</v>
      </c>
      <c r="P294">
        <v>292</v>
      </c>
      <c r="R294">
        <f>2^(P294*2/$R$1)*개론!$N$6/4</f>
        <v>1638.3021012656379</v>
      </c>
    </row>
    <row r="295" spans="13:18">
      <c r="M295">
        <v>293</v>
      </c>
      <c r="O295">
        <f>2^(M295*2/$O$1)*개론!$M$6/4</f>
        <v>1258.6219047777479</v>
      </c>
      <c r="P295">
        <v>293</v>
      </c>
      <c r="R295">
        <f>2^(P295*2/$R$1)*개론!$N$6/4</f>
        <v>1645.8901831709011</v>
      </c>
    </row>
    <row r="296" spans="13:18">
      <c r="M296">
        <v>294</v>
      </c>
      <c r="O296">
        <f>2^(M296*2/$O$1)*개론!$M$6/4</f>
        <v>1264.4514316359712</v>
      </c>
      <c r="P296">
        <v>294</v>
      </c>
      <c r="R296">
        <f>2^(P296*2/$R$1)*개론!$N$6/4</f>
        <v>1653.5134106008854</v>
      </c>
    </row>
    <row r="297" spans="13:18">
      <c r="M297">
        <v>295</v>
      </c>
      <c r="O297">
        <f>2^(M297*2/$O$1)*개론!$M$6/4</f>
        <v>1270.3079589645195</v>
      </c>
      <c r="P297">
        <v>295</v>
      </c>
      <c r="R297">
        <f>2^(P297*2/$R$1)*개론!$N$6/4</f>
        <v>1661.1719463382178</v>
      </c>
    </row>
    <row r="298" spans="13:18">
      <c r="M298">
        <v>296</v>
      </c>
      <c r="O298">
        <f>2^(M298*2/$O$1)*개론!$M$6/4</f>
        <v>1276.191611820781</v>
      </c>
      <c r="P298">
        <v>296</v>
      </c>
      <c r="R298">
        <f>2^(P298*2/$R$1)*개론!$N$6/4</f>
        <v>1668.8659539194828</v>
      </c>
    </row>
    <row r="299" spans="13:18">
      <c r="M299">
        <v>297</v>
      </c>
      <c r="O299">
        <f>2^(M299*2/$O$1)*개론!$M$6/4</f>
        <v>1282.1025158413668</v>
      </c>
      <c r="P299">
        <v>297</v>
      </c>
      <c r="R299">
        <f>2^(P299*2/$R$1)*개론!$N$6/4</f>
        <v>1676.5955976387104</v>
      </c>
    </row>
    <row r="300" spans="13:18">
      <c r="M300">
        <v>298</v>
      </c>
      <c r="O300">
        <f>2^(M300*2/$O$1)*개론!$M$6/4</f>
        <v>1288.0407972447979</v>
      </c>
      <c r="P300">
        <v>298</v>
      </c>
      <c r="R300">
        <f>2^(P300*2/$R$1)*개론!$N$6/4</f>
        <v>1684.3610425508896</v>
      </c>
    </row>
    <row r="301" spans="13:18">
      <c r="M301">
        <v>299</v>
      </c>
      <c r="O301">
        <f>2^(M301*2/$O$1)*개론!$M$6/4</f>
        <v>1294.0065828341976</v>
      </c>
      <c r="P301">
        <v>299</v>
      </c>
      <c r="R301">
        <f>2^(P301*2/$R$1)*개론!$N$6/4</f>
        <v>1692.1624544754893</v>
      </c>
    </row>
    <row r="302" spans="13:18">
      <c r="M302">
        <v>300</v>
      </c>
      <c r="O302">
        <f>2^(M302*2/$O$1)*개론!$M$6/4</f>
        <v>1300</v>
      </c>
      <c r="P302">
        <v>300</v>
      </c>
      <c r="R302">
        <f>2^(P302*2/$R$1)*개론!$N$6/4</f>
        <v>1700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79C-4442-EB4A-904C-7A9E392DB3EC}">
  <dimension ref="A1:F29"/>
  <sheetViews>
    <sheetView workbookViewId="0">
      <selection activeCell="A30" sqref="A30:B30"/>
    </sheetView>
  </sheetViews>
  <sheetFormatPr baseColWidth="10" defaultRowHeight="18"/>
  <sheetData>
    <row r="1" spans="1:4">
      <c r="A1" s="4" t="s">
        <v>94</v>
      </c>
    </row>
    <row r="2" spans="1:4">
      <c r="A2" t="s">
        <v>95</v>
      </c>
    </row>
    <row r="3" spans="1:4">
      <c r="B3" t="s">
        <v>96</v>
      </c>
    </row>
    <row r="4" spans="1:4">
      <c r="B4" t="s">
        <v>97</v>
      </c>
    </row>
    <row r="5" spans="1:4">
      <c r="B5" t="s">
        <v>99</v>
      </c>
      <c r="D5" t="s">
        <v>112</v>
      </c>
    </row>
    <row r="6" spans="1:4">
      <c r="B6" t="s">
        <v>98</v>
      </c>
    </row>
    <row r="7" spans="1:4">
      <c r="B7" t="s">
        <v>101</v>
      </c>
    </row>
    <row r="8" spans="1:4">
      <c r="B8" t="s">
        <v>113</v>
      </c>
      <c r="D8" t="s">
        <v>114</v>
      </c>
    </row>
    <row r="9" spans="1:4">
      <c r="B9" t="s">
        <v>100</v>
      </c>
    </row>
    <row r="10" spans="1:4">
      <c r="A10" t="s">
        <v>102</v>
      </c>
    </row>
    <row r="11" spans="1:4">
      <c r="B11" t="s">
        <v>103</v>
      </c>
    </row>
    <row r="12" spans="1:4">
      <c r="B12" t="s">
        <v>104</v>
      </c>
    </row>
    <row r="13" spans="1:4">
      <c r="B13" t="s">
        <v>97</v>
      </c>
    </row>
    <row r="15" spans="1:4">
      <c r="A15" t="s">
        <v>107</v>
      </c>
    </row>
    <row r="16" spans="1:4">
      <c r="A16" t="s">
        <v>105</v>
      </c>
    </row>
    <row r="17" spans="1:6">
      <c r="A17" t="s">
        <v>106</v>
      </c>
    </row>
    <row r="18" spans="1:6">
      <c r="A18" t="s">
        <v>108</v>
      </c>
    </row>
    <row r="19" spans="1:6">
      <c r="A19" t="s">
        <v>109</v>
      </c>
    </row>
    <row r="20" spans="1:6">
      <c r="A20" t="s">
        <v>110</v>
      </c>
    </row>
    <row r="21" spans="1:6">
      <c r="A21" t="s">
        <v>111</v>
      </c>
    </row>
    <row r="23" spans="1:6">
      <c r="A23" t="s">
        <v>115</v>
      </c>
      <c r="B23" t="s">
        <v>96</v>
      </c>
      <c r="C23">
        <v>100</v>
      </c>
      <c r="D23" t="s">
        <v>118</v>
      </c>
    </row>
    <row r="24" spans="1:6">
      <c r="B24" t="s">
        <v>116</v>
      </c>
      <c r="C24">
        <v>500</v>
      </c>
      <c r="D24" t="s">
        <v>119</v>
      </c>
      <c r="E24" t="s">
        <v>120</v>
      </c>
    </row>
    <row r="25" spans="1:6">
      <c r="B25" t="s">
        <v>117</v>
      </c>
      <c r="C25">
        <v>300</v>
      </c>
    </row>
    <row r="26" spans="1:6">
      <c r="B26" t="s">
        <v>103</v>
      </c>
      <c r="C26">
        <v>3000</v>
      </c>
      <c r="D26">
        <f>C26/(1-C27)</f>
        <v>4285.7142857142862</v>
      </c>
      <c r="E26" t="s">
        <v>121</v>
      </c>
      <c r="F26">
        <f>D26/9.09</f>
        <v>471.47571900047154</v>
      </c>
    </row>
    <row r="27" spans="1:6">
      <c r="B27" t="s">
        <v>104</v>
      </c>
      <c r="C27" s="21">
        <v>0.3</v>
      </c>
    </row>
    <row r="28" spans="1:6">
      <c r="D28" t="s">
        <v>122</v>
      </c>
    </row>
    <row r="29" spans="1:6">
      <c r="D29">
        <f>900+100+300+471</f>
        <v>1771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BD27-2218-0842-BB5C-E8E097976B92}">
  <dimension ref="A1:Q21"/>
  <sheetViews>
    <sheetView workbookViewId="0">
      <selection activeCell="F15" sqref="F15"/>
    </sheetView>
  </sheetViews>
  <sheetFormatPr baseColWidth="10" defaultRowHeight="18"/>
  <cols>
    <col min="1" max="1" width="20" customWidth="1"/>
    <col min="2" max="2" width="12.7109375" bestFit="1" customWidth="1"/>
    <col min="9" max="9" width="16" bestFit="1" customWidth="1"/>
  </cols>
  <sheetData>
    <row r="1" spans="1:17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P1" s="10" t="s">
        <v>36</v>
      </c>
      <c r="Q1" s="10" t="s">
        <v>33</v>
      </c>
    </row>
    <row r="2" spans="1:17">
      <c r="A2">
        <v>0.05</v>
      </c>
      <c r="B2">
        <v>33000</v>
      </c>
      <c r="C2">
        <v>20</v>
      </c>
      <c r="D2">
        <f>VLOOKUP(C2,P1:Q21, 2, 0)</f>
        <v>71.95479314287364</v>
      </c>
      <c r="E2">
        <v>5</v>
      </c>
      <c r="F2" s="18">
        <v>1</v>
      </c>
      <c r="G2" s="15" t="s">
        <v>47</v>
      </c>
      <c r="H2" s="14">
        <v>0</v>
      </c>
      <c r="I2" s="14" t="s">
        <v>44</v>
      </c>
      <c r="P2" s="11">
        <v>5</v>
      </c>
      <c r="Q2" s="12">
        <v>11.416666666666666</v>
      </c>
    </row>
    <row r="3" spans="1:17">
      <c r="H3" s="14">
        <v>1</v>
      </c>
      <c r="I3" s="14" t="s">
        <v>45</v>
      </c>
      <c r="P3" s="11">
        <v>10</v>
      </c>
      <c r="Q3" s="12">
        <v>29.289682539682538</v>
      </c>
    </row>
    <row r="4" spans="1:17">
      <c r="A4" t="s">
        <v>37</v>
      </c>
      <c r="B4">
        <f>IF(F2=0, 1/A2/10*D2, D2/((-0.9*F2+1.9)+9*A2))</f>
        <v>49.62399527094734</v>
      </c>
      <c r="C4" t="s">
        <v>38</v>
      </c>
      <c r="H4" s="14">
        <v>2</v>
      </c>
      <c r="I4" s="14" t="s">
        <v>46</v>
      </c>
      <c r="P4" s="11">
        <v>15</v>
      </c>
      <c r="Q4" s="12">
        <v>49.773434898434907</v>
      </c>
    </row>
    <row r="5" spans="1:17">
      <c r="A5" t="s">
        <v>39</v>
      </c>
      <c r="B5" s="16">
        <f>B2*B4</f>
        <v>1637591.8439412622</v>
      </c>
      <c r="C5" t="s">
        <v>40</v>
      </c>
      <c r="P5" s="11">
        <v>20</v>
      </c>
      <c r="Q5" s="12">
        <v>71.95479314287364</v>
      </c>
    </row>
    <row r="6" spans="1:17">
      <c r="A6" t="s">
        <v>41</v>
      </c>
      <c r="B6">
        <f>IF(F2=0, 1/A2/10*C2*(1+E2), C2*(1+E2)/((-0.9*F2+1.9)+9*A2))</f>
        <v>82.758620689655174</v>
      </c>
      <c r="C6" t="s">
        <v>42</v>
      </c>
      <c r="P6" s="11">
        <v>25</v>
      </c>
      <c r="Q6" s="12">
        <v>95.398954443837667</v>
      </c>
    </row>
    <row r="7" spans="1:17">
      <c r="A7" t="s">
        <v>43</v>
      </c>
      <c r="B7" s="17">
        <f>B2*B6</f>
        <v>2731034.4827586208</v>
      </c>
      <c r="C7" t="s">
        <v>40</v>
      </c>
      <c r="P7" s="11">
        <v>30</v>
      </c>
      <c r="Q7" s="12">
        <v>119.84961392761171</v>
      </c>
    </row>
    <row r="8" spans="1:17">
      <c r="P8" s="11">
        <v>35</v>
      </c>
      <c r="Q8" s="12">
        <v>145.13734966559014</v>
      </c>
    </row>
    <row r="9" spans="1:17">
      <c r="P9" s="11">
        <v>40</v>
      </c>
      <c r="Q9" s="12">
        <v>171.14172155745504</v>
      </c>
    </row>
    <row r="10" spans="1:17">
      <c r="P10" s="11">
        <v>45</v>
      </c>
      <c r="Q10" s="12">
        <v>197.77266519980947</v>
      </c>
    </row>
    <row r="11" spans="1:17">
      <c r="P11" s="11">
        <v>50</v>
      </c>
      <c r="Q11" s="12">
        <v>224.96026691647114</v>
      </c>
    </row>
    <row r="12" spans="1:17">
      <c r="P12" s="11">
        <v>55</v>
      </c>
      <c r="Q12" s="12">
        <v>252.64867165593472</v>
      </c>
    </row>
    <row r="13" spans="1:17">
      <c r="P13" s="11">
        <v>60</v>
      </c>
      <c r="Q13" s="12">
        <v>280.79222477710414</v>
      </c>
    </row>
    <row r="14" spans="1:17">
      <c r="P14" s="11">
        <v>65</v>
      </c>
      <c r="Q14" s="12">
        <v>309.35290874087491</v>
      </c>
    </row>
    <row r="15" spans="1:17">
      <c r="P15" s="11">
        <v>70</v>
      </c>
      <c r="Q15" s="12">
        <v>338.29857303466497</v>
      </c>
    </row>
    <row r="16" spans="1:17">
      <c r="P16" s="11">
        <v>75</v>
      </c>
      <c r="Q16" s="12">
        <v>367.60167229147851</v>
      </c>
    </row>
    <row r="17" spans="16:17">
      <c r="P17" s="11">
        <v>80</v>
      </c>
      <c r="Q17" s="12">
        <v>397.23834231564132</v>
      </c>
    </row>
    <row r="18" spans="16:17">
      <c r="P18" s="11">
        <v>85</v>
      </c>
      <c r="Q18" s="12">
        <v>427.18770793971885</v>
      </c>
    </row>
    <row r="19" spans="16:17">
      <c r="P19" s="11">
        <v>90</v>
      </c>
      <c r="Q19" s="12">
        <v>457.43135425636638</v>
      </c>
    </row>
    <row r="20" spans="16:17">
      <c r="P20" s="11">
        <v>95</v>
      </c>
      <c r="Q20" s="12">
        <v>487.95291568443361</v>
      </c>
    </row>
    <row r="21" spans="16:17">
      <c r="P21" s="11">
        <v>100</v>
      </c>
      <c r="Q21" s="12">
        <v>518.73775176396202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1025-FAB5-CB45-94F6-62FBF4C37AFC}">
  <dimension ref="A1:Z40"/>
  <sheetViews>
    <sheetView workbookViewId="0">
      <selection activeCell="C9" sqref="C9"/>
    </sheetView>
  </sheetViews>
  <sheetFormatPr baseColWidth="10" defaultRowHeight="18"/>
  <cols>
    <col min="1" max="2" width="10.85546875" bestFit="1" customWidth="1"/>
    <col min="3" max="3" width="10.85546875" customWidth="1"/>
    <col min="4" max="4" width="12.140625" bestFit="1" customWidth="1"/>
    <col min="5" max="6" width="10.85546875" bestFit="1" customWidth="1"/>
    <col min="7" max="7" width="10.85546875" customWidth="1"/>
    <col min="8" max="8" width="11.7109375" bestFit="1" customWidth="1"/>
    <col min="9" max="10" width="10.85546875" bestFit="1" customWidth="1"/>
    <col min="11" max="11" width="10.85546875" customWidth="1"/>
    <col min="12" max="12" width="11.7109375" bestFit="1" customWidth="1"/>
    <col min="13" max="14" width="10.85546875" bestFit="1" customWidth="1"/>
    <col min="15" max="15" width="10.85546875" customWidth="1"/>
    <col min="16" max="16" width="11.7109375" bestFit="1" customWidth="1"/>
    <col min="17" max="17" width="10.85546875" bestFit="1" customWidth="1"/>
    <col min="18" max="18" width="11.7109375" bestFit="1" customWidth="1"/>
    <col min="19" max="19" width="11.7109375" customWidth="1"/>
    <col min="20" max="20" width="13.85546875" bestFit="1" customWidth="1"/>
    <col min="21" max="21" width="10.85546875" bestFit="1" customWidth="1"/>
    <col min="22" max="22" width="11.7109375" bestFit="1" customWidth="1"/>
    <col min="23" max="23" width="11.7109375" customWidth="1"/>
    <col min="24" max="24" width="13.85546875" bestFit="1" customWidth="1"/>
  </cols>
  <sheetData>
    <row r="1" spans="1:26" s="5" customFormat="1">
      <c r="A1" s="5" t="s">
        <v>4</v>
      </c>
      <c r="E1" s="5" t="s">
        <v>5</v>
      </c>
      <c r="I1" s="5" t="s">
        <v>6</v>
      </c>
      <c r="M1" s="5" t="s">
        <v>7</v>
      </c>
      <c r="Q1" s="5" t="s">
        <v>8</v>
      </c>
      <c r="R1" s="5">
        <v>20</v>
      </c>
      <c r="U1" s="5" t="s">
        <v>9</v>
      </c>
      <c r="V1" s="5">
        <v>20</v>
      </c>
    </row>
    <row r="2" spans="1:26">
      <c r="A2" t="s">
        <v>20</v>
      </c>
      <c r="B2">
        <v>19</v>
      </c>
      <c r="E2" t="s">
        <v>20</v>
      </c>
      <c r="F2">
        <v>17</v>
      </c>
      <c r="I2" t="s">
        <v>20</v>
      </c>
      <c r="J2">
        <v>13</v>
      </c>
      <c r="M2" t="s">
        <v>20</v>
      </c>
      <c r="N2">
        <v>11</v>
      </c>
      <c r="Q2" t="s">
        <v>20</v>
      </c>
      <c r="R2">
        <v>7</v>
      </c>
      <c r="U2" t="s">
        <v>20</v>
      </c>
      <c r="V2">
        <v>4.0999999999999996</v>
      </c>
    </row>
    <row r="3" spans="1:26">
      <c r="A3" t="s">
        <v>21</v>
      </c>
      <c r="B3">
        <f>R3/400</f>
        <v>118.53216</v>
      </c>
      <c r="E3" t="s">
        <v>21</v>
      </c>
      <c r="F3">
        <f>R3/200</f>
        <v>237.06432000000001</v>
      </c>
      <c r="I3" t="s">
        <v>21</v>
      </c>
      <c r="J3">
        <f>R3/100</f>
        <v>474.12864000000002</v>
      </c>
      <c r="M3" t="s">
        <v>21</v>
      </c>
      <c r="N3">
        <f>R3/50</f>
        <v>948.25728000000004</v>
      </c>
      <c r="Q3" t="s">
        <v>21</v>
      </c>
      <c r="R3" s="6">
        <f>30*215.2*1.6*4.59</f>
        <v>47412.864000000001</v>
      </c>
      <c r="U3" t="s">
        <v>21</v>
      </c>
      <c r="V3">
        <f>R3*1.5</f>
        <v>71119.296000000002</v>
      </c>
    </row>
    <row r="4" spans="1:26">
      <c r="A4" t="s">
        <v>22</v>
      </c>
      <c r="B4" t="s">
        <v>23</v>
      </c>
      <c r="C4" t="s">
        <v>124</v>
      </c>
      <c r="E4" t="s">
        <v>22</v>
      </c>
      <c r="F4" t="s">
        <v>23</v>
      </c>
      <c r="G4" t="s">
        <v>124</v>
      </c>
      <c r="I4" t="s">
        <v>22</v>
      </c>
      <c r="J4" t="s">
        <v>23</v>
      </c>
      <c r="K4" t="s">
        <v>124</v>
      </c>
      <c r="M4" t="s">
        <v>22</v>
      </c>
      <c r="N4" t="s">
        <v>23</v>
      </c>
      <c r="O4" t="s">
        <v>124</v>
      </c>
      <c r="Q4" t="s">
        <v>22</v>
      </c>
      <c r="R4" t="s">
        <v>23</v>
      </c>
      <c r="S4" t="s">
        <v>124</v>
      </c>
      <c r="U4" t="s">
        <v>22</v>
      </c>
      <c r="V4" t="s">
        <v>23</v>
      </c>
      <c r="W4" t="s">
        <v>124</v>
      </c>
    </row>
    <row r="5" spans="1:26">
      <c r="A5" s="7">
        <v>1</v>
      </c>
      <c r="B5" s="7">
        <f>LOG(A5,$B$2)*A5*A5*$B$3</f>
        <v>0</v>
      </c>
      <c r="C5" s="7">
        <f>2^(A5/5)*(개론!$I$6/4)</f>
        <v>57.434917749851756</v>
      </c>
      <c r="D5" s="7"/>
      <c r="E5" s="7">
        <v>1</v>
      </c>
      <c r="F5" s="7">
        <f>LOG(E5,$F$2)*E5*E5*$F$3</f>
        <v>0</v>
      </c>
      <c r="G5" s="7">
        <f>2^(E5/7.5)*(개론!$J$6/4)</f>
        <v>109.68249796946259</v>
      </c>
      <c r="H5" s="7"/>
      <c r="I5" s="7">
        <v>1</v>
      </c>
      <c r="J5" s="7">
        <f>LOG(I5,$J$2)*I5*I5*$J$3</f>
        <v>0</v>
      </c>
      <c r="K5" s="7">
        <f>2^(I5/10)*(개론!$K$6/4)</f>
        <v>174.16318766214764</v>
      </c>
      <c r="L5" s="7"/>
      <c r="M5" s="7">
        <v>1</v>
      </c>
      <c r="N5" s="7">
        <f>LOG(M5,$N$2)*M5*M5*$N$3</f>
        <v>0</v>
      </c>
      <c r="O5" s="7">
        <f>2^(M5/12.5)*(개론!$L$6/4)</f>
        <v>251.04178463332781</v>
      </c>
      <c r="P5" s="7"/>
      <c r="Q5" s="7">
        <v>1</v>
      </c>
      <c r="R5" s="7">
        <f>LOG(Q5,$R$2)*Q5*Q5*$R$3</f>
        <v>0</v>
      </c>
      <c r="S5" s="7">
        <f>2^(Q5/15)*(개론!$M$6/4)</f>
        <v>340.37058991670369</v>
      </c>
      <c r="T5" s="7"/>
      <c r="U5" s="7">
        <v>1</v>
      </c>
      <c r="V5" s="7">
        <f>LOG(U5,$V$2)*U5*U5*$V$3</f>
        <v>0</v>
      </c>
      <c r="W5" s="7">
        <f>2^(U5/15)*(개론!$N$6/4)</f>
        <v>445.10000219876633</v>
      </c>
      <c r="X5" s="7"/>
    </row>
    <row r="6" spans="1:26">
      <c r="A6" s="7">
        <v>2</v>
      </c>
      <c r="B6" s="7">
        <f t="shared" ref="B6:B34" si="0">LOG(A6,$B$2)*A6*A6*$B$3</f>
        <v>111.61410793840201</v>
      </c>
      <c r="C6" s="7">
        <f>2^(A6/5)*(개론!$I$6/4)</f>
        <v>65.975395538644705</v>
      </c>
      <c r="D6" s="7"/>
      <c r="E6" s="7">
        <v>2</v>
      </c>
      <c r="F6" s="7">
        <f t="shared" ref="F6:F34" si="1">LOG(E6,$F$2)*E6*E6*$F$3</f>
        <v>231.99165761955445</v>
      </c>
      <c r="G6" s="7">
        <f>2^(E6/7.5)*(개론!$J$6/4)</f>
        <v>120.30250360821167</v>
      </c>
      <c r="H6" s="7"/>
      <c r="I6" s="7">
        <v>2</v>
      </c>
      <c r="J6" s="7">
        <f t="shared" ref="J6:J34" si="2">LOG(I6,$J$2)*I6*I6*$J$3</f>
        <v>512.51059453894038</v>
      </c>
      <c r="K6" s="7">
        <f>2^(I6/10)*(개론!$K$6/4)</f>
        <v>186.66348268701822</v>
      </c>
      <c r="L6" s="7"/>
      <c r="M6" s="7">
        <v>2</v>
      </c>
      <c r="N6" s="7">
        <f t="shared" ref="N6:N34" si="3">LOG(M6,$N$2)*M6*M6*$N$3</f>
        <v>1096.431303791491</v>
      </c>
      <c r="O6" s="7">
        <f>2^(M6/12.5)*(개론!$L$6/4)</f>
        <v>265.35569529215223</v>
      </c>
      <c r="P6" s="7"/>
      <c r="Q6" s="7">
        <v>2</v>
      </c>
      <c r="R6" s="7">
        <f t="shared" ref="R6:R34" si="4">LOG(Q6,$R$2)*Q6*Q6*$R$3</f>
        <v>67555.21167270084</v>
      </c>
      <c r="S6" s="7">
        <f>2^(Q6/15)*(개론!$M$6/4)</f>
        <v>356.46811840075344</v>
      </c>
      <c r="T6" s="7"/>
      <c r="U6" s="7">
        <v>2</v>
      </c>
      <c r="V6" s="7">
        <f t="shared" ref="V6:V34" si="5">LOG(U6,$V$2)*U6*U6*$V$3</f>
        <v>139749.3823098352</v>
      </c>
      <c r="W6" s="7">
        <f>2^(U6/15)*(개론!$N$6/4)</f>
        <v>466.15061637021603</v>
      </c>
      <c r="X6" s="7"/>
      <c r="Z6">
        <f>(등급별!M6/4)</f>
        <v>0.5</v>
      </c>
    </row>
    <row r="7" spans="1:26">
      <c r="A7" s="7">
        <v>3</v>
      </c>
      <c r="B7" s="7">
        <f t="shared" si="0"/>
        <v>398.0343951760741</v>
      </c>
      <c r="C7" s="7">
        <f>2^(A7/5)*(개론!$I$6/4)</f>
        <v>75.785828325519901</v>
      </c>
      <c r="D7" s="7"/>
      <c r="E7" s="7">
        <v>3</v>
      </c>
      <c r="F7" s="7">
        <f t="shared" si="1"/>
        <v>827.3206750660546</v>
      </c>
      <c r="G7" s="7">
        <f>2^(E7/7.5)*(개론!$J$6/4)</f>
        <v>131.95079107728941</v>
      </c>
      <c r="H7" s="7"/>
      <c r="I7" s="7">
        <v>3</v>
      </c>
      <c r="J7" s="7">
        <f t="shared" si="2"/>
        <v>1827.6976655246826</v>
      </c>
      <c r="K7" s="7">
        <f>2^(I7/10)*(개론!$K$6/4)</f>
        <v>200.0609671685489</v>
      </c>
      <c r="L7" s="7"/>
      <c r="M7" s="7">
        <v>3</v>
      </c>
      <c r="N7" s="7">
        <f t="shared" si="3"/>
        <v>3910.0556275342187</v>
      </c>
      <c r="O7" s="7">
        <f>2^(M7/12.5)*(개론!$L$6/4)</f>
        <v>280.48575708951347</v>
      </c>
      <c r="P7" s="7"/>
      <c r="Q7" s="7">
        <v>3</v>
      </c>
      <c r="R7" s="7">
        <f t="shared" si="4"/>
        <v>240913.0737663997</v>
      </c>
      <c r="S7" s="7">
        <f>2^(Q7/15)*(개론!$M$6/4)</f>
        <v>373.32696537403643</v>
      </c>
      <c r="T7" s="7"/>
      <c r="U7" s="7">
        <v>3</v>
      </c>
      <c r="V7" s="7">
        <f t="shared" si="5"/>
        <v>498369.443535075</v>
      </c>
      <c r="W7" s="7">
        <f>2^(U7/15)*(개론!$N$6/4)</f>
        <v>488.1968008737399</v>
      </c>
      <c r="X7" s="7"/>
    </row>
    <row r="8" spans="1:26">
      <c r="A8" s="7">
        <v>4</v>
      </c>
      <c r="B8" s="7">
        <f t="shared" si="0"/>
        <v>892.91286350721612</v>
      </c>
      <c r="C8" s="7">
        <f>2^(A8/5)*(개론!$I$6/4)</f>
        <v>87.055056329612412</v>
      </c>
      <c r="D8" s="7"/>
      <c r="E8" s="7">
        <v>4</v>
      </c>
      <c r="F8" s="7">
        <f t="shared" si="1"/>
        <v>1855.9332609564356</v>
      </c>
      <c r="G8" s="7">
        <f>2^(E8/7.5)*(개론!$J$6/4)</f>
        <v>144.7269237440378</v>
      </c>
      <c r="H8" s="7"/>
      <c r="I8" s="7">
        <v>4</v>
      </c>
      <c r="J8" s="7">
        <f t="shared" si="2"/>
        <v>4100.0847563115231</v>
      </c>
      <c r="K8" s="7">
        <f>2^(I8/10)*(개론!$K$6/4)</f>
        <v>214.4200355005953</v>
      </c>
      <c r="L8" s="7"/>
      <c r="M8" s="7">
        <v>4</v>
      </c>
      <c r="N8" s="7">
        <f t="shared" si="3"/>
        <v>8771.4504303319281</v>
      </c>
      <c r="O8" s="7">
        <f>2^(M8/12.5)*(개론!$L$6/4)</f>
        <v>296.47850536413284</v>
      </c>
      <c r="P8" s="7"/>
      <c r="Q8" s="7">
        <v>4</v>
      </c>
      <c r="R8" s="7">
        <f t="shared" si="4"/>
        <v>540441.69338160672</v>
      </c>
      <c r="S8" s="7">
        <f>2^(Q8/15)*(개론!$M$6/4)</f>
        <v>390.98313672668792</v>
      </c>
      <c r="T8" s="7"/>
      <c r="U8" s="7">
        <v>4</v>
      </c>
      <c r="V8" s="7">
        <f t="shared" si="5"/>
        <v>1117995.0584786816</v>
      </c>
      <c r="W8" s="7">
        <f>2^(U8/15)*(개론!$N$6/4)</f>
        <v>511.2856403348996</v>
      </c>
      <c r="X8" s="7"/>
    </row>
    <row r="9" spans="1:26">
      <c r="A9" s="7">
        <v>5</v>
      </c>
      <c r="B9" s="7">
        <f t="shared" si="0"/>
        <v>1619.7495812997888</v>
      </c>
      <c r="C9" s="7">
        <f>2^(A9/5)*(개론!$I$6/4)</f>
        <v>100</v>
      </c>
      <c r="D9" s="7"/>
      <c r="E9" s="7">
        <v>5</v>
      </c>
      <c r="F9" s="7">
        <f t="shared" si="1"/>
        <v>3366.6746725395833</v>
      </c>
      <c r="G9" s="7">
        <f>2^(E9/7.5)*(개론!$J$6/4)</f>
        <v>158.74010519681994</v>
      </c>
      <c r="H9" s="7"/>
      <c r="I9" s="7">
        <v>5</v>
      </c>
      <c r="J9" s="7">
        <f t="shared" si="2"/>
        <v>7437.5796774211958</v>
      </c>
      <c r="K9" s="7">
        <f>2^(I9/10)*(개론!$K$6/4)</f>
        <v>229.80970388562795</v>
      </c>
      <c r="L9" s="7"/>
      <c r="M9" s="7">
        <v>5</v>
      </c>
      <c r="N9" s="7">
        <f t="shared" si="3"/>
        <v>15911.466552421522</v>
      </c>
      <c r="O9" s="7">
        <f>2^(M9/12.5)*(개론!$L$6/4)</f>
        <v>313.38312880856239</v>
      </c>
      <c r="P9" s="7"/>
      <c r="Q9" s="7">
        <v>5</v>
      </c>
      <c r="R9" s="7">
        <f t="shared" si="4"/>
        <v>980364.6496181672</v>
      </c>
      <c r="S9" s="7">
        <f>2^(Q9/15)*(개론!$M$6/4)</f>
        <v>409.47434121583376</v>
      </c>
      <c r="T9" s="7"/>
      <c r="U9" s="7">
        <v>5</v>
      </c>
      <c r="V9" s="7">
        <f t="shared" si="5"/>
        <v>2028050.1064272579</v>
      </c>
      <c r="W9" s="7">
        <f>2^(U9/15)*(개론!$N$6/4)</f>
        <v>535.46644620532106</v>
      </c>
      <c r="X9" s="7"/>
    </row>
    <row r="10" spans="1:26">
      <c r="A10" s="7">
        <v>6</v>
      </c>
      <c r="B10" s="7">
        <f t="shared" si="0"/>
        <v>2596.6645521499145</v>
      </c>
      <c r="C10" s="7">
        <f>2^(A10/5)*(개론!$I$6/4)</f>
        <v>114.86983549970351</v>
      </c>
      <c r="D10" s="7"/>
      <c r="E10" s="7">
        <v>6</v>
      </c>
      <c r="F10" s="7">
        <f t="shared" si="1"/>
        <v>5397.2076188402079</v>
      </c>
      <c r="G10" s="7">
        <f>2^(E10/7.5)*(개론!$J$6/4)</f>
        <v>174.11011265922482</v>
      </c>
      <c r="H10" s="7"/>
      <c r="I10" s="7">
        <v>6</v>
      </c>
      <c r="J10" s="7">
        <f t="shared" si="2"/>
        <v>11923.386012949193</v>
      </c>
      <c r="K10" s="7">
        <f>2^(I10/10)*(개론!$K$6/4)</f>
        <v>246.30394205793968</v>
      </c>
      <c r="L10" s="7"/>
      <c r="M10" s="7">
        <v>6</v>
      </c>
      <c r="N10" s="7">
        <f t="shared" si="3"/>
        <v>25508.104244260292</v>
      </c>
      <c r="O10" s="7">
        <f>2^(M10/12.5)*(개론!$L$6/4)</f>
        <v>331.25162075822129</v>
      </c>
      <c r="P10" s="7"/>
      <c r="Q10" s="7">
        <v>6</v>
      </c>
      <c r="R10" s="7">
        <f t="shared" si="4"/>
        <v>1571649.2001199061</v>
      </c>
      <c r="S10" s="7">
        <f>2^(Q10/15)*(개론!$M$6/4)</f>
        <v>428.84007100119061</v>
      </c>
      <c r="T10" s="7"/>
      <c r="U10" s="7">
        <v>6</v>
      </c>
      <c r="V10" s="7">
        <f t="shared" si="5"/>
        <v>3251222.2149288161</v>
      </c>
      <c r="W10" s="7">
        <f>2^(U10/15)*(개론!$N$6/4)</f>
        <v>560.79086207848002</v>
      </c>
      <c r="X10" s="7"/>
    </row>
    <row r="11" spans="1:26">
      <c r="A11" s="7">
        <v>7</v>
      </c>
      <c r="B11" s="7">
        <f t="shared" si="0"/>
        <v>3838.4200873262839</v>
      </c>
      <c r="C11" s="7">
        <f>2^(A11/5)*(개론!$I$6/4)</f>
        <v>131.95079107728941</v>
      </c>
      <c r="D11" s="7"/>
      <c r="E11" s="7">
        <v>7</v>
      </c>
      <c r="F11" s="7">
        <f t="shared" si="1"/>
        <v>7978.2157932083437</v>
      </c>
      <c r="G11" s="7">
        <f>2^(E11/7.5)*(개론!$J$6/4)</f>
        <v>190.96832078208331</v>
      </c>
      <c r="H11" s="7"/>
      <c r="I11" s="7">
        <v>7</v>
      </c>
      <c r="J11" s="7">
        <f t="shared" si="2"/>
        <v>17625.289467273149</v>
      </c>
      <c r="K11" s="7">
        <f>2^(I11/10)*(개론!$K$6/4)</f>
        <v>263.98202881577652</v>
      </c>
      <c r="L11" s="7"/>
      <c r="M11" s="7">
        <v>7</v>
      </c>
      <c r="N11" s="7">
        <f t="shared" si="3"/>
        <v>37706.379763114215</v>
      </c>
      <c r="O11" s="7">
        <f>2^(M11/12.5)*(개론!$L$6/4)</f>
        <v>350.13893910663654</v>
      </c>
      <c r="P11" s="7"/>
      <c r="Q11" s="7">
        <v>7</v>
      </c>
      <c r="R11" s="7">
        <f t="shared" si="4"/>
        <v>2323230.3360000001</v>
      </c>
      <c r="S11" s="7">
        <f>2^(Q11/15)*(개론!$M$6/4)</f>
        <v>449.12168598952718</v>
      </c>
      <c r="T11" s="7"/>
      <c r="U11" s="7">
        <v>7</v>
      </c>
      <c r="V11" s="7">
        <f t="shared" si="5"/>
        <v>4805994.9244548138</v>
      </c>
      <c r="W11" s="7">
        <f>2^(U11/15)*(개론!$N$6/4)</f>
        <v>587.31297398630477</v>
      </c>
      <c r="X11" s="7"/>
    </row>
    <row r="12" spans="1:26">
      <c r="A12" s="7">
        <v>8</v>
      </c>
      <c r="B12" s="7">
        <f t="shared" si="0"/>
        <v>5357.4771810432967</v>
      </c>
      <c r="C12" s="7">
        <f>2^(A12/5)*(개론!$I$6/4)</f>
        <v>151.5716566510398</v>
      </c>
      <c r="D12" s="7"/>
      <c r="E12" s="7">
        <v>8</v>
      </c>
      <c r="F12" s="7">
        <f t="shared" si="1"/>
        <v>11135.599565738614</v>
      </c>
      <c r="G12" s="7">
        <f>2^(E12/7.5)*(개론!$J$6/4)</f>
        <v>209.45882456412534</v>
      </c>
      <c r="H12" s="7"/>
      <c r="I12" s="7">
        <v>8</v>
      </c>
      <c r="J12" s="7">
        <f t="shared" si="2"/>
        <v>24600.508537869136</v>
      </c>
      <c r="K12" s="7">
        <f>2^(I12/10)*(개론!$K$6/4)</f>
        <v>282.92893307124035</v>
      </c>
      <c r="L12" s="7"/>
      <c r="M12" s="7">
        <v>8</v>
      </c>
      <c r="N12" s="7">
        <f t="shared" si="3"/>
        <v>52628.702581991558</v>
      </c>
      <c r="O12" s="7">
        <f>2^(M12/12.5)*(개론!$L$6/4)</f>
        <v>370.10317533873746</v>
      </c>
      <c r="P12" s="7"/>
      <c r="Q12" s="7">
        <v>8</v>
      </c>
      <c r="R12" s="7">
        <f t="shared" si="4"/>
        <v>3242650.1602896396</v>
      </c>
      <c r="S12" s="7">
        <f>2^(Q12/15)*(개론!$M$6/4)</f>
        <v>470.36250216812283</v>
      </c>
      <c r="T12" s="7"/>
      <c r="U12" s="7">
        <v>8</v>
      </c>
      <c r="V12" s="7">
        <f t="shared" si="5"/>
        <v>6707970.3508720892</v>
      </c>
      <c r="W12" s="7">
        <f>2^(U12/15)*(개론!$N$6/4)</f>
        <v>615.08942591216066</v>
      </c>
      <c r="X12" s="7"/>
    </row>
    <row r="13" spans="1:26">
      <c r="A13" s="7">
        <v>9</v>
      </c>
      <c r="B13" s="7">
        <f t="shared" si="0"/>
        <v>7164.619113169334</v>
      </c>
      <c r="C13" s="7">
        <f>2^(A13/5)*(개론!$I$6/4)</f>
        <v>174.11011265922482</v>
      </c>
      <c r="D13" s="7"/>
      <c r="E13" s="7">
        <v>9</v>
      </c>
      <c r="F13" s="7">
        <f t="shared" si="1"/>
        <v>14891.772151188979</v>
      </c>
      <c r="G13" s="7">
        <f>2^(E13/7.5)*(개론!$J$6/4)</f>
        <v>229.73967099940702</v>
      </c>
      <c r="H13" s="7"/>
      <c r="I13" s="7">
        <v>9</v>
      </c>
      <c r="J13" s="7">
        <f t="shared" si="2"/>
        <v>32898.557979444289</v>
      </c>
      <c r="K13" s="7">
        <f>2^(I13/10)*(개론!$K$6/4)</f>
        <v>303.23572224946241</v>
      </c>
      <c r="L13" s="7"/>
      <c r="M13" s="7">
        <v>9</v>
      </c>
      <c r="N13" s="7">
        <f t="shared" si="3"/>
        <v>70381.001295615933</v>
      </c>
      <c r="O13" s="7">
        <f>2^(M13/12.5)*(개론!$L$6/4)</f>
        <v>391.20573320209724</v>
      </c>
      <c r="P13" s="7"/>
      <c r="Q13" s="7">
        <v>9</v>
      </c>
      <c r="R13" s="7">
        <f t="shared" si="4"/>
        <v>4336435.3277951945</v>
      </c>
      <c r="S13" s="7">
        <f>2^(Q13/15)*(개론!$M$6/4)</f>
        <v>492.60788411587936</v>
      </c>
      <c r="T13" s="7"/>
      <c r="U13" s="7">
        <v>9</v>
      </c>
      <c r="V13" s="7">
        <f t="shared" si="5"/>
        <v>8970649.9836313501</v>
      </c>
      <c r="W13" s="7">
        <f>2^(U13/15)*(개론!$N$6/4)</f>
        <v>644.1795407669191</v>
      </c>
      <c r="X13" s="7"/>
    </row>
    <row r="14" spans="1:26">
      <c r="A14" s="7">
        <v>10</v>
      </c>
      <c r="B14" s="7">
        <f t="shared" si="0"/>
        <v>9269.3510236592065</v>
      </c>
      <c r="C14" s="7">
        <f>2^(A14/5)*(개론!$I$6/4)</f>
        <v>200</v>
      </c>
      <c r="D14" s="7">
        <f>SUM(B5:B14)</f>
        <v>31248.842905269514</v>
      </c>
      <c r="E14" s="7">
        <v>10</v>
      </c>
      <c r="F14" s="7">
        <f t="shared" si="1"/>
        <v>19266.490130647195</v>
      </c>
      <c r="G14" s="7">
        <f>2^(E14/7.5)*(개론!$J$6/4)</f>
        <v>251.9842099789746</v>
      </c>
      <c r="H14" s="7">
        <f>SUM(F5:F14)</f>
        <v>64951.205525804973</v>
      </c>
      <c r="I14" s="7">
        <v>10</v>
      </c>
      <c r="J14" s="7">
        <f t="shared" si="2"/>
        <v>42563.083573158292</v>
      </c>
      <c r="K14" s="7">
        <f>2^(I14/10)*(개론!$K$6/4)</f>
        <v>325</v>
      </c>
      <c r="L14" s="7">
        <f>SUM(J5:J14)</f>
        <v>143488.69826449041</v>
      </c>
      <c r="M14" s="7">
        <v>10</v>
      </c>
      <c r="N14" s="7">
        <f t="shared" si="3"/>
        <v>91056.648804473385</v>
      </c>
      <c r="O14" s="7">
        <f>2^(M14/12.5)*(개론!$L$6/4)</f>
        <v>413.51151756565895</v>
      </c>
      <c r="P14" s="7">
        <f>SUM(N5:N14)</f>
        <v>306970.24060353456</v>
      </c>
      <c r="Q14" s="7">
        <v>10</v>
      </c>
      <c r="R14" s="7">
        <f t="shared" si="4"/>
        <v>5610338.8902901914</v>
      </c>
      <c r="S14" s="7">
        <f>2^(Q14/15)*(개론!$M$6/4)</f>
        <v>515.90534188966478</v>
      </c>
      <c r="T14" s="7">
        <f>SUM(R5:R14)</f>
        <v>18913578.542933807</v>
      </c>
      <c r="U14" s="7">
        <v>10</v>
      </c>
      <c r="V14" s="7">
        <f t="shared" si="5"/>
        <v>11605934.983454915</v>
      </c>
      <c r="W14" s="7">
        <f>2^(U14/15)*(개론!$N$6/4)</f>
        <v>674.64544708648475</v>
      </c>
      <c r="X14" s="7">
        <f>SUM(V5:V14)</f>
        <v>39125936.448092833</v>
      </c>
    </row>
    <row r="15" spans="1:26">
      <c r="A15" s="8">
        <v>11</v>
      </c>
      <c r="B15" s="8">
        <f t="shared" si="0"/>
        <v>11680.171566165151</v>
      </c>
      <c r="C15" s="8"/>
      <c r="D15" s="8"/>
      <c r="E15" s="7">
        <v>11</v>
      </c>
      <c r="F15" s="7">
        <f t="shared" si="1"/>
        <v>24277.418087782244</v>
      </c>
      <c r="G15" s="7">
        <f>2^(E15/7.5)*(개론!$J$6/4)</f>
        <v>276.38257599355518</v>
      </c>
      <c r="H15" s="7"/>
      <c r="I15" s="7">
        <v>11</v>
      </c>
      <c r="J15" s="7">
        <f t="shared" si="2"/>
        <v>53633.109507946952</v>
      </c>
      <c r="K15" s="7">
        <f>2^(I15/10)*(개론!$K$6/4)</f>
        <v>348.32637532429527</v>
      </c>
      <c r="L15" s="7"/>
      <c r="M15" s="7">
        <v>11</v>
      </c>
      <c r="N15" s="7">
        <f t="shared" si="3"/>
        <v>114739.13088000001</v>
      </c>
      <c r="O15" s="7">
        <f>2^(M15/12.5)*(개론!$L$6/4)</f>
        <v>437.08913404681567</v>
      </c>
      <c r="P15" s="7"/>
      <c r="Q15" s="7">
        <v>11</v>
      </c>
      <c r="R15" s="7">
        <f t="shared" si="4"/>
        <v>7069504.7167443708</v>
      </c>
      <c r="S15" s="7">
        <f>2^(Q15/15)*(개론!$M$6/4)</f>
        <v>540.30463249281206</v>
      </c>
      <c r="T15" s="7"/>
      <c r="U15" s="7">
        <v>11</v>
      </c>
      <c r="V15" s="7">
        <f t="shared" si="5"/>
        <v>14624466.313392188</v>
      </c>
      <c r="W15" s="7">
        <f>2^(U15/15)*(개론!$N$6/4)</f>
        <v>706.55221172136964</v>
      </c>
      <c r="X15" s="7"/>
    </row>
    <row r="16" spans="1:26">
      <c r="A16" s="8">
        <v>12</v>
      </c>
      <c r="B16" s="8">
        <f t="shared" si="0"/>
        <v>14404.766094382132</v>
      </c>
      <c r="C16" s="8"/>
      <c r="D16" s="8"/>
      <c r="E16" s="7">
        <v>12</v>
      </c>
      <c r="F16" s="7">
        <f t="shared" si="1"/>
        <v>29940.530149664788</v>
      </c>
      <c r="G16" s="7">
        <f>2^(E16/7.5)*(개론!$J$6/4)</f>
        <v>303.1433133020796</v>
      </c>
      <c r="H16" s="7"/>
      <c r="I16" s="7">
        <v>12</v>
      </c>
      <c r="J16" s="7">
        <f t="shared" si="2"/>
        <v>66143.925455198623</v>
      </c>
      <c r="K16" s="7">
        <f>2^(I16/10)*(개론!$K$6/4)</f>
        <v>373.32696537403643</v>
      </c>
      <c r="L16" s="7"/>
      <c r="M16" s="7">
        <v>12</v>
      </c>
      <c r="N16" s="7">
        <f t="shared" si="3"/>
        <v>141503.94391353484</v>
      </c>
      <c r="O16" s="7">
        <f>2^(M16/12.5)*(개론!$L$6/4)</f>
        <v>462.01110002083556</v>
      </c>
      <c r="P16" s="7"/>
      <c r="Q16" s="7">
        <v>12</v>
      </c>
      <c r="R16" s="7">
        <f t="shared" si="4"/>
        <v>8718584.4206968565</v>
      </c>
      <c r="S16" s="7">
        <f>2^(Q16/15)*(개론!$M$6/4)</f>
        <v>565.8578661424807</v>
      </c>
      <c r="T16" s="7"/>
      <c r="U16" s="7">
        <v>12</v>
      </c>
      <c r="V16" s="7">
        <f t="shared" si="5"/>
        <v>18035866.622869331</v>
      </c>
      <c r="W16" s="7">
        <f>2^(U16/15)*(개론!$N$6/4)</f>
        <v>739.9679788017055</v>
      </c>
      <c r="X16" s="7"/>
    </row>
    <row r="17" spans="1:24">
      <c r="A17" s="8">
        <v>13</v>
      </c>
      <c r="B17" s="8">
        <f t="shared" si="0"/>
        <v>17450.14900057633</v>
      </c>
      <c r="C17" s="8"/>
      <c r="D17" s="8"/>
      <c r="E17" s="7">
        <v>13</v>
      </c>
      <c r="F17" s="7">
        <f t="shared" si="1"/>
        <v>36270.405839610328</v>
      </c>
      <c r="G17" s="7">
        <f>2^(E17/7.5)*(개론!$J$6/4)</f>
        <v>332.49515845711517</v>
      </c>
      <c r="H17" s="7"/>
      <c r="I17" s="7">
        <v>13</v>
      </c>
      <c r="J17" s="7">
        <f t="shared" si="2"/>
        <v>80127.740160000001</v>
      </c>
      <c r="K17" s="7">
        <f>2^(I17/10)*(개론!$K$6/4)</f>
        <v>400.1219343370978</v>
      </c>
      <c r="L17" s="7"/>
      <c r="M17" s="7">
        <v>13</v>
      </c>
      <c r="N17" s="7">
        <f t="shared" si="3"/>
        <v>171419.99316624753</v>
      </c>
      <c r="O17" s="7">
        <f>2^(M17/12.5)*(개론!$L$6/4)</f>
        <v>488.35406766163163</v>
      </c>
      <c r="P17" s="7"/>
      <c r="Q17" s="7">
        <v>13</v>
      </c>
      <c r="R17" s="7">
        <f t="shared" si="4"/>
        <v>10561823.51163609</v>
      </c>
      <c r="S17" s="7">
        <f>2^(Q17/15)*(개론!$M$6/4)</f>
        <v>592.61961756284097</v>
      </c>
      <c r="T17" s="7"/>
      <c r="U17" s="7">
        <v>13</v>
      </c>
      <c r="V17" s="7">
        <f t="shared" si="5"/>
        <v>21848918.466391176</v>
      </c>
      <c r="W17" s="7">
        <f>2^(U17/15)*(개론!$N$6/4)</f>
        <v>774.96411527448424</v>
      </c>
      <c r="X17" s="7"/>
    </row>
    <row r="18" spans="1:24">
      <c r="A18" s="8">
        <v>14</v>
      </c>
      <c r="B18" s="8">
        <f t="shared" si="0"/>
        <v>20822.771638286835</v>
      </c>
      <c r="C18" s="8"/>
      <c r="D18" s="8"/>
      <c r="E18" s="7">
        <v>14</v>
      </c>
      <c r="F18" s="7">
        <f t="shared" si="1"/>
        <v>43280.454396191533</v>
      </c>
      <c r="G18" s="7">
        <f>2^(E18/7.5)*(개론!$J$6/4)</f>
        <v>364.68899542328671</v>
      </c>
      <c r="H18" s="7"/>
      <c r="I18" s="7">
        <v>14</v>
      </c>
      <c r="J18" s="7">
        <f t="shared" si="2"/>
        <v>95614.177001500691</v>
      </c>
      <c r="K18" s="7">
        <f>2^(I18/10)*(개론!$K$6/4)</f>
        <v>428.84007100119061</v>
      </c>
      <c r="L18" s="7"/>
      <c r="M18" s="7">
        <v>14</v>
      </c>
      <c r="N18" s="7">
        <f t="shared" si="3"/>
        <v>204550.65293823989</v>
      </c>
      <c r="O18" s="7">
        <f>2^(M18/12.5)*(개론!$L$6/4)</f>
        <v>516.19905969987769</v>
      </c>
      <c r="P18" s="7"/>
      <c r="Q18" s="7">
        <v>14</v>
      </c>
      <c r="R18" s="7">
        <f t="shared" si="4"/>
        <v>12603126.715962339</v>
      </c>
      <c r="S18" s="7">
        <f>2^(Q18/15)*(개론!$M$6/4)</f>
        <v>620.6470425417707</v>
      </c>
      <c r="T18" s="7"/>
      <c r="U18" s="7">
        <v>14</v>
      </c>
      <c r="V18" s="7">
        <f t="shared" si="5"/>
        <v>26071699.431001183</v>
      </c>
      <c r="W18" s="7">
        <f>2^(U18/15)*(개론!$N$6/4)</f>
        <v>811.61536332385401</v>
      </c>
      <c r="X18" s="7"/>
    </row>
    <row r="19" spans="1:24">
      <c r="A19" s="8">
        <v>15</v>
      </c>
      <c r="B19" s="8">
        <f t="shared" si="0"/>
        <v>24528.606111099954</v>
      </c>
      <c r="C19" s="8"/>
      <c r="D19" s="8">
        <f>SUM(B10:B19)</f>
        <v>117112.99636785845</v>
      </c>
      <c r="E19" s="7">
        <v>15</v>
      </c>
      <c r="F19" s="7">
        <f t="shared" si="1"/>
        <v>50983.088929507612</v>
      </c>
      <c r="G19" s="7">
        <f>2^(E19/7.5)*(개론!$J$6/4)</f>
        <v>400</v>
      </c>
      <c r="H19" s="7">
        <f>SUM(F10:F19)</f>
        <v>243421.18266237984</v>
      </c>
      <c r="I19" s="7">
        <v>15</v>
      </c>
      <c r="J19" s="7">
        <f t="shared" si="2"/>
        <v>112630.65873490782</v>
      </c>
      <c r="K19" s="7">
        <f>2^(I19/10)*(개론!$K$6/4)</f>
        <v>459.61940777125585</v>
      </c>
      <c r="L19" s="7">
        <f>SUM(J10:J19)</f>
        <v>537760.4364302482</v>
      </c>
      <c r="M19" s="7">
        <v>15</v>
      </c>
      <c r="N19" s="7">
        <f t="shared" si="3"/>
        <v>240954.58966014913</v>
      </c>
      <c r="O19" s="7">
        <f>2^(M19/12.5)*(개론!$L$6/4)</f>
        <v>545.63171862359172</v>
      </c>
      <c r="P19" s="7">
        <f>SUM(N10:N19)</f>
        <v>1150449.1472476267</v>
      </c>
      <c r="Q19" s="7">
        <v>15</v>
      </c>
      <c r="R19" s="7">
        <f t="shared" si="4"/>
        <v>14846108.690723496</v>
      </c>
      <c r="S19" s="7">
        <f>2^(Q19/15)*(개론!$M$6/4)</f>
        <v>650</v>
      </c>
      <c r="T19" s="7">
        <f>SUM(R10:R19)</f>
        <v>70883451.970258072</v>
      </c>
      <c r="U19" s="7">
        <v>15</v>
      </c>
      <c r="V19" s="7">
        <f t="shared" si="5"/>
        <v>30711687.046222195</v>
      </c>
      <c r="W19" s="7">
        <f>2^(U19/15)*(개론!$N$6/4)</f>
        <v>850</v>
      </c>
      <c r="X19" s="7">
        <f>SUM(V10:V19)</f>
        <v>146634410.33721805</v>
      </c>
    </row>
    <row r="20" spans="1:24">
      <c r="A20" s="8">
        <v>16</v>
      </c>
      <c r="B20" s="8">
        <f t="shared" si="0"/>
        <v>28573.211632230916</v>
      </c>
      <c r="C20" s="8"/>
      <c r="D20" s="8"/>
      <c r="E20" s="8">
        <v>16</v>
      </c>
      <c r="F20" s="8">
        <f t="shared" si="1"/>
        <v>59389.864350605938</v>
      </c>
      <c r="G20" s="8"/>
      <c r="H20" s="8"/>
      <c r="I20" s="7">
        <v>16</v>
      </c>
      <c r="J20" s="7">
        <f t="shared" si="2"/>
        <v>131202.71220196874</v>
      </c>
      <c r="K20" s="7">
        <f>2^(I20/10)*(개론!$K$6/4)</f>
        <v>492.60788411587936</v>
      </c>
      <c r="L20" s="7"/>
      <c r="M20" s="7">
        <v>16</v>
      </c>
      <c r="N20" s="7">
        <f t="shared" si="3"/>
        <v>280686.4137706217</v>
      </c>
      <c r="O20" s="7">
        <f>2^(M20/12.5)*(개론!$L$6/4)</f>
        <v>576.74257008764732</v>
      </c>
      <c r="P20" s="7"/>
      <c r="Q20" s="7">
        <v>16</v>
      </c>
      <c r="R20" s="7">
        <f t="shared" si="4"/>
        <v>17294134.188211415</v>
      </c>
      <c r="S20" s="7">
        <f>2^(Q20/15)*(개론!$M$6/4)</f>
        <v>680.74117983340739</v>
      </c>
      <c r="T20" s="7"/>
      <c r="U20" s="7">
        <v>16</v>
      </c>
      <c r="V20" s="7">
        <f t="shared" si="5"/>
        <v>35775841.871317811</v>
      </c>
      <c r="W20" s="7">
        <f>2^(U20/15)*(개론!$N$6/4)</f>
        <v>890.20000439753267</v>
      </c>
      <c r="X20" s="7"/>
    </row>
    <row r="21" spans="1:24">
      <c r="A21" s="8">
        <v>17</v>
      </c>
      <c r="B21" s="8">
        <f t="shared" si="0"/>
        <v>32961.787980231027</v>
      </c>
      <c r="C21" s="8"/>
      <c r="D21" s="8"/>
      <c r="E21" s="8">
        <v>17</v>
      </c>
      <c r="F21" s="8">
        <f t="shared" si="1"/>
        <v>68511.588480000006</v>
      </c>
      <c r="G21" s="8"/>
      <c r="H21" s="8"/>
      <c r="I21" s="7">
        <v>17</v>
      </c>
      <c r="J21" s="7">
        <f t="shared" si="2"/>
        <v>151354.21378933403</v>
      </c>
      <c r="K21" s="7">
        <f>2^(I21/10)*(개론!$K$6/4)</f>
        <v>527.96405763155303</v>
      </c>
      <c r="L21" s="7"/>
      <c r="M21" s="7">
        <v>17</v>
      </c>
      <c r="N21" s="7">
        <f t="shared" si="3"/>
        <v>323797.20483371732</v>
      </c>
      <c r="O21" s="7">
        <f>2^(M21/12.5)*(개론!$L$6/4)</f>
        <v>609.6273013423795</v>
      </c>
      <c r="P21" s="7"/>
      <c r="Q21" s="7">
        <v>17</v>
      </c>
      <c r="R21" s="7">
        <f t="shared" si="4"/>
        <v>19950350.410398785</v>
      </c>
      <c r="S21" s="7">
        <f>2^(Q21/15)*(개론!$M$6/4)</f>
        <v>712.93623680150688</v>
      </c>
      <c r="T21" s="7"/>
      <c r="U21" s="7">
        <v>17</v>
      </c>
      <c r="V21" s="7">
        <f t="shared" si="5"/>
        <v>41270674.425917797</v>
      </c>
      <c r="W21" s="7">
        <f>2^(U21/15)*(개론!$N$6/4)</f>
        <v>932.30123274043206</v>
      </c>
      <c r="X21" s="7"/>
    </row>
    <row r="22" spans="1:24">
      <c r="A22" s="8">
        <v>18</v>
      </c>
      <c r="B22" s="8">
        <f t="shared" si="0"/>
        <v>37699.219195687896</v>
      </c>
      <c r="C22" s="8"/>
      <c r="D22" s="8"/>
      <c r="E22" s="8">
        <v>18</v>
      </c>
      <c r="F22" s="8">
        <f t="shared" si="1"/>
        <v>78358.412871939829</v>
      </c>
      <c r="G22" s="8"/>
      <c r="H22" s="8"/>
      <c r="I22" s="7">
        <v>18</v>
      </c>
      <c r="J22" s="7">
        <f t="shared" si="2"/>
        <v>173107.5900754313</v>
      </c>
      <c r="K22" s="7">
        <f>2^(I22/10)*(개론!$K$6/4)</f>
        <v>565.8578661424807</v>
      </c>
      <c r="L22" s="7"/>
      <c r="M22" s="7">
        <v>18</v>
      </c>
      <c r="N22" s="7">
        <f t="shared" si="3"/>
        <v>370334.94078957447</v>
      </c>
      <c r="O22" s="7">
        <f>2^(M22/12.5)*(개론!$L$6/4)</f>
        <v>644.38705553764407</v>
      </c>
      <c r="P22" s="7"/>
      <c r="Q22" s="7">
        <v>18</v>
      </c>
      <c r="R22" s="7">
        <f t="shared" si="4"/>
        <v>22817713.456669543</v>
      </c>
      <c r="S22" s="7">
        <f>2^(Q22/15)*(개론!$M$6/4)</f>
        <v>746.65393074807287</v>
      </c>
      <c r="T22" s="7"/>
      <c r="U22" s="7">
        <v>18</v>
      </c>
      <c r="V22" s="7">
        <f t="shared" si="5"/>
        <v>47202299.90162205</v>
      </c>
      <c r="W22" s="7">
        <f>2^(U22/15)*(개론!$N$6/4)</f>
        <v>976.39360174747981</v>
      </c>
      <c r="X22" s="7"/>
    </row>
    <row r="23" spans="1:24">
      <c r="A23" s="8">
        <v>19</v>
      </c>
      <c r="B23" s="8">
        <f t="shared" si="0"/>
        <v>42790.109759999999</v>
      </c>
      <c r="C23" s="8"/>
      <c r="D23" s="8"/>
      <c r="E23" s="8">
        <v>19</v>
      </c>
      <c r="F23" s="8">
        <f t="shared" si="1"/>
        <v>88939.908012556945</v>
      </c>
      <c r="G23" s="8"/>
      <c r="H23" s="8"/>
      <c r="I23" s="7">
        <v>19</v>
      </c>
      <c r="J23" s="7">
        <f t="shared" si="2"/>
        <v>196483.98395646483</v>
      </c>
      <c r="K23" s="7">
        <f>2^(I23/10)*(개론!$K$6/4)</f>
        <v>606.47144449892482</v>
      </c>
      <c r="L23" s="7"/>
      <c r="M23" s="7">
        <v>19</v>
      </c>
      <c r="N23" s="7">
        <f t="shared" si="3"/>
        <v>420344.85335339681</v>
      </c>
      <c r="O23" s="7">
        <f>2^(M23/12.5)*(개론!$L$6/4)</f>
        <v>681.12874280751794</v>
      </c>
      <c r="P23" s="7"/>
      <c r="Q23" s="7">
        <v>19</v>
      </c>
      <c r="R23" s="7">
        <f t="shared" si="4"/>
        <v>25899010.221272644</v>
      </c>
      <c r="S23" s="7">
        <f>2^(Q23/15)*(개론!$M$6/4)</f>
        <v>781.96627345337583</v>
      </c>
      <c r="T23" s="7"/>
      <c r="U23" s="7">
        <v>19</v>
      </c>
      <c r="V23" s="7">
        <f t="shared" si="5"/>
        <v>53576483.460587732</v>
      </c>
      <c r="W23" s="7">
        <f>2^(U23/15)*(개론!$N$6/4)</f>
        <v>1022.5712806697992</v>
      </c>
      <c r="X23" s="7"/>
    </row>
    <row r="24" spans="1:24">
      <c r="A24" s="8">
        <v>20</v>
      </c>
      <c r="B24" s="8">
        <f t="shared" si="0"/>
        <v>48238.81488847702</v>
      </c>
      <c r="C24" s="8"/>
      <c r="D24" s="8">
        <f>SUM(B15:B24)</f>
        <v>279149.60786713724</v>
      </c>
      <c r="E24" s="8">
        <v>20</v>
      </c>
      <c r="F24" s="8">
        <f t="shared" si="1"/>
        <v>100265.12628454421</v>
      </c>
      <c r="G24" s="8"/>
      <c r="H24" s="8">
        <f>SUM(F15:F24)</f>
        <v>580216.79740240343</v>
      </c>
      <c r="I24" s="7">
        <v>20</v>
      </c>
      <c r="J24" s="7">
        <f t="shared" si="2"/>
        <v>221503.3937465272</v>
      </c>
      <c r="K24" s="7">
        <f>2^(I24/10)*(개론!$K$6/4)</f>
        <v>650</v>
      </c>
      <c r="L24" s="7">
        <f>SUM(J15:J24)</f>
        <v>1281801.5046292802</v>
      </c>
      <c r="M24" s="7">
        <v>20</v>
      </c>
      <c r="N24" s="7">
        <f t="shared" si="3"/>
        <v>473869.72559704253</v>
      </c>
      <c r="O24" s="7">
        <f>2^(M24/12.5)*(개론!$L$6/4)</f>
        <v>719.965369092439</v>
      </c>
      <c r="P24" s="7">
        <f>SUM(N15:N24)</f>
        <v>2742201.4489025245</v>
      </c>
      <c r="Q24" s="7">
        <v>20</v>
      </c>
      <c r="R24" s="7">
        <f t="shared" si="4"/>
        <v>29196876.728430837</v>
      </c>
      <c r="S24" s="7">
        <f>2^(Q24/15)*(개론!$M$6/4)</f>
        <v>818.94868243166741</v>
      </c>
      <c r="T24" s="7">
        <f>SUM(R15:R24)</f>
        <v>168957233.06074637</v>
      </c>
      <c r="U24" s="7">
        <v>20</v>
      </c>
      <c r="V24" s="7">
        <f t="shared" si="5"/>
        <v>60398678.164803162</v>
      </c>
      <c r="W24" s="7">
        <f>2^(U24/15)*(개론!$N$6/4)</f>
        <v>1070.9328924106421</v>
      </c>
      <c r="X24" s="7">
        <f>SUM(V15:V24)</f>
        <v>349516615.70412463</v>
      </c>
    </row>
    <row r="25" spans="1:24">
      <c r="A25" s="8">
        <v>21</v>
      </c>
      <c r="B25" s="8">
        <f t="shared" si="0"/>
        <v>54049.466149564199</v>
      </c>
      <c r="C25" s="8"/>
      <c r="D25" s="8"/>
      <c r="E25" s="8">
        <v>21</v>
      </c>
      <c r="F25" s="8">
        <f t="shared" si="1"/>
        <v>112342.65521711177</v>
      </c>
      <c r="G25" s="8"/>
      <c r="H25" s="8"/>
      <c r="I25" s="8">
        <v>21</v>
      </c>
      <c r="J25" s="8">
        <f t="shared" si="2"/>
        <v>248184.79081616778</v>
      </c>
      <c r="K25" s="8"/>
      <c r="L25" s="8"/>
      <c r="M25" s="7">
        <v>21</v>
      </c>
      <c r="N25" s="7">
        <f t="shared" si="3"/>
        <v>530950.14361720462</v>
      </c>
      <c r="O25" s="7">
        <f>2^(M25/12.5)*(개론!$L$6/4)</f>
        <v>761.01638371014076</v>
      </c>
      <c r="P25" s="7"/>
      <c r="Q25" s="7">
        <v>21</v>
      </c>
      <c r="R25" s="7">
        <f t="shared" si="4"/>
        <v>32713813.638553582</v>
      </c>
      <c r="S25" s="7">
        <f>2^(Q25/15)*(개론!$M$6/4)</f>
        <v>857.68014200238122</v>
      </c>
      <c r="T25" s="7"/>
      <c r="U25" s="7">
        <v>21</v>
      </c>
      <c r="V25" s="7">
        <f t="shared" si="5"/>
        <v>67674057.053311989</v>
      </c>
      <c r="W25" s="7">
        <f>2^(U25/15)*(개론!$N$6/4)</f>
        <v>1121.58172415696</v>
      </c>
      <c r="X25" s="7"/>
    </row>
    <row r="26" spans="1:24">
      <c r="A26" s="8">
        <v>22</v>
      </c>
      <c r="B26" s="8">
        <f t="shared" si="0"/>
        <v>60225.993325207251</v>
      </c>
      <c r="C26" s="8"/>
      <c r="D26" s="8"/>
      <c r="E26" s="8">
        <v>22</v>
      </c>
      <c r="F26" s="8">
        <f t="shared" si="1"/>
        <v>125180.66292309506</v>
      </c>
      <c r="G26" s="8"/>
      <c r="H26" s="8"/>
      <c r="I26" s="8">
        <v>22</v>
      </c>
      <c r="J26" s="8">
        <f t="shared" si="2"/>
        <v>276546.21997099969</v>
      </c>
      <c r="K26" s="8"/>
      <c r="L26" s="8"/>
      <c r="M26" s="7">
        <v>22</v>
      </c>
      <c r="N26" s="7">
        <f t="shared" si="3"/>
        <v>591624.71127877047</v>
      </c>
      <c r="O26" s="7">
        <f>2^(M26/12.5)*(개론!$L$6/4)</f>
        <v>804.40804674440074</v>
      </c>
      <c r="P26" s="7"/>
      <c r="Q26" s="7">
        <v>22</v>
      </c>
      <c r="R26" s="7">
        <f t="shared" si="4"/>
        <v>36452199.47937429</v>
      </c>
      <c r="S26" s="7">
        <f>2^(Q26/15)*(개론!$M$6/4)</f>
        <v>898.24337197905436</v>
      </c>
      <c r="T26" s="7"/>
      <c r="U26" s="7">
        <v>22</v>
      </c>
      <c r="V26" s="7">
        <f t="shared" si="5"/>
        <v>75407540.513058811</v>
      </c>
      <c r="W26" s="7">
        <f>2^(U26/15)*(개론!$N$6/4)</f>
        <v>1174.6259479726095</v>
      </c>
      <c r="X26" s="7"/>
    </row>
    <row r="27" spans="1:24">
      <c r="A27" s="8">
        <v>23</v>
      </c>
      <c r="B27" s="8">
        <f t="shared" si="0"/>
        <v>66772.143213787684</v>
      </c>
      <c r="C27" s="8"/>
      <c r="D27" s="8"/>
      <c r="E27" s="8">
        <v>23</v>
      </c>
      <c r="F27" s="8">
        <f t="shared" si="1"/>
        <v>138786.93718114813</v>
      </c>
      <c r="G27" s="8"/>
      <c r="H27" s="8"/>
      <c r="I27" s="8">
        <v>23</v>
      </c>
      <c r="J27" s="8">
        <f t="shared" si="2"/>
        <v>306604.88579117472</v>
      </c>
      <c r="K27" s="8"/>
      <c r="L27" s="8"/>
      <c r="M27" s="7">
        <v>23</v>
      </c>
      <c r="N27" s="7">
        <f t="shared" si="3"/>
        <v>655930.23492379079</v>
      </c>
      <c r="O27" s="7">
        <f>2^(M27/12.5)*(개론!$L$6/4)</f>
        <v>850.27381738157396</v>
      </c>
      <c r="P27" s="7"/>
      <c r="Q27" s="7">
        <v>23</v>
      </c>
      <c r="R27" s="7">
        <f t="shared" si="4"/>
        <v>40414302.02655708</v>
      </c>
      <c r="S27" s="7">
        <f>2^(Q27/15)*(개론!$M$6/4)</f>
        <v>940.72500433624577</v>
      </c>
      <c r="T27" s="7"/>
      <c r="U27" s="7">
        <v>23</v>
      </c>
      <c r="V27" s="7">
        <f t="shared" si="5"/>
        <v>83603819.821599156</v>
      </c>
      <c r="W27" s="7">
        <f>2^(U27/15)*(개론!$N$6/4)</f>
        <v>1230.1788518243213</v>
      </c>
      <c r="X27" s="7"/>
    </row>
    <row r="28" spans="1:24">
      <c r="A28" s="8">
        <v>24</v>
      </c>
      <c r="B28" s="8">
        <f t="shared" si="0"/>
        <v>73691.495920658417</v>
      </c>
      <c r="C28" s="8"/>
      <c r="D28" s="8"/>
      <c r="E28" s="8">
        <v>24</v>
      </c>
      <c r="F28" s="8">
        <f t="shared" si="1"/>
        <v>153168.91929587501</v>
      </c>
      <c r="G28" s="8"/>
      <c r="H28" s="8"/>
      <c r="I28" s="8">
        <v>24</v>
      </c>
      <c r="J28" s="8">
        <f t="shared" si="2"/>
        <v>338377.22743440192</v>
      </c>
      <c r="K28" s="8"/>
      <c r="L28" s="8"/>
      <c r="M28" s="7">
        <v>24</v>
      </c>
      <c r="N28" s="7">
        <f t="shared" si="3"/>
        <v>723901.88340011402</v>
      </c>
      <c r="O28" s="7">
        <f>2^(M28/12.5)*(개론!$L$6/4)</f>
        <v>898.75476438931594</v>
      </c>
      <c r="P28" s="7"/>
      <c r="Q28" s="7">
        <v>24</v>
      </c>
      <c r="R28" s="7">
        <f t="shared" si="4"/>
        <v>44602288.163656346</v>
      </c>
      <c r="S28" s="7">
        <f>2^(Q28/15)*(개론!$M$6/4)</f>
        <v>985.21576823175872</v>
      </c>
      <c r="T28" s="7"/>
      <c r="U28" s="7">
        <v>24</v>
      </c>
      <c r="V28" s="7">
        <f t="shared" si="5"/>
        <v>92267377.544093579</v>
      </c>
      <c r="W28" s="7">
        <f>2^(U28/15)*(개론!$N$6/4)</f>
        <v>1288.3590815338382</v>
      </c>
      <c r="X28" s="7"/>
    </row>
    <row r="29" spans="1:24">
      <c r="A29" s="8">
        <v>25</v>
      </c>
      <c r="B29" s="8">
        <f t="shared" si="0"/>
        <v>80987.479064989442</v>
      </c>
      <c r="C29" s="8"/>
      <c r="D29" s="8">
        <f>SUM(B20:B29)</f>
        <v>525989.72113083384</v>
      </c>
      <c r="E29" s="8">
        <v>25</v>
      </c>
      <c r="F29" s="8">
        <f t="shared" si="1"/>
        <v>168333.73362697914</v>
      </c>
      <c r="G29" s="8"/>
      <c r="H29" s="8">
        <f>SUM(F20:F29)</f>
        <v>1093277.8082438561</v>
      </c>
      <c r="I29" s="8">
        <v>25</v>
      </c>
      <c r="J29" s="8">
        <f t="shared" si="2"/>
        <v>371878.98387105978</v>
      </c>
      <c r="K29" s="8"/>
      <c r="L29" s="8">
        <f>SUM(J20:J29)</f>
        <v>2415244.0016535302</v>
      </c>
      <c r="M29" s="7">
        <v>25</v>
      </c>
      <c r="N29" s="7">
        <f t="shared" si="3"/>
        <v>795573.32762107614</v>
      </c>
      <c r="O29" s="7">
        <f>2^(M29/12.5)*(개론!$L$6/4)</f>
        <v>950</v>
      </c>
      <c r="P29" s="7">
        <f>SUM(N20:N29)</f>
        <v>5167013.4391853092</v>
      </c>
      <c r="Q29" s="7">
        <v>25</v>
      </c>
      <c r="R29" s="7">
        <f t="shared" si="4"/>
        <v>49018232.480908357</v>
      </c>
      <c r="S29" s="7">
        <f>2^(Q29/15)*(개론!$M$6/4)</f>
        <v>1031.8106837793296</v>
      </c>
      <c r="T29" s="7">
        <f>SUM(R20:R29)</f>
        <v>318358920.79403287</v>
      </c>
      <c r="U29" s="7">
        <v>25</v>
      </c>
      <c r="V29" s="7">
        <f t="shared" si="5"/>
        <v>101402505.3213629</v>
      </c>
      <c r="W29" s="7">
        <f>2^(U29/15)*(개론!$N$6/4)</f>
        <v>1349.2908941729695</v>
      </c>
      <c r="X29" s="7">
        <f>SUM(V20:V29)</f>
        <v>658579278.07767498</v>
      </c>
    </row>
    <row r="30" spans="1:24">
      <c r="A30" s="8">
        <v>26</v>
      </c>
      <c r="B30" s="8">
        <f t="shared" si="0"/>
        <v>88663.38024389527</v>
      </c>
      <c r="C30" s="8"/>
      <c r="D30" s="8"/>
      <c r="E30" s="8">
        <v>26</v>
      </c>
      <c r="F30" s="8">
        <f t="shared" si="1"/>
        <v>184288.21349614603</v>
      </c>
      <c r="G30" s="8"/>
      <c r="H30" s="8"/>
      <c r="I30" s="8">
        <v>26</v>
      </c>
      <c r="J30" s="8">
        <f t="shared" si="2"/>
        <v>407125.25111708092</v>
      </c>
      <c r="K30" s="8"/>
      <c r="L30" s="8"/>
      <c r="M30" s="8">
        <v>26</v>
      </c>
      <c r="N30" s="8">
        <f t="shared" si="3"/>
        <v>870976.86300575221</v>
      </c>
      <c r="O30" s="8"/>
      <c r="P30" s="8"/>
      <c r="Q30" s="7">
        <v>26</v>
      </c>
      <c r="R30" s="7">
        <f t="shared" si="4"/>
        <v>53664124.819230802</v>
      </c>
      <c r="S30" s="7">
        <f>2^(Q30/15)*(개론!$M$6/4)</f>
        <v>1080.6092649856241</v>
      </c>
      <c r="T30" s="7"/>
      <c r="U30" s="7">
        <v>26</v>
      </c>
      <c r="V30" s="7">
        <f t="shared" si="5"/>
        <v>111013319.47592686</v>
      </c>
      <c r="W30" s="7">
        <f>2^(U30/15)*(개론!$N$6/4)</f>
        <v>1413.1044234427393</v>
      </c>
      <c r="X30" s="7"/>
    </row>
    <row r="31" spans="1:24">
      <c r="A31" s="8">
        <v>27</v>
      </c>
      <c r="B31" s="8">
        <f t="shared" si="0"/>
        <v>96722.358027786002</v>
      </c>
      <c r="C31" s="8"/>
      <c r="D31" s="8"/>
      <c r="E31" s="8">
        <v>27</v>
      </c>
      <c r="F31" s="8">
        <f t="shared" si="1"/>
        <v>201038.92404105124</v>
      </c>
      <c r="G31" s="8"/>
      <c r="H31" s="8"/>
      <c r="I31" s="8">
        <v>27</v>
      </c>
      <c r="J31" s="8">
        <f t="shared" si="2"/>
        <v>444130.53272249782</v>
      </c>
      <c r="K31" s="8"/>
      <c r="L31" s="8"/>
      <c r="M31" s="8">
        <v>27</v>
      </c>
      <c r="N31" s="8">
        <f t="shared" si="3"/>
        <v>950143.51749081514</v>
      </c>
      <c r="O31" s="8"/>
      <c r="P31" s="8"/>
      <c r="Q31" s="7">
        <v>27</v>
      </c>
      <c r="R31" s="7">
        <f t="shared" si="4"/>
        <v>58541876.925235115</v>
      </c>
      <c r="S31" s="7">
        <f>2^(Q31/15)*(개론!$M$6/4)</f>
        <v>1131.7157322849614</v>
      </c>
      <c r="T31" s="7"/>
      <c r="U31" s="7">
        <v>27</v>
      </c>
      <c r="V31" s="7">
        <f t="shared" si="5"/>
        <v>121103774.77902322</v>
      </c>
      <c r="W31" s="7">
        <f>2^(U31/15)*(개론!$N$6/4)</f>
        <v>1479.935957603411</v>
      </c>
      <c r="X31" s="7"/>
    </row>
    <row r="32" spans="1:24">
      <c r="A32" s="8">
        <v>28</v>
      </c>
      <c r="B32" s="8">
        <f t="shared" si="0"/>
        <v>105167.45170907416</v>
      </c>
      <c r="C32" s="8"/>
      <c r="D32" s="8"/>
      <c r="E32" s="8">
        <v>28</v>
      </c>
      <c r="F32" s="8">
        <f t="shared" si="1"/>
        <v>218592.18247819887</v>
      </c>
      <c r="G32" s="8"/>
      <c r="H32" s="8"/>
      <c r="I32" s="8">
        <v>28</v>
      </c>
      <c r="J32" s="8">
        <f t="shared" si="2"/>
        <v>482908.78453563509</v>
      </c>
      <c r="K32" s="8"/>
      <c r="L32" s="8"/>
      <c r="M32" s="8">
        <v>28</v>
      </c>
      <c r="N32" s="8">
        <f t="shared" si="3"/>
        <v>1033103.1472960918</v>
      </c>
      <c r="O32" s="8"/>
      <c r="P32" s="8"/>
      <c r="Q32" s="7">
        <v>28</v>
      </c>
      <c r="R32" s="7">
        <f t="shared" si="4"/>
        <v>63653328.351698726</v>
      </c>
      <c r="S32" s="7">
        <f>2^(Q32/15)*(개론!$M$6/4)</f>
        <v>1185.2392351256819</v>
      </c>
      <c r="T32" s="7"/>
      <c r="U32" s="7">
        <v>28</v>
      </c>
      <c r="V32" s="7">
        <f t="shared" si="5"/>
        <v>131677676.65673241</v>
      </c>
      <c r="W32" s="7">
        <f>2^(U32/15)*(개론!$N$6/4)</f>
        <v>1549.9282305489685</v>
      </c>
      <c r="X32" s="7"/>
    </row>
    <row r="33" spans="1:24">
      <c r="A33" s="8">
        <v>29</v>
      </c>
      <c r="B33" s="8">
        <f t="shared" si="0"/>
        <v>114001.58998589186</v>
      </c>
      <c r="C33" s="8"/>
      <c r="D33" s="8"/>
      <c r="E33" s="8">
        <v>29</v>
      </c>
      <c r="F33" s="8">
        <f t="shared" si="1"/>
        <v>236954.076152163</v>
      </c>
      <c r="G33" s="8"/>
      <c r="H33" s="8"/>
      <c r="I33" s="8">
        <v>29</v>
      </c>
      <c r="J33" s="8">
        <f t="shared" si="2"/>
        <v>523473.45457707607</v>
      </c>
      <c r="K33" s="8"/>
      <c r="L33" s="8"/>
      <c r="M33" s="8">
        <v>29</v>
      </c>
      <c r="N33" s="8">
        <f t="shared" si="3"/>
        <v>1119884.5222282927</v>
      </c>
      <c r="O33" s="8"/>
      <c r="P33" s="8"/>
      <c r="Q33" s="7">
        <v>29</v>
      </c>
      <c r="R33" s="7">
        <f t="shared" si="4"/>
        <v>69000251.713445157</v>
      </c>
      <c r="S33" s="7">
        <f>2^(Q33/15)*(개론!$M$6/4)</f>
        <v>1241.2940850835414</v>
      </c>
      <c r="T33" s="7"/>
      <c r="U33" s="7">
        <v>29</v>
      </c>
      <c r="V33" s="7">
        <f t="shared" si="5"/>
        <v>142738692.06265482</v>
      </c>
      <c r="W33" s="7">
        <f>2^(U33/15)*(개론!$N$6/4)</f>
        <v>1623.2307266477078</v>
      </c>
      <c r="X33" s="7"/>
    </row>
    <row r="34" spans="1:24">
      <c r="A34" s="8">
        <v>30</v>
      </c>
      <c r="B34" s="8">
        <f t="shared" si="0"/>
        <v>123227.59873054027</v>
      </c>
      <c r="C34" s="8"/>
      <c r="D34" s="8">
        <f>SUM(B5:B34)</f>
        <v>1173907.4071438017</v>
      </c>
      <c r="E34" s="8">
        <v>30</v>
      </c>
      <c r="F34" s="8">
        <f t="shared" si="1"/>
        <v>256130.4786824302</v>
      </c>
      <c r="G34" s="8"/>
      <c r="H34" s="8">
        <f>SUM(F5:F34)</f>
        <v>2439984.7860224065</v>
      </c>
      <c r="I34" s="8">
        <v>30</v>
      </c>
      <c r="J34" s="8">
        <f t="shared" si="2"/>
        <v>565837.51871089276</v>
      </c>
      <c r="K34" s="8"/>
      <c r="L34" s="8">
        <f>SUM(J5:J34)</f>
        <v>5390357.8524407577</v>
      </c>
      <c r="M34" s="8">
        <v>30</v>
      </c>
      <c r="N34" s="8">
        <f t="shared" si="3"/>
        <v>1210515.4019936821</v>
      </c>
      <c r="O34" s="8"/>
      <c r="P34" s="8">
        <f>SUM(N5:N34)</f>
        <v>11531775.442361651</v>
      </c>
      <c r="Q34" s="7">
        <v>30</v>
      </c>
      <c r="R34" s="7">
        <f t="shared" si="4"/>
        <v>74584357.389251679</v>
      </c>
      <c r="S34" s="7">
        <f>2^(Q34/15)*(개론!$M$6/4)</f>
        <v>1300</v>
      </c>
      <c r="T34" s="7">
        <f>SUM(R5:R34)</f>
        <v>710515586.59159136</v>
      </c>
      <c r="U34" s="7">
        <v>30</v>
      </c>
      <c r="V34" s="7">
        <f t="shared" si="5"/>
        <v>154290359.20460171</v>
      </c>
      <c r="W34" s="7">
        <f>2^(U34/15)*(개론!$N$6/4)</f>
        <v>1700</v>
      </c>
      <c r="X34" s="7">
        <f>SUM(V5:V34)</f>
        <v>1469821674.5845828</v>
      </c>
    </row>
    <row r="35" spans="1:24" s="9" customForma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>
        <f>T34*R1</f>
        <v>14210311731.831827</v>
      </c>
      <c r="U35" s="7"/>
      <c r="V35" s="7"/>
      <c r="W35" s="7"/>
      <c r="X35" s="7">
        <f>X34*V1</f>
        <v>29396433491.691658</v>
      </c>
    </row>
    <row r="37" spans="1:24">
      <c r="D37" s="7">
        <f>SUM(D14,H19,L24,P29,T34)</f>
        <v>717239071.56097364</v>
      </c>
      <c r="T37">
        <f>24*60*60</f>
        <v>86400</v>
      </c>
      <c r="U37" t="s">
        <v>24</v>
      </c>
    </row>
    <row r="38" spans="1:24">
      <c r="T38">
        <f>8640*28*스테이지!B204</f>
        <v>646168320</v>
      </c>
      <c r="U38" t="s">
        <v>25</v>
      </c>
    </row>
    <row r="39" spans="1:24">
      <c r="B39">
        <v>300</v>
      </c>
      <c r="D39" s="9">
        <f>B39/10*8640</f>
        <v>259200</v>
      </c>
      <c r="T39">
        <f>T38/T34</f>
        <v>0.90943581280141772</v>
      </c>
      <c r="U39" t="s">
        <v>26</v>
      </c>
    </row>
    <row r="40" spans="1:24">
      <c r="L40">
        <v>10000</v>
      </c>
      <c r="M40">
        <v>3600</v>
      </c>
      <c r="N40">
        <f>L40/M40</f>
        <v>2.7777777777777777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개론</vt:lpstr>
      <vt:lpstr>슬라임 BM</vt:lpstr>
      <vt:lpstr>재료</vt:lpstr>
      <vt:lpstr>APRU</vt:lpstr>
      <vt:lpstr>스테이지</vt:lpstr>
      <vt:lpstr>레벨</vt:lpstr>
      <vt:lpstr>전투력</vt:lpstr>
      <vt:lpstr>뽑기</vt:lpstr>
      <vt:lpstr>등급별</vt:lpstr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sonnoridev</dc:creator>
  <cp:lastModifiedBy>Jeongkwon Son</cp:lastModifiedBy>
  <dcterms:created xsi:type="dcterms:W3CDTF">2023-03-28T10:12:04Z</dcterms:created>
  <dcterms:modified xsi:type="dcterms:W3CDTF">2023-04-26T01:38:17Z</dcterms:modified>
</cp:coreProperties>
</file>