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odddill/Google Drive/Webster/2023/CSDA5110/datasets/"/>
    </mc:Choice>
  </mc:AlternateContent>
  <xr:revisionPtr revIDLastSave="0" documentId="13_ncr:1_{59533531-3974-D148-832D-85FA7B26C1E2}" xr6:coauthVersionLast="47" xr6:coauthVersionMax="47" xr10:uidLastSave="{00000000-0000-0000-0000-000000000000}"/>
  <bookViews>
    <workbookView xWindow="-28960" yWindow="-21600" windowWidth="38400" windowHeight="21600" xr2:uid="{A642F092-63E6-BF49-80AD-21B16F61BBD5}"/>
  </bookViews>
  <sheets>
    <sheet name="Full List" sheetId="1" r:id="rId1"/>
    <sheet name="Dow 30"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2" i="1" l="1" a="1"/>
  <c r="AF2" i="1" s="1"/>
  <c r="AF3" i="1" a="1"/>
  <c r="AF3" i="1" s="1"/>
  <c r="AF4" i="1" a="1"/>
  <c r="AF4" i="1" s="1"/>
  <c r="AF5" i="1" a="1"/>
  <c r="AF5" i="1" s="1"/>
  <c r="AF6" i="1" a="1"/>
  <c r="AF6" i="1" s="1"/>
  <c r="AF7" i="1" a="1"/>
  <c r="AF7" i="1" s="1"/>
  <c r="AF8" i="1" a="1"/>
  <c r="AF8" i="1" s="1"/>
  <c r="AF9" i="1" a="1"/>
  <c r="AF9" i="1" s="1"/>
  <c r="AF10" i="1" a="1"/>
  <c r="AF10" i="1" s="1"/>
  <c r="AF11" i="1" a="1"/>
  <c r="AF11" i="1" s="1"/>
  <c r="AF12" i="1" a="1"/>
  <c r="AF12" i="1" s="1"/>
  <c r="AF13" i="1" a="1"/>
  <c r="AF13" i="1" s="1"/>
  <c r="AF14" i="1" a="1"/>
  <c r="AF14" i="1" s="1"/>
  <c r="AF15" i="1" a="1"/>
  <c r="AF15" i="1" s="1"/>
  <c r="AF16" i="1" a="1"/>
  <c r="AF16" i="1" s="1"/>
  <c r="AF17" i="1" a="1"/>
  <c r="AF17" i="1" s="1"/>
  <c r="AF18" i="1" a="1"/>
  <c r="AF18" i="1"/>
  <c r="AF19" i="1" a="1"/>
  <c r="AF19" i="1" s="1"/>
  <c r="AF20" i="1" a="1"/>
  <c r="AF20" i="1" s="1"/>
  <c r="AF21" i="1" a="1"/>
  <c r="AF21" i="1" s="1"/>
  <c r="AF22" i="1" a="1"/>
  <c r="AF22" i="1"/>
  <c r="AF23" i="1" a="1"/>
  <c r="AF23" i="1" s="1"/>
  <c r="AF24" i="1" a="1"/>
  <c r="AF24" i="1" s="1"/>
  <c r="AF25" i="1" a="1"/>
  <c r="AF25" i="1" s="1"/>
  <c r="AF26" i="1" a="1"/>
  <c r="AF26" i="1"/>
  <c r="AF27" i="1" a="1"/>
  <c r="AF27" i="1" s="1"/>
  <c r="AF28" i="1" a="1"/>
  <c r="AF28" i="1" s="1"/>
  <c r="AF29" i="1" a="1"/>
  <c r="AF29" i="1" s="1"/>
  <c r="AF30" i="1" a="1"/>
  <c r="AF30" i="1" s="1"/>
  <c r="AF31" i="1" a="1"/>
  <c r="AF31" i="1" s="1"/>
  <c r="AF32" i="1" a="1"/>
  <c r="AF32" i="1" s="1"/>
  <c r="AF33" i="1" a="1"/>
  <c r="AF33" i="1" s="1"/>
  <c r="AF34" i="1" a="1"/>
  <c r="AF34" i="1" s="1"/>
  <c r="AF35" i="1" a="1"/>
  <c r="AF35" i="1" s="1"/>
  <c r="AF36" i="1" a="1"/>
  <c r="AF36" i="1" s="1"/>
  <c r="AF37" i="1" a="1"/>
  <c r="AF37" i="1" s="1"/>
  <c r="AF38" i="1" a="1"/>
  <c r="AF38" i="1" s="1"/>
  <c r="AF39" i="1" a="1"/>
  <c r="AF39" i="1" s="1"/>
  <c r="AF40" i="1" a="1"/>
  <c r="AF40" i="1" s="1"/>
  <c r="AF41" i="1" a="1"/>
  <c r="AF41" i="1" s="1"/>
  <c r="AF42" i="1" a="1"/>
  <c r="AF42" i="1" s="1"/>
  <c r="AF43" i="1" a="1"/>
  <c r="AF43" i="1" s="1"/>
  <c r="AF44" i="1" a="1"/>
  <c r="AF44" i="1" s="1"/>
  <c r="AF45" i="1" a="1"/>
  <c r="AF45" i="1" s="1"/>
  <c r="AF46" i="1" a="1"/>
  <c r="AF46" i="1" s="1"/>
  <c r="AF47" i="1" a="1"/>
  <c r="AF47" i="1" s="1"/>
  <c r="AF48" i="1" a="1"/>
  <c r="AF48" i="1" s="1"/>
  <c r="AF49" i="1" a="1"/>
  <c r="AF49" i="1" s="1"/>
  <c r="AF50" i="1" a="1"/>
  <c r="AF50" i="1" s="1"/>
  <c r="AF57" i="1" a="1"/>
  <c r="AF57" i="1" s="1"/>
  <c r="AF58" i="1" a="1"/>
  <c r="AF58" i="1" s="1"/>
  <c r="AF59" i="1" a="1"/>
  <c r="AF59" i="1" s="1"/>
  <c r="AF60" i="1" a="1"/>
  <c r="AF60" i="1" s="1"/>
  <c r="AF61" i="1" a="1"/>
  <c r="AF61" i="1" s="1"/>
  <c r="AF62" i="1" a="1"/>
  <c r="AF62" i="1" s="1"/>
  <c r="AF63" i="1" a="1"/>
  <c r="AF63" i="1" s="1"/>
  <c r="AF64" i="1" a="1"/>
  <c r="AF64" i="1" s="1"/>
  <c r="AF65" i="1" a="1"/>
  <c r="AF65" i="1" s="1"/>
  <c r="AF66" i="1" a="1"/>
  <c r="AF66" i="1" s="1"/>
  <c r="AF67" i="1" a="1"/>
  <c r="AF67" i="1" s="1"/>
  <c r="AF68" i="1" a="1"/>
  <c r="AF68" i="1" s="1"/>
  <c r="AF69" i="1" a="1"/>
  <c r="AF69" i="1" s="1"/>
  <c r="AF70" i="1" a="1"/>
  <c r="AF70" i="1" s="1"/>
  <c r="AF71" i="1" a="1"/>
  <c r="AF71" i="1" s="1"/>
  <c r="AF72" i="1" a="1"/>
  <c r="AF72" i="1" s="1"/>
  <c r="AF73" i="1" a="1"/>
  <c r="AF73" i="1" s="1"/>
  <c r="AF76" i="1" a="1"/>
  <c r="AF76" i="1" s="1"/>
  <c r="AF77" i="1" a="1"/>
  <c r="AF77" i="1" s="1"/>
  <c r="AF78" i="1" a="1"/>
  <c r="AF78" i="1" s="1"/>
  <c r="AF79" i="1" a="1"/>
  <c r="AF79" i="1" s="1"/>
  <c r="AF80" i="1" a="1"/>
  <c r="AF80" i="1" s="1"/>
  <c r="AF53" i="1" a="1"/>
  <c r="AF53" i="1" s="1"/>
  <c r="AF54" i="1" a="1"/>
  <c r="AF54" i="1" s="1"/>
  <c r="AF55" i="1" a="1"/>
  <c r="AF55" i="1" s="1"/>
  <c r="AF56" i="1" a="1"/>
  <c r="AF56" i="1" s="1"/>
  <c r="AF74" i="1" a="1"/>
  <c r="AF74" i="1" s="1"/>
  <c r="AF75" i="1" a="1"/>
  <c r="AF75" i="1" s="1"/>
  <c r="AF87" i="1" a="1"/>
  <c r="AF87" i="1" s="1"/>
  <c r="AF88" i="1" a="1"/>
  <c r="AF88" i="1" s="1"/>
  <c r="AF89" i="1" a="1"/>
  <c r="AF89" i="1" s="1"/>
  <c r="AF90" i="1" a="1"/>
  <c r="AF90" i="1" s="1"/>
  <c r="AF91" i="1" a="1"/>
  <c r="AF91" i="1" s="1"/>
  <c r="AF92" i="1" a="1"/>
  <c r="AF92" i="1" s="1"/>
  <c r="AF93" i="1" a="1"/>
  <c r="AF93" i="1" s="1"/>
  <c r="AF94" i="1" a="1"/>
  <c r="AF94" i="1" s="1"/>
  <c r="AF95" i="1" a="1"/>
  <c r="AF95" i="1" s="1"/>
  <c r="AF96" i="1" a="1"/>
  <c r="AF96" i="1" s="1"/>
  <c r="AF97" i="1" a="1"/>
  <c r="AF97" i="1" s="1"/>
  <c r="AF98" i="1" a="1"/>
  <c r="AF98" i="1" s="1"/>
  <c r="AF99" i="1" a="1"/>
  <c r="AF99" i="1" s="1"/>
  <c r="AF100" i="1" a="1"/>
  <c r="AF100" i="1" s="1"/>
  <c r="AF101" i="1" a="1"/>
  <c r="AF101" i="1" s="1"/>
  <c r="AF102" i="1" a="1"/>
  <c r="AF102" i="1" s="1"/>
  <c r="AF103" i="1" a="1"/>
  <c r="AF103" i="1" s="1"/>
  <c r="AF104" i="1" a="1"/>
  <c r="AF104" i="1" s="1"/>
  <c r="AF105" i="1" a="1"/>
  <c r="AF105" i="1" s="1"/>
  <c r="AF106" i="1" a="1"/>
  <c r="AF106" i="1" s="1"/>
  <c r="AF107" i="1" a="1"/>
  <c r="AF107" i="1" s="1"/>
  <c r="AF108" i="1" a="1"/>
  <c r="AF108" i="1" s="1"/>
  <c r="AF109" i="1" a="1"/>
  <c r="AF109" i="1" s="1"/>
  <c r="AF110" i="1" a="1"/>
  <c r="AF110" i="1" s="1"/>
  <c r="AF111" i="1" a="1"/>
  <c r="AF111" i="1" s="1"/>
  <c r="AF112" i="1" a="1"/>
  <c r="AF112" i="1" s="1"/>
  <c r="AF113" i="1" a="1"/>
  <c r="AF113" i="1" s="1"/>
  <c r="AF114" i="1" a="1"/>
  <c r="AF114" i="1" s="1"/>
  <c r="AF115" i="1" a="1"/>
  <c r="AF115" i="1" s="1"/>
  <c r="AF116" i="1" a="1"/>
  <c r="AF116" i="1" s="1"/>
  <c r="AF117" i="1" a="1"/>
  <c r="AF117" i="1" s="1"/>
  <c r="AF118" i="1" a="1"/>
  <c r="AF118" i="1" s="1"/>
  <c r="AF119" i="1" a="1"/>
  <c r="AF119" i="1" s="1"/>
  <c r="AF120" i="1" a="1"/>
  <c r="AF120" i="1" s="1"/>
  <c r="AF121" i="1" a="1"/>
  <c r="AF121" i="1" s="1"/>
  <c r="AF122" i="1" a="1"/>
  <c r="AF122" i="1" s="1"/>
  <c r="AF123" i="1" a="1"/>
  <c r="AF123" i="1" s="1"/>
  <c r="AF124" i="1" a="1"/>
  <c r="AF124" i="1" s="1"/>
  <c r="AF125" i="1" a="1"/>
  <c r="AF125" i="1" s="1"/>
  <c r="AF126" i="1" a="1"/>
  <c r="AF126" i="1" s="1"/>
  <c r="AF127" i="1" a="1"/>
  <c r="AF127" i="1" s="1"/>
  <c r="AF128" i="1" a="1"/>
  <c r="AF128" i="1" s="1"/>
  <c r="AF129" i="1" a="1"/>
  <c r="AF129" i="1" s="1"/>
  <c r="AF130" i="1" a="1"/>
  <c r="AF130" i="1" s="1"/>
  <c r="AF131" i="1" a="1"/>
  <c r="AF131" i="1" s="1"/>
  <c r="AF132" i="1" a="1"/>
  <c r="AF132" i="1" s="1"/>
  <c r="AF133" i="1" a="1"/>
  <c r="AF133" i="1" s="1"/>
  <c r="AF134" i="1" a="1"/>
  <c r="AF134" i="1" s="1"/>
  <c r="AF135" i="1" a="1"/>
  <c r="AF135" i="1" s="1"/>
  <c r="AF136" i="1" a="1"/>
  <c r="AF136" i="1" s="1"/>
  <c r="AF137" i="1" a="1"/>
  <c r="AF137" i="1" s="1"/>
  <c r="AF138" i="1" a="1"/>
  <c r="AF138" i="1" s="1"/>
  <c r="AF139" i="1" a="1"/>
  <c r="AF139" i="1" s="1"/>
  <c r="AF140" i="1" a="1"/>
  <c r="AF140" i="1" s="1"/>
  <c r="AF141" i="1" a="1"/>
  <c r="AF141" i="1" s="1"/>
  <c r="AF142" i="1" a="1"/>
  <c r="AF142" i="1" s="1"/>
  <c r="AF143" i="1" a="1"/>
  <c r="AF143" i="1" s="1"/>
  <c r="AF144" i="1" a="1"/>
  <c r="AF144" i="1" s="1"/>
  <c r="AF145" i="1" a="1"/>
  <c r="AF145" i="1" s="1"/>
  <c r="AF146" i="1" a="1"/>
  <c r="AF146" i="1" s="1"/>
  <c r="AF147" i="1" a="1"/>
  <c r="AF147" i="1" s="1"/>
  <c r="AF148" i="1" a="1"/>
  <c r="AF148" i="1" s="1"/>
  <c r="AF149" i="1" a="1"/>
  <c r="AF149" i="1" s="1"/>
  <c r="AF151" i="1" a="1"/>
  <c r="AF151" i="1" s="1"/>
  <c r="AF152" i="1" a="1"/>
  <c r="AF152" i="1" s="1"/>
  <c r="AF153" i="1" a="1"/>
  <c r="AF153" i="1" s="1"/>
  <c r="AF154" i="1" a="1"/>
  <c r="AF154" i="1" s="1"/>
  <c r="AF155" i="1" a="1"/>
  <c r="AF155" i="1" s="1"/>
  <c r="AF156" i="1" a="1"/>
  <c r="AF156" i="1" s="1"/>
  <c r="AF157" i="1" a="1"/>
  <c r="AF157" i="1" s="1"/>
  <c r="AF158" i="1" a="1"/>
  <c r="AF158" i="1" s="1"/>
  <c r="AF159" i="1" a="1"/>
  <c r="AF159" i="1" s="1"/>
  <c r="AF160" i="1" a="1"/>
  <c r="AF160" i="1" s="1"/>
  <c r="AF161" i="1" a="1"/>
  <c r="AF161" i="1" s="1"/>
  <c r="AF162" i="1" a="1"/>
  <c r="AF162" i="1" s="1"/>
  <c r="AF163" i="1" a="1"/>
  <c r="AF163" i="1" s="1"/>
  <c r="AF164" i="1" a="1"/>
  <c r="AF164" i="1" s="1"/>
  <c r="AF165" i="1" a="1"/>
  <c r="AF165" i="1" s="1"/>
  <c r="AF166" i="1" a="1"/>
  <c r="AF166" i="1" s="1"/>
  <c r="AF167" i="1" a="1"/>
  <c r="AF167" i="1" s="1"/>
  <c r="AF168" i="1" a="1"/>
  <c r="AF168" i="1" s="1"/>
  <c r="AF169" i="1" a="1"/>
  <c r="AF169" i="1" s="1"/>
  <c r="AF170" i="1" a="1"/>
  <c r="AF170" i="1" s="1"/>
  <c r="AF171" i="1" a="1"/>
  <c r="AF171" i="1" s="1"/>
  <c r="AF172" i="1" a="1"/>
  <c r="AF172" i="1" s="1"/>
  <c r="AF173" i="1" a="1"/>
  <c r="AF173" i="1" s="1"/>
  <c r="AF174" i="1" a="1"/>
  <c r="AF174" i="1" s="1"/>
  <c r="AF175" i="1" a="1"/>
  <c r="AF175" i="1" s="1"/>
  <c r="AF176" i="1" a="1"/>
  <c r="AF176" i="1" s="1"/>
  <c r="AF177" i="1" a="1"/>
  <c r="AF177" i="1" s="1"/>
  <c r="AF178" i="1" a="1"/>
  <c r="AF178" i="1" s="1"/>
  <c r="AF179" i="1" a="1"/>
  <c r="AF179" i="1" s="1"/>
  <c r="AF180" i="1" a="1"/>
  <c r="AF180" i="1" s="1"/>
  <c r="AF181" i="1" a="1"/>
  <c r="AF181" i="1" s="1"/>
  <c r="AF182" i="1" a="1"/>
  <c r="AF182" i="1" s="1"/>
  <c r="AF183" i="1" a="1"/>
  <c r="AF183" i="1" s="1"/>
  <c r="AF184" i="1" a="1"/>
  <c r="AF184" i="1" s="1"/>
  <c r="AF185" i="1" a="1"/>
  <c r="AF185" i="1" s="1"/>
  <c r="AF186" i="1" a="1"/>
  <c r="AF186" i="1" s="1"/>
  <c r="AF187" i="1" a="1"/>
  <c r="AF187" i="1" s="1"/>
  <c r="AF188" i="1" a="1"/>
  <c r="AF188" i="1" s="1"/>
  <c r="AF189" i="1" a="1"/>
  <c r="AF189" i="1" s="1"/>
  <c r="AF190" i="1" a="1"/>
  <c r="AF190" i="1" s="1"/>
  <c r="AF191" i="1" a="1"/>
  <c r="AF191" i="1" s="1"/>
  <c r="AF192" i="1" a="1"/>
  <c r="AF192" i="1" s="1"/>
  <c r="AF193" i="1" a="1"/>
  <c r="AF193" i="1" s="1"/>
  <c r="AF194" i="1" a="1"/>
  <c r="AF194" i="1" s="1"/>
  <c r="AF195" i="1" a="1"/>
  <c r="AF195" i="1" s="1"/>
  <c r="AF196" i="1" a="1"/>
  <c r="AF196" i="1" s="1"/>
  <c r="AF197" i="1" a="1"/>
  <c r="AF197" i="1" s="1"/>
  <c r="AF198" i="1" a="1"/>
  <c r="AF198" i="1" s="1"/>
  <c r="AF199" i="1" a="1"/>
  <c r="AF199" i="1" s="1"/>
  <c r="AF200" i="1" a="1"/>
  <c r="AF200" i="1" s="1"/>
  <c r="AF201" i="1" a="1"/>
  <c r="AF201" i="1" s="1"/>
  <c r="AF202" i="1" a="1"/>
  <c r="AF202" i="1" s="1"/>
  <c r="AF203" i="1" a="1"/>
  <c r="AF203" i="1" s="1"/>
  <c r="AF204" i="1" a="1"/>
  <c r="AF204" i="1" s="1"/>
  <c r="AF205" i="1" a="1"/>
  <c r="AF205" i="1" s="1"/>
  <c r="AF206" i="1" a="1"/>
  <c r="AF206" i="1" s="1"/>
  <c r="AF207" i="1" a="1"/>
  <c r="AF207" i="1" s="1"/>
  <c r="AF208" i="1" a="1"/>
  <c r="AF208" i="1" s="1"/>
  <c r="AF209" i="1" a="1"/>
  <c r="AF209" i="1" s="1"/>
  <c r="AF210" i="1" a="1"/>
  <c r="AF210" i="1" s="1"/>
  <c r="AF211" i="1" a="1"/>
  <c r="AF211" i="1" s="1"/>
  <c r="AF212" i="1" a="1"/>
  <c r="AF212" i="1" s="1"/>
  <c r="AF213" i="1" a="1"/>
  <c r="AF213" i="1" s="1"/>
  <c r="AF214" i="1" a="1"/>
  <c r="AF214" i="1" s="1"/>
  <c r="AF215" i="1" a="1"/>
  <c r="AF215" i="1" s="1"/>
  <c r="AF216" i="1" a="1"/>
  <c r="AF216" i="1" s="1"/>
  <c r="AF217" i="1" a="1"/>
  <c r="AF217" i="1" s="1"/>
  <c r="AF218" i="1" a="1"/>
  <c r="AF218" i="1" s="1"/>
  <c r="AF219" i="1" a="1"/>
  <c r="AF219" i="1" s="1"/>
  <c r="AF220" i="1" a="1"/>
  <c r="AF220" i="1" s="1"/>
  <c r="AF221" i="1" a="1"/>
  <c r="AF221" i="1" s="1"/>
  <c r="AF222" i="1" a="1"/>
  <c r="AF222" i="1" s="1"/>
  <c r="AF223" i="1" a="1"/>
  <c r="AF223" i="1" s="1"/>
  <c r="AF224" i="1" a="1"/>
  <c r="AF224" i="1" s="1"/>
  <c r="AF225" i="1" a="1"/>
  <c r="AF225" i="1" s="1"/>
  <c r="AF226" i="1" a="1"/>
  <c r="AF226" i="1" s="1"/>
  <c r="AF227" i="1" a="1"/>
  <c r="AF227" i="1" s="1"/>
  <c r="AF228" i="1" a="1"/>
  <c r="AF228" i="1" s="1"/>
  <c r="AF229" i="1" a="1"/>
  <c r="AF229" i="1" s="1"/>
  <c r="AF230" i="1" a="1"/>
  <c r="AF230" i="1" s="1"/>
  <c r="AF231" i="1" a="1"/>
  <c r="AF231" i="1" s="1"/>
  <c r="AF232" i="1" a="1"/>
  <c r="AF232" i="1" s="1"/>
  <c r="AF233" i="1" a="1"/>
  <c r="AF233" i="1" s="1"/>
  <c r="AF234" i="1" a="1"/>
  <c r="AF234" i="1" s="1"/>
  <c r="AF235" i="1" a="1"/>
  <c r="AF235" i="1" s="1"/>
  <c r="AF236" i="1" a="1"/>
  <c r="AF236" i="1" s="1"/>
  <c r="AF237" i="1" a="1"/>
  <c r="AF237" i="1" s="1"/>
  <c r="AF238" i="1" a="1"/>
  <c r="AF238" i="1" s="1"/>
  <c r="AF239" i="1" a="1"/>
  <c r="AF239" i="1" s="1"/>
  <c r="AF240" i="1" a="1"/>
  <c r="AF240" i="1" s="1"/>
  <c r="AF241" i="1" a="1"/>
  <c r="AF241" i="1" s="1"/>
  <c r="AF242" i="1" a="1"/>
  <c r="AF242" i="1" s="1"/>
  <c r="AF243" i="1" a="1"/>
  <c r="AF243" i="1" s="1"/>
  <c r="AF244" i="1" a="1"/>
  <c r="AF244" i="1" s="1"/>
  <c r="AF245" i="1" a="1"/>
  <c r="AF245" i="1" s="1"/>
  <c r="AF246" i="1" a="1"/>
  <c r="AF246" i="1" s="1"/>
  <c r="AF247" i="1" a="1"/>
  <c r="AF247" i="1" s="1"/>
  <c r="AF248" i="1" a="1"/>
  <c r="AF248" i="1" s="1"/>
  <c r="AF249" i="1" a="1"/>
  <c r="AF249" i="1" s="1"/>
  <c r="AF250" i="1" a="1"/>
  <c r="AF250" i="1" s="1"/>
  <c r="AF251" i="1" a="1"/>
  <c r="AF251" i="1" s="1"/>
  <c r="AF252" i="1" a="1"/>
  <c r="AF252" i="1" s="1"/>
  <c r="AF253" i="1" a="1"/>
  <c r="AF253" i="1" s="1"/>
  <c r="AF254" i="1" a="1"/>
  <c r="AF254" i="1" s="1"/>
  <c r="AF255" i="1" a="1"/>
  <c r="AF255" i="1" s="1"/>
  <c r="AF256" i="1" a="1"/>
  <c r="AF256" i="1" s="1"/>
  <c r="AF257" i="1" a="1"/>
  <c r="AF257" i="1" s="1"/>
  <c r="AF258" i="1" a="1"/>
  <c r="AF258" i="1" s="1"/>
  <c r="AF259" i="1" a="1"/>
  <c r="AF259" i="1" s="1"/>
  <c r="AF260" i="1" a="1"/>
  <c r="AF260" i="1" s="1"/>
  <c r="AF261" i="1" a="1"/>
  <c r="AF261" i="1" s="1"/>
  <c r="AF262" i="1" a="1"/>
  <c r="AF262" i="1" s="1"/>
  <c r="AF263" i="1" a="1"/>
  <c r="AF263" i="1" s="1"/>
  <c r="AF264" i="1" a="1"/>
  <c r="AF264" i="1" s="1"/>
  <c r="AF265" i="1" a="1"/>
  <c r="AF265" i="1" s="1"/>
  <c r="AF266" i="1" a="1"/>
  <c r="AF266" i="1" s="1"/>
  <c r="AF267" i="1" a="1"/>
  <c r="AF267" i="1" s="1"/>
  <c r="AF268" i="1" a="1"/>
  <c r="AF268" i="1" s="1"/>
  <c r="AF269" i="1" a="1"/>
  <c r="AF269" i="1" s="1"/>
  <c r="AF270" i="1" a="1"/>
  <c r="AF270" i="1" s="1"/>
  <c r="AF271" i="1" a="1"/>
  <c r="AF271" i="1" s="1"/>
  <c r="AF272" i="1" a="1"/>
  <c r="AF272" i="1" s="1"/>
  <c r="AF273" i="1" a="1"/>
  <c r="AF273" i="1" s="1"/>
  <c r="AF274" i="1" a="1"/>
  <c r="AF274" i="1" s="1"/>
  <c r="AF275" i="1" a="1"/>
  <c r="AF275" i="1" s="1"/>
  <c r="AF276" i="1" a="1"/>
  <c r="AF276" i="1" s="1"/>
  <c r="AF277" i="1" a="1"/>
  <c r="AF277" i="1" s="1"/>
  <c r="AF278" i="1" a="1"/>
  <c r="AF278" i="1" s="1"/>
  <c r="AF279" i="1" a="1"/>
  <c r="AF279" i="1" s="1"/>
  <c r="AF280" i="1" a="1"/>
  <c r="AF280" i="1" s="1"/>
  <c r="AF281" i="1" a="1"/>
  <c r="AF281" i="1" s="1"/>
  <c r="AF282" i="1" a="1"/>
  <c r="AF282" i="1" s="1"/>
  <c r="AF283" i="1" a="1"/>
  <c r="AF283" i="1" s="1"/>
  <c r="AF284" i="1" a="1"/>
  <c r="AF284" i="1" s="1"/>
  <c r="AF285" i="1" a="1"/>
  <c r="AF285" i="1" s="1"/>
  <c r="AF286" i="1" a="1"/>
  <c r="AF286" i="1" s="1"/>
  <c r="AF287" i="1" a="1"/>
  <c r="AF287" i="1" s="1"/>
  <c r="AF288" i="1" a="1"/>
  <c r="AF288" i="1" s="1"/>
  <c r="AF295" i="1" a="1"/>
  <c r="AF295" i="1" s="1"/>
  <c r="AF296" i="1" a="1"/>
  <c r="AF296" i="1" s="1"/>
  <c r="AF297" i="1" a="1"/>
  <c r="AF297" i="1" s="1"/>
  <c r="AF298" i="1" a="1"/>
  <c r="AF298" i="1" s="1"/>
  <c r="AF299" i="1" a="1"/>
  <c r="AF299" i="1" s="1"/>
  <c r="AF300" i="1" a="1"/>
  <c r="AF300" i="1" s="1"/>
  <c r="AF301" i="1" a="1"/>
  <c r="AF301" i="1" s="1"/>
  <c r="AF302" i="1" a="1"/>
  <c r="AF302" i="1" s="1"/>
  <c r="AF303" i="1" a="1"/>
  <c r="AF303" i="1" s="1"/>
  <c r="AF304" i="1" a="1"/>
  <c r="AF304" i="1" s="1"/>
  <c r="AF305" i="1" a="1"/>
  <c r="AF305" i="1" s="1"/>
  <c r="AF306" i="1" a="1"/>
  <c r="AF306" i="1" s="1"/>
  <c r="AF307" i="1" a="1"/>
  <c r="AF307" i="1" s="1"/>
  <c r="AF308" i="1" a="1"/>
  <c r="AF308" i="1" s="1"/>
  <c r="AF309" i="1" a="1"/>
  <c r="AF309" i="1" s="1"/>
  <c r="AF310" i="1" a="1"/>
  <c r="AF310" i="1" s="1"/>
  <c r="AF311" i="1" a="1"/>
  <c r="AF311" i="1" s="1"/>
  <c r="AF312" i="1" a="1"/>
  <c r="AF312" i="1" s="1"/>
  <c r="AF313" i="1" a="1"/>
  <c r="AF313" i="1" s="1"/>
  <c r="AF314" i="1" a="1"/>
  <c r="AF314" i="1" s="1"/>
  <c r="AF315" i="1" a="1"/>
  <c r="AF315" i="1" s="1"/>
  <c r="AF316" i="1" a="1"/>
  <c r="AF316" i="1" s="1"/>
  <c r="AF317" i="1" a="1"/>
  <c r="AF317" i="1" s="1"/>
  <c r="AF318" i="1" a="1"/>
  <c r="AF318" i="1" s="1"/>
  <c r="AF319" i="1" a="1"/>
  <c r="AF319" i="1" s="1"/>
  <c r="AF320" i="1" a="1"/>
  <c r="AF320" i="1" s="1"/>
  <c r="AF322" i="1" a="1"/>
  <c r="AF322" i="1" s="1"/>
  <c r="AF323" i="1" a="1"/>
  <c r="AF323" i="1" s="1"/>
  <c r="AF324" i="1" a="1"/>
  <c r="AF324" i="1" s="1"/>
  <c r="AF325" i="1" a="1"/>
  <c r="AF325" i="1" s="1"/>
  <c r="AF326" i="1" a="1"/>
  <c r="AF326" i="1" s="1"/>
  <c r="AF327" i="1" a="1"/>
  <c r="AF327" i="1" s="1"/>
  <c r="AF328" i="1" a="1"/>
  <c r="AF328" i="1" s="1"/>
  <c r="AF329" i="1" a="1"/>
  <c r="AF329" i="1" s="1"/>
  <c r="AF330" i="1" a="1"/>
  <c r="AF330" i="1" s="1"/>
  <c r="AF331" i="1" a="1"/>
  <c r="AF331" i="1" s="1"/>
  <c r="AF332" i="1" a="1"/>
  <c r="AF332" i="1" s="1"/>
  <c r="AF333" i="1" a="1"/>
  <c r="AF333" i="1" s="1"/>
  <c r="AF334" i="1" a="1"/>
  <c r="AF334" i="1" s="1"/>
  <c r="AF335" i="1" a="1"/>
  <c r="AF335" i="1" s="1"/>
  <c r="AF336" i="1" a="1"/>
  <c r="AF336" i="1" s="1"/>
  <c r="AF337" i="1" a="1"/>
  <c r="AF337" i="1" s="1"/>
  <c r="AF338" i="1" a="1"/>
  <c r="AF338" i="1" s="1"/>
  <c r="AF339" i="1" a="1"/>
  <c r="AF339" i="1" s="1"/>
  <c r="AF340" i="1" a="1"/>
  <c r="AF340" i="1" s="1"/>
  <c r="AF341" i="1" a="1"/>
  <c r="AF341" i="1" s="1"/>
  <c r="AF342" i="1" a="1"/>
  <c r="AF342" i="1" s="1"/>
  <c r="AF343" i="1" a="1"/>
  <c r="AF343" i="1" s="1"/>
  <c r="AF344" i="1" a="1"/>
  <c r="AF344" i="1" s="1"/>
  <c r="AF345" i="1" a="1"/>
  <c r="AF345" i="1" s="1"/>
  <c r="AF346" i="1" a="1"/>
  <c r="AF346" i="1" s="1"/>
  <c r="AF347" i="1" a="1"/>
  <c r="AF347" i="1" s="1"/>
  <c r="AF350" i="1" a="1"/>
  <c r="AF350" i="1" s="1"/>
  <c r="AF351" i="1" a="1"/>
  <c r="AF351" i="1" s="1"/>
  <c r="AF352" i="1" a="1"/>
  <c r="AF352" i="1" s="1"/>
  <c r="AF353" i="1" a="1"/>
  <c r="AF353" i="1" s="1"/>
  <c r="AF354" i="1" a="1"/>
  <c r="AF354" i="1" s="1"/>
  <c r="AF355" i="1" a="1"/>
  <c r="AF355" i="1" s="1"/>
  <c r="AF356" i="1" a="1"/>
  <c r="AF356" i="1" s="1"/>
  <c r="AF357" i="1" a="1"/>
  <c r="AF357" i="1" s="1"/>
  <c r="AF358" i="1" a="1"/>
  <c r="AF358" i="1" s="1"/>
  <c r="AF359" i="1" a="1"/>
  <c r="AF359" i="1" s="1"/>
  <c r="AF360" i="1" a="1"/>
  <c r="AF360" i="1" s="1"/>
  <c r="AF361" i="1" a="1"/>
  <c r="AF361" i="1" s="1"/>
  <c r="AF362" i="1" a="1"/>
  <c r="AF362" i="1" s="1"/>
  <c r="AF363" i="1" a="1"/>
  <c r="AF363" i="1" s="1"/>
  <c r="AF364" i="1" a="1"/>
  <c r="AF364" i="1" s="1"/>
  <c r="AF365" i="1" a="1"/>
  <c r="AF365" i="1" s="1"/>
  <c r="AF367" i="1" a="1"/>
  <c r="AF367" i="1" s="1"/>
  <c r="AF368" i="1" a="1"/>
  <c r="AF368" i="1" s="1"/>
  <c r="AF369" i="1" a="1"/>
  <c r="AF369" i="1" s="1"/>
  <c r="AF370" i="1" a="1"/>
  <c r="AF370" i="1" s="1"/>
  <c r="AF371" i="1" a="1"/>
  <c r="AF371" i="1" s="1"/>
  <c r="AF372" i="1" a="1"/>
  <c r="AF372" i="1" s="1"/>
  <c r="AF373" i="1" a="1"/>
  <c r="AF373" i="1" s="1"/>
  <c r="AF374" i="1" a="1"/>
  <c r="AF374" i="1" s="1"/>
  <c r="AF375" i="1" a="1"/>
  <c r="AF375" i="1" s="1"/>
  <c r="AF376" i="1" a="1"/>
  <c r="AF376" i="1" s="1"/>
  <c r="AF377" i="1" a="1"/>
  <c r="AF377" i="1" s="1"/>
  <c r="AF378" i="1" a="1"/>
  <c r="AF378" i="1" s="1"/>
  <c r="AF379" i="1" a="1"/>
  <c r="AF379" i="1" s="1"/>
  <c r="AF380" i="1" a="1"/>
  <c r="AF380" i="1" s="1"/>
  <c r="AF381" i="1" a="1"/>
  <c r="AF381" i="1" s="1"/>
  <c r="AF382" i="1" a="1"/>
  <c r="AF382" i="1" s="1"/>
  <c r="AF383" i="1" a="1"/>
  <c r="AF383" i="1" s="1"/>
  <c r="AF384" i="1" a="1"/>
  <c r="AF384" i="1" s="1"/>
  <c r="AF385" i="1" a="1"/>
  <c r="AF385" i="1" s="1"/>
  <c r="AF386" i="1" a="1"/>
  <c r="AF386" i="1" s="1"/>
  <c r="AF387" i="1" a="1"/>
  <c r="AF387" i="1" s="1"/>
  <c r="AF388" i="1" a="1"/>
  <c r="AF388" i="1" s="1"/>
  <c r="AF389" i="1" a="1"/>
  <c r="AF389" i="1" s="1"/>
  <c r="AF390" i="1" a="1"/>
  <c r="AF390" i="1" s="1"/>
  <c r="AF391" i="1" a="1"/>
  <c r="AF391" i="1" s="1"/>
  <c r="AF392" i="1" a="1"/>
  <c r="AF392" i="1" s="1"/>
  <c r="AF393" i="1" a="1"/>
  <c r="AF393" i="1" s="1"/>
  <c r="AF394" i="1" a="1"/>
  <c r="AF394" i="1" s="1"/>
  <c r="AF395" i="1" a="1"/>
  <c r="AF395" i="1" s="1"/>
  <c r="AF396" i="1" a="1"/>
  <c r="AF396" i="1" s="1"/>
  <c r="AF397" i="1" a="1"/>
  <c r="AF397" i="1" s="1"/>
  <c r="AF398" i="1" a="1"/>
  <c r="AF398" i="1" s="1"/>
  <c r="AF399" i="1" a="1"/>
  <c r="AF399" i="1"/>
  <c r="AF400" i="1" a="1"/>
  <c r="AF400" i="1" s="1"/>
  <c r="AF401" i="1" a="1"/>
  <c r="AF401" i="1" s="1"/>
  <c r="AF402" i="1" a="1"/>
  <c r="AF402" i="1" s="1"/>
  <c r="AF408" i="1" a="1"/>
  <c r="AF408" i="1" s="1"/>
  <c r="AF409" i="1" a="1"/>
  <c r="AF409" i="1" s="1"/>
  <c r="AF410" i="1" a="1"/>
  <c r="AF410" i="1" s="1"/>
  <c r="AF411" i="1" a="1"/>
  <c r="AF411" i="1" s="1"/>
  <c r="AF412" i="1" a="1"/>
  <c r="AF412" i="1" s="1"/>
  <c r="AF413" i="1" a="1"/>
  <c r="AF413" i="1" s="1"/>
  <c r="AF414" i="1" a="1"/>
  <c r="AF414" i="1" s="1"/>
  <c r="AF422" i="1" a="1"/>
  <c r="AF422" i="1" s="1"/>
  <c r="AF423" i="1" a="1"/>
  <c r="AF423" i="1" s="1"/>
  <c r="AF424" i="1" a="1"/>
  <c r="AF424" i="1" s="1"/>
  <c r="AF425" i="1" a="1"/>
  <c r="AF425" i="1" s="1"/>
  <c r="AF426" i="1" a="1"/>
  <c r="AF426" i="1" s="1"/>
  <c r="AF427" i="1" a="1"/>
  <c r="AF427" i="1" s="1"/>
  <c r="AF428" i="1" a="1"/>
  <c r="AF428" i="1" s="1"/>
  <c r="AF435" i="1" a="1"/>
  <c r="AF435" i="1" s="1"/>
  <c r="AF436" i="1" a="1"/>
  <c r="AF436" i="1" s="1"/>
  <c r="AF437" i="1" a="1"/>
  <c r="AF437" i="1" s="1"/>
  <c r="AF438" i="1" a="1"/>
  <c r="AF438" i="1" s="1"/>
  <c r="AF443" i="1" a="1"/>
  <c r="AF443" i="1" s="1"/>
  <c r="B443" i="1" a="1"/>
  <c r="B443" i="1" s="1"/>
  <c r="AB443" i="1" s="1" a="1"/>
  <c r="AB443" i="1" s="1"/>
  <c r="C443" i="1" a="1"/>
  <c r="C443" i="1" s="1"/>
  <c r="D443" i="1" a="1"/>
  <c r="D443" i="1" s="1"/>
  <c r="E443" i="1" a="1"/>
  <c r="E443" i="1" s="1"/>
  <c r="F443" i="1" a="1"/>
  <c r="F443" i="1" s="1"/>
  <c r="G443" i="1" a="1"/>
  <c r="G443" i="1" s="1"/>
  <c r="H443" i="1" a="1"/>
  <c r="H443" i="1" s="1"/>
  <c r="I443" i="1" a="1"/>
  <c r="I443" i="1" s="1"/>
  <c r="J443" i="1" a="1"/>
  <c r="J443" i="1" s="1"/>
  <c r="K443" i="1" a="1"/>
  <c r="K443" i="1" s="1"/>
  <c r="L443" i="1" a="1"/>
  <c r="L443" i="1" s="1"/>
  <c r="M443" i="1" a="1"/>
  <c r="M443" i="1" s="1"/>
  <c r="N443" i="1" a="1"/>
  <c r="N443" i="1" s="1"/>
  <c r="O443" i="1" a="1"/>
  <c r="O443" i="1" s="1"/>
  <c r="P443" i="1" a="1"/>
  <c r="P443" i="1" s="1"/>
  <c r="Q443" i="1" a="1"/>
  <c r="Q443" i="1" s="1"/>
  <c r="R443" i="1" a="1"/>
  <c r="R443" i="1" s="1"/>
  <c r="S443" i="1" a="1"/>
  <c r="S443" i="1" s="1"/>
  <c r="T443" i="1" a="1"/>
  <c r="T443" i="1" s="1"/>
  <c r="U443" i="1" a="1"/>
  <c r="U443" i="1" s="1"/>
  <c r="V443" i="1" a="1"/>
  <c r="V443" i="1" s="1"/>
  <c r="W443" i="1" a="1"/>
  <c r="W443" i="1" s="1"/>
  <c r="X443" i="1" a="1"/>
  <c r="X443" i="1" s="1"/>
  <c r="Y443" i="1" a="1"/>
  <c r="Y443" i="1" s="1"/>
  <c r="Z443" i="1" a="1"/>
  <c r="Z443" i="1" s="1"/>
  <c r="X6" i="2" a="1"/>
  <c r="X6" i="2" s="1"/>
  <c r="X7" i="2" a="1"/>
  <c r="X7" i="2" s="1"/>
  <c r="X8" i="2" a="1"/>
  <c r="X8" i="2" s="1"/>
  <c r="X9" i="2" a="1"/>
  <c r="X9" i="2" s="1"/>
  <c r="X10" i="2" a="1"/>
  <c r="X10" i="2" s="1"/>
  <c r="X11" i="2" a="1"/>
  <c r="X11" i="2" s="1"/>
  <c r="X12" i="2" a="1"/>
  <c r="X12" i="2" s="1"/>
  <c r="X13" i="2" a="1"/>
  <c r="X13" i="2" s="1"/>
  <c r="X14" i="2" a="1"/>
  <c r="X14" i="2" s="1"/>
  <c r="X15" i="2" a="1"/>
  <c r="X15" i="2" s="1"/>
  <c r="X16" i="2" a="1"/>
  <c r="X16" i="2" s="1"/>
  <c r="X17" i="2" a="1"/>
  <c r="X17" i="2" s="1"/>
  <c r="X18" i="2" a="1"/>
  <c r="X18" i="2" s="1"/>
  <c r="X19" i="2" a="1"/>
  <c r="X19" i="2" s="1"/>
  <c r="X20" i="2" a="1"/>
  <c r="X20" i="2" s="1"/>
  <c r="X21" i="2" a="1"/>
  <c r="X21" i="2" s="1"/>
  <c r="X22" i="2" a="1"/>
  <c r="X22" i="2" s="1"/>
  <c r="X23" i="2" a="1"/>
  <c r="X23" i="2" s="1"/>
  <c r="X24" i="2" a="1"/>
  <c r="X24" i="2" s="1"/>
  <c r="X25" i="2" a="1"/>
  <c r="X25" i="2" s="1"/>
  <c r="X26" i="2" a="1"/>
  <c r="X26" i="2" s="1"/>
  <c r="X27" i="2" a="1"/>
  <c r="X27" i="2" s="1"/>
  <c r="X28" i="2" a="1"/>
  <c r="X28" i="2" s="1"/>
  <c r="X29" i="2" a="1"/>
  <c r="X29" i="2" s="1"/>
  <c r="X30" i="2" a="1"/>
  <c r="X30" i="2" s="1"/>
  <c r="X31" i="2" a="1"/>
  <c r="X31" i="2" s="1"/>
  <c r="X2" i="2" a="1"/>
  <c r="X2" i="2" s="1"/>
  <c r="X3" i="2" a="1"/>
  <c r="X3" i="2" s="1"/>
  <c r="X4" i="2" a="1"/>
  <c r="X4" i="2" s="1"/>
  <c r="X5" i="2" a="1"/>
  <c r="X5" i="2" s="1"/>
  <c r="C3" i="2" a="1"/>
  <c r="C3" i="2" s="1"/>
  <c r="D3" i="2" a="1"/>
  <c r="D3" i="2" s="1"/>
  <c r="E3" i="2" a="1"/>
  <c r="E3" i="2" s="1"/>
  <c r="F3" i="2" a="1"/>
  <c r="F3" i="2" s="1"/>
  <c r="G3" i="2" a="1"/>
  <c r="G3" i="2" s="1"/>
  <c r="H3" i="2" a="1"/>
  <c r="H3" i="2" s="1"/>
  <c r="I3" i="2" a="1"/>
  <c r="I3" i="2" s="1"/>
  <c r="J3" i="2" a="1"/>
  <c r="J3" i="2" s="1"/>
  <c r="K3" i="2" a="1"/>
  <c r="K3" i="2" s="1"/>
  <c r="L3" i="2" a="1"/>
  <c r="L3" i="2" s="1"/>
  <c r="M3" i="2" a="1"/>
  <c r="M3" i="2" s="1"/>
  <c r="N3" i="2" a="1"/>
  <c r="N3" i="2" s="1"/>
  <c r="O3" i="2" a="1"/>
  <c r="O3" i="2" s="1"/>
  <c r="P3" i="2" a="1"/>
  <c r="P3" i="2" s="1"/>
  <c r="Q3" i="2" a="1"/>
  <c r="Q3" i="2" s="1"/>
  <c r="R3" i="2" a="1"/>
  <c r="R3" i="2" s="1"/>
  <c r="S3" i="2" a="1"/>
  <c r="S3" i="2" s="1"/>
  <c r="T3" i="2" a="1"/>
  <c r="T3" i="2" s="1"/>
  <c r="U3" i="2" a="1"/>
  <c r="U3" i="2" s="1"/>
  <c r="V3" i="2" a="1"/>
  <c r="V3" i="2" s="1"/>
  <c r="W3" i="2" a="1"/>
  <c r="W3" i="2" s="1"/>
  <c r="Y3" i="2" a="1"/>
  <c r="Y3" i="2" s="1"/>
  <c r="Z3" i="2" a="1"/>
  <c r="Z3" i="2" s="1"/>
  <c r="C4" i="2" a="1"/>
  <c r="C4" i="2" s="1"/>
  <c r="D4" i="2" a="1"/>
  <c r="D4" i="2" s="1"/>
  <c r="E4" i="2" a="1"/>
  <c r="E4" i="2" s="1"/>
  <c r="F4" i="2" a="1"/>
  <c r="F4" i="2" s="1"/>
  <c r="G4" i="2" a="1"/>
  <c r="G4" i="2" s="1"/>
  <c r="H4" i="2" a="1"/>
  <c r="H4" i="2" s="1"/>
  <c r="I4" i="2" a="1"/>
  <c r="I4" i="2" s="1"/>
  <c r="J4" i="2" a="1"/>
  <c r="J4" i="2" s="1"/>
  <c r="K4" i="2" a="1"/>
  <c r="K4" i="2" s="1"/>
  <c r="L4" i="2" a="1"/>
  <c r="L4" i="2" s="1"/>
  <c r="M4" i="2" a="1"/>
  <c r="M4" i="2" s="1"/>
  <c r="N4" i="2" a="1"/>
  <c r="N4" i="2" s="1"/>
  <c r="O4" i="2" a="1"/>
  <c r="O4" i="2" s="1"/>
  <c r="P4" i="2" a="1"/>
  <c r="P4" i="2" s="1"/>
  <c r="Q4" i="2" a="1"/>
  <c r="Q4" i="2" s="1"/>
  <c r="R4" i="2" a="1"/>
  <c r="R4" i="2" s="1"/>
  <c r="S4" i="2" a="1"/>
  <c r="S4" i="2" s="1"/>
  <c r="T4" i="2" a="1"/>
  <c r="T4" i="2" s="1"/>
  <c r="U4" i="2" a="1"/>
  <c r="U4" i="2" s="1"/>
  <c r="V4" i="2" a="1"/>
  <c r="V4" i="2" s="1"/>
  <c r="W4" i="2" a="1"/>
  <c r="W4" i="2" s="1"/>
  <c r="Y4" i="2" a="1"/>
  <c r="Y4" i="2" s="1"/>
  <c r="Z4" i="2" a="1"/>
  <c r="Z4" i="2" s="1"/>
  <c r="C5" i="2" a="1"/>
  <c r="C5" i="2" s="1"/>
  <c r="D5" i="2" a="1"/>
  <c r="D5" i="2" s="1"/>
  <c r="E5" i="2" a="1"/>
  <c r="E5" i="2" s="1"/>
  <c r="F5" i="2" a="1"/>
  <c r="F5" i="2" s="1"/>
  <c r="G5" i="2" a="1"/>
  <c r="G5" i="2" s="1"/>
  <c r="H5" i="2" a="1"/>
  <c r="H5" i="2" s="1"/>
  <c r="I5" i="2" a="1"/>
  <c r="I5" i="2" s="1"/>
  <c r="J5" i="2" a="1"/>
  <c r="J5" i="2" s="1"/>
  <c r="K5" i="2" a="1"/>
  <c r="K5" i="2" s="1"/>
  <c r="L5" i="2" a="1"/>
  <c r="L5" i="2" s="1"/>
  <c r="M5" i="2" a="1"/>
  <c r="M5" i="2" s="1"/>
  <c r="N5" i="2" a="1"/>
  <c r="N5" i="2" s="1"/>
  <c r="O5" i="2" a="1"/>
  <c r="O5" i="2" s="1"/>
  <c r="P5" i="2" a="1"/>
  <c r="P5" i="2" s="1"/>
  <c r="Q5" i="2" a="1"/>
  <c r="Q5" i="2" s="1"/>
  <c r="R5" i="2" a="1"/>
  <c r="R5" i="2" s="1"/>
  <c r="S5" i="2" a="1"/>
  <c r="S5" i="2" s="1"/>
  <c r="T5" i="2" a="1"/>
  <c r="T5" i="2" s="1"/>
  <c r="U5" i="2" a="1"/>
  <c r="U5" i="2" s="1"/>
  <c r="V5" i="2" a="1"/>
  <c r="V5" i="2" s="1"/>
  <c r="W5" i="2" a="1"/>
  <c r="W5" i="2" s="1"/>
  <c r="Y5" i="2" a="1"/>
  <c r="Y5" i="2" s="1"/>
  <c r="Z5" i="2" a="1"/>
  <c r="Z5" i="2" s="1"/>
  <c r="C6" i="2" a="1"/>
  <c r="C6" i="2" s="1"/>
  <c r="D6" i="2" a="1"/>
  <c r="D6" i="2" s="1"/>
  <c r="E6" i="2" a="1"/>
  <c r="E6" i="2" s="1"/>
  <c r="F6" i="2" a="1"/>
  <c r="F6" i="2" s="1"/>
  <c r="G6" i="2" a="1"/>
  <c r="G6" i="2" s="1"/>
  <c r="H6" i="2" a="1"/>
  <c r="H6" i="2" s="1"/>
  <c r="I6" i="2" a="1"/>
  <c r="I6" i="2" s="1"/>
  <c r="J6" i="2" a="1"/>
  <c r="J6" i="2" s="1"/>
  <c r="K6" i="2" a="1"/>
  <c r="K6" i="2" s="1"/>
  <c r="L6" i="2" a="1"/>
  <c r="L6" i="2" s="1"/>
  <c r="M6" i="2" a="1"/>
  <c r="M6" i="2" s="1"/>
  <c r="N6" i="2" a="1"/>
  <c r="N6" i="2" s="1"/>
  <c r="O6" i="2" a="1"/>
  <c r="O6" i="2" s="1"/>
  <c r="P6" i="2" a="1"/>
  <c r="P6" i="2" s="1"/>
  <c r="Q6" i="2" a="1"/>
  <c r="Q6" i="2" s="1"/>
  <c r="R6" i="2" a="1"/>
  <c r="R6" i="2" s="1"/>
  <c r="S6" i="2" a="1"/>
  <c r="S6" i="2" s="1"/>
  <c r="T6" i="2" a="1"/>
  <c r="T6" i="2" s="1"/>
  <c r="U6" i="2" a="1"/>
  <c r="U6" i="2" s="1"/>
  <c r="V6" i="2" a="1"/>
  <c r="V6" i="2" s="1"/>
  <c r="W6" i="2" a="1"/>
  <c r="W6" i="2" s="1"/>
  <c r="Y6" i="2" a="1"/>
  <c r="Y6" i="2" s="1"/>
  <c r="Z6" i="2" a="1"/>
  <c r="Z6" i="2" s="1"/>
  <c r="C7" i="2" a="1"/>
  <c r="C7" i="2" s="1"/>
  <c r="D7" i="2" a="1"/>
  <c r="D7" i="2" s="1"/>
  <c r="E7" i="2" a="1"/>
  <c r="E7" i="2" s="1"/>
  <c r="F7" i="2" a="1"/>
  <c r="F7" i="2" s="1"/>
  <c r="G7" i="2" a="1"/>
  <c r="G7" i="2" s="1"/>
  <c r="H7" i="2" a="1"/>
  <c r="H7" i="2" s="1"/>
  <c r="I7" i="2" a="1"/>
  <c r="I7" i="2" s="1"/>
  <c r="J7" i="2" a="1"/>
  <c r="J7" i="2" s="1"/>
  <c r="K7" i="2" a="1"/>
  <c r="K7" i="2" s="1"/>
  <c r="L7" i="2" a="1"/>
  <c r="L7" i="2" s="1"/>
  <c r="M7" i="2" a="1"/>
  <c r="M7" i="2" s="1"/>
  <c r="N7" i="2" a="1"/>
  <c r="N7" i="2" s="1"/>
  <c r="O7" i="2" a="1"/>
  <c r="O7" i="2" s="1"/>
  <c r="P7" i="2" a="1"/>
  <c r="P7" i="2" s="1"/>
  <c r="Q7" i="2" a="1"/>
  <c r="Q7" i="2" s="1"/>
  <c r="R7" i="2" a="1"/>
  <c r="R7" i="2" s="1"/>
  <c r="S7" i="2" a="1"/>
  <c r="S7" i="2" s="1"/>
  <c r="T7" i="2" a="1"/>
  <c r="T7" i="2" s="1"/>
  <c r="U7" i="2" a="1"/>
  <c r="U7" i="2" s="1"/>
  <c r="V7" i="2" a="1"/>
  <c r="V7" i="2" s="1"/>
  <c r="W7" i="2" a="1"/>
  <c r="W7" i="2" s="1"/>
  <c r="Y7" i="2" a="1"/>
  <c r="Y7" i="2" s="1"/>
  <c r="Z7" i="2" a="1"/>
  <c r="Z7" i="2" s="1"/>
  <c r="C8" i="2" a="1"/>
  <c r="C8" i="2" s="1"/>
  <c r="D8" i="2" a="1"/>
  <c r="D8" i="2" s="1"/>
  <c r="E8" i="2" a="1"/>
  <c r="E8" i="2" s="1"/>
  <c r="F8" i="2" a="1"/>
  <c r="F8" i="2" s="1"/>
  <c r="G8" i="2" a="1"/>
  <c r="G8" i="2" s="1"/>
  <c r="H8" i="2" a="1"/>
  <c r="H8" i="2" s="1"/>
  <c r="I8" i="2" a="1"/>
  <c r="I8" i="2" s="1"/>
  <c r="J8" i="2" a="1"/>
  <c r="J8" i="2" s="1"/>
  <c r="K8" i="2" a="1"/>
  <c r="K8" i="2" s="1"/>
  <c r="L8" i="2" a="1"/>
  <c r="L8" i="2" s="1"/>
  <c r="M8" i="2" a="1"/>
  <c r="M8" i="2" s="1"/>
  <c r="N8" i="2" a="1"/>
  <c r="N8" i="2" s="1"/>
  <c r="O8" i="2" a="1"/>
  <c r="O8" i="2" s="1"/>
  <c r="P8" i="2" a="1"/>
  <c r="P8" i="2" s="1"/>
  <c r="Q8" i="2" a="1"/>
  <c r="Q8" i="2" s="1"/>
  <c r="R8" i="2" a="1"/>
  <c r="R8" i="2" s="1"/>
  <c r="S8" i="2" a="1"/>
  <c r="S8" i="2" s="1"/>
  <c r="T8" i="2" a="1"/>
  <c r="T8" i="2" s="1"/>
  <c r="U8" i="2" a="1"/>
  <c r="U8" i="2" s="1"/>
  <c r="V8" i="2" a="1"/>
  <c r="V8" i="2" s="1"/>
  <c r="W8" i="2" a="1"/>
  <c r="W8" i="2" s="1"/>
  <c r="Y8" i="2" a="1"/>
  <c r="Y8" i="2" s="1"/>
  <c r="Z8" i="2" a="1"/>
  <c r="Z8" i="2" s="1"/>
  <c r="C9" i="2" a="1"/>
  <c r="C9" i="2" s="1"/>
  <c r="D9" i="2" a="1"/>
  <c r="D9" i="2" s="1"/>
  <c r="E9" i="2" a="1"/>
  <c r="E9" i="2" s="1"/>
  <c r="F9" i="2" a="1"/>
  <c r="F9" i="2" s="1"/>
  <c r="G9" i="2" a="1"/>
  <c r="G9" i="2" s="1"/>
  <c r="H9" i="2" a="1"/>
  <c r="H9" i="2" s="1"/>
  <c r="I9" i="2" a="1"/>
  <c r="I9" i="2" s="1"/>
  <c r="J9" i="2" a="1"/>
  <c r="J9" i="2" s="1"/>
  <c r="K9" i="2" a="1"/>
  <c r="K9" i="2" s="1"/>
  <c r="L9" i="2" a="1"/>
  <c r="L9" i="2" s="1"/>
  <c r="M9" i="2" a="1"/>
  <c r="M9" i="2" s="1"/>
  <c r="N9" i="2" a="1"/>
  <c r="N9" i="2" s="1"/>
  <c r="O9" i="2" a="1"/>
  <c r="O9" i="2" s="1"/>
  <c r="P9" i="2" a="1"/>
  <c r="P9" i="2" s="1"/>
  <c r="Q9" i="2" a="1"/>
  <c r="Q9" i="2" s="1"/>
  <c r="R9" i="2" a="1"/>
  <c r="R9" i="2" s="1"/>
  <c r="S9" i="2" a="1"/>
  <c r="S9" i="2" s="1"/>
  <c r="T9" i="2" a="1"/>
  <c r="T9" i="2" s="1"/>
  <c r="U9" i="2" a="1"/>
  <c r="U9" i="2" s="1"/>
  <c r="V9" i="2" a="1"/>
  <c r="V9" i="2" s="1"/>
  <c r="W9" i="2" a="1"/>
  <c r="W9" i="2" s="1"/>
  <c r="Y9" i="2" a="1"/>
  <c r="Y9" i="2" s="1"/>
  <c r="Z9" i="2" a="1"/>
  <c r="Z9" i="2" s="1"/>
  <c r="C10" i="2" a="1"/>
  <c r="C10" i="2" s="1"/>
  <c r="D10" i="2" a="1"/>
  <c r="D10" i="2" s="1"/>
  <c r="E10" i="2" a="1"/>
  <c r="E10" i="2" s="1"/>
  <c r="F10" i="2" a="1"/>
  <c r="F10" i="2" s="1"/>
  <c r="G10" i="2" a="1"/>
  <c r="G10" i="2" s="1"/>
  <c r="H10" i="2" a="1"/>
  <c r="H10" i="2" s="1"/>
  <c r="I10" i="2" a="1"/>
  <c r="I10" i="2" s="1"/>
  <c r="J10" i="2" a="1"/>
  <c r="J10" i="2" s="1"/>
  <c r="K10" i="2" a="1"/>
  <c r="K10" i="2" s="1"/>
  <c r="L10" i="2" a="1"/>
  <c r="L10" i="2" s="1"/>
  <c r="M10" i="2" a="1"/>
  <c r="M10" i="2" s="1"/>
  <c r="N10" i="2" a="1"/>
  <c r="N10" i="2" s="1"/>
  <c r="O10" i="2" a="1"/>
  <c r="O10" i="2" s="1"/>
  <c r="P10" i="2" a="1"/>
  <c r="P10" i="2" s="1"/>
  <c r="Q10" i="2" a="1"/>
  <c r="Q10" i="2" s="1"/>
  <c r="R10" i="2" a="1"/>
  <c r="R10" i="2" s="1"/>
  <c r="S10" i="2" a="1"/>
  <c r="S10" i="2" s="1"/>
  <c r="T10" i="2" a="1"/>
  <c r="T10" i="2" s="1"/>
  <c r="U10" i="2" a="1"/>
  <c r="U10" i="2" s="1"/>
  <c r="V10" i="2" a="1"/>
  <c r="V10" i="2" s="1"/>
  <c r="W10" i="2" a="1"/>
  <c r="W10" i="2" s="1"/>
  <c r="Y10" i="2" a="1"/>
  <c r="Y10" i="2" s="1"/>
  <c r="Z10" i="2" a="1"/>
  <c r="Z10" i="2" s="1"/>
  <c r="C11" i="2" a="1"/>
  <c r="C11" i="2" s="1"/>
  <c r="D11" i="2" a="1"/>
  <c r="D11" i="2" s="1"/>
  <c r="E11" i="2" a="1"/>
  <c r="E11" i="2" s="1"/>
  <c r="F11" i="2" a="1"/>
  <c r="F11" i="2" s="1"/>
  <c r="G11" i="2" a="1"/>
  <c r="G11" i="2" s="1"/>
  <c r="H11" i="2" a="1"/>
  <c r="H11" i="2" s="1"/>
  <c r="I11" i="2" a="1"/>
  <c r="I11" i="2" s="1"/>
  <c r="J11" i="2" a="1"/>
  <c r="J11" i="2" s="1"/>
  <c r="K11" i="2" a="1"/>
  <c r="K11" i="2" s="1"/>
  <c r="L11" i="2" a="1"/>
  <c r="L11" i="2" s="1"/>
  <c r="M11" i="2" a="1"/>
  <c r="M11" i="2" s="1"/>
  <c r="N11" i="2" a="1"/>
  <c r="N11" i="2" s="1"/>
  <c r="O11" i="2" a="1"/>
  <c r="O11" i="2" s="1"/>
  <c r="P11" i="2" a="1"/>
  <c r="P11" i="2" s="1"/>
  <c r="Q11" i="2" a="1"/>
  <c r="Q11" i="2" s="1"/>
  <c r="R11" i="2" a="1"/>
  <c r="R11" i="2" s="1"/>
  <c r="S11" i="2" a="1"/>
  <c r="S11" i="2" s="1"/>
  <c r="T11" i="2" a="1"/>
  <c r="T11" i="2" s="1"/>
  <c r="U11" i="2" a="1"/>
  <c r="U11" i="2" s="1"/>
  <c r="V11" i="2" a="1"/>
  <c r="V11" i="2" s="1"/>
  <c r="W11" i="2" a="1"/>
  <c r="W11" i="2" s="1"/>
  <c r="Y11" i="2" a="1"/>
  <c r="Y11" i="2" s="1"/>
  <c r="Z11" i="2" a="1"/>
  <c r="Z11" i="2" s="1"/>
  <c r="C12" i="2" a="1"/>
  <c r="C12" i="2" s="1"/>
  <c r="D12" i="2" a="1"/>
  <c r="D12" i="2" s="1"/>
  <c r="E12" i="2" a="1"/>
  <c r="E12" i="2" s="1"/>
  <c r="F12" i="2" a="1"/>
  <c r="F12" i="2" s="1"/>
  <c r="G12" i="2" a="1"/>
  <c r="G12" i="2" s="1"/>
  <c r="H12" i="2" a="1"/>
  <c r="H12" i="2" s="1"/>
  <c r="I12" i="2" a="1"/>
  <c r="I12" i="2" s="1"/>
  <c r="J12" i="2" a="1"/>
  <c r="J12" i="2" s="1"/>
  <c r="K12" i="2" a="1"/>
  <c r="K12" i="2" s="1"/>
  <c r="L12" i="2" a="1"/>
  <c r="L12" i="2" s="1"/>
  <c r="M12" i="2" a="1"/>
  <c r="M12" i="2" s="1"/>
  <c r="N12" i="2" a="1"/>
  <c r="N12" i="2" s="1"/>
  <c r="O12" i="2" a="1"/>
  <c r="O12" i="2" s="1"/>
  <c r="P12" i="2" a="1"/>
  <c r="P12" i="2" s="1"/>
  <c r="Q12" i="2" a="1"/>
  <c r="Q12" i="2" s="1"/>
  <c r="R12" i="2" a="1"/>
  <c r="R12" i="2" s="1"/>
  <c r="S12" i="2" a="1"/>
  <c r="S12" i="2" s="1"/>
  <c r="T12" i="2" a="1"/>
  <c r="T12" i="2" s="1"/>
  <c r="U12" i="2" a="1"/>
  <c r="U12" i="2" s="1"/>
  <c r="V12" i="2" a="1"/>
  <c r="V12" i="2" s="1"/>
  <c r="W12" i="2" a="1"/>
  <c r="W12" i="2" s="1"/>
  <c r="Y12" i="2" a="1"/>
  <c r="Y12" i="2" s="1"/>
  <c r="Z12" i="2" a="1"/>
  <c r="Z12" i="2" s="1"/>
  <c r="C13" i="2" a="1"/>
  <c r="C13" i="2" s="1"/>
  <c r="D13" i="2" a="1"/>
  <c r="D13" i="2" s="1"/>
  <c r="E13" i="2" a="1"/>
  <c r="E13" i="2" s="1"/>
  <c r="F13" i="2" a="1"/>
  <c r="F13" i="2" s="1"/>
  <c r="G13" i="2" a="1"/>
  <c r="G13" i="2" s="1"/>
  <c r="H13" i="2" a="1"/>
  <c r="H13" i="2" s="1"/>
  <c r="I13" i="2" a="1"/>
  <c r="I13" i="2" s="1"/>
  <c r="J13" i="2" a="1"/>
  <c r="J13" i="2" s="1"/>
  <c r="K13" i="2" a="1"/>
  <c r="K13" i="2" s="1"/>
  <c r="L13" i="2" a="1"/>
  <c r="L13" i="2" s="1"/>
  <c r="M13" i="2" a="1"/>
  <c r="M13" i="2" s="1"/>
  <c r="N13" i="2" a="1"/>
  <c r="N13" i="2" s="1"/>
  <c r="O13" i="2" a="1"/>
  <c r="O13" i="2" s="1"/>
  <c r="P13" i="2" a="1"/>
  <c r="P13" i="2" s="1"/>
  <c r="Q13" i="2" a="1"/>
  <c r="Q13" i="2" s="1"/>
  <c r="R13" i="2" a="1"/>
  <c r="R13" i="2" s="1"/>
  <c r="S13" i="2" a="1"/>
  <c r="S13" i="2" s="1"/>
  <c r="T13" i="2" a="1"/>
  <c r="T13" i="2" s="1"/>
  <c r="U13" i="2" a="1"/>
  <c r="U13" i="2" s="1"/>
  <c r="V13" i="2" a="1"/>
  <c r="V13" i="2" s="1"/>
  <c r="W13" i="2" a="1"/>
  <c r="W13" i="2" s="1"/>
  <c r="Y13" i="2" a="1"/>
  <c r="Y13" i="2" s="1"/>
  <c r="Z13" i="2" a="1"/>
  <c r="Z13" i="2" s="1"/>
  <c r="C14" i="2" a="1"/>
  <c r="C14" i="2" s="1"/>
  <c r="D14" i="2" a="1"/>
  <c r="D14" i="2" s="1"/>
  <c r="E14" i="2" a="1"/>
  <c r="E14" i="2" s="1"/>
  <c r="F14" i="2" a="1"/>
  <c r="F14" i="2" s="1"/>
  <c r="G14" i="2" a="1"/>
  <c r="G14" i="2" s="1"/>
  <c r="H14" i="2" a="1"/>
  <c r="H14" i="2" s="1"/>
  <c r="I14" i="2" a="1"/>
  <c r="I14" i="2" s="1"/>
  <c r="J14" i="2" a="1"/>
  <c r="J14" i="2" s="1"/>
  <c r="K14" i="2" a="1"/>
  <c r="K14" i="2" s="1"/>
  <c r="L14" i="2" a="1"/>
  <c r="L14" i="2" s="1"/>
  <c r="M14" i="2" a="1"/>
  <c r="M14" i="2" s="1"/>
  <c r="N14" i="2" a="1"/>
  <c r="N14" i="2" s="1"/>
  <c r="O14" i="2" a="1"/>
  <c r="O14" i="2" s="1"/>
  <c r="P14" i="2" a="1"/>
  <c r="P14" i="2" s="1"/>
  <c r="Q14" i="2" a="1"/>
  <c r="Q14" i="2" s="1"/>
  <c r="R14" i="2" a="1"/>
  <c r="R14" i="2" s="1"/>
  <c r="S14" i="2" a="1"/>
  <c r="S14" i="2" s="1"/>
  <c r="T14" i="2" a="1"/>
  <c r="T14" i="2" s="1"/>
  <c r="U14" i="2" a="1"/>
  <c r="U14" i="2" s="1"/>
  <c r="V14" i="2" a="1"/>
  <c r="V14" i="2" s="1"/>
  <c r="W14" i="2" a="1"/>
  <c r="W14" i="2" s="1"/>
  <c r="Y14" i="2" a="1"/>
  <c r="Y14" i="2" s="1"/>
  <c r="Z14" i="2" a="1"/>
  <c r="Z14" i="2" s="1"/>
  <c r="C15" i="2" a="1"/>
  <c r="C15" i="2" s="1"/>
  <c r="D15" i="2" a="1"/>
  <c r="D15" i="2" s="1"/>
  <c r="E15" i="2" a="1"/>
  <c r="E15" i="2" s="1"/>
  <c r="F15" i="2" a="1"/>
  <c r="F15" i="2" s="1"/>
  <c r="G15" i="2" a="1"/>
  <c r="G15" i="2" s="1"/>
  <c r="H15" i="2" a="1"/>
  <c r="H15" i="2" s="1"/>
  <c r="I15" i="2" a="1"/>
  <c r="I15" i="2" s="1"/>
  <c r="J15" i="2" a="1"/>
  <c r="J15" i="2" s="1"/>
  <c r="K15" i="2" a="1"/>
  <c r="K15" i="2" s="1"/>
  <c r="L15" i="2" a="1"/>
  <c r="L15" i="2" s="1"/>
  <c r="M15" i="2" a="1"/>
  <c r="M15" i="2" s="1"/>
  <c r="N15" i="2" a="1"/>
  <c r="N15" i="2" s="1"/>
  <c r="O15" i="2" a="1"/>
  <c r="O15" i="2" s="1"/>
  <c r="P15" i="2" a="1"/>
  <c r="P15" i="2" s="1"/>
  <c r="Q15" i="2" a="1"/>
  <c r="Q15" i="2" s="1"/>
  <c r="R15" i="2" a="1"/>
  <c r="R15" i="2" s="1"/>
  <c r="S15" i="2" a="1"/>
  <c r="S15" i="2" s="1"/>
  <c r="T15" i="2" a="1"/>
  <c r="T15" i="2" s="1"/>
  <c r="U15" i="2" a="1"/>
  <c r="U15" i="2" s="1"/>
  <c r="V15" i="2" a="1"/>
  <c r="V15" i="2" s="1"/>
  <c r="W15" i="2" a="1"/>
  <c r="W15" i="2" s="1"/>
  <c r="Y15" i="2" a="1"/>
  <c r="Y15" i="2" s="1"/>
  <c r="Z15" i="2" a="1"/>
  <c r="Z15" i="2" s="1"/>
  <c r="C16" i="2" a="1"/>
  <c r="C16" i="2" s="1"/>
  <c r="D16" i="2" a="1"/>
  <c r="D16" i="2" s="1"/>
  <c r="E16" i="2" a="1"/>
  <c r="E16" i="2" s="1"/>
  <c r="F16" i="2" a="1"/>
  <c r="F16" i="2" s="1"/>
  <c r="G16" i="2" a="1"/>
  <c r="G16" i="2" s="1"/>
  <c r="H16" i="2" a="1"/>
  <c r="H16" i="2" s="1"/>
  <c r="I16" i="2" a="1"/>
  <c r="I16" i="2" s="1"/>
  <c r="J16" i="2" a="1"/>
  <c r="J16" i="2" s="1"/>
  <c r="K16" i="2" a="1"/>
  <c r="K16" i="2" s="1"/>
  <c r="L16" i="2" a="1"/>
  <c r="L16" i="2" s="1"/>
  <c r="M16" i="2" a="1"/>
  <c r="M16" i="2" s="1"/>
  <c r="N16" i="2" a="1"/>
  <c r="N16" i="2" s="1"/>
  <c r="O16" i="2" a="1"/>
  <c r="O16" i="2" s="1"/>
  <c r="P16" i="2" a="1"/>
  <c r="P16" i="2" s="1"/>
  <c r="Q16" i="2" a="1"/>
  <c r="Q16" i="2" s="1"/>
  <c r="R16" i="2" a="1"/>
  <c r="R16" i="2" s="1"/>
  <c r="S16" i="2" a="1"/>
  <c r="S16" i="2" s="1"/>
  <c r="T16" i="2" a="1"/>
  <c r="T16" i="2" s="1"/>
  <c r="U16" i="2" a="1"/>
  <c r="U16" i="2" s="1"/>
  <c r="V16" i="2" a="1"/>
  <c r="V16" i="2" s="1"/>
  <c r="W16" i="2" a="1"/>
  <c r="W16" i="2" s="1"/>
  <c r="Y16" i="2" a="1"/>
  <c r="Y16" i="2" s="1"/>
  <c r="Z16" i="2" a="1"/>
  <c r="Z16" i="2" s="1"/>
  <c r="C17" i="2" a="1"/>
  <c r="C17" i="2" s="1"/>
  <c r="D17" i="2" a="1"/>
  <c r="D17" i="2" s="1"/>
  <c r="E17" i="2" a="1"/>
  <c r="E17" i="2" s="1"/>
  <c r="F17" i="2" a="1"/>
  <c r="F17" i="2" s="1"/>
  <c r="G17" i="2" a="1"/>
  <c r="G17" i="2" s="1"/>
  <c r="H17" i="2" a="1"/>
  <c r="H17" i="2" s="1"/>
  <c r="I17" i="2" a="1"/>
  <c r="I17" i="2" s="1"/>
  <c r="J17" i="2" a="1"/>
  <c r="J17" i="2" s="1"/>
  <c r="K17" i="2" a="1"/>
  <c r="K17" i="2" s="1"/>
  <c r="L17" i="2" a="1"/>
  <c r="L17" i="2" s="1"/>
  <c r="M17" i="2" a="1"/>
  <c r="M17" i="2" s="1"/>
  <c r="N17" i="2" a="1"/>
  <c r="N17" i="2" s="1"/>
  <c r="O17" i="2" a="1"/>
  <c r="O17" i="2" s="1"/>
  <c r="P17" i="2" a="1"/>
  <c r="P17" i="2" s="1"/>
  <c r="Q17" i="2" a="1"/>
  <c r="Q17" i="2" s="1"/>
  <c r="R17" i="2" a="1"/>
  <c r="R17" i="2" s="1"/>
  <c r="S17" i="2" a="1"/>
  <c r="S17" i="2" s="1"/>
  <c r="T17" i="2" a="1"/>
  <c r="T17" i="2" s="1"/>
  <c r="U17" i="2" a="1"/>
  <c r="U17" i="2" s="1"/>
  <c r="V17" i="2" a="1"/>
  <c r="V17" i="2" s="1"/>
  <c r="W17" i="2" a="1"/>
  <c r="W17" i="2" s="1"/>
  <c r="Y17" i="2" a="1"/>
  <c r="Y17" i="2" s="1"/>
  <c r="Z17" i="2" a="1"/>
  <c r="Z17" i="2" s="1"/>
  <c r="C18" i="2" a="1"/>
  <c r="C18" i="2" s="1"/>
  <c r="D18" i="2" a="1"/>
  <c r="D18" i="2" s="1"/>
  <c r="E18" i="2" a="1"/>
  <c r="E18" i="2" s="1"/>
  <c r="F18" i="2" a="1"/>
  <c r="F18" i="2" s="1"/>
  <c r="G18" i="2" a="1"/>
  <c r="G18" i="2" s="1"/>
  <c r="H18" i="2" a="1"/>
  <c r="H18" i="2" s="1"/>
  <c r="I18" i="2" a="1"/>
  <c r="I18" i="2" s="1"/>
  <c r="J18" i="2" a="1"/>
  <c r="J18" i="2" s="1"/>
  <c r="K18" i="2" a="1"/>
  <c r="K18" i="2" s="1"/>
  <c r="L18" i="2" a="1"/>
  <c r="L18" i="2" s="1"/>
  <c r="M18" i="2" a="1"/>
  <c r="M18" i="2" s="1"/>
  <c r="N18" i="2" a="1"/>
  <c r="N18" i="2" s="1"/>
  <c r="O18" i="2" a="1"/>
  <c r="O18" i="2" s="1"/>
  <c r="P18" i="2" a="1"/>
  <c r="P18" i="2" s="1"/>
  <c r="Q18" i="2" a="1"/>
  <c r="Q18" i="2" s="1"/>
  <c r="R18" i="2" a="1"/>
  <c r="R18" i="2" s="1"/>
  <c r="S18" i="2" a="1"/>
  <c r="S18" i="2" s="1"/>
  <c r="T18" i="2" a="1"/>
  <c r="T18" i="2" s="1"/>
  <c r="U18" i="2" a="1"/>
  <c r="U18" i="2" s="1"/>
  <c r="V18" i="2" a="1"/>
  <c r="V18" i="2" s="1"/>
  <c r="W18" i="2" a="1"/>
  <c r="W18" i="2" s="1"/>
  <c r="Y18" i="2" a="1"/>
  <c r="Y18" i="2" s="1"/>
  <c r="Z18" i="2" a="1"/>
  <c r="Z18" i="2" s="1"/>
  <c r="C19" i="2" a="1"/>
  <c r="C19" i="2" s="1"/>
  <c r="D19" i="2" a="1"/>
  <c r="D19" i="2" s="1"/>
  <c r="E19" i="2" a="1"/>
  <c r="E19" i="2" s="1"/>
  <c r="F19" i="2" a="1"/>
  <c r="F19" i="2" s="1"/>
  <c r="G19" i="2" a="1"/>
  <c r="G19" i="2" s="1"/>
  <c r="H19" i="2" a="1"/>
  <c r="H19" i="2" s="1"/>
  <c r="I19" i="2" a="1"/>
  <c r="I19" i="2" s="1"/>
  <c r="J19" i="2" a="1"/>
  <c r="J19" i="2" s="1"/>
  <c r="K19" i="2" a="1"/>
  <c r="K19" i="2" s="1"/>
  <c r="L19" i="2" a="1"/>
  <c r="L19" i="2" s="1"/>
  <c r="M19" i="2" a="1"/>
  <c r="M19" i="2" s="1"/>
  <c r="N19" i="2" a="1"/>
  <c r="N19" i="2" s="1"/>
  <c r="O19" i="2" a="1"/>
  <c r="O19" i="2" s="1"/>
  <c r="P19" i="2" a="1"/>
  <c r="P19" i="2" s="1"/>
  <c r="Q19" i="2" a="1"/>
  <c r="Q19" i="2" s="1"/>
  <c r="R19" i="2" a="1"/>
  <c r="R19" i="2" s="1"/>
  <c r="S19" i="2" a="1"/>
  <c r="S19" i="2" s="1"/>
  <c r="T19" i="2" a="1"/>
  <c r="T19" i="2" s="1"/>
  <c r="U19" i="2" a="1"/>
  <c r="U19" i="2" s="1"/>
  <c r="V19" i="2" a="1"/>
  <c r="V19" i="2" s="1"/>
  <c r="W19" i="2" a="1"/>
  <c r="W19" i="2" s="1"/>
  <c r="Y19" i="2" a="1"/>
  <c r="Y19" i="2" s="1"/>
  <c r="Z19" i="2" a="1"/>
  <c r="Z19" i="2" s="1"/>
  <c r="C20" i="2" a="1"/>
  <c r="C20" i="2" s="1"/>
  <c r="D20" i="2" a="1"/>
  <c r="D20" i="2" s="1"/>
  <c r="E20" i="2" a="1"/>
  <c r="E20" i="2" s="1"/>
  <c r="F20" i="2" a="1"/>
  <c r="F20" i="2" s="1"/>
  <c r="G20" i="2" a="1"/>
  <c r="G20" i="2" s="1"/>
  <c r="H20" i="2" a="1"/>
  <c r="H20" i="2" s="1"/>
  <c r="I20" i="2" a="1"/>
  <c r="I20" i="2" s="1"/>
  <c r="J20" i="2" a="1"/>
  <c r="J20" i="2" s="1"/>
  <c r="K20" i="2" a="1"/>
  <c r="K20" i="2" s="1"/>
  <c r="L20" i="2" a="1"/>
  <c r="L20" i="2" s="1"/>
  <c r="M20" i="2" a="1"/>
  <c r="M20" i="2" s="1"/>
  <c r="N20" i="2" a="1"/>
  <c r="N20" i="2" s="1"/>
  <c r="O20" i="2" a="1"/>
  <c r="O20" i="2" s="1"/>
  <c r="P20" i="2" a="1"/>
  <c r="P20" i="2" s="1"/>
  <c r="Q20" i="2" a="1"/>
  <c r="Q20" i="2" s="1"/>
  <c r="R20" i="2" a="1"/>
  <c r="R20" i="2" s="1"/>
  <c r="S20" i="2" a="1"/>
  <c r="S20" i="2" s="1"/>
  <c r="T20" i="2" a="1"/>
  <c r="T20" i="2" s="1"/>
  <c r="U20" i="2" a="1"/>
  <c r="U20" i="2" s="1"/>
  <c r="V20" i="2" a="1"/>
  <c r="V20" i="2" s="1"/>
  <c r="W20" i="2" a="1"/>
  <c r="W20" i="2" s="1"/>
  <c r="Y20" i="2" a="1"/>
  <c r="Y20" i="2" s="1"/>
  <c r="Z20" i="2" a="1"/>
  <c r="Z20" i="2" s="1"/>
  <c r="C21" i="2" a="1"/>
  <c r="C21" i="2" s="1"/>
  <c r="D21" i="2" a="1"/>
  <c r="D21" i="2" s="1"/>
  <c r="E21" i="2" a="1"/>
  <c r="E21" i="2" s="1"/>
  <c r="F21" i="2" a="1"/>
  <c r="F21" i="2" s="1"/>
  <c r="G21" i="2" a="1"/>
  <c r="G21" i="2" s="1"/>
  <c r="H21" i="2" a="1"/>
  <c r="H21" i="2" s="1"/>
  <c r="I21" i="2" a="1"/>
  <c r="I21" i="2" s="1"/>
  <c r="J21" i="2" a="1"/>
  <c r="J21" i="2" s="1"/>
  <c r="K21" i="2" a="1"/>
  <c r="K21" i="2" s="1"/>
  <c r="L21" i="2" a="1"/>
  <c r="L21" i="2" s="1"/>
  <c r="M21" i="2" a="1"/>
  <c r="M21" i="2" s="1"/>
  <c r="N21" i="2" a="1"/>
  <c r="N21" i="2" s="1"/>
  <c r="O21" i="2" a="1"/>
  <c r="O21" i="2" s="1"/>
  <c r="P21" i="2" a="1"/>
  <c r="P21" i="2" s="1"/>
  <c r="Q21" i="2" a="1"/>
  <c r="Q21" i="2" s="1"/>
  <c r="R21" i="2" a="1"/>
  <c r="R21" i="2" s="1"/>
  <c r="S21" i="2" a="1"/>
  <c r="S21" i="2" s="1"/>
  <c r="T21" i="2" a="1"/>
  <c r="T21" i="2" s="1"/>
  <c r="U21" i="2" a="1"/>
  <c r="U21" i="2" s="1"/>
  <c r="V21" i="2" a="1"/>
  <c r="V21" i="2" s="1"/>
  <c r="W21" i="2" a="1"/>
  <c r="W21" i="2" s="1"/>
  <c r="Y21" i="2" a="1"/>
  <c r="Y21" i="2" s="1"/>
  <c r="Z21" i="2" a="1"/>
  <c r="Z21" i="2" s="1"/>
  <c r="C22" i="2" a="1"/>
  <c r="C22" i="2" s="1"/>
  <c r="D22" i="2" a="1"/>
  <c r="D22" i="2" s="1"/>
  <c r="E22" i="2" a="1"/>
  <c r="E22" i="2" s="1"/>
  <c r="F22" i="2" a="1"/>
  <c r="F22" i="2" s="1"/>
  <c r="G22" i="2" a="1"/>
  <c r="G22" i="2" s="1"/>
  <c r="H22" i="2" a="1"/>
  <c r="H22" i="2" s="1"/>
  <c r="I22" i="2" a="1"/>
  <c r="I22" i="2" s="1"/>
  <c r="J22" i="2" a="1"/>
  <c r="J22" i="2" s="1"/>
  <c r="K22" i="2" a="1"/>
  <c r="K22" i="2" s="1"/>
  <c r="L22" i="2" a="1"/>
  <c r="L22" i="2" s="1"/>
  <c r="M22" i="2" a="1"/>
  <c r="M22" i="2" s="1"/>
  <c r="N22" i="2" a="1"/>
  <c r="N22" i="2" s="1"/>
  <c r="O22" i="2" a="1"/>
  <c r="O22" i="2" s="1"/>
  <c r="P22" i="2" a="1"/>
  <c r="P22" i="2" s="1"/>
  <c r="Q22" i="2" a="1"/>
  <c r="Q22" i="2" s="1"/>
  <c r="R22" i="2" a="1"/>
  <c r="R22" i="2" s="1"/>
  <c r="S22" i="2" a="1"/>
  <c r="S22" i="2" s="1"/>
  <c r="T22" i="2" a="1"/>
  <c r="T22" i="2" s="1"/>
  <c r="U22" i="2" a="1"/>
  <c r="U22" i="2" s="1"/>
  <c r="V22" i="2" a="1"/>
  <c r="V22" i="2" s="1"/>
  <c r="W22" i="2" a="1"/>
  <c r="W22" i="2" s="1"/>
  <c r="Y22" i="2" a="1"/>
  <c r="Y22" i="2" s="1"/>
  <c r="Z22" i="2" a="1"/>
  <c r="Z22" i="2" s="1"/>
  <c r="C23" i="2" a="1"/>
  <c r="C23" i="2" s="1"/>
  <c r="D23" i="2" a="1"/>
  <c r="D23" i="2" s="1"/>
  <c r="E23" i="2" a="1"/>
  <c r="E23" i="2" s="1"/>
  <c r="F23" i="2" a="1"/>
  <c r="F23" i="2" s="1"/>
  <c r="G23" i="2" a="1"/>
  <c r="G23" i="2" s="1"/>
  <c r="H23" i="2" a="1"/>
  <c r="H23" i="2" s="1"/>
  <c r="I23" i="2" a="1"/>
  <c r="I23" i="2" s="1"/>
  <c r="J23" i="2" a="1"/>
  <c r="J23" i="2" s="1"/>
  <c r="K23" i="2" a="1"/>
  <c r="K23" i="2" s="1"/>
  <c r="L23" i="2" a="1"/>
  <c r="L23" i="2" s="1"/>
  <c r="M23" i="2" a="1"/>
  <c r="M23" i="2" s="1"/>
  <c r="N23" i="2" a="1"/>
  <c r="N23" i="2" s="1"/>
  <c r="O23" i="2" a="1"/>
  <c r="O23" i="2" s="1"/>
  <c r="P23" i="2" a="1"/>
  <c r="P23" i="2" s="1"/>
  <c r="Q23" i="2" a="1"/>
  <c r="Q23" i="2" s="1"/>
  <c r="R23" i="2" a="1"/>
  <c r="R23" i="2" s="1"/>
  <c r="S23" i="2" a="1"/>
  <c r="S23" i="2" s="1"/>
  <c r="T23" i="2" a="1"/>
  <c r="T23" i="2" s="1"/>
  <c r="U23" i="2" a="1"/>
  <c r="U23" i="2" s="1"/>
  <c r="V23" i="2" a="1"/>
  <c r="V23" i="2" s="1"/>
  <c r="W23" i="2" a="1"/>
  <c r="W23" i="2" s="1"/>
  <c r="Y23" i="2" a="1"/>
  <c r="Y23" i="2" s="1"/>
  <c r="Z23" i="2" a="1"/>
  <c r="Z23" i="2" s="1"/>
  <c r="C24" i="2" a="1"/>
  <c r="C24" i="2" s="1"/>
  <c r="D24" i="2" a="1"/>
  <c r="D24" i="2" s="1"/>
  <c r="E24" i="2" a="1"/>
  <c r="E24" i="2" s="1"/>
  <c r="F24" i="2" a="1"/>
  <c r="F24" i="2" s="1"/>
  <c r="G24" i="2" a="1"/>
  <c r="G24" i="2" s="1"/>
  <c r="H24" i="2" a="1"/>
  <c r="H24" i="2" s="1"/>
  <c r="I24" i="2" a="1"/>
  <c r="I24" i="2" s="1"/>
  <c r="J24" i="2" a="1"/>
  <c r="J24" i="2" s="1"/>
  <c r="K24" i="2" a="1"/>
  <c r="K24" i="2" s="1"/>
  <c r="L24" i="2" a="1"/>
  <c r="L24" i="2" s="1"/>
  <c r="M24" i="2" a="1"/>
  <c r="M24" i="2" s="1"/>
  <c r="N24" i="2" a="1"/>
  <c r="N24" i="2" s="1"/>
  <c r="O24" i="2" a="1"/>
  <c r="O24" i="2" s="1"/>
  <c r="P24" i="2" a="1"/>
  <c r="P24" i="2" s="1"/>
  <c r="Q24" i="2" a="1"/>
  <c r="Q24" i="2" s="1"/>
  <c r="R24" i="2" a="1"/>
  <c r="R24" i="2" s="1"/>
  <c r="S24" i="2" a="1"/>
  <c r="S24" i="2" s="1"/>
  <c r="T24" i="2" a="1"/>
  <c r="T24" i="2" s="1"/>
  <c r="U24" i="2" a="1"/>
  <c r="U24" i="2" s="1"/>
  <c r="V24" i="2" a="1"/>
  <c r="V24" i="2" s="1"/>
  <c r="W24" i="2" a="1"/>
  <c r="W24" i="2" s="1"/>
  <c r="Y24" i="2" a="1"/>
  <c r="Y24" i="2" s="1"/>
  <c r="Z24" i="2" a="1"/>
  <c r="Z24" i="2" s="1"/>
  <c r="C25" i="2" a="1"/>
  <c r="C25" i="2" s="1"/>
  <c r="D25" i="2" a="1"/>
  <c r="D25" i="2" s="1"/>
  <c r="E25" i="2" a="1"/>
  <c r="E25" i="2" s="1"/>
  <c r="F25" i="2" a="1"/>
  <c r="F25" i="2" s="1"/>
  <c r="G25" i="2" a="1"/>
  <c r="G25" i="2" s="1"/>
  <c r="H25" i="2" a="1"/>
  <c r="H25" i="2" s="1"/>
  <c r="I25" i="2" a="1"/>
  <c r="I25" i="2" s="1"/>
  <c r="J25" i="2" a="1"/>
  <c r="J25" i="2" s="1"/>
  <c r="K25" i="2" a="1"/>
  <c r="K25" i="2" s="1"/>
  <c r="L25" i="2" a="1"/>
  <c r="L25" i="2" s="1"/>
  <c r="M25" i="2" a="1"/>
  <c r="M25" i="2" s="1"/>
  <c r="N25" i="2" a="1"/>
  <c r="N25" i="2" s="1"/>
  <c r="O25" i="2" a="1"/>
  <c r="O25" i="2" s="1"/>
  <c r="P25" i="2" a="1"/>
  <c r="P25" i="2" s="1"/>
  <c r="Q25" i="2" a="1"/>
  <c r="Q25" i="2" s="1"/>
  <c r="R25" i="2" a="1"/>
  <c r="R25" i="2" s="1"/>
  <c r="S25" i="2" a="1"/>
  <c r="S25" i="2" s="1"/>
  <c r="T25" i="2" a="1"/>
  <c r="T25" i="2" s="1"/>
  <c r="U25" i="2" a="1"/>
  <c r="U25" i="2" s="1"/>
  <c r="V25" i="2" a="1"/>
  <c r="V25" i="2" s="1"/>
  <c r="W25" i="2" a="1"/>
  <c r="W25" i="2" s="1"/>
  <c r="Y25" i="2" a="1"/>
  <c r="Y25" i="2" s="1"/>
  <c r="Z25" i="2" a="1"/>
  <c r="Z25" i="2" s="1"/>
  <c r="C26" i="2" a="1"/>
  <c r="C26" i="2" s="1"/>
  <c r="D26" i="2" a="1"/>
  <c r="D26" i="2" s="1"/>
  <c r="E26" i="2" a="1"/>
  <c r="E26" i="2" s="1"/>
  <c r="F26" i="2" a="1"/>
  <c r="F26" i="2" s="1"/>
  <c r="G26" i="2" a="1"/>
  <c r="G26" i="2" s="1"/>
  <c r="H26" i="2" a="1"/>
  <c r="H26" i="2" s="1"/>
  <c r="I26" i="2" a="1"/>
  <c r="I26" i="2" s="1"/>
  <c r="J26" i="2" a="1"/>
  <c r="J26" i="2" s="1"/>
  <c r="K26" i="2" a="1"/>
  <c r="K26" i="2" s="1"/>
  <c r="L26" i="2" a="1"/>
  <c r="L26" i="2" s="1"/>
  <c r="M26" i="2" a="1"/>
  <c r="M26" i="2" s="1"/>
  <c r="N26" i="2" a="1"/>
  <c r="N26" i="2" s="1"/>
  <c r="O26" i="2" a="1"/>
  <c r="O26" i="2" s="1"/>
  <c r="P26" i="2" a="1"/>
  <c r="P26" i="2" s="1"/>
  <c r="Q26" i="2" a="1"/>
  <c r="Q26" i="2" s="1"/>
  <c r="R26" i="2" a="1"/>
  <c r="R26" i="2" s="1"/>
  <c r="S26" i="2" a="1"/>
  <c r="S26" i="2" s="1"/>
  <c r="T26" i="2" a="1"/>
  <c r="T26" i="2" s="1"/>
  <c r="U26" i="2" a="1"/>
  <c r="U26" i="2" s="1"/>
  <c r="V26" i="2" a="1"/>
  <c r="V26" i="2" s="1"/>
  <c r="W26" i="2" a="1"/>
  <c r="W26" i="2" s="1"/>
  <c r="Y26" i="2" a="1"/>
  <c r="Y26" i="2" s="1"/>
  <c r="Z26" i="2" a="1"/>
  <c r="Z26" i="2" s="1"/>
  <c r="C27" i="2" a="1"/>
  <c r="C27" i="2" s="1"/>
  <c r="D27" i="2" a="1"/>
  <c r="D27" i="2" s="1"/>
  <c r="E27" i="2" a="1"/>
  <c r="E27" i="2" s="1"/>
  <c r="F27" i="2" a="1"/>
  <c r="F27" i="2" s="1"/>
  <c r="G27" i="2" a="1"/>
  <c r="G27" i="2" s="1"/>
  <c r="H27" i="2" a="1"/>
  <c r="H27" i="2" s="1"/>
  <c r="I27" i="2" a="1"/>
  <c r="I27" i="2" s="1"/>
  <c r="J27" i="2" a="1"/>
  <c r="J27" i="2" s="1"/>
  <c r="K27" i="2" a="1"/>
  <c r="K27" i="2" s="1"/>
  <c r="L27" i="2" a="1"/>
  <c r="L27" i="2" s="1"/>
  <c r="M27" i="2" a="1"/>
  <c r="M27" i="2" s="1"/>
  <c r="N27" i="2" a="1"/>
  <c r="N27" i="2" s="1"/>
  <c r="O27" i="2" a="1"/>
  <c r="O27" i="2" s="1"/>
  <c r="P27" i="2" a="1"/>
  <c r="P27" i="2" s="1"/>
  <c r="Q27" i="2" a="1"/>
  <c r="Q27" i="2" s="1"/>
  <c r="R27" i="2" a="1"/>
  <c r="R27" i="2" s="1"/>
  <c r="S27" i="2" a="1"/>
  <c r="S27" i="2" s="1"/>
  <c r="T27" i="2" a="1"/>
  <c r="T27" i="2" s="1"/>
  <c r="U27" i="2" a="1"/>
  <c r="U27" i="2" s="1"/>
  <c r="V27" i="2" a="1"/>
  <c r="V27" i="2" s="1"/>
  <c r="W27" i="2" a="1"/>
  <c r="W27" i="2" s="1"/>
  <c r="Y27" i="2" a="1"/>
  <c r="Y27" i="2" s="1"/>
  <c r="Z27" i="2" a="1"/>
  <c r="Z27" i="2" s="1"/>
  <c r="C28" i="2" a="1"/>
  <c r="C28" i="2" s="1"/>
  <c r="D28" i="2" a="1"/>
  <c r="D28" i="2" s="1"/>
  <c r="E28" i="2" a="1"/>
  <c r="E28" i="2" s="1"/>
  <c r="F28" i="2" a="1"/>
  <c r="F28" i="2" s="1"/>
  <c r="G28" i="2" a="1"/>
  <c r="G28" i="2" s="1"/>
  <c r="H28" i="2" a="1"/>
  <c r="H28" i="2" s="1"/>
  <c r="I28" i="2" a="1"/>
  <c r="I28" i="2" s="1"/>
  <c r="J28" i="2" a="1"/>
  <c r="J28" i="2" s="1"/>
  <c r="K28" i="2" a="1"/>
  <c r="K28" i="2" s="1"/>
  <c r="L28" i="2" a="1"/>
  <c r="L28" i="2" s="1"/>
  <c r="M28" i="2" a="1"/>
  <c r="M28" i="2" s="1"/>
  <c r="N28" i="2" a="1"/>
  <c r="N28" i="2" s="1"/>
  <c r="O28" i="2" a="1"/>
  <c r="O28" i="2" s="1"/>
  <c r="P28" i="2" a="1"/>
  <c r="P28" i="2" s="1"/>
  <c r="Q28" i="2" a="1"/>
  <c r="Q28" i="2" s="1"/>
  <c r="R28" i="2" a="1"/>
  <c r="R28" i="2" s="1"/>
  <c r="S28" i="2" a="1"/>
  <c r="S28" i="2" s="1"/>
  <c r="T28" i="2" a="1"/>
  <c r="T28" i="2" s="1"/>
  <c r="U28" i="2" a="1"/>
  <c r="U28" i="2" s="1"/>
  <c r="V28" i="2" a="1"/>
  <c r="V28" i="2" s="1"/>
  <c r="W28" i="2" a="1"/>
  <c r="W28" i="2" s="1"/>
  <c r="Y28" i="2" a="1"/>
  <c r="Y28" i="2" s="1"/>
  <c r="Z28" i="2" a="1"/>
  <c r="Z28" i="2" s="1"/>
  <c r="C29" i="2" a="1"/>
  <c r="C29" i="2" s="1"/>
  <c r="D29" i="2" a="1"/>
  <c r="D29" i="2" s="1"/>
  <c r="E29" i="2" a="1"/>
  <c r="E29" i="2" s="1"/>
  <c r="F29" i="2" a="1"/>
  <c r="F29" i="2" s="1"/>
  <c r="G29" i="2" a="1"/>
  <c r="G29" i="2" s="1"/>
  <c r="H29" i="2" a="1"/>
  <c r="H29" i="2" s="1"/>
  <c r="I29" i="2" a="1"/>
  <c r="I29" i="2" s="1"/>
  <c r="J29" i="2" a="1"/>
  <c r="J29" i="2" s="1"/>
  <c r="K29" i="2" a="1"/>
  <c r="K29" i="2" s="1"/>
  <c r="L29" i="2" a="1"/>
  <c r="L29" i="2" s="1"/>
  <c r="M29" i="2" a="1"/>
  <c r="M29" i="2" s="1"/>
  <c r="N29" i="2" a="1"/>
  <c r="N29" i="2" s="1"/>
  <c r="O29" i="2" a="1"/>
  <c r="O29" i="2" s="1"/>
  <c r="P29" i="2" a="1"/>
  <c r="P29" i="2" s="1"/>
  <c r="Q29" i="2" a="1"/>
  <c r="Q29" i="2" s="1"/>
  <c r="R29" i="2" a="1"/>
  <c r="R29" i="2" s="1"/>
  <c r="S29" i="2" a="1"/>
  <c r="S29" i="2" s="1"/>
  <c r="T29" i="2" a="1"/>
  <c r="T29" i="2" s="1"/>
  <c r="U29" i="2" a="1"/>
  <c r="U29" i="2" s="1"/>
  <c r="V29" i="2" a="1"/>
  <c r="V29" i="2" s="1"/>
  <c r="W29" i="2" a="1"/>
  <c r="W29" i="2" s="1"/>
  <c r="Y29" i="2" a="1"/>
  <c r="Y29" i="2" s="1"/>
  <c r="Z29" i="2" a="1"/>
  <c r="Z29" i="2" s="1"/>
  <c r="C30" i="2" a="1"/>
  <c r="C30" i="2" s="1"/>
  <c r="D30" i="2" a="1"/>
  <c r="D30" i="2" s="1"/>
  <c r="E30" i="2" a="1"/>
  <c r="E30" i="2" s="1"/>
  <c r="F30" i="2" a="1"/>
  <c r="F30" i="2" s="1"/>
  <c r="G30" i="2" a="1"/>
  <c r="G30" i="2" s="1"/>
  <c r="H30" i="2" a="1"/>
  <c r="H30" i="2" s="1"/>
  <c r="I30" i="2" a="1"/>
  <c r="I30" i="2" s="1"/>
  <c r="J30" i="2" a="1"/>
  <c r="J30" i="2" s="1"/>
  <c r="K30" i="2" a="1"/>
  <c r="K30" i="2" s="1"/>
  <c r="L30" i="2" a="1"/>
  <c r="L30" i="2" s="1"/>
  <c r="M30" i="2" a="1"/>
  <c r="M30" i="2" s="1"/>
  <c r="N30" i="2" a="1"/>
  <c r="N30" i="2" s="1"/>
  <c r="O30" i="2" a="1"/>
  <c r="O30" i="2" s="1"/>
  <c r="P30" i="2" a="1"/>
  <c r="P30" i="2" s="1"/>
  <c r="Q30" i="2" a="1"/>
  <c r="Q30" i="2" s="1"/>
  <c r="R30" i="2" a="1"/>
  <c r="R30" i="2" s="1"/>
  <c r="S30" i="2" a="1"/>
  <c r="S30" i="2" s="1"/>
  <c r="T30" i="2" a="1"/>
  <c r="T30" i="2" s="1"/>
  <c r="U30" i="2" a="1"/>
  <c r="U30" i="2" s="1"/>
  <c r="V30" i="2" a="1"/>
  <c r="V30" i="2" s="1"/>
  <c r="W30" i="2" a="1"/>
  <c r="W30" i="2" s="1"/>
  <c r="Y30" i="2" a="1"/>
  <c r="Y30" i="2" s="1"/>
  <c r="Z30" i="2" a="1"/>
  <c r="Z30" i="2" s="1"/>
  <c r="C31" i="2" a="1"/>
  <c r="C31" i="2" s="1"/>
  <c r="D31" i="2" a="1"/>
  <c r="D31" i="2" s="1"/>
  <c r="E31" i="2" a="1"/>
  <c r="E31" i="2" s="1"/>
  <c r="F31" i="2" a="1"/>
  <c r="F31" i="2" s="1"/>
  <c r="G31" i="2" a="1"/>
  <c r="G31" i="2" s="1"/>
  <c r="H31" i="2" a="1"/>
  <c r="H31" i="2" s="1"/>
  <c r="I31" i="2" a="1"/>
  <c r="I31" i="2" s="1"/>
  <c r="J31" i="2" a="1"/>
  <c r="J31" i="2" s="1"/>
  <c r="K31" i="2" a="1"/>
  <c r="K31" i="2" s="1"/>
  <c r="L31" i="2" a="1"/>
  <c r="L31" i="2" s="1"/>
  <c r="M31" i="2" a="1"/>
  <c r="M31" i="2" s="1"/>
  <c r="N31" i="2" a="1"/>
  <c r="N31" i="2" s="1"/>
  <c r="O31" i="2" a="1"/>
  <c r="O31" i="2" s="1"/>
  <c r="P31" i="2" a="1"/>
  <c r="P31" i="2" s="1"/>
  <c r="Q31" i="2" a="1"/>
  <c r="Q31" i="2" s="1"/>
  <c r="R31" i="2" a="1"/>
  <c r="R31" i="2" s="1"/>
  <c r="S31" i="2" a="1"/>
  <c r="S31" i="2" s="1"/>
  <c r="T31" i="2" a="1"/>
  <c r="T31" i="2" s="1"/>
  <c r="U31" i="2" a="1"/>
  <c r="U31" i="2" s="1"/>
  <c r="V31" i="2" a="1"/>
  <c r="V31" i="2" s="1"/>
  <c r="W31" i="2" a="1"/>
  <c r="W31" i="2" s="1"/>
  <c r="Y31" i="2" a="1"/>
  <c r="Y31" i="2" s="1"/>
  <c r="Z31" i="2" a="1"/>
  <c r="Z31" i="2" s="1"/>
  <c r="Z2" i="2" a="1"/>
  <c r="Z2" i="2" s="1"/>
  <c r="Y2" i="2" a="1"/>
  <c r="Y2" i="2" s="1"/>
  <c r="W2" i="2" a="1"/>
  <c r="W2" i="2" s="1"/>
  <c r="V2" i="2" a="1"/>
  <c r="V2" i="2" s="1"/>
  <c r="U2" i="2" a="1"/>
  <c r="U2" i="2" s="1"/>
  <c r="T2" i="2" a="1"/>
  <c r="T2" i="2" s="1"/>
  <c r="S2" i="2" a="1"/>
  <c r="S2" i="2" s="1"/>
  <c r="R2" i="2" a="1"/>
  <c r="R2" i="2" s="1"/>
  <c r="Q2" i="2" a="1"/>
  <c r="Q2" i="2" s="1"/>
  <c r="P2" i="2" a="1"/>
  <c r="P2" i="2" s="1"/>
  <c r="O2" i="2" a="1"/>
  <c r="O2" i="2" s="1"/>
  <c r="N2" i="2" a="1"/>
  <c r="N2" i="2" s="1"/>
  <c r="M2" i="2" a="1"/>
  <c r="M2" i="2" s="1"/>
  <c r="L2" i="2" a="1"/>
  <c r="L2" i="2" s="1"/>
  <c r="K2" i="2" a="1"/>
  <c r="K2" i="2" s="1"/>
  <c r="J2" i="2" a="1"/>
  <c r="J2" i="2" s="1"/>
  <c r="I2" i="2" a="1"/>
  <c r="I2" i="2" s="1"/>
  <c r="H2" i="2" a="1"/>
  <c r="H2" i="2" s="1"/>
  <c r="G2" i="2" a="1"/>
  <c r="G2" i="2" s="1"/>
  <c r="F2" i="2" a="1"/>
  <c r="F2" i="2" s="1"/>
  <c r="E2" i="2" a="1"/>
  <c r="E2" i="2" s="1"/>
  <c r="D2" i="2" a="1"/>
  <c r="D2" i="2" s="1"/>
  <c r="C2" i="2" a="1"/>
  <c r="C2" i="2" s="1"/>
  <c r="B3" i="2" a="1"/>
  <c r="B3" i="2" s="1"/>
  <c r="B4" i="2" a="1"/>
  <c r="B4" i="2" s="1"/>
  <c r="B5" i="2" a="1"/>
  <c r="B5" i="2" s="1"/>
  <c r="B6" i="2" a="1"/>
  <c r="B6" i="2" s="1"/>
  <c r="B7" i="2" a="1"/>
  <c r="B7" i="2" s="1"/>
  <c r="B8" i="2" a="1"/>
  <c r="B8" i="2" s="1"/>
  <c r="B9" i="2" a="1"/>
  <c r="B9" i="2" s="1"/>
  <c r="B10" i="2" a="1"/>
  <c r="B10" i="2" s="1"/>
  <c r="B11" i="2" a="1"/>
  <c r="B11" i="2" s="1"/>
  <c r="B12" i="2" a="1"/>
  <c r="B12" i="2" s="1"/>
  <c r="B13" i="2" a="1"/>
  <c r="B13" i="2" s="1"/>
  <c r="B14" i="2" a="1"/>
  <c r="B14" i="2" s="1"/>
  <c r="B15" i="2" a="1"/>
  <c r="B15" i="2" s="1"/>
  <c r="B16" i="2" a="1"/>
  <c r="B16" i="2" s="1"/>
  <c r="B17" i="2" a="1"/>
  <c r="B17" i="2" s="1"/>
  <c r="B18" i="2" a="1"/>
  <c r="B18" i="2" s="1"/>
  <c r="B19" i="2" a="1"/>
  <c r="B19" i="2" s="1"/>
  <c r="B20" i="2" a="1"/>
  <c r="B20" i="2" s="1"/>
  <c r="B21" i="2" a="1"/>
  <c r="B21" i="2" s="1"/>
  <c r="B22" i="2" a="1"/>
  <c r="B22" i="2" s="1"/>
  <c r="B23" i="2" a="1"/>
  <c r="B23" i="2" s="1"/>
  <c r="B24" i="2" a="1"/>
  <c r="B24" i="2" s="1"/>
  <c r="B25" i="2" a="1"/>
  <c r="B25" i="2" s="1"/>
  <c r="B26" i="2" a="1"/>
  <c r="B26" i="2" s="1"/>
  <c r="B27" i="2" a="1"/>
  <c r="B27" i="2" s="1"/>
  <c r="B28" i="2" a="1"/>
  <c r="B28" i="2" s="1"/>
  <c r="B29" i="2" a="1"/>
  <c r="B29" i="2" s="1"/>
  <c r="B30" i="2" a="1"/>
  <c r="B30" i="2" s="1"/>
  <c r="B31" i="2" a="1"/>
  <c r="B31" i="2" s="1"/>
  <c r="B2" i="2" a="1"/>
  <c r="B2" i="2" s="1"/>
  <c r="B81" i="1" a="1"/>
  <c r="B81" i="1" s="1"/>
  <c r="AF81" i="1" s="1" a="1"/>
  <c r="AF81" i="1" s="1"/>
  <c r="C81" i="1" a="1"/>
  <c r="C81" i="1" s="1"/>
  <c r="D81" i="1" a="1"/>
  <c r="D81" i="1" s="1"/>
  <c r="E81" i="1" a="1"/>
  <c r="E81" i="1" s="1"/>
  <c r="F81" i="1" a="1"/>
  <c r="F81" i="1" s="1"/>
  <c r="G81" i="1" a="1"/>
  <c r="G81" i="1" s="1"/>
  <c r="H81" i="1" a="1"/>
  <c r="H81" i="1" s="1"/>
  <c r="I81" i="1" a="1"/>
  <c r="I81" i="1" s="1"/>
  <c r="J81" i="1" a="1"/>
  <c r="J81" i="1" s="1"/>
  <c r="K81" i="1" a="1"/>
  <c r="K81" i="1" s="1"/>
  <c r="L81" i="1" a="1"/>
  <c r="L81" i="1" s="1"/>
  <c r="M81" i="1" a="1"/>
  <c r="M81" i="1" s="1"/>
  <c r="N81" i="1" a="1"/>
  <c r="N81" i="1" s="1"/>
  <c r="O81" i="1" a="1"/>
  <c r="O81" i="1" s="1"/>
  <c r="P81" i="1" a="1"/>
  <c r="P81" i="1" s="1"/>
  <c r="Q81" i="1" a="1"/>
  <c r="Q81" i="1" s="1"/>
  <c r="R81" i="1" a="1"/>
  <c r="R81" i="1" s="1"/>
  <c r="S81" i="1" a="1"/>
  <c r="S81" i="1" s="1"/>
  <c r="T81" i="1" a="1"/>
  <c r="T81" i="1" s="1"/>
  <c r="U81" i="1" a="1"/>
  <c r="U81" i="1" s="1"/>
  <c r="V81" i="1" a="1"/>
  <c r="V81" i="1" s="1"/>
  <c r="W81" i="1" a="1"/>
  <c r="W81" i="1" s="1"/>
  <c r="X81" i="1" a="1"/>
  <c r="X81" i="1" s="1"/>
  <c r="Y81" i="1" a="1"/>
  <c r="Y81" i="1" s="1"/>
  <c r="Z81" i="1" a="1"/>
  <c r="Z81" i="1" s="1"/>
  <c r="Z35" i="1" a="1"/>
  <c r="Z35" i="1" s="1"/>
  <c r="Z34" i="1" a="1"/>
  <c r="Z34" i="1" s="1"/>
  <c r="Z16" i="1" a="1"/>
  <c r="Z16" i="1" s="1"/>
  <c r="Z19" i="1" a="1"/>
  <c r="Z19" i="1" s="1"/>
  <c r="Z295" i="1" a="1"/>
  <c r="Z295" i="1" s="1"/>
  <c r="Z51" i="1" a="1"/>
  <c r="Z51" i="1" s="1"/>
  <c r="Z258" i="1" a="1"/>
  <c r="Z258" i="1" s="1"/>
  <c r="Z40" i="1" a="1"/>
  <c r="Z40" i="1" s="1"/>
  <c r="Z303" i="1" a="1"/>
  <c r="Z303" i="1" s="1"/>
  <c r="Z339" i="1" a="1"/>
  <c r="Z339" i="1" s="1"/>
  <c r="Z403" i="1" a="1"/>
  <c r="Z403" i="1" s="1"/>
  <c r="Z283" i="1" a="1"/>
  <c r="Z283" i="1" s="1"/>
  <c r="Z379" i="1" a="1"/>
  <c r="Z379" i="1" s="1"/>
  <c r="Z418" i="1" a="1"/>
  <c r="Z418" i="1" s="1"/>
  <c r="Z204" i="1" a="1"/>
  <c r="Z204" i="1" s="1"/>
  <c r="Z105" i="1" a="1"/>
  <c r="Z105" i="1" s="1"/>
  <c r="Z90" i="1" a="1"/>
  <c r="Z90" i="1" s="1"/>
  <c r="Z157" i="1" a="1"/>
  <c r="Z157" i="1" s="1"/>
  <c r="Z170" i="1" a="1"/>
  <c r="Z170" i="1" s="1"/>
  <c r="Z171" i="1" a="1"/>
  <c r="Z171" i="1" s="1"/>
  <c r="Z430" i="1" a="1"/>
  <c r="Z430" i="1" s="1"/>
  <c r="Z218" i="1" a="1"/>
  <c r="Z218" i="1" s="1"/>
  <c r="Z27" i="1" a="1"/>
  <c r="Z27" i="1" s="1"/>
  <c r="Z292" i="1" a="1"/>
  <c r="Z292" i="1" s="1"/>
  <c r="Z424" i="1" a="1"/>
  <c r="Z424" i="1" s="1"/>
  <c r="Z215" i="1" a="1"/>
  <c r="Z215" i="1" s="1"/>
  <c r="Z304" i="1" a="1"/>
  <c r="Z304" i="1" s="1"/>
  <c r="Z254" i="1" a="1"/>
  <c r="Z254" i="1" s="1"/>
  <c r="Z357" i="1" a="1"/>
  <c r="Z357" i="1" s="1"/>
  <c r="Z427" i="1" a="1"/>
  <c r="Z427" i="1" s="1"/>
  <c r="Z286" i="1" a="1"/>
  <c r="Z286" i="1" s="1"/>
  <c r="Z392" i="1" a="1"/>
  <c r="Z392" i="1" s="1"/>
  <c r="Z225" i="1" a="1"/>
  <c r="Z225" i="1" s="1"/>
  <c r="Z331" i="1" a="1"/>
  <c r="Z331" i="1" s="1"/>
  <c r="Z9" i="1" a="1"/>
  <c r="Z9" i="1" s="1"/>
  <c r="Z67" i="1" a="1"/>
  <c r="Z67" i="1" s="1"/>
  <c r="Z419" i="1" a="1"/>
  <c r="Z419" i="1" s="1"/>
  <c r="Z273" i="1" a="1"/>
  <c r="Z273" i="1" s="1"/>
  <c r="Z91" i="1" a="1"/>
  <c r="Z91" i="1" s="1"/>
  <c r="Z85" i="1" a="1"/>
  <c r="Z85" i="1" s="1"/>
  <c r="Z399" i="1" a="1"/>
  <c r="Z399" i="1" s="1"/>
  <c r="Z376" i="1" a="1"/>
  <c r="Z376" i="1" s="1"/>
  <c r="Z18" i="1" a="1"/>
  <c r="Z18" i="1" s="1"/>
  <c r="Z3" i="1" a="1"/>
  <c r="Z3" i="1" s="1"/>
  <c r="Z263" i="1" a="1"/>
  <c r="Z263" i="1" s="1"/>
  <c r="Z8" i="1" a="1"/>
  <c r="Z8" i="1" s="1"/>
  <c r="Z406" i="1" a="1"/>
  <c r="Z406" i="1" s="1"/>
  <c r="Z305" i="1" a="1"/>
  <c r="Z305" i="1" s="1"/>
  <c r="Z274" i="1" a="1"/>
  <c r="Z274" i="1" s="1"/>
  <c r="Z65" i="1" a="1"/>
  <c r="Z65" i="1" s="1"/>
  <c r="Z198" i="1" a="1"/>
  <c r="Z198" i="1" s="1"/>
  <c r="Z174" i="1" a="1"/>
  <c r="Z174" i="1" s="1"/>
  <c r="Z340" i="1" a="1"/>
  <c r="Z340" i="1" s="1"/>
  <c r="Z301" i="1" a="1"/>
  <c r="Z301" i="1" s="1"/>
  <c r="Z253" i="1" a="1"/>
  <c r="Z253" i="1" s="1"/>
  <c r="Z119" i="1" a="1"/>
  <c r="Z119" i="1" s="1"/>
  <c r="Z78" i="1" a="1"/>
  <c r="Z78" i="1" s="1"/>
  <c r="Z182" i="1" a="1"/>
  <c r="Z182" i="1" s="1"/>
  <c r="Z401" i="1" a="1"/>
  <c r="Z401" i="1" s="1"/>
  <c r="Z109" i="1" a="1"/>
  <c r="Z109" i="1" s="1"/>
  <c r="Z397" i="1" a="1"/>
  <c r="Z397" i="1" s="1"/>
  <c r="Z352" i="1" a="1"/>
  <c r="Z352" i="1" s="1"/>
  <c r="Z320" i="1" a="1"/>
  <c r="Z320" i="1" s="1"/>
  <c r="Z349" i="1" a="1"/>
  <c r="Z349" i="1" s="1"/>
  <c r="Z257" i="1" a="1"/>
  <c r="Z257" i="1" s="1"/>
  <c r="Z396" i="1" a="1"/>
  <c r="Z396" i="1" s="1"/>
  <c r="Z178" i="1" a="1"/>
  <c r="Z178" i="1" s="1"/>
  <c r="Z368" i="1" a="1"/>
  <c r="Z368" i="1" s="1"/>
  <c r="Z261" i="1" a="1"/>
  <c r="Z261" i="1" s="1"/>
  <c r="Z386" i="1" a="1"/>
  <c r="Z386" i="1" s="1"/>
  <c r="Z154" i="1" a="1"/>
  <c r="Z154" i="1" s="1"/>
  <c r="Z196" i="1" a="1"/>
  <c r="Z196" i="1" s="1"/>
  <c r="Z338" i="1" a="1"/>
  <c r="Z338" i="1" s="1"/>
  <c r="Z147" i="1" a="1"/>
  <c r="Z147" i="1" s="1"/>
  <c r="Z248" i="1" a="1"/>
  <c r="Z248" i="1" s="1"/>
  <c r="Z329" i="1" a="1"/>
  <c r="Z329" i="1" s="1"/>
  <c r="Z222" i="1" a="1"/>
  <c r="Z222" i="1" s="1"/>
  <c r="Z410" i="1" a="1"/>
  <c r="Z410" i="1" s="1"/>
  <c r="Z314" i="1" a="1"/>
  <c r="Z314" i="1" s="1"/>
  <c r="Z206" i="1" a="1"/>
  <c r="Z206" i="1" s="1"/>
  <c r="Z369" i="1" a="1"/>
  <c r="Z369" i="1" s="1"/>
  <c r="Z184" i="1" a="1"/>
  <c r="Z184" i="1" s="1"/>
  <c r="Z289" i="1" a="1"/>
  <c r="Z289" i="1" s="1"/>
  <c r="Z408" i="1" a="1"/>
  <c r="Z408" i="1" s="1"/>
  <c r="Z112" i="1" a="1"/>
  <c r="Z112" i="1" s="1"/>
  <c r="Z36" i="1" a="1"/>
  <c r="Z36" i="1" s="1"/>
  <c r="Z132" i="1" a="1"/>
  <c r="Z132" i="1" s="1"/>
  <c r="Z103" i="1" a="1"/>
  <c r="Z103" i="1" s="1"/>
  <c r="Z271" i="1" a="1"/>
  <c r="Z271" i="1" s="1"/>
  <c r="Z374" i="1" a="1"/>
  <c r="Z374" i="1" s="1"/>
  <c r="Z137" i="1" a="1"/>
  <c r="Z137" i="1" s="1"/>
  <c r="Z394" i="1" a="1"/>
  <c r="Z394" i="1" s="1"/>
  <c r="Z255" i="1" a="1"/>
  <c r="Z255" i="1" s="1"/>
  <c r="Z285" i="1" a="1"/>
  <c r="Z285" i="1" s="1"/>
  <c r="Z55" i="1" a="1"/>
  <c r="Z55" i="1" s="1"/>
  <c r="Z121" i="1" a="1"/>
  <c r="Z121" i="1" s="1"/>
  <c r="Z312" i="1" a="1"/>
  <c r="Z312" i="1" s="1"/>
  <c r="Z22" i="1" a="1"/>
  <c r="Z22" i="1" s="1"/>
  <c r="Z432" i="1" a="1"/>
  <c r="Z432" i="1" s="1"/>
  <c r="Z125" i="1" a="1"/>
  <c r="Z125" i="1" s="1"/>
  <c r="Z251" i="1" a="1"/>
  <c r="Z251" i="1" s="1"/>
  <c r="Z79" i="1" a="1"/>
  <c r="Z79" i="1" s="1"/>
  <c r="Z389" i="1" a="1"/>
  <c r="Z389" i="1" s="1"/>
  <c r="Z23" i="1" a="1"/>
  <c r="Z23" i="1" s="1"/>
  <c r="Z195" i="1" a="1"/>
  <c r="Z195" i="1" s="1"/>
  <c r="Z135" i="1" a="1"/>
  <c r="Z135" i="1" s="1"/>
  <c r="Z162" i="1" a="1"/>
  <c r="Z162" i="1" s="1"/>
  <c r="Z216" i="1" a="1"/>
  <c r="Z216" i="1" s="1"/>
  <c r="Z372" i="1" a="1"/>
  <c r="Z372" i="1" s="1"/>
  <c r="Z5" i="1" a="1"/>
  <c r="Z5" i="1" s="1"/>
  <c r="Z193" i="1" a="1"/>
  <c r="Z193" i="1" s="1"/>
  <c r="Z167" i="1" a="1"/>
  <c r="Z167" i="1" s="1"/>
  <c r="Z127" i="1" a="1"/>
  <c r="Z127" i="1" s="1"/>
  <c r="Z82" i="1" a="1"/>
  <c r="Z82" i="1" s="1"/>
  <c r="Z224" i="1" a="1"/>
  <c r="Z224" i="1" s="1"/>
  <c r="Z166" i="1" a="1"/>
  <c r="Z166" i="1" s="1"/>
  <c r="Z407" i="1" a="1"/>
  <c r="Z407" i="1" s="1"/>
  <c r="Z145" i="1" a="1"/>
  <c r="Z145" i="1" s="1"/>
  <c r="Z243" i="1" a="1"/>
  <c r="Z243" i="1" s="1"/>
  <c r="Z375" i="1" a="1"/>
  <c r="Z375" i="1" s="1"/>
  <c r="Z28" i="1" a="1"/>
  <c r="Z28" i="1" s="1"/>
  <c r="Z348" i="1" a="1"/>
  <c r="Z348" i="1" s="1"/>
  <c r="Z11" i="1" a="1"/>
  <c r="Z11" i="1" s="1"/>
  <c r="Z161" i="1" a="1"/>
  <c r="Z161" i="1" s="1"/>
  <c r="Z238" i="1" a="1"/>
  <c r="Z238" i="1" s="1"/>
  <c r="Z393" i="1" a="1"/>
  <c r="Z393" i="1" s="1"/>
  <c r="Z179" i="1" a="1"/>
  <c r="Z179" i="1" s="1"/>
  <c r="Z150" i="1" a="1"/>
  <c r="Z150" i="1" s="1"/>
  <c r="Z272" i="1" a="1"/>
  <c r="Z272" i="1" s="1"/>
  <c r="Z165" i="1" a="1"/>
  <c r="Z165" i="1" s="1"/>
  <c r="Z148" i="1" a="1"/>
  <c r="Z148" i="1" s="1"/>
  <c r="Z159" i="1" a="1"/>
  <c r="Z159" i="1" s="1"/>
  <c r="Z341" i="1" a="1"/>
  <c r="Z341" i="1" s="1"/>
  <c r="Z205" i="1" a="1"/>
  <c r="Z205" i="1" s="1"/>
  <c r="Z163" i="1" a="1"/>
  <c r="Z163" i="1" s="1"/>
  <c r="Z2" i="1" a="1"/>
  <c r="Z2" i="1" s="1"/>
  <c r="Z436" i="1" a="1"/>
  <c r="Z436" i="1" s="1"/>
  <c r="Z350" i="1" a="1"/>
  <c r="Z350" i="1" s="1"/>
  <c r="Z194" i="1" a="1"/>
  <c r="Z194" i="1" s="1"/>
  <c r="Z256" i="1" a="1"/>
  <c r="Z256" i="1" s="1"/>
  <c r="Z202" i="1" a="1"/>
  <c r="Z202" i="1" s="1"/>
  <c r="Z37" i="1" a="1"/>
  <c r="Z37" i="1" s="1"/>
  <c r="Z26" i="1" a="1"/>
  <c r="Z26" i="1" s="1"/>
  <c r="Z142" i="1" a="1"/>
  <c r="Z142" i="1" s="1"/>
  <c r="Z294" i="1" a="1"/>
  <c r="Z294" i="1" s="1"/>
  <c r="Z21" i="1" a="1"/>
  <c r="Z21" i="1" s="1"/>
  <c r="Z93" i="1" a="1"/>
  <c r="Z93" i="1" s="1"/>
  <c r="Z52" i="1" a="1"/>
  <c r="Z52" i="1" s="1"/>
  <c r="Z359" i="1" a="1"/>
  <c r="Z359" i="1" s="1"/>
  <c r="Z102" i="1" a="1"/>
  <c r="Z102" i="1" s="1"/>
  <c r="Z29" i="1" a="1"/>
  <c r="Z29" i="1" s="1"/>
  <c r="Z316" i="1" a="1"/>
  <c r="Z316" i="1" s="1"/>
  <c r="Z173" i="1" a="1"/>
  <c r="Z173" i="1" s="1"/>
  <c r="Z246" i="1" a="1"/>
  <c r="Z246" i="1" s="1"/>
  <c r="Z267" i="1" a="1"/>
  <c r="Z267" i="1" s="1"/>
  <c r="Z68" i="1" a="1"/>
  <c r="Z68" i="1" s="1"/>
  <c r="Z181" i="1" a="1"/>
  <c r="Z181" i="1" s="1"/>
  <c r="Z108" i="1" a="1"/>
  <c r="Z108" i="1" s="1"/>
  <c r="Z24" i="1" a="1"/>
  <c r="Z24" i="1" s="1"/>
  <c r="Z361" i="1" a="1"/>
  <c r="Z361" i="1" s="1"/>
  <c r="Z139" i="1" a="1"/>
  <c r="Z139" i="1" s="1"/>
  <c r="Z7" i="1" a="1"/>
  <c r="Z7" i="1" s="1"/>
  <c r="Z212" i="1" a="1"/>
  <c r="Z212" i="1" s="1"/>
  <c r="Z291" i="1" a="1"/>
  <c r="Z291" i="1" s="1"/>
  <c r="Z306" i="1" a="1"/>
  <c r="Z306" i="1" s="1"/>
  <c r="Z113" i="1" a="1"/>
  <c r="Z113" i="1" s="1"/>
  <c r="Z269" i="1" a="1"/>
  <c r="Z269" i="1" s="1"/>
  <c r="Z49" i="1" a="1"/>
  <c r="Z49" i="1" s="1"/>
  <c r="Z138" i="1" a="1"/>
  <c r="Z138" i="1" s="1"/>
  <c r="Z364" i="1" a="1"/>
  <c r="Z364" i="1" s="1"/>
  <c r="Z116" i="1" a="1"/>
  <c r="Z116" i="1" s="1"/>
  <c r="Z425" i="1" a="1"/>
  <c r="Z425" i="1" s="1"/>
  <c r="Z270" i="1" a="1"/>
  <c r="Z270" i="1" s="1"/>
  <c r="Z275" i="1" a="1"/>
  <c r="Z275" i="1" s="1"/>
  <c r="Z44" i="1" a="1"/>
  <c r="Z44" i="1" s="1"/>
  <c r="Z87" i="1" a="1"/>
  <c r="Z87" i="1" s="1"/>
  <c r="Z426" i="1" a="1"/>
  <c r="Z426" i="1" s="1"/>
  <c r="Z201" i="1" a="1"/>
  <c r="Z201" i="1" s="1"/>
  <c r="Z416" i="1" a="1"/>
  <c r="Z416" i="1" s="1"/>
  <c r="Z244" i="1" a="1"/>
  <c r="Z244" i="1" s="1"/>
  <c r="Z141" i="1" a="1"/>
  <c r="Z141" i="1" s="1"/>
  <c r="Z391" i="1" a="1"/>
  <c r="Z391" i="1" s="1"/>
  <c r="Z327" i="1" a="1"/>
  <c r="Z327" i="1" s="1"/>
  <c r="Z281" i="1" a="1"/>
  <c r="Z281" i="1" s="1"/>
  <c r="Z413" i="1" a="1"/>
  <c r="Z413" i="1" s="1"/>
  <c r="Z402" i="1" a="1"/>
  <c r="Z402" i="1" s="1"/>
  <c r="Z387" i="1" a="1"/>
  <c r="Z387" i="1" s="1"/>
  <c r="Z144" i="1" a="1"/>
  <c r="Z144" i="1" s="1"/>
  <c r="Z74" i="1" a="1"/>
  <c r="Z74" i="1" s="1"/>
  <c r="Z358" i="1" a="1"/>
  <c r="Z358" i="1" s="1"/>
  <c r="Z153" i="1" a="1"/>
  <c r="Z153" i="1" s="1"/>
  <c r="Z400" i="1" a="1"/>
  <c r="Z400" i="1" s="1"/>
  <c r="Z381" i="1" a="1"/>
  <c r="Z381" i="1" s="1"/>
  <c r="Z315" i="1" a="1"/>
  <c r="Z315" i="1" s="1"/>
  <c r="Z151" i="1" a="1"/>
  <c r="Z151" i="1" s="1"/>
  <c r="Z299" i="1" a="1"/>
  <c r="Z299" i="1" s="1"/>
  <c r="Z96" i="1" a="1"/>
  <c r="Z96" i="1" s="1"/>
  <c r="Z380" i="1" a="1"/>
  <c r="Z380" i="1" s="1"/>
  <c r="Z405" i="1" a="1"/>
  <c r="Z405" i="1" s="1"/>
  <c r="Z249" i="1" a="1"/>
  <c r="Z249" i="1" s="1"/>
  <c r="Z414" i="1" a="1"/>
  <c r="Z414" i="1" s="1"/>
  <c r="Z211" i="1" a="1"/>
  <c r="Z211" i="1" s="1"/>
  <c r="Z209" i="1" a="1"/>
  <c r="Z209" i="1" s="1"/>
  <c r="Z110" i="1" a="1"/>
  <c r="Z110" i="1" s="1"/>
  <c r="Z221" i="1" a="1"/>
  <c r="Z221" i="1" s="1"/>
  <c r="Z335" i="1" a="1"/>
  <c r="Z335" i="1" s="1"/>
  <c r="Z120" i="1" a="1"/>
  <c r="Z120" i="1" s="1"/>
  <c r="Z223" i="1" a="1"/>
  <c r="Z223" i="1" s="1"/>
  <c r="Z390" i="1" a="1"/>
  <c r="Z390" i="1" s="1"/>
  <c r="Z382" i="1" a="1"/>
  <c r="Z382" i="1" s="1"/>
  <c r="Z345" i="1" a="1"/>
  <c r="Z345" i="1" s="1"/>
  <c r="Z232" i="1" a="1"/>
  <c r="Z232" i="1" s="1"/>
  <c r="Z219" i="1" a="1"/>
  <c r="Z219" i="1" s="1"/>
  <c r="Z431" i="1" a="1"/>
  <c r="Z431" i="1" s="1"/>
  <c r="Z354" i="1" a="1"/>
  <c r="Z354" i="1" s="1"/>
  <c r="Z429" i="1" a="1"/>
  <c r="Z429" i="1" s="1"/>
  <c r="Z50" i="1" a="1"/>
  <c r="Z50" i="1" s="1"/>
  <c r="Z343" i="1" a="1"/>
  <c r="Z343" i="1" s="1"/>
  <c r="Z362" i="1" a="1"/>
  <c r="Z362" i="1" s="1"/>
  <c r="Z32" i="1" a="1"/>
  <c r="Z32" i="1" s="1"/>
  <c r="Z191" i="1" a="1"/>
  <c r="Z191" i="1" s="1"/>
  <c r="Z384" i="1" a="1"/>
  <c r="Z384" i="1" s="1"/>
  <c r="Z175" i="1" a="1"/>
  <c r="Z175" i="1" s="1"/>
  <c r="Z199" i="1" a="1"/>
  <c r="Z199" i="1" s="1"/>
  <c r="Z245" i="1" a="1"/>
  <c r="Z245" i="1" s="1"/>
  <c r="Z72" i="1" a="1"/>
  <c r="Z72" i="1" s="1"/>
  <c r="Z73" i="1" a="1"/>
  <c r="Z73" i="1" s="1"/>
  <c r="Z377" i="1" a="1"/>
  <c r="Z377" i="1" s="1"/>
  <c r="Z12" i="1" a="1"/>
  <c r="Z12" i="1" s="1"/>
  <c r="Z124" i="1" a="1"/>
  <c r="Z124" i="1" s="1"/>
  <c r="Z344" i="1" a="1"/>
  <c r="Z344" i="1" s="1"/>
  <c r="Z213" i="1" a="1"/>
  <c r="Z213" i="1" s="1"/>
  <c r="Z97" i="1" a="1"/>
  <c r="Z97" i="1" s="1"/>
  <c r="Z54" i="1" a="1"/>
  <c r="Z54" i="1" s="1"/>
  <c r="Z143" i="1" a="1"/>
  <c r="Z143" i="1" s="1"/>
  <c r="Z383" i="1" a="1"/>
  <c r="Z383" i="1" s="1"/>
  <c r="Z210" i="1" a="1"/>
  <c r="Z210" i="1" s="1"/>
  <c r="Z440" i="1" a="1"/>
  <c r="Z440" i="1" s="1"/>
  <c r="Z177" i="1" a="1"/>
  <c r="Z177" i="1" s="1"/>
  <c r="Z242" i="1" a="1"/>
  <c r="Z242" i="1" s="1"/>
  <c r="Z241" i="1" a="1"/>
  <c r="Z241" i="1" s="1"/>
  <c r="Z80" i="1" a="1"/>
  <c r="Z80" i="1" s="1"/>
  <c r="Z146" i="1" a="1"/>
  <c r="Z146" i="1" s="1"/>
  <c r="Z250" i="1" a="1"/>
  <c r="Z250" i="1" s="1"/>
  <c r="Z20" i="1" a="1"/>
  <c r="Z20" i="1" s="1"/>
  <c r="Z373" i="1" a="1"/>
  <c r="Z373" i="1" s="1"/>
  <c r="Z395" i="1" a="1"/>
  <c r="Z395" i="1" s="1"/>
  <c r="Z207" i="1" a="1"/>
  <c r="Z207" i="1" s="1"/>
  <c r="Z75" i="1" a="1"/>
  <c r="Z75" i="1" s="1"/>
  <c r="Z236" i="1" a="1"/>
  <c r="Z236" i="1" s="1"/>
  <c r="Z284" i="1" a="1"/>
  <c r="Z284" i="1" s="1"/>
  <c r="Z160" i="1" a="1"/>
  <c r="Z160" i="1" s="1"/>
  <c r="Z129" i="1" a="1"/>
  <c r="Z129" i="1" s="1"/>
  <c r="Z313" i="1" a="1"/>
  <c r="Z313" i="1" s="1"/>
  <c r="Z325" i="1" a="1"/>
  <c r="Z325" i="1" s="1"/>
  <c r="Z439" i="1" a="1"/>
  <c r="Z439" i="1" s="1"/>
  <c r="Z311" i="1" a="1"/>
  <c r="Z311" i="1" s="1"/>
  <c r="Z38" i="1" a="1"/>
  <c r="Z38" i="1" s="1"/>
  <c r="Z63" i="1" a="1"/>
  <c r="Z63" i="1" s="1"/>
  <c r="Z309" i="1" a="1"/>
  <c r="Z309" i="1" s="1"/>
  <c r="Z282" i="1" a="1"/>
  <c r="Z282" i="1" s="1"/>
  <c r="Z398" i="1" a="1"/>
  <c r="Z398" i="1" s="1"/>
  <c r="Z278" i="1" a="1"/>
  <c r="Z278" i="1" s="1"/>
  <c r="Z346" i="1" a="1"/>
  <c r="Z346" i="1" s="1"/>
  <c r="Z237" i="1" a="1"/>
  <c r="Z237" i="1" s="1"/>
  <c r="Z247" i="1" a="1"/>
  <c r="Z247" i="1" s="1"/>
  <c r="Z353" i="1" a="1"/>
  <c r="Z353" i="1" s="1"/>
  <c r="Z360" i="1" a="1"/>
  <c r="Z360" i="1" s="1"/>
  <c r="Z409" i="1" a="1"/>
  <c r="Z409" i="1" s="1"/>
  <c r="Z13" i="1" a="1"/>
  <c r="Z13" i="1" s="1"/>
  <c r="Z131" i="1" a="1"/>
  <c r="Z131" i="1" s="1"/>
  <c r="Z10" i="1" a="1"/>
  <c r="Z10" i="1" s="1"/>
  <c r="Z318" i="1" a="1"/>
  <c r="Z318" i="1" s="1"/>
  <c r="Z57" i="1" a="1"/>
  <c r="Z57" i="1" s="1"/>
  <c r="Z43" i="1" a="1"/>
  <c r="Z43" i="1" s="1"/>
  <c r="Z126" i="1" a="1"/>
  <c r="Z126" i="1" s="1"/>
  <c r="Z149" i="1" a="1"/>
  <c r="Z149" i="1" s="1"/>
  <c r="Z268" i="1" a="1"/>
  <c r="Z268" i="1" s="1"/>
  <c r="Z279" i="1" a="1"/>
  <c r="Z279" i="1" s="1"/>
  <c r="Z136" i="1" a="1"/>
  <c r="Z136" i="1" s="1"/>
  <c r="Z385" i="1" a="1"/>
  <c r="Z385" i="1" s="1"/>
  <c r="Z259" i="1" a="1"/>
  <c r="Z259" i="1" s="1"/>
  <c r="Z330" i="1" a="1"/>
  <c r="Z330" i="1" s="1"/>
  <c r="Z31" i="1" a="1"/>
  <c r="Z31" i="1" s="1"/>
  <c r="Z25" i="1" a="1"/>
  <c r="Z25" i="1" s="1"/>
  <c r="Z208" i="1" a="1"/>
  <c r="Z208" i="1" s="1"/>
  <c r="Z370" i="1" a="1"/>
  <c r="Z370" i="1" s="1"/>
  <c r="Z290" i="1" a="1"/>
  <c r="Z290" i="1" s="1"/>
  <c r="Z411" i="1" a="1"/>
  <c r="Z411" i="1" s="1"/>
  <c r="Z83" i="1" a="1"/>
  <c r="Z83" i="1" s="1"/>
  <c r="Z189" i="1" a="1"/>
  <c r="Z189" i="1" s="1"/>
  <c r="Z101" i="1" a="1"/>
  <c r="Z101" i="1" s="1"/>
  <c r="Z420" i="1" a="1"/>
  <c r="Z420" i="1" s="1"/>
  <c r="Z228" i="1" a="1"/>
  <c r="Z228" i="1" s="1"/>
  <c r="Z262" i="1" a="1"/>
  <c r="Z262" i="1" s="1"/>
  <c r="Z111" i="1" a="1"/>
  <c r="Z111" i="1" s="1"/>
  <c r="Z363" i="1" a="1"/>
  <c r="Z363" i="1" s="1"/>
  <c r="Z15" i="1" a="1"/>
  <c r="Z15" i="1" s="1"/>
  <c r="Z310" i="1" a="1"/>
  <c r="Z310" i="1" s="1"/>
  <c r="Z317" i="1" a="1"/>
  <c r="Z317" i="1" s="1"/>
  <c r="Z297" i="1" a="1"/>
  <c r="Z297" i="1" s="1"/>
  <c r="Z323" i="1" a="1"/>
  <c r="Z323" i="1" s="1"/>
  <c r="Z234" i="1" a="1"/>
  <c r="Z234" i="1" s="1"/>
  <c r="Z133" i="1" a="1"/>
  <c r="Z133" i="1" s="1"/>
  <c r="Z264" i="1" a="1"/>
  <c r="Z264" i="1" s="1"/>
  <c r="Z240" i="1" a="1"/>
  <c r="Z240" i="1" s="1"/>
  <c r="Z371" i="1" a="1"/>
  <c r="Z371" i="1" s="1"/>
  <c r="Z277" i="1" a="1"/>
  <c r="Z277" i="1" s="1"/>
  <c r="Z98" i="1" a="1"/>
  <c r="Z98" i="1" s="1"/>
  <c r="Z76" i="1" a="1"/>
  <c r="Z76" i="1" s="1"/>
  <c r="Z437" i="1" a="1"/>
  <c r="Z437" i="1" s="1"/>
  <c r="Z88" i="1" a="1"/>
  <c r="Z88" i="1" s="1"/>
  <c r="Z64" i="1" a="1"/>
  <c r="Z64" i="1" s="1"/>
  <c r="Z265" i="1" a="1"/>
  <c r="Z265" i="1" s="1"/>
  <c r="Z287" i="1" a="1"/>
  <c r="Z287" i="1" s="1"/>
  <c r="Z367" i="1" a="1"/>
  <c r="Z367" i="1" s="1"/>
  <c r="Z351" i="1" a="1"/>
  <c r="Z351" i="1" s="1"/>
  <c r="Z156" i="1" a="1"/>
  <c r="Z156" i="1" s="1"/>
  <c r="Z183" i="1" a="1"/>
  <c r="Z183" i="1" s="1"/>
  <c r="Z14" i="1" a="1"/>
  <c r="Z14" i="1" s="1"/>
  <c r="Z280" i="1" a="1"/>
  <c r="Z280" i="1" s="1"/>
  <c r="Z95" i="1" a="1"/>
  <c r="Z95" i="1" s="1"/>
  <c r="Z61" i="1" a="1"/>
  <c r="Z61" i="1" s="1"/>
  <c r="Z176" i="1" a="1"/>
  <c r="Z176" i="1" s="1"/>
  <c r="Z33" i="1" a="1"/>
  <c r="Z33" i="1" s="1"/>
  <c r="Z442" i="1" a="1"/>
  <c r="Z442" i="1" s="1"/>
  <c r="Z107" i="1" a="1"/>
  <c r="Z107" i="1" s="1"/>
  <c r="Z321" i="1" a="1"/>
  <c r="Z321" i="1" s="1"/>
  <c r="Z59" i="1" a="1"/>
  <c r="Z59" i="1" s="1"/>
  <c r="Z342" i="1" a="1"/>
  <c r="Z342" i="1" s="1"/>
  <c r="Z187" i="1" a="1"/>
  <c r="Z187" i="1" s="1"/>
  <c r="Z169" i="1" a="1"/>
  <c r="Z169" i="1" s="1"/>
  <c r="Z155" i="1" a="1"/>
  <c r="Z155" i="1" s="1"/>
  <c r="Z47" i="1" a="1"/>
  <c r="Z47" i="1" s="1"/>
  <c r="Z117" i="1" a="1"/>
  <c r="Z117" i="1" s="1"/>
  <c r="Z180" i="1" a="1"/>
  <c r="Z180" i="1" s="1"/>
  <c r="Z94" i="1" a="1"/>
  <c r="Z94" i="1" s="1"/>
  <c r="Z134" i="1" a="1"/>
  <c r="Z134" i="1" s="1"/>
  <c r="Z188" i="1" a="1"/>
  <c r="Z188" i="1" s="1"/>
  <c r="Z276" i="1" a="1"/>
  <c r="Z276" i="1" s="1"/>
  <c r="Z226" i="1" a="1"/>
  <c r="Z226" i="1" s="1"/>
  <c r="Z302" i="1" a="1"/>
  <c r="Z302" i="1" s="1"/>
  <c r="Z252" i="1" a="1"/>
  <c r="Z252" i="1" s="1"/>
  <c r="Z230" i="1" a="1"/>
  <c r="Z230" i="1" s="1"/>
  <c r="Z231" i="1" a="1"/>
  <c r="Z231" i="1" s="1"/>
  <c r="Z421" i="1" a="1"/>
  <c r="Z421" i="1" s="1"/>
  <c r="Z300" i="1" a="1"/>
  <c r="Z300" i="1" s="1"/>
  <c r="Z84" i="1" a="1"/>
  <c r="Z84" i="1" s="1"/>
  <c r="Z106" i="1" a="1"/>
  <c r="Z106" i="1" s="1"/>
  <c r="Z168" i="1" a="1"/>
  <c r="Z168" i="1" s="1"/>
  <c r="Z214" i="1" a="1"/>
  <c r="Z214" i="1" s="1"/>
  <c r="Z41" i="1" a="1"/>
  <c r="Z41" i="1" s="1"/>
  <c r="Z296" i="1" a="1"/>
  <c r="Z296" i="1" s="1"/>
  <c r="Z6" i="1" a="1"/>
  <c r="Z6" i="1" s="1"/>
  <c r="Z433" i="1" a="1"/>
  <c r="Z433" i="1" s="1"/>
  <c r="Z197" i="1" a="1"/>
  <c r="Z197" i="1" s="1"/>
  <c r="Z378" i="1" a="1"/>
  <c r="Z378" i="1" s="1"/>
  <c r="Z152" i="1" a="1"/>
  <c r="Z152" i="1" s="1"/>
  <c r="Z71" i="1" a="1"/>
  <c r="Z71" i="1" s="1"/>
  <c r="Z122" i="1" a="1"/>
  <c r="Z122" i="1" s="1"/>
  <c r="Z30" i="1" a="1"/>
  <c r="Z30" i="1" s="1"/>
  <c r="Z140" i="1" a="1"/>
  <c r="Z140" i="1" s="1"/>
  <c r="Z118" i="1" a="1"/>
  <c r="Z118" i="1" s="1"/>
  <c r="Z70" i="1" a="1"/>
  <c r="Z70" i="1" s="1"/>
  <c r="Z293" i="1" a="1"/>
  <c r="Z293" i="1" s="1"/>
  <c r="Z333" i="1" a="1"/>
  <c r="Z333" i="1" s="1"/>
  <c r="Z434" i="1" a="1"/>
  <c r="Z434" i="1" s="1"/>
  <c r="Z308" i="1" a="1"/>
  <c r="Z308" i="1" s="1"/>
  <c r="Z322" i="1" a="1"/>
  <c r="Z322" i="1" s="1"/>
  <c r="Z227" i="1" a="1"/>
  <c r="Z227" i="1" s="1"/>
  <c r="Z164" i="1" a="1"/>
  <c r="Z164" i="1" s="1"/>
  <c r="Z334" i="1" a="1"/>
  <c r="Z334" i="1" s="1"/>
  <c r="Z417" i="1" a="1"/>
  <c r="Z417" i="1" s="1"/>
  <c r="Z100" i="1" a="1"/>
  <c r="Z100" i="1" s="1"/>
  <c r="Z388" i="1" a="1"/>
  <c r="Z388" i="1" s="1"/>
  <c r="Z89" i="1" a="1"/>
  <c r="Z89" i="1" s="1"/>
  <c r="Z128" i="1" a="1"/>
  <c r="Z128" i="1" s="1"/>
  <c r="Z366" i="1" a="1"/>
  <c r="Z366" i="1" s="1"/>
  <c r="Z190" i="1" a="1"/>
  <c r="Z190" i="1" s="1"/>
  <c r="Z298" i="1" a="1"/>
  <c r="Z298" i="1" s="1"/>
  <c r="Z92" i="1" a="1"/>
  <c r="Z92" i="1" s="1"/>
  <c r="Z412" i="1" a="1"/>
  <c r="Z412" i="1" s="1"/>
  <c r="Z355" i="1" a="1"/>
  <c r="Z355" i="1" s="1"/>
  <c r="Z123" i="1" a="1"/>
  <c r="Z123" i="1" s="1"/>
  <c r="Z229" i="1" a="1"/>
  <c r="Z229" i="1" s="1"/>
  <c r="Z233" i="1" a="1"/>
  <c r="Z233" i="1" s="1"/>
  <c r="Z17" i="1" a="1"/>
  <c r="Z17" i="1" s="1"/>
  <c r="Z48" i="1" a="1"/>
  <c r="Z48" i="1" s="1"/>
  <c r="Z192" i="1" a="1"/>
  <c r="Z192" i="1" s="1"/>
  <c r="Z115" i="1" a="1"/>
  <c r="Z115" i="1" s="1"/>
  <c r="Z220" i="1" a="1"/>
  <c r="Z220" i="1" s="1"/>
  <c r="Z365" i="1" a="1"/>
  <c r="Z365" i="1" s="1"/>
  <c r="Z60" i="1" a="1"/>
  <c r="Z60" i="1" s="1"/>
  <c r="Z99" i="1" a="1"/>
  <c r="Z99" i="1" s="1"/>
  <c r="Z324" i="1" a="1"/>
  <c r="Z324" i="1" s="1"/>
  <c r="Z326" i="1" a="1"/>
  <c r="Z326" i="1" s="1"/>
  <c r="Z217" i="1" a="1"/>
  <c r="Z217" i="1" s="1"/>
  <c r="Z185" i="1" a="1"/>
  <c r="Z185" i="1" s="1"/>
  <c r="Z288" i="1" a="1"/>
  <c r="Z288" i="1" s="1"/>
  <c r="Z158" i="1" a="1"/>
  <c r="Z158" i="1" s="1"/>
  <c r="Z428" i="1" a="1"/>
  <c r="Z428" i="1" s="1"/>
  <c r="Z356" i="1" a="1"/>
  <c r="Z356" i="1" s="1"/>
  <c r="Z239" i="1" a="1"/>
  <c r="Z239" i="1" s="1"/>
  <c r="Z42" i="1" a="1"/>
  <c r="Z42" i="1" s="1"/>
  <c r="Z39" i="1" a="1"/>
  <c r="Z39" i="1" s="1"/>
  <c r="Z347" i="1" a="1"/>
  <c r="Z347" i="1" s="1"/>
  <c r="Z172" i="1" a="1"/>
  <c r="Z172" i="1" s="1"/>
  <c r="Z200" i="1" a="1"/>
  <c r="Z200" i="1" s="1"/>
  <c r="Z4" i="1" a="1"/>
  <c r="Z4" i="1" s="1"/>
  <c r="Z422" i="1" a="1"/>
  <c r="Z422" i="1" s="1"/>
  <c r="Z235" i="1" a="1"/>
  <c r="Z235" i="1" s="1"/>
  <c r="Z336" i="1" a="1"/>
  <c r="Z336" i="1" s="1"/>
  <c r="Z45" i="1" a="1"/>
  <c r="Z45" i="1" s="1"/>
  <c r="Z423" i="1" a="1"/>
  <c r="Z423" i="1" s="1"/>
  <c r="Z66" i="1" a="1"/>
  <c r="Z66" i="1" s="1"/>
  <c r="Z186" i="1" a="1"/>
  <c r="Z186" i="1" s="1"/>
  <c r="Z130" i="1" a="1"/>
  <c r="Z130" i="1" s="1"/>
  <c r="Z260" i="1" a="1"/>
  <c r="Z260" i="1" s="1"/>
  <c r="Z58" i="1" a="1"/>
  <c r="Z58" i="1" s="1"/>
  <c r="Z86" i="1" a="1"/>
  <c r="Z86" i="1" s="1"/>
  <c r="Z114" i="1" a="1"/>
  <c r="Z114" i="1" s="1"/>
  <c r="Z404" i="1" a="1"/>
  <c r="Z404" i="1" s="1"/>
  <c r="Z337" i="1" a="1"/>
  <c r="Z337" i="1" s="1"/>
  <c r="Z435" i="1" a="1"/>
  <c r="Z435" i="1" s="1"/>
  <c r="Z328" i="1" a="1"/>
  <c r="Z328" i="1" s="1"/>
  <c r="Z415" i="1" a="1"/>
  <c r="Z415" i="1" s="1"/>
  <c r="Z441" i="1" a="1"/>
  <c r="Z441" i="1" s="1"/>
  <c r="Z307" i="1" a="1"/>
  <c r="Z307" i="1" s="1"/>
  <c r="Z46" i="1" a="1"/>
  <c r="Z46" i="1" s="1"/>
  <c r="Z104" i="1" a="1"/>
  <c r="Z104" i="1" s="1"/>
  <c r="Z69" i="1" a="1"/>
  <c r="Z69" i="1" s="1"/>
  <c r="Z53" i="1" a="1"/>
  <c r="Z53" i="1" s="1"/>
  <c r="Z62" i="1" a="1"/>
  <c r="Z62" i="1" s="1"/>
  <c r="Z203" i="1" a="1"/>
  <c r="Z203" i="1" s="1"/>
  <c r="Z266" i="1" a="1"/>
  <c r="Z266" i="1" s="1"/>
  <c r="Z438" i="1" a="1"/>
  <c r="Z438" i="1" s="1"/>
  <c r="Z319" i="1" a="1"/>
  <c r="Z319" i="1" s="1"/>
  <c r="Z332" i="1" a="1"/>
  <c r="Z332" i="1" s="1"/>
  <c r="Z56" i="1" a="1"/>
  <c r="Z56" i="1" s="1"/>
  <c r="Z77" i="1" a="1"/>
  <c r="Z77" i="1" s="1"/>
  <c r="B416" i="1" a="1"/>
  <c r="B416" i="1" s="1"/>
  <c r="AF416" i="1" s="1" a="1"/>
  <c r="AF416" i="1" s="1"/>
  <c r="C416" i="1" a="1"/>
  <c r="C416" i="1" s="1"/>
  <c r="D416" i="1" a="1"/>
  <c r="D416" i="1" s="1"/>
  <c r="E416" i="1" a="1"/>
  <c r="E416" i="1" s="1"/>
  <c r="F416" i="1" a="1"/>
  <c r="F416" i="1" s="1"/>
  <c r="G416" i="1" a="1"/>
  <c r="G416" i="1" s="1"/>
  <c r="H416" i="1" a="1"/>
  <c r="H416" i="1" s="1"/>
  <c r="I416" i="1" a="1"/>
  <c r="I416" i="1" s="1"/>
  <c r="J416" i="1" a="1"/>
  <c r="J416" i="1" s="1"/>
  <c r="K416" i="1" a="1"/>
  <c r="K416" i="1" s="1"/>
  <c r="L416" i="1" a="1"/>
  <c r="L416" i="1" s="1"/>
  <c r="M416" i="1" a="1"/>
  <c r="M416" i="1" s="1"/>
  <c r="N416" i="1" a="1"/>
  <c r="N416" i="1" s="1"/>
  <c r="O416" i="1" a="1"/>
  <c r="O416" i="1" s="1"/>
  <c r="P416" i="1" a="1"/>
  <c r="P416" i="1" s="1"/>
  <c r="Q416" i="1" a="1"/>
  <c r="Q416" i="1" s="1"/>
  <c r="R416" i="1" a="1"/>
  <c r="R416" i="1" s="1"/>
  <c r="S416" i="1" a="1"/>
  <c r="S416" i="1" s="1"/>
  <c r="T416" i="1" a="1"/>
  <c r="T416" i="1" s="1"/>
  <c r="U416" i="1" a="1"/>
  <c r="U416" i="1" s="1"/>
  <c r="V416" i="1" a="1"/>
  <c r="V416" i="1" s="1"/>
  <c r="W416" i="1" a="1"/>
  <c r="W416" i="1" s="1"/>
  <c r="X416" i="1" a="1"/>
  <c r="X416" i="1" s="1"/>
  <c r="Y416" i="1" a="1"/>
  <c r="Y416" i="1" s="1"/>
  <c r="B417" i="1" a="1"/>
  <c r="B417" i="1" s="1"/>
  <c r="AF417" i="1" s="1" a="1"/>
  <c r="AF417" i="1" s="1"/>
  <c r="C417" i="1" a="1"/>
  <c r="C417" i="1" s="1"/>
  <c r="D417" i="1" a="1"/>
  <c r="D417" i="1" s="1"/>
  <c r="E417" i="1" a="1"/>
  <c r="E417" i="1" s="1"/>
  <c r="F417" i="1" a="1"/>
  <c r="F417" i="1" s="1"/>
  <c r="G417" i="1" a="1"/>
  <c r="G417" i="1" s="1"/>
  <c r="H417" i="1" a="1"/>
  <c r="H417" i="1" s="1"/>
  <c r="I417" i="1" a="1"/>
  <c r="I417" i="1" s="1"/>
  <c r="J417" i="1" a="1"/>
  <c r="J417" i="1" s="1"/>
  <c r="K417" i="1" a="1"/>
  <c r="K417" i="1" s="1"/>
  <c r="L417" i="1" a="1"/>
  <c r="L417" i="1" s="1"/>
  <c r="M417" i="1" a="1"/>
  <c r="M417" i="1" s="1"/>
  <c r="N417" i="1" a="1"/>
  <c r="N417" i="1" s="1"/>
  <c r="O417" i="1" a="1"/>
  <c r="O417" i="1" s="1"/>
  <c r="P417" i="1" a="1"/>
  <c r="P417" i="1" s="1"/>
  <c r="Q417" i="1" a="1"/>
  <c r="Q417" i="1" s="1"/>
  <c r="R417" i="1" a="1"/>
  <c r="R417" i="1" s="1"/>
  <c r="S417" i="1" a="1"/>
  <c r="S417" i="1" s="1"/>
  <c r="T417" i="1" a="1"/>
  <c r="T417" i="1" s="1"/>
  <c r="U417" i="1" a="1"/>
  <c r="U417" i="1" s="1"/>
  <c r="V417" i="1" a="1"/>
  <c r="V417" i="1" s="1"/>
  <c r="W417" i="1" a="1"/>
  <c r="W417" i="1" s="1"/>
  <c r="X417" i="1" a="1"/>
  <c r="X417" i="1" s="1"/>
  <c r="Y417" i="1" a="1"/>
  <c r="Y417" i="1" s="1"/>
  <c r="B418" i="1" a="1"/>
  <c r="B418" i="1" s="1"/>
  <c r="AF418" i="1" s="1" a="1"/>
  <c r="AF418" i="1" s="1"/>
  <c r="C418" i="1" a="1"/>
  <c r="C418" i="1" s="1"/>
  <c r="D418" i="1" a="1"/>
  <c r="D418" i="1" s="1"/>
  <c r="E418" i="1" a="1"/>
  <c r="E418" i="1" s="1"/>
  <c r="F418" i="1" a="1"/>
  <c r="F418" i="1" s="1"/>
  <c r="G418" i="1" a="1"/>
  <c r="G418" i="1" s="1"/>
  <c r="H418" i="1" a="1"/>
  <c r="H418" i="1" s="1"/>
  <c r="I418" i="1" a="1"/>
  <c r="I418" i="1" s="1"/>
  <c r="J418" i="1" a="1"/>
  <c r="J418" i="1" s="1"/>
  <c r="K418" i="1" a="1"/>
  <c r="K418" i="1" s="1"/>
  <c r="L418" i="1" a="1"/>
  <c r="L418" i="1" s="1"/>
  <c r="M418" i="1" a="1"/>
  <c r="M418" i="1" s="1"/>
  <c r="N418" i="1" a="1"/>
  <c r="N418" i="1" s="1"/>
  <c r="O418" i="1" a="1"/>
  <c r="O418" i="1" s="1"/>
  <c r="P418" i="1" a="1"/>
  <c r="P418" i="1" s="1"/>
  <c r="Q418" i="1" a="1"/>
  <c r="Q418" i="1" s="1"/>
  <c r="R418" i="1" a="1"/>
  <c r="R418" i="1" s="1"/>
  <c r="S418" i="1" a="1"/>
  <c r="S418" i="1" s="1"/>
  <c r="T418" i="1" a="1"/>
  <c r="T418" i="1" s="1"/>
  <c r="U418" i="1" a="1"/>
  <c r="U418" i="1" s="1"/>
  <c r="V418" i="1" a="1"/>
  <c r="V418" i="1" s="1"/>
  <c r="W418" i="1" a="1"/>
  <c r="W418" i="1" s="1"/>
  <c r="X418" i="1" a="1"/>
  <c r="X418" i="1" s="1"/>
  <c r="Y418" i="1" a="1"/>
  <c r="Y418" i="1" s="1"/>
  <c r="B419" i="1" a="1"/>
  <c r="B419" i="1" s="1"/>
  <c r="AF419" i="1" s="1" a="1"/>
  <c r="AF419" i="1" s="1"/>
  <c r="C419" i="1" a="1"/>
  <c r="C419" i="1" s="1"/>
  <c r="D419" i="1" a="1"/>
  <c r="D419" i="1" s="1"/>
  <c r="E419" i="1" a="1"/>
  <c r="E419" i="1" s="1"/>
  <c r="F419" i="1" a="1"/>
  <c r="F419" i="1" s="1"/>
  <c r="G419" i="1" a="1"/>
  <c r="G419" i="1" s="1"/>
  <c r="H419" i="1" a="1"/>
  <c r="H419" i="1" s="1"/>
  <c r="I419" i="1" a="1"/>
  <c r="I419" i="1" s="1"/>
  <c r="J419" i="1" a="1"/>
  <c r="J419" i="1" s="1"/>
  <c r="K419" i="1" a="1"/>
  <c r="K419" i="1" s="1"/>
  <c r="L419" i="1" a="1"/>
  <c r="L419" i="1" s="1"/>
  <c r="M419" i="1" a="1"/>
  <c r="M419" i="1" s="1"/>
  <c r="N419" i="1" a="1"/>
  <c r="N419" i="1" s="1"/>
  <c r="O419" i="1" a="1"/>
  <c r="O419" i="1" s="1"/>
  <c r="P419" i="1" a="1"/>
  <c r="P419" i="1" s="1"/>
  <c r="Q419" i="1" a="1"/>
  <c r="Q419" i="1" s="1"/>
  <c r="R419" i="1" a="1"/>
  <c r="R419" i="1" s="1"/>
  <c r="S419" i="1" a="1"/>
  <c r="S419" i="1" s="1"/>
  <c r="T419" i="1" a="1"/>
  <c r="T419" i="1" s="1"/>
  <c r="U419" i="1" a="1"/>
  <c r="U419" i="1" s="1"/>
  <c r="V419" i="1" a="1"/>
  <c r="V419" i="1" s="1"/>
  <c r="W419" i="1" a="1"/>
  <c r="W419" i="1" s="1"/>
  <c r="X419" i="1" a="1"/>
  <c r="X419" i="1" s="1"/>
  <c r="Y419" i="1" a="1"/>
  <c r="Y419" i="1" s="1"/>
  <c r="B420" i="1" a="1"/>
  <c r="B420" i="1" s="1"/>
  <c r="AF420" i="1" s="1" a="1"/>
  <c r="AF420" i="1" s="1"/>
  <c r="C420" i="1" a="1"/>
  <c r="C420" i="1" s="1"/>
  <c r="D420" i="1" a="1"/>
  <c r="D420" i="1" s="1"/>
  <c r="E420" i="1" a="1"/>
  <c r="E420" i="1" s="1"/>
  <c r="F420" i="1" a="1"/>
  <c r="F420" i="1" s="1"/>
  <c r="G420" i="1" a="1"/>
  <c r="G420" i="1" s="1"/>
  <c r="H420" i="1" a="1"/>
  <c r="H420" i="1" s="1"/>
  <c r="I420" i="1" a="1"/>
  <c r="I420" i="1" s="1"/>
  <c r="J420" i="1" a="1"/>
  <c r="J420" i="1" s="1"/>
  <c r="K420" i="1" a="1"/>
  <c r="K420" i="1" s="1"/>
  <c r="L420" i="1" a="1"/>
  <c r="L420" i="1" s="1"/>
  <c r="M420" i="1" a="1"/>
  <c r="M420" i="1" s="1"/>
  <c r="N420" i="1" a="1"/>
  <c r="N420" i="1" s="1"/>
  <c r="O420" i="1" a="1"/>
  <c r="O420" i="1" s="1"/>
  <c r="P420" i="1" a="1"/>
  <c r="P420" i="1" s="1"/>
  <c r="Q420" i="1" a="1"/>
  <c r="Q420" i="1" s="1"/>
  <c r="R420" i="1" a="1"/>
  <c r="R420" i="1" s="1"/>
  <c r="S420" i="1" a="1"/>
  <c r="S420" i="1" s="1"/>
  <c r="T420" i="1" a="1"/>
  <c r="T420" i="1" s="1"/>
  <c r="U420" i="1" a="1"/>
  <c r="U420" i="1" s="1"/>
  <c r="V420" i="1" a="1"/>
  <c r="V420" i="1" s="1"/>
  <c r="W420" i="1" a="1"/>
  <c r="W420" i="1" s="1"/>
  <c r="X420" i="1" a="1"/>
  <c r="X420" i="1" s="1"/>
  <c r="Y420" i="1" a="1"/>
  <c r="Y420" i="1" s="1"/>
  <c r="B421" i="1" a="1"/>
  <c r="B421" i="1" s="1"/>
  <c r="AF421" i="1" s="1" a="1"/>
  <c r="AF421" i="1" s="1"/>
  <c r="C421" i="1" a="1"/>
  <c r="C421" i="1" s="1"/>
  <c r="D421" i="1" a="1"/>
  <c r="D421" i="1" s="1"/>
  <c r="E421" i="1" a="1"/>
  <c r="E421" i="1" s="1"/>
  <c r="F421" i="1" a="1"/>
  <c r="F421" i="1" s="1"/>
  <c r="G421" i="1" a="1"/>
  <c r="G421" i="1" s="1"/>
  <c r="H421" i="1" a="1"/>
  <c r="H421" i="1" s="1"/>
  <c r="I421" i="1" a="1"/>
  <c r="I421" i="1" s="1"/>
  <c r="J421" i="1" a="1"/>
  <c r="J421" i="1" s="1"/>
  <c r="K421" i="1" a="1"/>
  <c r="K421" i="1" s="1"/>
  <c r="L421" i="1" a="1"/>
  <c r="L421" i="1" s="1"/>
  <c r="M421" i="1" a="1"/>
  <c r="M421" i="1" s="1"/>
  <c r="N421" i="1" a="1"/>
  <c r="N421" i="1" s="1"/>
  <c r="O421" i="1" a="1"/>
  <c r="O421" i="1" s="1"/>
  <c r="P421" i="1" a="1"/>
  <c r="P421" i="1" s="1"/>
  <c r="Q421" i="1" a="1"/>
  <c r="Q421" i="1" s="1"/>
  <c r="R421" i="1" a="1"/>
  <c r="R421" i="1" s="1"/>
  <c r="S421" i="1" a="1"/>
  <c r="S421" i="1" s="1"/>
  <c r="T421" i="1" a="1"/>
  <c r="T421" i="1" s="1"/>
  <c r="U421" i="1" a="1"/>
  <c r="U421" i="1" s="1"/>
  <c r="V421" i="1" a="1"/>
  <c r="V421" i="1" s="1"/>
  <c r="W421" i="1" a="1"/>
  <c r="W421" i="1" s="1"/>
  <c r="X421" i="1" a="1"/>
  <c r="X421" i="1" s="1"/>
  <c r="Y421" i="1" a="1"/>
  <c r="Y421" i="1" s="1"/>
  <c r="B424" i="1" a="1"/>
  <c r="B424" i="1" s="1"/>
  <c r="C424" i="1" a="1"/>
  <c r="C424" i="1" s="1"/>
  <c r="D424" i="1" a="1"/>
  <c r="D424" i="1" s="1"/>
  <c r="E424" i="1" a="1"/>
  <c r="E424" i="1" s="1"/>
  <c r="F424" i="1" a="1"/>
  <c r="F424" i="1" s="1"/>
  <c r="G424" i="1" a="1"/>
  <c r="G424" i="1" s="1"/>
  <c r="H424" i="1" a="1"/>
  <c r="H424" i="1" s="1"/>
  <c r="I424" i="1" a="1"/>
  <c r="I424" i="1" s="1"/>
  <c r="J424" i="1" a="1"/>
  <c r="J424" i="1" s="1"/>
  <c r="K424" i="1" a="1"/>
  <c r="K424" i="1" s="1"/>
  <c r="L424" i="1" a="1"/>
  <c r="L424" i="1" s="1"/>
  <c r="M424" i="1" a="1"/>
  <c r="M424" i="1" s="1"/>
  <c r="N424" i="1" a="1"/>
  <c r="N424" i="1" s="1"/>
  <c r="O424" i="1" a="1"/>
  <c r="O424" i="1" s="1"/>
  <c r="P424" i="1" a="1"/>
  <c r="P424" i="1" s="1"/>
  <c r="Q424" i="1" a="1"/>
  <c r="Q424" i="1" s="1"/>
  <c r="R424" i="1" a="1"/>
  <c r="R424" i="1" s="1"/>
  <c r="S424" i="1" a="1"/>
  <c r="S424" i="1" s="1"/>
  <c r="T424" i="1" a="1"/>
  <c r="T424" i="1" s="1"/>
  <c r="U424" i="1" a="1"/>
  <c r="U424" i="1" s="1"/>
  <c r="V424" i="1" a="1"/>
  <c r="V424" i="1" s="1"/>
  <c r="W424" i="1" a="1"/>
  <c r="W424" i="1" s="1"/>
  <c r="X424" i="1" a="1"/>
  <c r="X424" i="1" s="1"/>
  <c r="Y424" i="1" a="1"/>
  <c r="Y424" i="1" s="1"/>
  <c r="B423" i="1" a="1"/>
  <c r="B423" i="1" s="1"/>
  <c r="C423" i="1" a="1"/>
  <c r="C423" i="1" s="1"/>
  <c r="D423" i="1" a="1"/>
  <c r="D423" i="1" s="1"/>
  <c r="E423" i="1" a="1"/>
  <c r="E423" i="1" s="1"/>
  <c r="F423" i="1" a="1"/>
  <c r="F423" i="1" s="1"/>
  <c r="G423" i="1" a="1"/>
  <c r="G423" i="1" s="1"/>
  <c r="H423" i="1" a="1"/>
  <c r="H423" i="1" s="1"/>
  <c r="I423" i="1" a="1"/>
  <c r="I423" i="1" s="1"/>
  <c r="J423" i="1" a="1"/>
  <c r="J423" i="1" s="1"/>
  <c r="K423" i="1" a="1"/>
  <c r="K423" i="1" s="1"/>
  <c r="L423" i="1" a="1"/>
  <c r="L423" i="1" s="1"/>
  <c r="M423" i="1" a="1"/>
  <c r="M423" i="1" s="1"/>
  <c r="N423" i="1" a="1"/>
  <c r="N423" i="1" s="1"/>
  <c r="O423" i="1" a="1"/>
  <c r="O423" i="1" s="1"/>
  <c r="P423" i="1" a="1"/>
  <c r="P423" i="1" s="1"/>
  <c r="Q423" i="1" a="1"/>
  <c r="Q423" i="1" s="1"/>
  <c r="R423" i="1" a="1"/>
  <c r="R423" i="1" s="1"/>
  <c r="S423" i="1" a="1"/>
  <c r="S423" i="1" s="1"/>
  <c r="T423" i="1" a="1"/>
  <c r="T423" i="1" s="1"/>
  <c r="U423" i="1" a="1"/>
  <c r="U423" i="1" s="1"/>
  <c r="V423" i="1" a="1"/>
  <c r="V423" i="1" s="1"/>
  <c r="W423" i="1" a="1"/>
  <c r="W423" i="1" s="1"/>
  <c r="X423" i="1" a="1"/>
  <c r="X423" i="1" s="1"/>
  <c r="Y423" i="1" a="1"/>
  <c r="Y423" i="1" s="1"/>
  <c r="B399" i="1" a="1"/>
  <c r="B399" i="1" s="1"/>
  <c r="C399" i="1" a="1"/>
  <c r="C399" i="1" s="1"/>
  <c r="D399" i="1" a="1"/>
  <c r="D399" i="1" s="1"/>
  <c r="E399" i="1" a="1"/>
  <c r="E399" i="1" s="1"/>
  <c r="F399" i="1" a="1"/>
  <c r="F399" i="1" s="1"/>
  <c r="G399" i="1" a="1"/>
  <c r="G399" i="1" s="1"/>
  <c r="H399" i="1" a="1"/>
  <c r="H399" i="1" s="1"/>
  <c r="I399" i="1" a="1"/>
  <c r="I399" i="1" s="1"/>
  <c r="J399" i="1" a="1"/>
  <c r="J399" i="1" s="1"/>
  <c r="K399" i="1" a="1"/>
  <c r="K399" i="1" s="1"/>
  <c r="L399" i="1" a="1"/>
  <c r="L399" i="1" s="1"/>
  <c r="M399" i="1" a="1"/>
  <c r="M399" i="1" s="1"/>
  <c r="N399" i="1" a="1"/>
  <c r="N399" i="1" s="1"/>
  <c r="O399" i="1" a="1"/>
  <c r="O399" i="1" s="1"/>
  <c r="P399" i="1" a="1"/>
  <c r="P399" i="1" s="1"/>
  <c r="Q399" i="1" a="1"/>
  <c r="Q399" i="1" s="1"/>
  <c r="R399" i="1" a="1"/>
  <c r="R399" i="1" s="1"/>
  <c r="S399" i="1" a="1"/>
  <c r="S399" i="1" s="1"/>
  <c r="T399" i="1" a="1"/>
  <c r="T399" i="1" s="1"/>
  <c r="U399" i="1" a="1"/>
  <c r="U399" i="1" s="1"/>
  <c r="V399" i="1" a="1"/>
  <c r="V399" i="1" s="1"/>
  <c r="W399" i="1" a="1"/>
  <c r="W399" i="1" s="1"/>
  <c r="X399" i="1" a="1"/>
  <c r="X399" i="1" s="1"/>
  <c r="Y399" i="1" a="1"/>
  <c r="Y399" i="1" s="1"/>
  <c r="B426" i="1" a="1"/>
  <c r="B426" i="1" s="1"/>
  <c r="C426" i="1" a="1"/>
  <c r="C426" i="1" s="1"/>
  <c r="D426" i="1" a="1"/>
  <c r="D426" i="1" s="1"/>
  <c r="E426" i="1" a="1"/>
  <c r="E426" i="1" s="1"/>
  <c r="F426" i="1" a="1"/>
  <c r="F426" i="1" s="1"/>
  <c r="G426" i="1" a="1"/>
  <c r="G426" i="1" s="1"/>
  <c r="H426" i="1" a="1"/>
  <c r="H426" i="1" s="1"/>
  <c r="I426" i="1" a="1"/>
  <c r="I426" i="1" s="1"/>
  <c r="J426" i="1" a="1"/>
  <c r="J426" i="1" s="1"/>
  <c r="K426" i="1" a="1"/>
  <c r="K426" i="1" s="1"/>
  <c r="L426" i="1" a="1"/>
  <c r="L426" i="1" s="1"/>
  <c r="M426" i="1" a="1"/>
  <c r="M426" i="1" s="1"/>
  <c r="N426" i="1" a="1"/>
  <c r="N426" i="1" s="1"/>
  <c r="O426" i="1" a="1"/>
  <c r="O426" i="1" s="1"/>
  <c r="P426" i="1" a="1"/>
  <c r="P426" i="1" s="1"/>
  <c r="Q426" i="1" a="1"/>
  <c r="Q426" i="1" s="1"/>
  <c r="R426" i="1" a="1"/>
  <c r="R426" i="1" s="1"/>
  <c r="S426" i="1" a="1"/>
  <c r="S426" i="1" s="1"/>
  <c r="T426" i="1" a="1"/>
  <c r="T426" i="1" s="1"/>
  <c r="U426" i="1" a="1"/>
  <c r="U426" i="1" s="1"/>
  <c r="V426" i="1" a="1"/>
  <c r="V426" i="1" s="1"/>
  <c r="W426" i="1" a="1"/>
  <c r="W426" i="1" s="1"/>
  <c r="X426" i="1" a="1"/>
  <c r="X426" i="1" s="1"/>
  <c r="Y426" i="1" a="1"/>
  <c r="Y426" i="1" s="1"/>
  <c r="B428" i="1" a="1"/>
  <c r="B428" i="1" s="1"/>
  <c r="C428" i="1" a="1"/>
  <c r="C428" i="1" s="1"/>
  <c r="D428" i="1" a="1"/>
  <c r="D428" i="1" s="1"/>
  <c r="E428" i="1" a="1"/>
  <c r="E428" i="1" s="1"/>
  <c r="F428" i="1" a="1"/>
  <c r="F428" i="1" s="1"/>
  <c r="G428" i="1" a="1"/>
  <c r="G428" i="1" s="1"/>
  <c r="H428" i="1" a="1"/>
  <c r="H428" i="1" s="1"/>
  <c r="I428" i="1" a="1"/>
  <c r="I428" i="1" s="1"/>
  <c r="J428" i="1" a="1"/>
  <c r="J428" i="1" s="1"/>
  <c r="K428" i="1" a="1"/>
  <c r="K428" i="1" s="1"/>
  <c r="L428" i="1" a="1"/>
  <c r="L428" i="1" s="1"/>
  <c r="M428" i="1" a="1"/>
  <c r="M428" i="1" s="1"/>
  <c r="N428" i="1" a="1"/>
  <c r="N428" i="1" s="1"/>
  <c r="O428" i="1" a="1"/>
  <c r="O428" i="1" s="1"/>
  <c r="P428" i="1" a="1"/>
  <c r="P428" i="1" s="1"/>
  <c r="Q428" i="1" a="1"/>
  <c r="Q428" i="1" s="1"/>
  <c r="R428" i="1" a="1"/>
  <c r="R428" i="1" s="1"/>
  <c r="S428" i="1" a="1"/>
  <c r="S428" i="1" s="1"/>
  <c r="T428" i="1" a="1"/>
  <c r="T428" i="1" s="1"/>
  <c r="U428" i="1" a="1"/>
  <c r="U428" i="1" s="1"/>
  <c r="V428" i="1" a="1"/>
  <c r="V428" i="1" s="1"/>
  <c r="W428" i="1" a="1"/>
  <c r="W428" i="1" s="1"/>
  <c r="X428" i="1" a="1"/>
  <c r="X428" i="1" s="1"/>
  <c r="Y428" i="1" a="1"/>
  <c r="Y428" i="1" s="1"/>
  <c r="B427" i="1" a="1"/>
  <c r="B427" i="1" s="1"/>
  <c r="C427" i="1" a="1"/>
  <c r="C427" i="1" s="1"/>
  <c r="D427" i="1" a="1"/>
  <c r="D427" i="1" s="1"/>
  <c r="E427" i="1" a="1"/>
  <c r="E427" i="1" s="1"/>
  <c r="F427" i="1" a="1"/>
  <c r="F427" i="1" s="1"/>
  <c r="G427" i="1" a="1"/>
  <c r="G427" i="1" s="1"/>
  <c r="H427" i="1" a="1"/>
  <c r="H427" i="1" s="1"/>
  <c r="I427" i="1" a="1"/>
  <c r="I427" i="1" s="1"/>
  <c r="J427" i="1" a="1"/>
  <c r="J427" i="1" s="1"/>
  <c r="K427" i="1" a="1"/>
  <c r="K427" i="1" s="1"/>
  <c r="L427" i="1" a="1"/>
  <c r="L427" i="1" s="1"/>
  <c r="M427" i="1" a="1"/>
  <c r="M427" i="1" s="1"/>
  <c r="N427" i="1" a="1"/>
  <c r="N427" i="1" s="1"/>
  <c r="O427" i="1" a="1"/>
  <c r="O427" i="1" s="1"/>
  <c r="P427" i="1" a="1"/>
  <c r="P427" i="1" s="1"/>
  <c r="Q427" i="1" a="1"/>
  <c r="Q427" i="1" s="1"/>
  <c r="R427" i="1" a="1"/>
  <c r="R427" i="1" s="1"/>
  <c r="S427" i="1" a="1"/>
  <c r="S427" i="1" s="1"/>
  <c r="T427" i="1" a="1"/>
  <c r="T427" i="1" s="1"/>
  <c r="U427" i="1" a="1"/>
  <c r="U427" i="1" s="1"/>
  <c r="V427" i="1" a="1"/>
  <c r="V427" i="1" s="1"/>
  <c r="W427" i="1" a="1"/>
  <c r="W427" i="1" s="1"/>
  <c r="X427" i="1" a="1"/>
  <c r="X427" i="1" s="1"/>
  <c r="Y427" i="1" a="1"/>
  <c r="Y427" i="1" s="1"/>
  <c r="B430" i="1" a="1"/>
  <c r="B430" i="1" s="1"/>
  <c r="AF430" i="1" s="1" a="1"/>
  <c r="AF430" i="1" s="1"/>
  <c r="C430" i="1" a="1"/>
  <c r="C430" i="1" s="1"/>
  <c r="D430" i="1" a="1"/>
  <c r="D430" i="1" s="1"/>
  <c r="E430" i="1" a="1"/>
  <c r="E430" i="1" s="1"/>
  <c r="F430" i="1" a="1"/>
  <c r="F430" i="1" s="1"/>
  <c r="G430" i="1" a="1"/>
  <c r="G430" i="1" s="1"/>
  <c r="H430" i="1" a="1"/>
  <c r="H430" i="1" s="1"/>
  <c r="I430" i="1" a="1"/>
  <c r="I430" i="1" s="1"/>
  <c r="J430" i="1" a="1"/>
  <c r="J430" i="1" s="1"/>
  <c r="K430" i="1" a="1"/>
  <c r="K430" i="1" s="1"/>
  <c r="L430" i="1" a="1"/>
  <c r="L430" i="1" s="1"/>
  <c r="M430" i="1" a="1"/>
  <c r="M430" i="1" s="1"/>
  <c r="N430" i="1" a="1"/>
  <c r="N430" i="1" s="1"/>
  <c r="O430" i="1" a="1"/>
  <c r="O430" i="1" s="1"/>
  <c r="P430" i="1" a="1"/>
  <c r="P430" i="1" s="1"/>
  <c r="Q430" i="1" a="1"/>
  <c r="Q430" i="1" s="1"/>
  <c r="R430" i="1" a="1"/>
  <c r="R430" i="1" s="1"/>
  <c r="S430" i="1" a="1"/>
  <c r="S430" i="1" s="1"/>
  <c r="T430" i="1" a="1"/>
  <c r="T430" i="1" s="1"/>
  <c r="U430" i="1" a="1"/>
  <c r="U430" i="1" s="1"/>
  <c r="V430" i="1" a="1"/>
  <c r="V430" i="1" s="1"/>
  <c r="W430" i="1" a="1"/>
  <c r="W430" i="1" s="1"/>
  <c r="X430" i="1" a="1"/>
  <c r="X430" i="1" s="1"/>
  <c r="Y430" i="1" a="1"/>
  <c r="Y430" i="1" s="1"/>
  <c r="B431" i="1" a="1"/>
  <c r="B431" i="1" s="1"/>
  <c r="AF431" i="1" s="1" a="1"/>
  <c r="AF431" i="1" s="1"/>
  <c r="C431" i="1" a="1"/>
  <c r="C431" i="1" s="1"/>
  <c r="D431" i="1" a="1"/>
  <c r="D431" i="1" s="1"/>
  <c r="E431" i="1" a="1"/>
  <c r="E431" i="1" s="1"/>
  <c r="F431" i="1" a="1"/>
  <c r="F431" i="1" s="1"/>
  <c r="G431" i="1" a="1"/>
  <c r="G431" i="1" s="1"/>
  <c r="H431" i="1" a="1"/>
  <c r="H431" i="1" s="1"/>
  <c r="I431" i="1" a="1"/>
  <c r="I431" i="1" s="1"/>
  <c r="J431" i="1" a="1"/>
  <c r="J431" i="1" s="1"/>
  <c r="K431" i="1" a="1"/>
  <c r="K431" i="1" s="1"/>
  <c r="L431" i="1" a="1"/>
  <c r="L431" i="1" s="1"/>
  <c r="M431" i="1" a="1"/>
  <c r="M431" i="1" s="1"/>
  <c r="N431" i="1" a="1"/>
  <c r="N431" i="1" s="1"/>
  <c r="O431" i="1" a="1"/>
  <c r="O431" i="1" s="1"/>
  <c r="P431" i="1" a="1"/>
  <c r="P431" i="1" s="1"/>
  <c r="Q431" i="1" a="1"/>
  <c r="Q431" i="1" s="1"/>
  <c r="R431" i="1" a="1"/>
  <c r="R431" i="1" s="1"/>
  <c r="S431" i="1" a="1"/>
  <c r="S431" i="1" s="1"/>
  <c r="T431" i="1" a="1"/>
  <c r="T431" i="1" s="1"/>
  <c r="U431" i="1" a="1"/>
  <c r="U431" i="1" s="1"/>
  <c r="V431" i="1" a="1"/>
  <c r="V431" i="1" s="1"/>
  <c r="W431" i="1" a="1"/>
  <c r="W431" i="1" s="1"/>
  <c r="X431" i="1" a="1"/>
  <c r="X431" i="1" s="1"/>
  <c r="Y431" i="1" a="1"/>
  <c r="Y431" i="1" s="1"/>
  <c r="B400" i="1" a="1"/>
  <c r="B400" i="1" s="1"/>
  <c r="C400" i="1" a="1"/>
  <c r="C400" i="1" s="1"/>
  <c r="D400" i="1" a="1"/>
  <c r="D400" i="1" s="1"/>
  <c r="E400" i="1" a="1"/>
  <c r="E400" i="1" s="1"/>
  <c r="F400" i="1" a="1"/>
  <c r="F400" i="1" s="1"/>
  <c r="G400" i="1" a="1"/>
  <c r="G400" i="1" s="1"/>
  <c r="H400" i="1" a="1"/>
  <c r="H400" i="1" s="1"/>
  <c r="I400" i="1" a="1"/>
  <c r="I400" i="1" s="1"/>
  <c r="J400" i="1" a="1"/>
  <c r="J400" i="1" s="1"/>
  <c r="K400" i="1" a="1"/>
  <c r="K400" i="1" s="1"/>
  <c r="L400" i="1" a="1"/>
  <c r="L400" i="1" s="1"/>
  <c r="M400" i="1" a="1"/>
  <c r="M400" i="1" s="1"/>
  <c r="N400" i="1" a="1"/>
  <c r="N400" i="1" s="1"/>
  <c r="O400" i="1" a="1"/>
  <c r="O400" i="1" s="1"/>
  <c r="P400" i="1" a="1"/>
  <c r="P400" i="1" s="1"/>
  <c r="Q400" i="1" a="1"/>
  <c r="Q400" i="1" s="1"/>
  <c r="R400" i="1" a="1"/>
  <c r="R400" i="1" s="1"/>
  <c r="S400" i="1" a="1"/>
  <c r="S400" i="1" s="1"/>
  <c r="T400" i="1" a="1"/>
  <c r="T400" i="1" s="1"/>
  <c r="U400" i="1" a="1"/>
  <c r="U400" i="1" s="1"/>
  <c r="V400" i="1" a="1"/>
  <c r="V400" i="1" s="1"/>
  <c r="W400" i="1" a="1"/>
  <c r="W400" i="1" s="1"/>
  <c r="X400" i="1" a="1"/>
  <c r="X400" i="1" s="1"/>
  <c r="Y400" i="1" a="1"/>
  <c r="Y400" i="1" s="1"/>
  <c r="B432" i="1" a="1"/>
  <c r="B432" i="1" s="1"/>
  <c r="AF432" i="1" s="1" a="1"/>
  <c r="AF432" i="1" s="1"/>
  <c r="C432" i="1" a="1"/>
  <c r="C432" i="1" s="1"/>
  <c r="D432" i="1" a="1"/>
  <c r="D432" i="1" s="1"/>
  <c r="E432" i="1" a="1"/>
  <c r="E432" i="1" s="1"/>
  <c r="F432" i="1" a="1"/>
  <c r="F432" i="1" s="1"/>
  <c r="G432" i="1" a="1"/>
  <c r="G432" i="1" s="1"/>
  <c r="H432" i="1" a="1"/>
  <c r="H432" i="1" s="1"/>
  <c r="I432" i="1" a="1"/>
  <c r="I432" i="1" s="1"/>
  <c r="J432" i="1" a="1"/>
  <c r="J432" i="1" s="1"/>
  <c r="K432" i="1" a="1"/>
  <c r="K432" i="1" s="1"/>
  <c r="L432" i="1" a="1"/>
  <c r="L432" i="1" s="1"/>
  <c r="M432" i="1" a="1"/>
  <c r="M432" i="1" s="1"/>
  <c r="N432" i="1" a="1"/>
  <c r="N432" i="1" s="1"/>
  <c r="O432" i="1" a="1"/>
  <c r="O432" i="1" s="1"/>
  <c r="P432" i="1" a="1"/>
  <c r="P432" i="1" s="1"/>
  <c r="Q432" i="1" a="1"/>
  <c r="Q432" i="1" s="1"/>
  <c r="R432" i="1" a="1"/>
  <c r="R432" i="1" s="1"/>
  <c r="S432" i="1" a="1"/>
  <c r="S432" i="1" s="1"/>
  <c r="T432" i="1" a="1"/>
  <c r="T432" i="1" s="1"/>
  <c r="U432" i="1" a="1"/>
  <c r="U432" i="1" s="1"/>
  <c r="V432" i="1" a="1"/>
  <c r="V432" i="1" s="1"/>
  <c r="W432" i="1" a="1"/>
  <c r="W432" i="1" s="1"/>
  <c r="X432" i="1" a="1"/>
  <c r="X432" i="1" s="1"/>
  <c r="Y432" i="1" a="1"/>
  <c r="Y432" i="1" s="1"/>
  <c r="B425" i="1" a="1"/>
  <c r="B425" i="1" s="1"/>
  <c r="C425" i="1" a="1"/>
  <c r="C425" i="1" s="1"/>
  <c r="D425" i="1" a="1"/>
  <c r="D425" i="1" s="1"/>
  <c r="E425" i="1" a="1"/>
  <c r="E425" i="1" s="1"/>
  <c r="F425" i="1" a="1"/>
  <c r="F425" i="1" s="1"/>
  <c r="G425" i="1" a="1"/>
  <c r="G425" i="1" s="1"/>
  <c r="H425" i="1" a="1"/>
  <c r="H425" i="1" s="1"/>
  <c r="I425" i="1" a="1"/>
  <c r="I425" i="1" s="1"/>
  <c r="J425" i="1" a="1"/>
  <c r="J425" i="1" s="1"/>
  <c r="K425" i="1" a="1"/>
  <c r="K425" i="1" s="1"/>
  <c r="L425" i="1" a="1"/>
  <c r="L425" i="1" s="1"/>
  <c r="M425" i="1" a="1"/>
  <c r="M425" i="1" s="1"/>
  <c r="N425" i="1" a="1"/>
  <c r="N425" i="1" s="1"/>
  <c r="O425" i="1" a="1"/>
  <c r="O425" i="1" s="1"/>
  <c r="P425" i="1" a="1"/>
  <c r="P425" i="1" s="1"/>
  <c r="Q425" i="1" a="1"/>
  <c r="Q425" i="1" s="1"/>
  <c r="R425" i="1" a="1"/>
  <c r="R425" i="1" s="1"/>
  <c r="S425" i="1" a="1"/>
  <c r="S425" i="1" s="1"/>
  <c r="T425" i="1" a="1"/>
  <c r="T425" i="1" s="1"/>
  <c r="U425" i="1" a="1"/>
  <c r="U425" i="1" s="1"/>
  <c r="V425" i="1" a="1"/>
  <c r="V425" i="1" s="1"/>
  <c r="W425" i="1" a="1"/>
  <c r="W425" i="1" s="1"/>
  <c r="X425" i="1" a="1"/>
  <c r="X425" i="1" s="1"/>
  <c r="Y425" i="1" a="1"/>
  <c r="Y425" i="1" s="1"/>
  <c r="B401" i="1" a="1"/>
  <c r="B401" i="1" s="1"/>
  <c r="C401" i="1" a="1"/>
  <c r="C401" i="1" s="1"/>
  <c r="D401" i="1" a="1"/>
  <c r="D401" i="1" s="1"/>
  <c r="E401" i="1" a="1"/>
  <c r="E401" i="1" s="1"/>
  <c r="F401" i="1" a="1"/>
  <c r="F401" i="1" s="1"/>
  <c r="G401" i="1" a="1"/>
  <c r="G401" i="1" s="1"/>
  <c r="H401" i="1" a="1"/>
  <c r="H401" i="1" s="1"/>
  <c r="I401" i="1" a="1"/>
  <c r="I401" i="1" s="1"/>
  <c r="J401" i="1" a="1"/>
  <c r="J401" i="1" s="1"/>
  <c r="K401" i="1" a="1"/>
  <c r="K401" i="1" s="1"/>
  <c r="L401" i="1" a="1"/>
  <c r="L401" i="1" s="1"/>
  <c r="M401" i="1" a="1"/>
  <c r="M401" i="1" s="1"/>
  <c r="N401" i="1" a="1"/>
  <c r="N401" i="1" s="1"/>
  <c r="O401" i="1" a="1"/>
  <c r="O401" i="1" s="1"/>
  <c r="P401" i="1" a="1"/>
  <c r="P401" i="1" s="1"/>
  <c r="Q401" i="1" a="1"/>
  <c r="Q401" i="1" s="1"/>
  <c r="R401" i="1" a="1"/>
  <c r="R401" i="1" s="1"/>
  <c r="S401" i="1" a="1"/>
  <c r="S401" i="1" s="1"/>
  <c r="T401" i="1" a="1"/>
  <c r="T401" i="1" s="1"/>
  <c r="U401" i="1" a="1"/>
  <c r="U401" i="1" s="1"/>
  <c r="V401" i="1" a="1"/>
  <c r="V401" i="1" s="1"/>
  <c r="W401" i="1" a="1"/>
  <c r="W401" i="1" s="1"/>
  <c r="X401" i="1" a="1"/>
  <c r="X401" i="1" s="1"/>
  <c r="Y401" i="1" a="1"/>
  <c r="Y401" i="1" s="1"/>
  <c r="B433" i="1" a="1"/>
  <c r="B433" i="1" s="1"/>
  <c r="AF433" i="1" s="1" a="1"/>
  <c r="AF433" i="1" s="1"/>
  <c r="C433" i="1" a="1"/>
  <c r="C433" i="1" s="1"/>
  <c r="D433" i="1" a="1"/>
  <c r="D433" i="1" s="1"/>
  <c r="E433" i="1" a="1"/>
  <c r="E433" i="1" s="1"/>
  <c r="F433" i="1" a="1"/>
  <c r="F433" i="1" s="1"/>
  <c r="G433" i="1" a="1"/>
  <c r="G433" i="1" s="1"/>
  <c r="H433" i="1" a="1"/>
  <c r="H433" i="1" s="1"/>
  <c r="I433" i="1" a="1"/>
  <c r="I433" i="1" s="1"/>
  <c r="J433" i="1" a="1"/>
  <c r="J433" i="1" s="1"/>
  <c r="K433" i="1" a="1"/>
  <c r="K433" i="1" s="1"/>
  <c r="L433" i="1" a="1"/>
  <c r="L433" i="1" s="1"/>
  <c r="M433" i="1" a="1"/>
  <c r="M433" i="1" s="1"/>
  <c r="N433" i="1" a="1"/>
  <c r="N433" i="1" s="1"/>
  <c r="O433" i="1" a="1"/>
  <c r="O433" i="1" s="1"/>
  <c r="P433" i="1" a="1"/>
  <c r="P433" i="1" s="1"/>
  <c r="Q433" i="1" a="1"/>
  <c r="Q433" i="1" s="1"/>
  <c r="R433" i="1" a="1"/>
  <c r="R433" i="1" s="1"/>
  <c r="S433" i="1" a="1"/>
  <c r="S433" i="1" s="1"/>
  <c r="T433" i="1" a="1"/>
  <c r="T433" i="1" s="1"/>
  <c r="U433" i="1" a="1"/>
  <c r="U433" i="1" s="1"/>
  <c r="V433" i="1" a="1"/>
  <c r="V433" i="1" s="1"/>
  <c r="W433" i="1" a="1"/>
  <c r="W433" i="1" s="1"/>
  <c r="X433" i="1" a="1"/>
  <c r="X433" i="1" s="1"/>
  <c r="Y433" i="1" a="1"/>
  <c r="Y433" i="1" s="1"/>
  <c r="B429" i="1" a="1"/>
  <c r="B429" i="1" s="1"/>
  <c r="AF429" i="1" s="1" a="1"/>
  <c r="AF429" i="1" s="1"/>
  <c r="C429" i="1" a="1"/>
  <c r="C429" i="1" s="1"/>
  <c r="D429" i="1" a="1"/>
  <c r="D429" i="1" s="1"/>
  <c r="E429" i="1" a="1"/>
  <c r="E429" i="1" s="1"/>
  <c r="F429" i="1" a="1"/>
  <c r="F429" i="1" s="1"/>
  <c r="G429" i="1" a="1"/>
  <c r="G429" i="1" s="1"/>
  <c r="H429" i="1" a="1"/>
  <c r="H429" i="1" s="1"/>
  <c r="I429" i="1" a="1"/>
  <c r="I429" i="1" s="1"/>
  <c r="J429" i="1" a="1"/>
  <c r="J429" i="1" s="1"/>
  <c r="K429" i="1" a="1"/>
  <c r="K429" i="1" s="1"/>
  <c r="L429" i="1" a="1"/>
  <c r="L429" i="1" s="1"/>
  <c r="M429" i="1" a="1"/>
  <c r="M429" i="1" s="1"/>
  <c r="N429" i="1" a="1"/>
  <c r="N429" i="1" s="1"/>
  <c r="O429" i="1" a="1"/>
  <c r="O429" i="1" s="1"/>
  <c r="P429" i="1" a="1"/>
  <c r="P429" i="1" s="1"/>
  <c r="Q429" i="1" a="1"/>
  <c r="Q429" i="1" s="1"/>
  <c r="R429" i="1" a="1"/>
  <c r="R429" i="1" s="1"/>
  <c r="S429" i="1" a="1"/>
  <c r="S429" i="1" s="1"/>
  <c r="T429" i="1" a="1"/>
  <c r="T429" i="1" s="1"/>
  <c r="U429" i="1" a="1"/>
  <c r="U429" i="1" s="1"/>
  <c r="V429" i="1" a="1"/>
  <c r="V429" i="1" s="1"/>
  <c r="W429" i="1" a="1"/>
  <c r="W429" i="1" s="1"/>
  <c r="X429" i="1" a="1"/>
  <c r="X429" i="1" s="1"/>
  <c r="Y429" i="1" a="1"/>
  <c r="Y429" i="1" s="1"/>
  <c r="B435" i="1" a="1"/>
  <c r="B435" i="1" s="1"/>
  <c r="C435" i="1" a="1"/>
  <c r="C435" i="1" s="1"/>
  <c r="D435" i="1" a="1"/>
  <c r="D435" i="1" s="1"/>
  <c r="E435" i="1" a="1"/>
  <c r="E435" i="1" s="1"/>
  <c r="F435" i="1" a="1"/>
  <c r="F435" i="1" s="1"/>
  <c r="G435" i="1" a="1"/>
  <c r="G435" i="1" s="1"/>
  <c r="H435" i="1" a="1"/>
  <c r="H435" i="1" s="1"/>
  <c r="I435" i="1" a="1"/>
  <c r="I435" i="1" s="1"/>
  <c r="J435" i="1" a="1"/>
  <c r="J435" i="1" s="1"/>
  <c r="K435" i="1" a="1"/>
  <c r="K435" i="1" s="1"/>
  <c r="L435" i="1" a="1"/>
  <c r="L435" i="1" s="1"/>
  <c r="M435" i="1" a="1"/>
  <c r="M435" i="1" s="1"/>
  <c r="N435" i="1" a="1"/>
  <c r="N435" i="1" s="1"/>
  <c r="O435" i="1" a="1"/>
  <c r="O435" i="1" s="1"/>
  <c r="P435" i="1" a="1"/>
  <c r="P435" i="1" s="1"/>
  <c r="Q435" i="1" a="1"/>
  <c r="Q435" i="1" s="1"/>
  <c r="R435" i="1" a="1"/>
  <c r="R435" i="1" s="1"/>
  <c r="S435" i="1" a="1"/>
  <c r="S435" i="1" s="1"/>
  <c r="T435" i="1" a="1"/>
  <c r="T435" i="1" s="1"/>
  <c r="U435" i="1" a="1"/>
  <c r="U435" i="1" s="1"/>
  <c r="V435" i="1" a="1"/>
  <c r="V435" i="1" s="1"/>
  <c r="W435" i="1" a="1"/>
  <c r="W435" i="1" s="1"/>
  <c r="X435" i="1" a="1"/>
  <c r="X435" i="1" s="1"/>
  <c r="Y435" i="1" a="1"/>
  <c r="Y435" i="1" s="1"/>
  <c r="B434" i="1" a="1"/>
  <c r="B434" i="1" s="1"/>
  <c r="AF434" i="1" s="1" a="1"/>
  <c r="AF434" i="1" s="1"/>
  <c r="C434" i="1" a="1"/>
  <c r="C434" i="1" s="1"/>
  <c r="D434" i="1" a="1"/>
  <c r="D434" i="1" s="1"/>
  <c r="E434" i="1" a="1"/>
  <c r="E434" i="1" s="1"/>
  <c r="F434" i="1" a="1"/>
  <c r="F434" i="1" s="1"/>
  <c r="G434" i="1" a="1"/>
  <c r="G434" i="1" s="1"/>
  <c r="H434" i="1" a="1"/>
  <c r="H434" i="1" s="1"/>
  <c r="I434" i="1" a="1"/>
  <c r="I434" i="1" s="1"/>
  <c r="J434" i="1" a="1"/>
  <c r="J434" i="1" s="1"/>
  <c r="K434" i="1" a="1"/>
  <c r="K434" i="1" s="1"/>
  <c r="L434" i="1" a="1"/>
  <c r="L434" i="1" s="1"/>
  <c r="M434" i="1" a="1"/>
  <c r="M434" i="1" s="1"/>
  <c r="N434" i="1" a="1"/>
  <c r="N434" i="1" s="1"/>
  <c r="O434" i="1" a="1"/>
  <c r="O434" i="1" s="1"/>
  <c r="P434" i="1" a="1"/>
  <c r="P434" i="1" s="1"/>
  <c r="Q434" i="1" a="1"/>
  <c r="Q434" i="1" s="1"/>
  <c r="R434" i="1" a="1"/>
  <c r="R434" i="1" s="1"/>
  <c r="S434" i="1" a="1"/>
  <c r="S434" i="1" s="1"/>
  <c r="T434" i="1" a="1"/>
  <c r="T434" i="1" s="1"/>
  <c r="U434" i="1" a="1"/>
  <c r="U434" i="1" s="1"/>
  <c r="V434" i="1" a="1"/>
  <c r="V434" i="1" s="1"/>
  <c r="W434" i="1" a="1"/>
  <c r="W434" i="1" s="1"/>
  <c r="X434" i="1" a="1"/>
  <c r="X434" i="1" s="1"/>
  <c r="Y434" i="1" a="1"/>
  <c r="Y434" i="1" s="1"/>
  <c r="B436" i="1" a="1"/>
  <c r="B436" i="1" s="1"/>
  <c r="C436" i="1" a="1"/>
  <c r="C436" i="1" s="1"/>
  <c r="D436" i="1" a="1"/>
  <c r="D436" i="1" s="1"/>
  <c r="E436" i="1" a="1"/>
  <c r="E436" i="1" s="1"/>
  <c r="F436" i="1" a="1"/>
  <c r="F436" i="1" s="1"/>
  <c r="G436" i="1" a="1"/>
  <c r="G436" i="1" s="1"/>
  <c r="H436" i="1" a="1"/>
  <c r="H436" i="1" s="1"/>
  <c r="I436" i="1" a="1"/>
  <c r="I436" i="1" s="1"/>
  <c r="J436" i="1" a="1"/>
  <c r="J436" i="1" s="1"/>
  <c r="K436" i="1" a="1"/>
  <c r="K436" i="1" s="1"/>
  <c r="L436" i="1" a="1"/>
  <c r="L436" i="1" s="1"/>
  <c r="M436" i="1" a="1"/>
  <c r="M436" i="1" s="1"/>
  <c r="N436" i="1" a="1"/>
  <c r="N436" i="1" s="1"/>
  <c r="O436" i="1" a="1"/>
  <c r="O436" i="1" s="1"/>
  <c r="P436" i="1" a="1"/>
  <c r="P436" i="1" s="1"/>
  <c r="Q436" i="1" a="1"/>
  <c r="Q436" i="1" s="1"/>
  <c r="R436" i="1" a="1"/>
  <c r="R436" i="1" s="1"/>
  <c r="S436" i="1" a="1"/>
  <c r="S436" i="1" s="1"/>
  <c r="T436" i="1" a="1"/>
  <c r="T436" i="1" s="1"/>
  <c r="U436" i="1" a="1"/>
  <c r="U436" i="1" s="1"/>
  <c r="V436" i="1" a="1"/>
  <c r="V436" i="1" s="1"/>
  <c r="W436" i="1" a="1"/>
  <c r="W436" i="1" s="1"/>
  <c r="X436" i="1" a="1"/>
  <c r="X436" i="1" s="1"/>
  <c r="Y436" i="1" a="1"/>
  <c r="Y436" i="1" s="1"/>
  <c r="B437" i="1" a="1"/>
  <c r="B437" i="1" s="1"/>
  <c r="C437" i="1" a="1"/>
  <c r="C437" i="1" s="1"/>
  <c r="D437" i="1" a="1"/>
  <c r="D437" i="1" s="1"/>
  <c r="E437" i="1" a="1"/>
  <c r="E437" i="1" s="1"/>
  <c r="F437" i="1" a="1"/>
  <c r="F437" i="1" s="1"/>
  <c r="G437" i="1" a="1"/>
  <c r="G437" i="1" s="1"/>
  <c r="H437" i="1" a="1"/>
  <c r="H437" i="1" s="1"/>
  <c r="I437" i="1" a="1"/>
  <c r="I437" i="1" s="1"/>
  <c r="J437" i="1" a="1"/>
  <c r="J437" i="1" s="1"/>
  <c r="K437" i="1" a="1"/>
  <c r="K437" i="1" s="1"/>
  <c r="L437" i="1" a="1"/>
  <c r="L437" i="1" s="1"/>
  <c r="M437" i="1" a="1"/>
  <c r="M437" i="1" s="1"/>
  <c r="N437" i="1" a="1"/>
  <c r="N437" i="1" s="1"/>
  <c r="O437" i="1" a="1"/>
  <c r="O437" i="1" s="1"/>
  <c r="P437" i="1" a="1"/>
  <c r="P437" i="1" s="1"/>
  <c r="Q437" i="1" a="1"/>
  <c r="Q437" i="1" s="1"/>
  <c r="R437" i="1" a="1"/>
  <c r="R437" i="1" s="1"/>
  <c r="S437" i="1" a="1"/>
  <c r="S437" i="1" s="1"/>
  <c r="T437" i="1" a="1"/>
  <c r="T437" i="1" s="1"/>
  <c r="U437" i="1" a="1"/>
  <c r="U437" i="1" s="1"/>
  <c r="V437" i="1" a="1"/>
  <c r="V437" i="1" s="1"/>
  <c r="W437" i="1" a="1"/>
  <c r="W437" i="1" s="1"/>
  <c r="X437" i="1" a="1"/>
  <c r="X437" i="1" s="1"/>
  <c r="Y437" i="1" a="1"/>
  <c r="Y437" i="1" s="1"/>
  <c r="B438" i="1" a="1"/>
  <c r="B438" i="1" s="1"/>
  <c r="C438" i="1" a="1"/>
  <c r="C438" i="1" s="1"/>
  <c r="D438" i="1" a="1"/>
  <c r="D438" i="1" s="1"/>
  <c r="E438" i="1" a="1"/>
  <c r="E438" i="1" s="1"/>
  <c r="F438" i="1" a="1"/>
  <c r="F438" i="1" s="1"/>
  <c r="G438" i="1" a="1"/>
  <c r="G438" i="1" s="1"/>
  <c r="H438" i="1" a="1"/>
  <c r="H438" i="1" s="1"/>
  <c r="I438" i="1" a="1"/>
  <c r="I438" i="1" s="1"/>
  <c r="J438" i="1" a="1"/>
  <c r="J438" i="1" s="1"/>
  <c r="K438" i="1" a="1"/>
  <c r="K438" i="1" s="1"/>
  <c r="L438" i="1" a="1"/>
  <c r="L438" i="1" s="1"/>
  <c r="M438" i="1" a="1"/>
  <c r="M438" i="1" s="1"/>
  <c r="N438" i="1" a="1"/>
  <c r="N438" i="1" s="1"/>
  <c r="O438" i="1" a="1"/>
  <c r="O438" i="1" s="1"/>
  <c r="P438" i="1" a="1"/>
  <c r="P438" i="1" s="1"/>
  <c r="Q438" i="1" a="1"/>
  <c r="Q438" i="1" s="1"/>
  <c r="R438" i="1" a="1"/>
  <c r="R438" i="1" s="1"/>
  <c r="S438" i="1" a="1"/>
  <c r="S438" i="1" s="1"/>
  <c r="T438" i="1" a="1"/>
  <c r="T438" i="1" s="1"/>
  <c r="U438" i="1" a="1"/>
  <c r="U438" i="1" s="1"/>
  <c r="V438" i="1" a="1"/>
  <c r="V438" i="1" s="1"/>
  <c r="W438" i="1" a="1"/>
  <c r="W438" i="1" s="1"/>
  <c r="X438" i="1" a="1"/>
  <c r="X438" i="1" s="1"/>
  <c r="Y438" i="1" a="1"/>
  <c r="Y438" i="1" s="1"/>
  <c r="B439" i="1" a="1"/>
  <c r="B439" i="1" s="1"/>
  <c r="AF439" i="1" s="1" a="1"/>
  <c r="AF439" i="1" s="1"/>
  <c r="C439" i="1" a="1"/>
  <c r="C439" i="1" s="1"/>
  <c r="D439" i="1" a="1"/>
  <c r="D439" i="1" s="1"/>
  <c r="E439" i="1" a="1"/>
  <c r="E439" i="1" s="1"/>
  <c r="F439" i="1" a="1"/>
  <c r="F439" i="1" s="1"/>
  <c r="G439" i="1" a="1"/>
  <c r="G439" i="1" s="1"/>
  <c r="H439" i="1" a="1"/>
  <c r="H439" i="1" s="1"/>
  <c r="I439" i="1" a="1"/>
  <c r="I439" i="1" s="1"/>
  <c r="J439" i="1" a="1"/>
  <c r="J439" i="1" s="1"/>
  <c r="K439" i="1" a="1"/>
  <c r="K439" i="1" s="1"/>
  <c r="L439" i="1" a="1"/>
  <c r="L439" i="1" s="1"/>
  <c r="M439" i="1" a="1"/>
  <c r="M439" i="1" s="1"/>
  <c r="N439" i="1" a="1"/>
  <c r="N439" i="1" s="1"/>
  <c r="O439" i="1" a="1"/>
  <c r="O439" i="1" s="1"/>
  <c r="P439" i="1" a="1"/>
  <c r="P439" i="1" s="1"/>
  <c r="Q439" i="1" a="1"/>
  <c r="Q439" i="1" s="1"/>
  <c r="R439" i="1" a="1"/>
  <c r="R439" i="1" s="1"/>
  <c r="S439" i="1" a="1"/>
  <c r="S439" i="1" s="1"/>
  <c r="T439" i="1" a="1"/>
  <c r="T439" i="1" s="1"/>
  <c r="U439" i="1" a="1"/>
  <c r="U439" i="1" s="1"/>
  <c r="V439" i="1" a="1"/>
  <c r="V439" i="1" s="1"/>
  <c r="W439" i="1" a="1"/>
  <c r="W439" i="1" s="1"/>
  <c r="X439" i="1" a="1"/>
  <c r="X439" i="1" s="1"/>
  <c r="Y439" i="1" a="1"/>
  <c r="Y439" i="1" s="1"/>
  <c r="B440" i="1" a="1"/>
  <c r="B440" i="1" s="1"/>
  <c r="AF440" i="1" s="1" a="1"/>
  <c r="AF440" i="1" s="1"/>
  <c r="C440" i="1" a="1"/>
  <c r="C440" i="1" s="1"/>
  <c r="D440" i="1" a="1"/>
  <c r="D440" i="1" s="1"/>
  <c r="E440" i="1" a="1"/>
  <c r="E440" i="1" s="1"/>
  <c r="F440" i="1" a="1"/>
  <c r="F440" i="1" s="1"/>
  <c r="G440" i="1" a="1"/>
  <c r="G440" i="1" s="1"/>
  <c r="H440" i="1" a="1"/>
  <c r="H440" i="1" s="1"/>
  <c r="I440" i="1" a="1"/>
  <c r="I440" i="1" s="1"/>
  <c r="J440" i="1" a="1"/>
  <c r="J440" i="1" s="1"/>
  <c r="K440" i="1" a="1"/>
  <c r="K440" i="1" s="1"/>
  <c r="L440" i="1" a="1"/>
  <c r="L440" i="1" s="1"/>
  <c r="M440" i="1" a="1"/>
  <c r="M440" i="1" s="1"/>
  <c r="N440" i="1" a="1"/>
  <c r="N440" i="1" s="1"/>
  <c r="O440" i="1" a="1"/>
  <c r="O440" i="1" s="1"/>
  <c r="P440" i="1" a="1"/>
  <c r="P440" i="1" s="1"/>
  <c r="Q440" i="1" a="1"/>
  <c r="Q440" i="1" s="1"/>
  <c r="R440" i="1" a="1"/>
  <c r="R440" i="1" s="1"/>
  <c r="S440" i="1" a="1"/>
  <c r="S440" i="1" s="1"/>
  <c r="T440" i="1" a="1"/>
  <c r="T440" i="1" s="1"/>
  <c r="U440" i="1" a="1"/>
  <c r="U440" i="1" s="1"/>
  <c r="V440" i="1" a="1"/>
  <c r="V440" i="1" s="1"/>
  <c r="W440" i="1" a="1"/>
  <c r="W440" i="1" s="1"/>
  <c r="X440" i="1" a="1"/>
  <c r="X440" i="1" s="1"/>
  <c r="Y440" i="1" a="1"/>
  <c r="Y440" i="1" s="1"/>
  <c r="B441" i="1" a="1"/>
  <c r="B441" i="1" s="1"/>
  <c r="AF441" i="1" s="1" a="1"/>
  <c r="AF441" i="1" s="1"/>
  <c r="C441" i="1" a="1"/>
  <c r="C441" i="1" s="1"/>
  <c r="D441" i="1" a="1"/>
  <c r="D441" i="1" s="1"/>
  <c r="E441" i="1" a="1"/>
  <c r="E441" i="1" s="1"/>
  <c r="F441" i="1" a="1"/>
  <c r="F441" i="1" s="1"/>
  <c r="G441" i="1" a="1"/>
  <c r="G441" i="1" s="1"/>
  <c r="H441" i="1" a="1"/>
  <c r="H441" i="1" s="1"/>
  <c r="I441" i="1" a="1"/>
  <c r="I441" i="1" s="1"/>
  <c r="J441" i="1" a="1"/>
  <c r="J441" i="1" s="1"/>
  <c r="K441" i="1" a="1"/>
  <c r="K441" i="1" s="1"/>
  <c r="L441" i="1" a="1"/>
  <c r="L441" i="1" s="1"/>
  <c r="M441" i="1" a="1"/>
  <c r="M441" i="1" s="1"/>
  <c r="N441" i="1" a="1"/>
  <c r="N441" i="1" s="1"/>
  <c r="O441" i="1" a="1"/>
  <c r="O441" i="1" s="1"/>
  <c r="P441" i="1" a="1"/>
  <c r="P441" i="1" s="1"/>
  <c r="Q441" i="1" a="1"/>
  <c r="Q441" i="1" s="1"/>
  <c r="R441" i="1" a="1"/>
  <c r="R441" i="1" s="1"/>
  <c r="S441" i="1" a="1"/>
  <c r="S441" i="1" s="1"/>
  <c r="T441" i="1" a="1"/>
  <c r="T441" i="1" s="1"/>
  <c r="U441" i="1" a="1"/>
  <c r="U441" i="1" s="1"/>
  <c r="V441" i="1" a="1"/>
  <c r="V441" i="1" s="1"/>
  <c r="W441" i="1" a="1"/>
  <c r="W441" i="1" s="1"/>
  <c r="X441" i="1" a="1"/>
  <c r="X441" i="1" s="1"/>
  <c r="Y441" i="1" a="1"/>
  <c r="Y441" i="1" s="1"/>
  <c r="B442" i="1" a="1"/>
  <c r="B442" i="1" s="1"/>
  <c r="AF442" i="1" s="1" a="1"/>
  <c r="AF442" i="1" s="1"/>
  <c r="C442" i="1" a="1"/>
  <c r="C442" i="1" s="1"/>
  <c r="D442" i="1" a="1"/>
  <c r="D442" i="1" s="1"/>
  <c r="E442" i="1" a="1"/>
  <c r="E442" i="1" s="1"/>
  <c r="F442" i="1" a="1"/>
  <c r="F442" i="1" s="1"/>
  <c r="G442" i="1" a="1"/>
  <c r="G442" i="1" s="1"/>
  <c r="H442" i="1" a="1"/>
  <c r="H442" i="1" s="1"/>
  <c r="I442" i="1" a="1"/>
  <c r="I442" i="1" s="1"/>
  <c r="J442" i="1" a="1"/>
  <c r="J442" i="1" s="1"/>
  <c r="K442" i="1" a="1"/>
  <c r="K442" i="1" s="1"/>
  <c r="L442" i="1" a="1"/>
  <c r="L442" i="1" s="1"/>
  <c r="M442" i="1" a="1"/>
  <c r="M442" i="1" s="1"/>
  <c r="N442" i="1" a="1"/>
  <c r="N442" i="1" s="1"/>
  <c r="O442" i="1" a="1"/>
  <c r="O442" i="1" s="1"/>
  <c r="P442" i="1" a="1"/>
  <c r="P442" i="1" s="1"/>
  <c r="Q442" i="1" a="1"/>
  <c r="Q442" i="1" s="1"/>
  <c r="R442" i="1" a="1"/>
  <c r="R442" i="1" s="1"/>
  <c r="S442" i="1" a="1"/>
  <c r="S442" i="1" s="1"/>
  <c r="T442" i="1" a="1"/>
  <c r="T442" i="1" s="1"/>
  <c r="U442" i="1" a="1"/>
  <c r="U442" i="1" s="1"/>
  <c r="V442" i="1" a="1"/>
  <c r="V442" i="1" s="1"/>
  <c r="W442" i="1" a="1"/>
  <c r="W442" i="1" s="1"/>
  <c r="X442" i="1" a="1"/>
  <c r="X442" i="1" s="1"/>
  <c r="Y442" i="1" a="1"/>
  <c r="Y442" i="1" s="1"/>
  <c r="B341" i="1" a="1"/>
  <c r="B341" i="1" s="1"/>
  <c r="C341" i="1" a="1"/>
  <c r="C341" i="1" s="1"/>
  <c r="D341" i="1" a="1"/>
  <c r="D341" i="1" s="1"/>
  <c r="E341" i="1" a="1"/>
  <c r="E341" i="1" s="1"/>
  <c r="F341" i="1" a="1"/>
  <c r="F341" i="1" s="1"/>
  <c r="G341" i="1" a="1"/>
  <c r="G341" i="1" s="1"/>
  <c r="H341" i="1" a="1"/>
  <c r="H341" i="1" s="1"/>
  <c r="I341" i="1" a="1"/>
  <c r="I341" i="1" s="1"/>
  <c r="J341" i="1" a="1"/>
  <c r="J341" i="1" s="1"/>
  <c r="K341" i="1" a="1"/>
  <c r="K341" i="1" s="1"/>
  <c r="L341" i="1" a="1"/>
  <c r="L341" i="1" s="1"/>
  <c r="M341" i="1" a="1"/>
  <c r="M341" i="1" s="1"/>
  <c r="N341" i="1" a="1"/>
  <c r="N341" i="1" s="1"/>
  <c r="O341" i="1" a="1"/>
  <c r="O341" i="1" s="1"/>
  <c r="P341" i="1" a="1"/>
  <c r="P341" i="1" s="1"/>
  <c r="Q341" i="1" a="1"/>
  <c r="Q341" i="1" s="1"/>
  <c r="R341" i="1" a="1"/>
  <c r="R341" i="1" s="1"/>
  <c r="S341" i="1" a="1"/>
  <c r="S341" i="1" s="1"/>
  <c r="T341" i="1" a="1"/>
  <c r="T341" i="1" s="1"/>
  <c r="U341" i="1" a="1"/>
  <c r="U341" i="1" s="1"/>
  <c r="V341" i="1" a="1"/>
  <c r="V341" i="1" s="1"/>
  <c r="W341" i="1" a="1"/>
  <c r="W341" i="1" s="1"/>
  <c r="X341" i="1" a="1"/>
  <c r="X341" i="1" s="1"/>
  <c r="Y341" i="1" a="1"/>
  <c r="Y341" i="1" s="1"/>
  <c r="B344" i="1" a="1"/>
  <c r="B344" i="1" s="1"/>
  <c r="C344" i="1" a="1"/>
  <c r="C344" i="1" s="1"/>
  <c r="D344" i="1" a="1"/>
  <c r="D344" i="1" s="1"/>
  <c r="E344" i="1" a="1"/>
  <c r="E344" i="1" s="1"/>
  <c r="F344" i="1" a="1"/>
  <c r="F344" i="1" s="1"/>
  <c r="G344" i="1" a="1"/>
  <c r="G344" i="1" s="1"/>
  <c r="H344" i="1" a="1"/>
  <c r="H344" i="1" s="1"/>
  <c r="I344" i="1" a="1"/>
  <c r="I344" i="1" s="1"/>
  <c r="J344" i="1" a="1"/>
  <c r="J344" i="1" s="1"/>
  <c r="K344" i="1" a="1"/>
  <c r="K344" i="1" s="1"/>
  <c r="L344" i="1" a="1"/>
  <c r="L344" i="1" s="1"/>
  <c r="M344" i="1" a="1"/>
  <c r="M344" i="1" s="1"/>
  <c r="N344" i="1" a="1"/>
  <c r="N344" i="1" s="1"/>
  <c r="O344" i="1" a="1"/>
  <c r="O344" i="1" s="1"/>
  <c r="P344" i="1" a="1"/>
  <c r="P344" i="1" s="1"/>
  <c r="Q344" i="1" a="1"/>
  <c r="Q344" i="1" s="1"/>
  <c r="R344" i="1" a="1"/>
  <c r="R344" i="1" s="1"/>
  <c r="S344" i="1" a="1"/>
  <c r="S344" i="1" s="1"/>
  <c r="T344" i="1" a="1"/>
  <c r="T344" i="1" s="1"/>
  <c r="U344" i="1" a="1"/>
  <c r="U344" i="1" s="1"/>
  <c r="V344" i="1" a="1"/>
  <c r="V344" i="1" s="1"/>
  <c r="W344" i="1" a="1"/>
  <c r="W344" i="1" s="1"/>
  <c r="X344" i="1" a="1"/>
  <c r="X344" i="1" s="1"/>
  <c r="Y344" i="1" a="1"/>
  <c r="Y344" i="1" s="1"/>
  <c r="B350" i="1" a="1"/>
  <c r="B350" i="1" s="1"/>
  <c r="C350" i="1" a="1"/>
  <c r="C350" i="1" s="1"/>
  <c r="D350" i="1" a="1"/>
  <c r="D350" i="1" s="1"/>
  <c r="E350" i="1" a="1"/>
  <c r="E350" i="1" s="1"/>
  <c r="F350" i="1" a="1"/>
  <c r="F350" i="1" s="1"/>
  <c r="G350" i="1" a="1"/>
  <c r="G350" i="1" s="1"/>
  <c r="H350" i="1" a="1"/>
  <c r="H350" i="1" s="1"/>
  <c r="I350" i="1" a="1"/>
  <c r="I350" i="1" s="1"/>
  <c r="J350" i="1" a="1"/>
  <c r="J350" i="1" s="1"/>
  <c r="K350" i="1" a="1"/>
  <c r="K350" i="1" s="1"/>
  <c r="L350" i="1" a="1"/>
  <c r="L350" i="1" s="1"/>
  <c r="M350" i="1" a="1"/>
  <c r="M350" i="1" s="1"/>
  <c r="N350" i="1" a="1"/>
  <c r="N350" i="1" s="1"/>
  <c r="O350" i="1" a="1"/>
  <c r="O350" i="1" s="1"/>
  <c r="P350" i="1" a="1"/>
  <c r="P350" i="1" s="1"/>
  <c r="Q350" i="1" a="1"/>
  <c r="Q350" i="1" s="1"/>
  <c r="R350" i="1" a="1"/>
  <c r="R350" i="1" s="1"/>
  <c r="S350" i="1" a="1"/>
  <c r="S350" i="1" s="1"/>
  <c r="T350" i="1" a="1"/>
  <c r="T350" i="1" s="1"/>
  <c r="U350" i="1" a="1"/>
  <c r="U350" i="1" s="1"/>
  <c r="V350" i="1" a="1"/>
  <c r="V350" i="1" s="1"/>
  <c r="W350" i="1" a="1"/>
  <c r="W350" i="1" s="1"/>
  <c r="X350" i="1" a="1"/>
  <c r="X350" i="1" s="1"/>
  <c r="Y350" i="1" a="1"/>
  <c r="Y350" i="1" s="1"/>
  <c r="B351" i="1" a="1"/>
  <c r="B351" i="1" s="1"/>
  <c r="C351" i="1" a="1"/>
  <c r="C351" i="1" s="1"/>
  <c r="D351" i="1" a="1"/>
  <c r="D351" i="1" s="1"/>
  <c r="E351" i="1" a="1"/>
  <c r="E351" i="1" s="1"/>
  <c r="F351" i="1" a="1"/>
  <c r="F351" i="1" s="1"/>
  <c r="G351" i="1" a="1"/>
  <c r="G351" i="1" s="1"/>
  <c r="H351" i="1" a="1"/>
  <c r="H351" i="1" s="1"/>
  <c r="I351" i="1" a="1"/>
  <c r="I351" i="1" s="1"/>
  <c r="J351" i="1" a="1"/>
  <c r="J351" i="1" s="1"/>
  <c r="K351" i="1" a="1"/>
  <c r="K351" i="1" s="1"/>
  <c r="L351" i="1" a="1"/>
  <c r="L351" i="1" s="1"/>
  <c r="M351" i="1" a="1"/>
  <c r="M351" i="1" s="1"/>
  <c r="N351" i="1" a="1"/>
  <c r="N351" i="1" s="1"/>
  <c r="O351" i="1" a="1"/>
  <c r="O351" i="1" s="1"/>
  <c r="P351" i="1" a="1"/>
  <c r="P351" i="1" s="1"/>
  <c r="Q351" i="1" a="1"/>
  <c r="Q351" i="1" s="1"/>
  <c r="R351" i="1" a="1"/>
  <c r="R351" i="1" s="1"/>
  <c r="S351" i="1" a="1"/>
  <c r="S351" i="1" s="1"/>
  <c r="T351" i="1" a="1"/>
  <c r="T351" i="1" s="1"/>
  <c r="U351" i="1" a="1"/>
  <c r="U351" i="1" s="1"/>
  <c r="V351" i="1" a="1"/>
  <c r="V351" i="1" s="1"/>
  <c r="W351" i="1" a="1"/>
  <c r="W351" i="1" s="1"/>
  <c r="X351" i="1" a="1"/>
  <c r="X351" i="1" s="1"/>
  <c r="Y351" i="1" a="1"/>
  <c r="Y351" i="1" s="1"/>
  <c r="B352" i="1" a="1"/>
  <c r="B352" i="1" s="1"/>
  <c r="C352" i="1" a="1"/>
  <c r="C352" i="1" s="1"/>
  <c r="D352" i="1" a="1"/>
  <c r="D352" i="1" s="1"/>
  <c r="E352" i="1" a="1"/>
  <c r="E352" i="1" s="1"/>
  <c r="F352" i="1" a="1"/>
  <c r="F352" i="1" s="1"/>
  <c r="G352" i="1" a="1"/>
  <c r="G352" i="1" s="1"/>
  <c r="H352" i="1" a="1"/>
  <c r="H352" i="1" s="1"/>
  <c r="I352" i="1" a="1"/>
  <c r="I352" i="1" s="1"/>
  <c r="J352" i="1" a="1"/>
  <c r="J352" i="1" s="1"/>
  <c r="K352" i="1" a="1"/>
  <c r="K352" i="1" s="1"/>
  <c r="L352" i="1" a="1"/>
  <c r="L352" i="1" s="1"/>
  <c r="M352" i="1" a="1"/>
  <c r="M352" i="1" s="1"/>
  <c r="N352" i="1" a="1"/>
  <c r="N352" i="1" s="1"/>
  <c r="O352" i="1" a="1"/>
  <c r="O352" i="1" s="1"/>
  <c r="P352" i="1" a="1"/>
  <c r="P352" i="1" s="1"/>
  <c r="Q352" i="1" a="1"/>
  <c r="Q352" i="1" s="1"/>
  <c r="R352" i="1" a="1"/>
  <c r="R352" i="1" s="1"/>
  <c r="S352" i="1" a="1"/>
  <c r="S352" i="1" s="1"/>
  <c r="T352" i="1" a="1"/>
  <c r="T352" i="1" s="1"/>
  <c r="U352" i="1" a="1"/>
  <c r="U352" i="1" s="1"/>
  <c r="V352" i="1" a="1"/>
  <c r="V352" i="1" s="1"/>
  <c r="W352" i="1" a="1"/>
  <c r="W352" i="1" s="1"/>
  <c r="X352" i="1" a="1"/>
  <c r="X352" i="1" s="1"/>
  <c r="Y352" i="1" a="1"/>
  <c r="Y352" i="1" s="1"/>
  <c r="B192" i="1" a="1"/>
  <c r="B192" i="1" s="1"/>
  <c r="C192" i="1" a="1"/>
  <c r="C192" i="1" s="1"/>
  <c r="D192" i="1" a="1"/>
  <c r="D192" i="1" s="1"/>
  <c r="E192" i="1" a="1"/>
  <c r="E192" i="1" s="1"/>
  <c r="F192" i="1" a="1"/>
  <c r="F192" i="1" s="1"/>
  <c r="G192" i="1" a="1"/>
  <c r="G192" i="1" s="1"/>
  <c r="H192" i="1" a="1"/>
  <c r="H192" i="1" s="1"/>
  <c r="I192" i="1" a="1"/>
  <c r="I192" i="1" s="1"/>
  <c r="J192" i="1" a="1"/>
  <c r="J192" i="1" s="1"/>
  <c r="K192" i="1" a="1"/>
  <c r="K192" i="1" s="1"/>
  <c r="L192" i="1" a="1"/>
  <c r="L192" i="1" s="1"/>
  <c r="M192" i="1" a="1"/>
  <c r="M192" i="1" s="1"/>
  <c r="N192" i="1" a="1"/>
  <c r="N192" i="1" s="1"/>
  <c r="O192" i="1" a="1"/>
  <c r="O192" i="1" s="1"/>
  <c r="P192" i="1" a="1"/>
  <c r="P192" i="1" s="1"/>
  <c r="Q192" i="1" a="1"/>
  <c r="Q192" i="1" s="1"/>
  <c r="R192" i="1" a="1"/>
  <c r="R192" i="1" s="1"/>
  <c r="S192" i="1" a="1"/>
  <c r="S192" i="1" s="1"/>
  <c r="T192" i="1" a="1"/>
  <c r="T192" i="1" s="1"/>
  <c r="U192" i="1" a="1"/>
  <c r="U192" i="1" s="1"/>
  <c r="V192" i="1" a="1"/>
  <c r="V192" i="1" s="1"/>
  <c r="W192" i="1" a="1"/>
  <c r="W192" i="1" s="1"/>
  <c r="X192" i="1" a="1"/>
  <c r="X192" i="1" s="1"/>
  <c r="Y192" i="1" a="1"/>
  <c r="Y192" i="1" s="1"/>
  <c r="B354" i="1" a="1"/>
  <c r="B354" i="1" s="1"/>
  <c r="C354" i="1" a="1"/>
  <c r="C354" i="1" s="1"/>
  <c r="D354" i="1" a="1"/>
  <c r="D354" i="1" s="1"/>
  <c r="E354" i="1" a="1"/>
  <c r="E354" i="1" s="1"/>
  <c r="F354" i="1" a="1"/>
  <c r="F354" i="1" s="1"/>
  <c r="G354" i="1" a="1"/>
  <c r="G354" i="1" s="1"/>
  <c r="H354" i="1" a="1"/>
  <c r="H354" i="1" s="1"/>
  <c r="I354" i="1" a="1"/>
  <c r="I354" i="1" s="1"/>
  <c r="J354" i="1" a="1"/>
  <c r="J354" i="1" s="1"/>
  <c r="K354" i="1" a="1"/>
  <c r="K354" i="1" s="1"/>
  <c r="L354" i="1" a="1"/>
  <c r="L354" i="1" s="1"/>
  <c r="M354" i="1" a="1"/>
  <c r="M354" i="1" s="1"/>
  <c r="N354" i="1" a="1"/>
  <c r="N354" i="1" s="1"/>
  <c r="O354" i="1" a="1"/>
  <c r="O354" i="1" s="1"/>
  <c r="P354" i="1" a="1"/>
  <c r="P354" i="1" s="1"/>
  <c r="Q354" i="1" a="1"/>
  <c r="Q354" i="1" s="1"/>
  <c r="R354" i="1" a="1"/>
  <c r="R354" i="1" s="1"/>
  <c r="S354" i="1" a="1"/>
  <c r="S354" i="1" s="1"/>
  <c r="T354" i="1" a="1"/>
  <c r="T354" i="1" s="1"/>
  <c r="U354" i="1" a="1"/>
  <c r="U354" i="1" s="1"/>
  <c r="V354" i="1" a="1"/>
  <c r="V354" i="1" s="1"/>
  <c r="W354" i="1" a="1"/>
  <c r="W354" i="1" s="1"/>
  <c r="X354" i="1" a="1"/>
  <c r="X354" i="1" s="1"/>
  <c r="Y354" i="1" a="1"/>
  <c r="Y354" i="1" s="1"/>
  <c r="B355" i="1" a="1"/>
  <c r="B355" i="1" s="1"/>
  <c r="C355" i="1" a="1"/>
  <c r="C355" i="1" s="1"/>
  <c r="D355" i="1" a="1"/>
  <c r="D355" i="1" s="1"/>
  <c r="E355" i="1" a="1"/>
  <c r="E355" i="1" s="1"/>
  <c r="F355" i="1" a="1"/>
  <c r="F355" i="1" s="1"/>
  <c r="G355" i="1" a="1"/>
  <c r="G355" i="1" s="1"/>
  <c r="H355" i="1" a="1"/>
  <c r="H355" i="1" s="1"/>
  <c r="I355" i="1" a="1"/>
  <c r="I355" i="1" s="1"/>
  <c r="J355" i="1" a="1"/>
  <c r="J355" i="1" s="1"/>
  <c r="K355" i="1" a="1"/>
  <c r="K355" i="1" s="1"/>
  <c r="L355" i="1" a="1"/>
  <c r="L355" i="1" s="1"/>
  <c r="M355" i="1" a="1"/>
  <c r="M355" i="1" s="1"/>
  <c r="N355" i="1" a="1"/>
  <c r="N355" i="1" s="1"/>
  <c r="O355" i="1" a="1"/>
  <c r="O355" i="1" s="1"/>
  <c r="P355" i="1" a="1"/>
  <c r="P355" i="1" s="1"/>
  <c r="Q355" i="1" a="1"/>
  <c r="Q355" i="1" s="1"/>
  <c r="R355" i="1" a="1"/>
  <c r="R355" i="1" s="1"/>
  <c r="S355" i="1" a="1"/>
  <c r="S355" i="1" s="1"/>
  <c r="T355" i="1" a="1"/>
  <c r="T355" i="1" s="1"/>
  <c r="U355" i="1" a="1"/>
  <c r="U355" i="1" s="1"/>
  <c r="V355" i="1" a="1"/>
  <c r="V355" i="1" s="1"/>
  <c r="W355" i="1" a="1"/>
  <c r="W355" i="1" s="1"/>
  <c r="X355" i="1" a="1"/>
  <c r="X355" i="1" s="1"/>
  <c r="Y355" i="1" a="1"/>
  <c r="Y355" i="1" s="1"/>
  <c r="B358" i="1" a="1"/>
  <c r="B358" i="1" s="1"/>
  <c r="C358" i="1" a="1"/>
  <c r="C358" i="1" s="1"/>
  <c r="D358" i="1" a="1"/>
  <c r="D358" i="1" s="1"/>
  <c r="E358" i="1" a="1"/>
  <c r="E358" i="1" s="1"/>
  <c r="F358" i="1" a="1"/>
  <c r="F358" i="1" s="1"/>
  <c r="G358" i="1" a="1"/>
  <c r="G358" i="1" s="1"/>
  <c r="H358" i="1" a="1"/>
  <c r="H358" i="1" s="1"/>
  <c r="I358" i="1" a="1"/>
  <c r="I358" i="1" s="1"/>
  <c r="J358" i="1" a="1"/>
  <c r="J358" i="1" s="1"/>
  <c r="K358" i="1" a="1"/>
  <c r="K358" i="1" s="1"/>
  <c r="L358" i="1" a="1"/>
  <c r="L358" i="1" s="1"/>
  <c r="M358" i="1" a="1"/>
  <c r="M358" i="1" s="1"/>
  <c r="N358" i="1" a="1"/>
  <c r="N358" i="1" s="1"/>
  <c r="O358" i="1" a="1"/>
  <c r="O358" i="1" s="1"/>
  <c r="P358" i="1" a="1"/>
  <c r="P358" i="1" s="1"/>
  <c r="Q358" i="1" a="1"/>
  <c r="Q358" i="1" s="1"/>
  <c r="R358" i="1" a="1"/>
  <c r="R358" i="1" s="1"/>
  <c r="S358" i="1" a="1"/>
  <c r="S358" i="1" s="1"/>
  <c r="T358" i="1" a="1"/>
  <c r="T358" i="1" s="1"/>
  <c r="U358" i="1" a="1"/>
  <c r="U358" i="1" s="1"/>
  <c r="V358" i="1" a="1"/>
  <c r="V358" i="1" s="1"/>
  <c r="W358" i="1" a="1"/>
  <c r="W358" i="1" s="1"/>
  <c r="X358" i="1" a="1"/>
  <c r="X358" i="1" s="1"/>
  <c r="Y358" i="1" a="1"/>
  <c r="Y358" i="1" s="1"/>
  <c r="B359" i="1" a="1"/>
  <c r="B359" i="1" s="1"/>
  <c r="AC359" i="1" s="1" a="1"/>
  <c r="AC359" i="1" s="1"/>
  <c r="C359" i="1" a="1"/>
  <c r="C359" i="1" s="1"/>
  <c r="D359" i="1" a="1"/>
  <c r="D359" i="1" s="1"/>
  <c r="E359" i="1" a="1"/>
  <c r="E359" i="1" s="1"/>
  <c r="F359" i="1" a="1"/>
  <c r="F359" i="1" s="1"/>
  <c r="G359" i="1" a="1"/>
  <c r="G359" i="1" s="1"/>
  <c r="H359" i="1" a="1"/>
  <c r="H359" i="1" s="1"/>
  <c r="I359" i="1" a="1"/>
  <c r="I359" i="1" s="1"/>
  <c r="J359" i="1" a="1"/>
  <c r="J359" i="1" s="1"/>
  <c r="K359" i="1" a="1"/>
  <c r="K359" i="1" s="1"/>
  <c r="L359" i="1" a="1"/>
  <c r="L359" i="1" s="1"/>
  <c r="M359" i="1" a="1"/>
  <c r="M359" i="1" s="1"/>
  <c r="N359" i="1" a="1"/>
  <c r="N359" i="1" s="1"/>
  <c r="O359" i="1" a="1"/>
  <c r="O359" i="1" s="1"/>
  <c r="P359" i="1" a="1"/>
  <c r="P359" i="1" s="1"/>
  <c r="Q359" i="1" a="1"/>
  <c r="Q359" i="1" s="1"/>
  <c r="R359" i="1" a="1"/>
  <c r="R359" i="1" s="1"/>
  <c r="S359" i="1" a="1"/>
  <c r="S359" i="1" s="1"/>
  <c r="T359" i="1" a="1"/>
  <c r="T359" i="1" s="1"/>
  <c r="U359" i="1" a="1"/>
  <c r="U359" i="1" s="1"/>
  <c r="V359" i="1" a="1"/>
  <c r="V359" i="1" s="1"/>
  <c r="W359" i="1" a="1"/>
  <c r="W359" i="1" s="1"/>
  <c r="X359" i="1" a="1"/>
  <c r="X359" i="1" s="1"/>
  <c r="Y359" i="1" a="1"/>
  <c r="Y359" i="1" s="1"/>
  <c r="B360" i="1" a="1"/>
  <c r="B360" i="1" s="1"/>
  <c r="C360" i="1" a="1"/>
  <c r="C360" i="1" s="1"/>
  <c r="D360" i="1" a="1"/>
  <c r="D360" i="1" s="1"/>
  <c r="E360" i="1" a="1"/>
  <c r="E360" i="1" s="1"/>
  <c r="F360" i="1" a="1"/>
  <c r="F360" i="1" s="1"/>
  <c r="G360" i="1" a="1"/>
  <c r="G360" i="1" s="1"/>
  <c r="H360" i="1" a="1"/>
  <c r="H360" i="1" s="1"/>
  <c r="I360" i="1" a="1"/>
  <c r="I360" i="1" s="1"/>
  <c r="J360" i="1" a="1"/>
  <c r="J360" i="1" s="1"/>
  <c r="K360" i="1" a="1"/>
  <c r="K360" i="1" s="1"/>
  <c r="L360" i="1" a="1"/>
  <c r="L360" i="1" s="1"/>
  <c r="M360" i="1" a="1"/>
  <c r="M360" i="1" s="1"/>
  <c r="N360" i="1" a="1"/>
  <c r="N360" i="1" s="1"/>
  <c r="O360" i="1" a="1"/>
  <c r="O360" i="1" s="1"/>
  <c r="P360" i="1" a="1"/>
  <c r="P360" i="1" s="1"/>
  <c r="Q360" i="1" a="1"/>
  <c r="Q360" i="1" s="1"/>
  <c r="R360" i="1" a="1"/>
  <c r="R360" i="1" s="1"/>
  <c r="S360" i="1" a="1"/>
  <c r="S360" i="1" s="1"/>
  <c r="T360" i="1" a="1"/>
  <c r="T360" i="1" s="1"/>
  <c r="U360" i="1" a="1"/>
  <c r="U360" i="1" s="1"/>
  <c r="V360" i="1" a="1"/>
  <c r="V360" i="1" s="1"/>
  <c r="W360" i="1" a="1"/>
  <c r="W360" i="1" s="1"/>
  <c r="X360" i="1" a="1"/>
  <c r="X360" i="1" s="1"/>
  <c r="Y360" i="1" a="1"/>
  <c r="Y360" i="1" s="1"/>
  <c r="B361" i="1" a="1"/>
  <c r="B361" i="1" s="1"/>
  <c r="AC361" i="1" s="1" a="1"/>
  <c r="AC361" i="1" s="1"/>
  <c r="C361" i="1" a="1"/>
  <c r="C361" i="1" s="1"/>
  <c r="D361" i="1" a="1"/>
  <c r="D361" i="1" s="1"/>
  <c r="E361" i="1" a="1"/>
  <c r="E361" i="1" s="1"/>
  <c r="F361" i="1" a="1"/>
  <c r="F361" i="1" s="1"/>
  <c r="G361" i="1" a="1"/>
  <c r="G361" i="1" s="1"/>
  <c r="H361" i="1" a="1"/>
  <c r="H361" i="1" s="1"/>
  <c r="I361" i="1" a="1"/>
  <c r="I361" i="1" s="1"/>
  <c r="J361" i="1" a="1"/>
  <c r="J361" i="1" s="1"/>
  <c r="K361" i="1" a="1"/>
  <c r="K361" i="1" s="1"/>
  <c r="L361" i="1" a="1"/>
  <c r="L361" i="1" s="1"/>
  <c r="M361" i="1" a="1"/>
  <c r="M361" i="1" s="1"/>
  <c r="N361" i="1" a="1"/>
  <c r="N361" i="1" s="1"/>
  <c r="O361" i="1" a="1"/>
  <c r="O361" i="1" s="1"/>
  <c r="P361" i="1" a="1"/>
  <c r="P361" i="1" s="1"/>
  <c r="Q361" i="1" a="1"/>
  <c r="Q361" i="1" s="1"/>
  <c r="R361" i="1" a="1"/>
  <c r="R361" i="1" s="1"/>
  <c r="S361" i="1" a="1"/>
  <c r="S361" i="1" s="1"/>
  <c r="T361" i="1" a="1"/>
  <c r="T361" i="1" s="1"/>
  <c r="U361" i="1" a="1"/>
  <c r="U361" i="1" s="1"/>
  <c r="V361" i="1" a="1"/>
  <c r="V361" i="1" s="1"/>
  <c r="W361" i="1" a="1"/>
  <c r="W361" i="1" s="1"/>
  <c r="X361" i="1" a="1"/>
  <c r="X361" i="1" s="1"/>
  <c r="Y361" i="1" a="1"/>
  <c r="Y361" i="1" s="1"/>
  <c r="B362" i="1" a="1"/>
  <c r="B362" i="1" s="1"/>
  <c r="C362" i="1" a="1"/>
  <c r="C362" i="1" s="1"/>
  <c r="D362" i="1" a="1"/>
  <c r="D362" i="1" s="1"/>
  <c r="E362" i="1" a="1"/>
  <c r="E362" i="1" s="1"/>
  <c r="F362" i="1" a="1"/>
  <c r="F362" i="1" s="1"/>
  <c r="G362" i="1" a="1"/>
  <c r="G362" i="1" s="1"/>
  <c r="H362" i="1" a="1"/>
  <c r="H362" i="1" s="1"/>
  <c r="I362" i="1" a="1"/>
  <c r="I362" i="1" s="1"/>
  <c r="J362" i="1" a="1"/>
  <c r="J362" i="1" s="1"/>
  <c r="K362" i="1" a="1"/>
  <c r="K362" i="1" s="1"/>
  <c r="L362" i="1" a="1"/>
  <c r="L362" i="1" s="1"/>
  <c r="M362" i="1" a="1"/>
  <c r="M362" i="1" s="1"/>
  <c r="N362" i="1" a="1"/>
  <c r="N362" i="1" s="1"/>
  <c r="O362" i="1" a="1"/>
  <c r="O362" i="1" s="1"/>
  <c r="P362" i="1" a="1"/>
  <c r="P362" i="1" s="1"/>
  <c r="Q362" i="1" a="1"/>
  <c r="Q362" i="1" s="1"/>
  <c r="R362" i="1" a="1"/>
  <c r="R362" i="1" s="1"/>
  <c r="S362" i="1" a="1"/>
  <c r="S362" i="1" s="1"/>
  <c r="T362" i="1" a="1"/>
  <c r="T362" i="1" s="1"/>
  <c r="U362" i="1" a="1"/>
  <c r="U362" i="1" s="1"/>
  <c r="V362" i="1" a="1"/>
  <c r="V362" i="1" s="1"/>
  <c r="W362" i="1" a="1"/>
  <c r="W362" i="1" s="1"/>
  <c r="X362" i="1" a="1"/>
  <c r="X362" i="1" s="1"/>
  <c r="Y362" i="1" a="1"/>
  <c r="Y362" i="1" s="1"/>
  <c r="B363" i="1" a="1"/>
  <c r="B363" i="1" s="1"/>
  <c r="AC363" i="1" s="1" a="1"/>
  <c r="AC363" i="1" s="1"/>
  <c r="C363" i="1" a="1"/>
  <c r="C363" i="1" s="1"/>
  <c r="D363" i="1" a="1"/>
  <c r="D363" i="1" s="1"/>
  <c r="E363" i="1" a="1"/>
  <c r="E363" i="1" s="1"/>
  <c r="F363" i="1" a="1"/>
  <c r="F363" i="1" s="1"/>
  <c r="G363" i="1" a="1"/>
  <c r="G363" i="1" s="1"/>
  <c r="H363" i="1" a="1"/>
  <c r="H363" i="1" s="1"/>
  <c r="I363" i="1" a="1"/>
  <c r="I363" i="1" s="1"/>
  <c r="J363" i="1" a="1"/>
  <c r="J363" i="1" s="1"/>
  <c r="K363" i="1" a="1"/>
  <c r="K363" i="1" s="1"/>
  <c r="L363" i="1" a="1"/>
  <c r="L363" i="1" s="1"/>
  <c r="M363" i="1" a="1"/>
  <c r="M363" i="1" s="1"/>
  <c r="N363" i="1" a="1"/>
  <c r="N363" i="1" s="1"/>
  <c r="O363" i="1" a="1"/>
  <c r="O363" i="1" s="1"/>
  <c r="P363" i="1" a="1"/>
  <c r="P363" i="1" s="1"/>
  <c r="Q363" i="1" a="1"/>
  <c r="Q363" i="1" s="1"/>
  <c r="R363" i="1" a="1"/>
  <c r="R363" i="1" s="1"/>
  <c r="S363" i="1" a="1"/>
  <c r="S363" i="1" s="1"/>
  <c r="T363" i="1" a="1"/>
  <c r="T363" i="1" s="1"/>
  <c r="U363" i="1" a="1"/>
  <c r="U363" i="1" s="1"/>
  <c r="V363" i="1" a="1"/>
  <c r="V363" i="1" s="1"/>
  <c r="W363" i="1" a="1"/>
  <c r="W363" i="1" s="1"/>
  <c r="X363" i="1" a="1"/>
  <c r="X363" i="1" s="1"/>
  <c r="Y363" i="1" a="1"/>
  <c r="Y363" i="1" s="1"/>
  <c r="B371" i="1" a="1"/>
  <c r="B371" i="1" s="1"/>
  <c r="C371" i="1" a="1"/>
  <c r="C371" i="1" s="1"/>
  <c r="D371" i="1" a="1"/>
  <c r="D371" i="1" s="1"/>
  <c r="E371" i="1" a="1"/>
  <c r="E371" i="1" s="1"/>
  <c r="F371" i="1" a="1"/>
  <c r="F371" i="1" s="1"/>
  <c r="G371" i="1" a="1"/>
  <c r="G371" i="1" s="1"/>
  <c r="H371" i="1" a="1"/>
  <c r="H371" i="1" s="1"/>
  <c r="I371" i="1" a="1"/>
  <c r="I371" i="1" s="1"/>
  <c r="J371" i="1" a="1"/>
  <c r="J371" i="1" s="1"/>
  <c r="K371" i="1" a="1"/>
  <c r="K371" i="1" s="1"/>
  <c r="L371" i="1" a="1"/>
  <c r="L371" i="1" s="1"/>
  <c r="M371" i="1" a="1"/>
  <c r="M371" i="1" s="1"/>
  <c r="N371" i="1" a="1"/>
  <c r="N371" i="1" s="1"/>
  <c r="O371" i="1" a="1"/>
  <c r="O371" i="1" s="1"/>
  <c r="P371" i="1" a="1"/>
  <c r="P371" i="1" s="1"/>
  <c r="Q371" i="1" a="1"/>
  <c r="Q371" i="1" s="1"/>
  <c r="R371" i="1" a="1"/>
  <c r="R371" i="1" s="1"/>
  <c r="S371" i="1" a="1"/>
  <c r="S371" i="1" s="1"/>
  <c r="T371" i="1" a="1"/>
  <c r="T371" i="1" s="1"/>
  <c r="U371" i="1" a="1"/>
  <c r="U371" i="1" s="1"/>
  <c r="V371" i="1" a="1"/>
  <c r="V371" i="1" s="1"/>
  <c r="W371" i="1" a="1"/>
  <c r="W371" i="1" s="1"/>
  <c r="X371" i="1" a="1"/>
  <c r="X371" i="1" s="1"/>
  <c r="Y371" i="1" a="1"/>
  <c r="Y371" i="1" s="1"/>
  <c r="B366" i="1" a="1"/>
  <c r="B366" i="1" s="1"/>
  <c r="AF366" i="1" s="1" a="1"/>
  <c r="AF366" i="1" s="1"/>
  <c r="C366" i="1" a="1"/>
  <c r="C366" i="1" s="1"/>
  <c r="D366" i="1" a="1"/>
  <c r="D366" i="1" s="1"/>
  <c r="E366" i="1" a="1"/>
  <c r="E366" i="1" s="1"/>
  <c r="F366" i="1" a="1"/>
  <c r="F366" i="1" s="1"/>
  <c r="G366" i="1" a="1"/>
  <c r="G366" i="1" s="1"/>
  <c r="H366" i="1" a="1"/>
  <c r="H366" i="1" s="1"/>
  <c r="I366" i="1" a="1"/>
  <c r="I366" i="1" s="1"/>
  <c r="J366" i="1" a="1"/>
  <c r="J366" i="1" s="1"/>
  <c r="K366" i="1" a="1"/>
  <c r="K366" i="1" s="1"/>
  <c r="L366" i="1" a="1"/>
  <c r="L366" i="1" s="1"/>
  <c r="M366" i="1" a="1"/>
  <c r="M366" i="1" s="1"/>
  <c r="N366" i="1" a="1"/>
  <c r="N366" i="1" s="1"/>
  <c r="O366" i="1" a="1"/>
  <c r="O366" i="1" s="1"/>
  <c r="P366" i="1" a="1"/>
  <c r="P366" i="1" s="1"/>
  <c r="Q366" i="1" a="1"/>
  <c r="Q366" i="1" s="1"/>
  <c r="R366" i="1" a="1"/>
  <c r="R366" i="1" s="1"/>
  <c r="S366" i="1" a="1"/>
  <c r="S366" i="1" s="1"/>
  <c r="T366" i="1" a="1"/>
  <c r="T366" i="1" s="1"/>
  <c r="U366" i="1" a="1"/>
  <c r="U366" i="1" s="1"/>
  <c r="V366" i="1" a="1"/>
  <c r="V366" i="1" s="1"/>
  <c r="W366" i="1" a="1"/>
  <c r="W366" i="1" s="1"/>
  <c r="X366" i="1" a="1"/>
  <c r="X366" i="1" s="1"/>
  <c r="Y366" i="1" a="1"/>
  <c r="Y366" i="1" s="1"/>
  <c r="B367" i="1" a="1"/>
  <c r="B367" i="1" s="1"/>
  <c r="C367" i="1" a="1"/>
  <c r="C367" i="1" s="1"/>
  <c r="D367" i="1" a="1"/>
  <c r="D367" i="1" s="1"/>
  <c r="E367" i="1" a="1"/>
  <c r="E367" i="1" s="1"/>
  <c r="F367" i="1" a="1"/>
  <c r="F367" i="1" s="1"/>
  <c r="G367" i="1" a="1"/>
  <c r="G367" i="1" s="1"/>
  <c r="H367" i="1" a="1"/>
  <c r="H367" i="1" s="1"/>
  <c r="I367" i="1" a="1"/>
  <c r="I367" i="1" s="1"/>
  <c r="J367" i="1" a="1"/>
  <c r="J367" i="1" s="1"/>
  <c r="K367" i="1" a="1"/>
  <c r="K367" i="1" s="1"/>
  <c r="L367" i="1" a="1"/>
  <c r="L367" i="1" s="1"/>
  <c r="M367" i="1" a="1"/>
  <c r="M367" i="1" s="1"/>
  <c r="N367" i="1" a="1"/>
  <c r="N367" i="1" s="1"/>
  <c r="O367" i="1" a="1"/>
  <c r="O367" i="1" s="1"/>
  <c r="P367" i="1" a="1"/>
  <c r="P367" i="1" s="1"/>
  <c r="Q367" i="1" a="1"/>
  <c r="Q367" i="1" s="1"/>
  <c r="R367" i="1" a="1"/>
  <c r="R367" i="1" s="1"/>
  <c r="S367" i="1" a="1"/>
  <c r="S367" i="1" s="1"/>
  <c r="T367" i="1" a="1"/>
  <c r="T367" i="1" s="1"/>
  <c r="U367" i="1" a="1"/>
  <c r="U367" i="1" s="1"/>
  <c r="V367" i="1" a="1"/>
  <c r="V367" i="1" s="1"/>
  <c r="W367" i="1" a="1"/>
  <c r="W367" i="1" s="1"/>
  <c r="X367" i="1" a="1"/>
  <c r="X367" i="1" s="1"/>
  <c r="Y367" i="1" a="1"/>
  <c r="Y367" i="1" s="1"/>
  <c r="B368" i="1" a="1"/>
  <c r="B368" i="1" s="1"/>
  <c r="C368" i="1" a="1"/>
  <c r="C368" i="1" s="1"/>
  <c r="D368" i="1" a="1"/>
  <c r="D368" i="1" s="1"/>
  <c r="E368" i="1" a="1"/>
  <c r="E368" i="1" s="1"/>
  <c r="F368" i="1" a="1"/>
  <c r="F368" i="1" s="1"/>
  <c r="G368" i="1" a="1"/>
  <c r="G368" i="1" s="1"/>
  <c r="H368" i="1" a="1"/>
  <c r="H368" i="1" s="1"/>
  <c r="I368" i="1" a="1"/>
  <c r="I368" i="1" s="1"/>
  <c r="J368" i="1" a="1"/>
  <c r="J368" i="1" s="1"/>
  <c r="K368" i="1" a="1"/>
  <c r="K368" i="1" s="1"/>
  <c r="L368" i="1" a="1"/>
  <c r="L368" i="1" s="1"/>
  <c r="M368" i="1" a="1"/>
  <c r="M368" i="1" s="1"/>
  <c r="N368" i="1" a="1"/>
  <c r="N368" i="1" s="1"/>
  <c r="O368" i="1" a="1"/>
  <c r="O368" i="1" s="1"/>
  <c r="P368" i="1" a="1"/>
  <c r="P368" i="1" s="1"/>
  <c r="Q368" i="1" a="1"/>
  <c r="Q368" i="1" s="1"/>
  <c r="R368" i="1" a="1"/>
  <c r="R368" i="1" s="1"/>
  <c r="S368" i="1" a="1"/>
  <c r="S368" i="1" s="1"/>
  <c r="T368" i="1" a="1"/>
  <c r="T368" i="1" s="1"/>
  <c r="U368" i="1" a="1"/>
  <c r="U368" i="1" s="1"/>
  <c r="V368" i="1" a="1"/>
  <c r="V368" i="1" s="1"/>
  <c r="W368" i="1" a="1"/>
  <c r="W368" i="1" s="1"/>
  <c r="X368" i="1" a="1"/>
  <c r="X368" i="1" s="1"/>
  <c r="Y368" i="1" a="1"/>
  <c r="Y368" i="1" s="1"/>
  <c r="B369" i="1" a="1"/>
  <c r="B369" i="1" s="1"/>
  <c r="C369" i="1" a="1"/>
  <c r="C369" i="1" s="1"/>
  <c r="D369" i="1" a="1"/>
  <c r="D369" i="1" s="1"/>
  <c r="E369" i="1" a="1"/>
  <c r="E369" i="1" s="1"/>
  <c r="F369" i="1" a="1"/>
  <c r="F369" i="1" s="1"/>
  <c r="G369" i="1" a="1"/>
  <c r="G369" i="1" s="1"/>
  <c r="H369" i="1" a="1"/>
  <c r="H369" i="1" s="1"/>
  <c r="I369" i="1" a="1"/>
  <c r="I369" i="1" s="1"/>
  <c r="J369" i="1" a="1"/>
  <c r="J369" i="1" s="1"/>
  <c r="K369" i="1" a="1"/>
  <c r="K369" i="1" s="1"/>
  <c r="L369" i="1" a="1"/>
  <c r="L369" i="1" s="1"/>
  <c r="M369" i="1" a="1"/>
  <c r="M369" i="1" s="1"/>
  <c r="N369" i="1" a="1"/>
  <c r="N369" i="1" s="1"/>
  <c r="O369" i="1" a="1"/>
  <c r="O369" i="1" s="1"/>
  <c r="P369" i="1" a="1"/>
  <c r="P369" i="1" s="1"/>
  <c r="Q369" i="1" a="1"/>
  <c r="Q369" i="1" s="1"/>
  <c r="R369" i="1" a="1"/>
  <c r="R369" i="1" s="1"/>
  <c r="S369" i="1" a="1"/>
  <c r="S369" i="1" s="1"/>
  <c r="T369" i="1" a="1"/>
  <c r="T369" i="1" s="1"/>
  <c r="U369" i="1" a="1"/>
  <c r="U369" i="1" s="1"/>
  <c r="V369" i="1" a="1"/>
  <c r="V369" i="1" s="1"/>
  <c r="W369" i="1" a="1"/>
  <c r="W369" i="1" s="1"/>
  <c r="X369" i="1" a="1"/>
  <c r="X369" i="1" s="1"/>
  <c r="Y369" i="1" a="1"/>
  <c r="Y369" i="1" s="1"/>
  <c r="B370" i="1" a="1"/>
  <c r="B370" i="1" s="1"/>
  <c r="C370" i="1" a="1"/>
  <c r="C370" i="1" s="1"/>
  <c r="D370" i="1" a="1"/>
  <c r="D370" i="1" s="1"/>
  <c r="E370" i="1" a="1"/>
  <c r="E370" i="1" s="1"/>
  <c r="F370" i="1" a="1"/>
  <c r="F370" i="1" s="1"/>
  <c r="G370" i="1" a="1"/>
  <c r="G370" i="1" s="1"/>
  <c r="H370" i="1" a="1"/>
  <c r="H370" i="1" s="1"/>
  <c r="I370" i="1" a="1"/>
  <c r="I370" i="1" s="1"/>
  <c r="J370" i="1" a="1"/>
  <c r="J370" i="1" s="1"/>
  <c r="K370" i="1" a="1"/>
  <c r="K370" i="1" s="1"/>
  <c r="L370" i="1" a="1"/>
  <c r="L370" i="1" s="1"/>
  <c r="M370" i="1" a="1"/>
  <c r="M370" i="1" s="1"/>
  <c r="N370" i="1" a="1"/>
  <c r="N370" i="1" s="1"/>
  <c r="O370" i="1" a="1"/>
  <c r="O370" i="1" s="1"/>
  <c r="P370" i="1" a="1"/>
  <c r="P370" i="1" s="1"/>
  <c r="Q370" i="1" a="1"/>
  <c r="Q370" i="1" s="1"/>
  <c r="R370" i="1" a="1"/>
  <c r="R370" i="1" s="1"/>
  <c r="S370" i="1" a="1"/>
  <c r="S370" i="1" s="1"/>
  <c r="T370" i="1" a="1"/>
  <c r="T370" i="1" s="1"/>
  <c r="U370" i="1" a="1"/>
  <c r="U370" i="1" s="1"/>
  <c r="V370" i="1" a="1"/>
  <c r="V370" i="1" s="1"/>
  <c r="W370" i="1" a="1"/>
  <c r="W370" i="1" s="1"/>
  <c r="X370" i="1" a="1"/>
  <c r="X370" i="1" s="1"/>
  <c r="Y370" i="1" a="1"/>
  <c r="Y370" i="1" s="1"/>
  <c r="B385" i="1" a="1"/>
  <c r="B385" i="1" s="1"/>
  <c r="C385" i="1" a="1"/>
  <c r="C385" i="1" s="1"/>
  <c r="D385" i="1" a="1"/>
  <c r="D385" i="1" s="1"/>
  <c r="E385" i="1" a="1"/>
  <c r="E385" i="1" s="1"/>
  <c r="F385" i="1" a="1"/>
  <c r="F385" i="1" s="1"/>
  <c r="G385" i="1" a="1"/>
  <c r="G385" i="1" s="1"/>
  <c r="H385" i="1" a="1"/>
  <c r="H385" i="1" s="1"/>
  <c r="I385" i="1" a="1"/>
  <c r="I385" i="1" s="1"/>
  <c r="J385" i="1" a="1"/>
  <c r="J385" i="1" s="1"/>
  <c r="K385" i="1" a="1"/>
  <c r="K385" i="1" s="1"/>
  <c r="L385" i="1" a="1"/>
  <c r="L385" i="1" s="1"/>
  <c r="M385" i="1" a="1"/>
  <c r="M385" i="1" s="1"/>
  <c r="N385" i="1" a="1"/>
  <c r="N385" i="1" s="1"/>
  <c r="O385" i="1" a="1"/>
  <c r="O385" i="1" s="1"/>
  <c r="P385" i="1" a="1"/>
  <c r="P385" i="1" s="1"/>
  <c r="Q385" i="1" a="1"/>
  <c r="Q385" i="1" s="1"/>
  <c r="R385" i="1" a="1"/>
  <c r="R385" i="1" s="1"/>
  <c r="S385" i="1" a="1"/>
  <c r="S385" i="1" s="1"/>
  <c r="T385" i="1" a="1"/>
  <c r="T385" i="1" s="1"/>
  <c r="U385" i="1" a="1"/>
  <c r="U385" i="1" s="1"/>
  <c r="V385" i="1" a="1"/>
  <c r="V385" i="1" s="1"/>
  <c r="W385" i="1" a="1"/>
  <c r="W385" i="1" s="1"/>
  <c r="X385" i="1" a="1"/>
  <c r="X385" i="1" s="1"/>
  <c r="Y385" i="1" a="1"/>
  <c r="Y385" i="1" s="1"/>
  <c r="B398" i="1" a="1"/>
  <c r="B398" i="1" s="1"/>
  <c r="C398" i="1" a="1"/>
  <c r="C398" i="1" s="1"/>
  <c r="D398" i="1" a="1"/>
  <c r="D398" i="1" s="1"/>
  <c r="E398" i="1" a="1"/>
  <c r="E398" i="1" s="1"/>
  <c r="F398" i="1" a="1"/>
  <c r="F398" i="1" s="1"/>
  <c r="G398" i="1" a="1"/>
  <c r="G398" i="1" s="1"/>
  <c r="H398" i="1" a="1"/>
  <c r="H398" i="1" s="1"/>
  <c r="I398" i="1" a="1"/>
  <c r="I398" i="1" s="1"/>
  <c r="J398" i="1" a="1"/>
  <c r="J398" i="1" s="1"/>
  <c r="K398" i="1" a="1"/>
  <c r="K398" i="1" s="1"/>
  <c r="L398" i="1" a="1"/>
  <c r="L398" i="1" s="1"/>
  <c r="M398" i="1" a="1"/>
  <c r="M398" i="1" s="1"/>
  <c r="N398" i="1" a="1"/>
  <c r="N398" i="1" s="1"/>
  <c r="O398" i="1" a="1"/>
  <c r="O398" i="1" s="1"/>
  <c r="P398" i="1" a="1"/>
  <c r="P398" i="1" s="1"/>
  <c r="Q398" i="1" a="1"/>
  <c r="Q398" i="1" s="1"/>
  <c r="R398" i="1" a="1"/>
  <c r="R398" i="1" s="1"/>
  <c r="S398" i="1" a="1"/>
  <c r="S398" i="1" s="1"/>
  <c r="T398" i="1" a="1"/>
  <c r="T398" i="1" s="1"/>
  <c r="U398" i="1" a="1"/>
  <c r="U398" i="1" s="1"/>
  <c r="V398" i="1" a="1"/>
  <c r="V398" i="1" s="1"/>
  <c r="W398" i="1" a="1"/>
  <c r="W398" i="1" s="1"/>
  <c r="X398" i="1" a="1"/>
  <c r="X398" i="1" s="1"/>
  <c r="Y398" i="1" a="1"/>
  <c r="Y398" i="1" s="1"/>
  <c r="B402" i="1" a="1"/>
  <c r="B402" i="1" s="1"/>
  <c r="C402" i="1" a="1"/>
  <c r="C402" i="1" s="1"/>
  <c r="D402" i="1" a="1"/>
  <c r="D402" i="1" s="1"/>
  <c r="E402" i="1" a="1"/>
  <c r="E402" i="1" s="1"/>
  <c r="F402" i="1" a="1"/>
  <c r="F402" i="1" s="1"/>
  <c r="G402" i="1" a="1"/>
  <c r="G402" i="1" s="1"/>
  <c r="H402" i="1" a="1"/>
  <c r="H402" i="1" s="1"/>
  <c r="I402" i="1" a="1"/>
  <c r="I402" i="1" s="1"/>
  <c r="J402" i="1" a="1"/>
  <c r="J402" i="1" s="1"/>
  <c r="K402" i="1" a="1"/>
  <c r="K402" i="1" s="1"/>
  <c r="L402" i="1" a="1"/>
  <c r="L402" i="1" s="1"/>
  <c r="M402" i="1" a="1"/>
  <c r="M402" i="1" s="1"/>
  <c r="N402" i="1" a="1"/>
  <c r="N402" i="1" s="1"/>
  <c r="O402" i="1" a="1"/>
  <c r="O402" i="1" s="1"/>
  <c r="P402" i="1" a="1"/>
  <c r="P402" i="1" s="1"/>
  <c r="Q402" i="1" a="1"/>
  <c r="Q402" i="1" s="1"/>
  <c r="R402" i="1" a="1"/>
  <c r="R402" i="1" s="1"/>
  <c r="S402" i="1" a="1"/>
  <c r="S402" i="1" s="1"/>
  <c r="T402" i="1" a="1"/>
  <c r="T402" i="1" s="1"/>
  <c r="U402" i="1" a="1"/>
  <c r="U402" i="1" s="1"/>
  <c r="V402" i="1" a="1"/>
  <c r="V402" i="1" s="1"/>
  <c r="W402" i="1" a="1"/>
  <c r="W402" i="1" s="1"/>
  <c r="X402" i="1" a="1"/>
  <c r="X402" i="1" s="1"/>
  <c r="Y402" i="1" a="1"/>
  <c r="Y402" i="1" s="1"/>
  <c r="B404" i="1" a="1"/>
  <c r="B404" i="1" s="1"/>
  <c r="AF404" i="1" s="1" a="1"/>
  <c r="AF404" i="1" s="1"/>
  <c r="C404" i="1" a="1"/>
  <c r="C404" i="1" s="1"/>
  <c r="D404" i="1" a="1"/>
  <c r="D404" i="1" s="1"/>
  <c r="E404" i="1" a="1"/>
  <c r="E404" i="1" s="1"/>
  <c r="F404" i="1" a="1"/>
  <c r="F404" i="1" s="1"/>
  <c r="G404" i="1" a="1"/>
  <c r="G404" i="1" s="1"/>
  <c r="H404" i="1" a="1"/>
  <c r="H404" i="1" s="1"/>
  <c r="I404" i="1" a="1"/>
  <c r="I404" i="1" s="1"/>
  <c r="J404" i="1" a="1"/>
  <c r="J404" i="1" s="1"/>
  <c r="K404" i="1" a="1"/>
  <c r="K404" i="1" s="1"/>
  <c r="L404" i="1" a="1"/>
  <c r="L404" i="1" s="1"/>
  <c r="M404" i="1" a="1"/>
  <c r="M404" i="1" s="1"/>
  <c r="N404" i="1" a="1"/>
  <c r="N404" i="1" s="1"/>
  <c r="O404" i="1" a="1"/>
  <c r="O404" i="1" s="1"/>
  <c r="P404" i="1" a="1"/>
  <c r="P404" i="1" s="1"/>
  <c r="Q404" i="1" a="1"/>
  <c r="Q404" i="1" s="1"/>
  <c r="R404" i="1" a="1"/>
  <c r="R404" i="1" s="1"/>
  <c r="S404" i="1" a="1"/>
  <c r="S404" i="1" s="1"/>
  <c r="T404" i="1" a="1"/>
  <c r="T404" i="1" s="1"/>
  <c r="U404" i="1" a="1"/>
  <c r="U404" i="1" s="1"/>
  <c r="V404" i="1" a="1"/>
  <c r="V404" i="1" s="1"/>
  <c r="W404" i="1" a="1"/>
  <c r="W404" i="1" s="1"/>
  <c r="X404" i="1" a="1"/>
  <c r="X404" i="1" s="1"/>
  <c r="Y404" i="1" a="1"/>
  <c r="Y404" i="1" s="1"/>
  <c r="B104" i="1" a="1"/>
  <c r="B104" i="1" s="1"/>
  <c r="C104" i="1" a="1"/>
  <c r="C104" i="1" s="1"/>
  <c r="D104" i="1" a="1"/>
  <c r="D104" i="1" s="1"/>
  <c r="E104" i="1" a="1"/>
  <c r="E104" i="1" s="1"/>
  <c r="F104" i="1" a="1"/>
  <c r="F104" i="1" s="1"/>
  <c r="G104" i="1" a="1"/>
  <c r="G104" i="1" s="1"/>
  <c r="H104" i="1" a="1"/>
  <c r="H104" i="1" s="1"/>
  <c r="I104" i="1" a="1"/>
  <c r="I104" i="1" s="1"/>
  <c r="J104" i="1" a="1"/>
  <c r="J104" i="1" s="1"/>
  <c r="K104" i="1" a="1"/>
  <c r="K104" i="1" s="1"/>
  <c r="L104" i="1" a="1"/>
  <c r="L104" i="1" s="1"/>
  <c r="M104" i="1" a="1"/>
  <c r="M104" i="1" s="1"/>
  <c r="N104" i="1" a="1"/>
  <c r="N104" i="1" s="1"/>
  <c r="O104" i="1" a="1"/>
  <c r="O104" i="1" s="1"/>
  <c r="P104" i="1" a="1"/>
  <c r="P104" i="1" s="1"/>
  <c r="Q104" i="1" a="1"/>
  <c r="Q104" i="1" s="1"/>
  <c r="R104" i="1" a="1"/>
  <c r="R104" i="1" s="1"/>
  <c r="S104" i="1" a="1"/>
  <c r="S104" i="1" s="1"/>
  <c r="T104" i="1" a="1"/>
  <c r="T104" i="1" s="1"/>
  <c r="U104" i="1" a="1"/>
  <c r="U104" i="1" s="1"/>
  <c r="V104" i="1" a="1"/>
  <c r="V104" i="1" s="1"/>
  <c r="W104" i="1" a="1"/>
  <c r="W104" i="1" s="1"/>
  <c r="X104" i="1" a="1"/>
  <c r="X104" i="1" s="1"/>
  <c r="Y104" i="1" a="1"/>
  <c r="Y104" i="1" s="1"/>
  <c r="B397" i="1" a="1"/>
  <c r="B397" i="1" s="1"/>
  <c r="C397" i="1" a="1"/>
  <c r="C397" i="1" s="1"/>
  <c r="D397" i="1" a="1"/>
  <c r="D397" i="1" s="1"/>
  <c r="E397" i="1" a="1"/>
  <c r="E397" i="1" s="1"/>
  <c r="F397" i="1" a="1"/>
  <c r="F397" i="1" s="1"/>
  <c r="G397" i="1" a="1"/>
  <c r="G397" i="1" s="1"/>
  <c r="H397" i="1" a="1"/>
  <c r="H397" i="1" s="1"/>
  <c r="I397" i="1" a="1"/>
  <c r="I397" i="1" s="1"/>
  <c r="J397" i="1" a="1"/>
  <c r="J397" i="1" s="1"/>
  <c r="K397" i="1" a="1"/>
  <c r="K397" i="1" s="1"/>
  <c r="L397" i="1" a="1"/>
  <c r="L397" i="1" s="1"/>
  <c r="M397" i="1" a="1"/>
  <c r="M397" i="1" s="1"/>
  <c r="N397" i="1" a="1"/>
  <c r="N397" i="1" s="1"/>
  <c r="O397" i="1" a="1"/>
  <c r="O397" i="1" s="1"/>
  <c r="P397" i="1" a="1"/>
  <c r="P397" i="1" s="1"/>
  <c r="Q397" i="1" a="1"/>
  <c r="Q397" i="1" s="1"/>
  <c r="R397" i="1" a="1"/>
  <c r="R397" i="1" s="1"/>
  <c r="S397" i="1" a="1"/>
  <c r="S397" i="1" s="1"/>
  <c r="T397" i="1" a="1"/>
  <c r="T397" i="1" s="1"/>
  <c r="U397" i="1" a="1"/>
  <c r="U397" i="1" s="1"/>
  <c r="V397" i="1" a="1"/>
  <c r="V397" i="1" s="1"/>
  <c r="W397" i="1" a="1"/>
  <c r="W397" i="1" s="1"/>
  <c r="X397" i="1" a="1"/>
  <c r="X397" i="1" s="1"/>
  <c r="Y397" i="1" a="1"/>
  <c r="Y397" i="1" s="1"/>
  <c r="B403" i="1" a="1"/>
  <c r="B403" i="1" s="1"/>
  <c r="AF403" i="1" s="1" a="1"/>
  <c r="AF403" i="1" s="1"/>
  <c r="C403" i="1" a="1"/>
  <c r="C403" i="1" s="1"/>
  <c r="D403" i="1" a="1"/>
  <c r="D403" i="1" s="1"/>
  <c r="E403" i="1" a="1"/>
  <c r="E403" i="1" s="1"/>
  <c r="F403" i="1" a="1"/>
  <c r="F403" i="1" s="1"/>
  <c r="G403" i="1" a="1"/>
  <c r="G403" i="1" s="1"/>
  <c r="H403" i="1" a="1"/>
  <c r="H403" i="1" s="1"/>
  <c r="I403" i="1" a="1"/>
  <c r="I403" i="1" s="1"/>
  <c r="J403" i="1" a="1"/>
  <c r="J403" i="1" s="1"/>
  <c r="K403" i="1" a="1"/>
  <c r="K403" i="1" s="1"/>
  <c r="L403" i="1" a="1"/>
  <c r="L403" i="1" s="1"/>
  <c r="M403" i="1" a="1"/>
  <c r="M403" i="1" s="1"/>
  <c r="N403" i="1" a="1"/>
  <c r="N403" i="1" s="1"/>
  <c r="O403" i="1" a="1"/>
  <c r="O403" i="1" s="1"/>
  <c r="P403" i="1" a="1"/>
  <c r="P403" i="1" s="1"/>
  <c r="Q403" i="1" a="1"/>
  <c r="Q403" i="1" s="1"/>
  <c r="R403" i="1" a="1"/>
  <c r="R403" i="1" s="1"/>
  <c r="S403" i="1" a="1"/>
  <c r="S403" i="1" s="1"/>
  <c r="T403" i="1" a="1"/>
  <c r="T403" i="1" s="1"/>
  <c r="U403" i="1" a="1"/>
  <c r="U403" i="1" s="1"/>
  <c r="V403" i="1" a="1"/>
  <c r="V403" i="1" s="1"/>
  <c r="W403" i="1" a="1"/>
  <c r="W403" i="1" s="1"/>
  <c r="X403" i="1" a="1"/>
  <c r="X403" i="1" s="1"/>
  <c r="Y403" i="1" a="1"/>
  <c r="Y403" i="1" s="1"/>
  <c r="B203" i="1" a="1"/>
  <c r="B203" i="1" s="1"/>
  <c r="C203" i="1" a="1"/>
  <c r="C203" i="1" s="1"/>
  <c r="D203" i="1" a="1"/>
  <c r="D203" i="1" s="1"/>
  <c r="E203" i="1" a="1"/>
  <c r="E203" i="1" s="1"/>
  <c r="F203" i="1" a="1"/>
  <c r="F203" i="1" s="1"/>
  <c r="G203" i="1" a="1"/>
  <c r="G203" i="1" s="1"/>
  <c r="H203" i="1" a="1"/>
  <c r="H203" i="1" s="1"/>
  <c r="I203" i="1" a="1"/>
  <c r="I203" i="1" s="1"/>
  <c r="J203" i="1" a="1"/>
  <c r="J203" i="1" s="1"/>
  <c r="K203" i="1" a="1"/>
  <c r="K203" i="1" s="1"/>
  <c r="L203" i="1" a="1"/>
  <c r="L203" i="1" s="1"/>
  <c r="M203" i="1" a="1"/>
  <c r="M203" i="1" s="1"/>
  <c r="N203" i="1" a="1"/>
  <c r="N203" i="1" s="1"/>
  <c r="O203" i="1" a="1"/>
  <c r="O203" i="1" s="1"/>
  <c r="P203" i="1" a="1"/>
  <c r="P203" i="1" s="1"/>
  <c r="Q203" i="1" a="1"/>
  <c r="Q203" i="1" s="1"/>
  <c r="R203" i="1" a="1"/>
  <c r="R203" i="1" s="1"/>
  <c r="S203" i="1" a="1"/>
  <c r="S203" i="1" s="1"/>
  <c r="T203" i="1" a="1"/>
  <c r="T203" i="1" s="1"/>
  <c r="U203" i="1" a="1"/>
  <c r="U203" i="1" s="1"/>
  <c r="V203" i="1" a="1"/>
  <c r="V203" i="1" s="1"/>
  <c r="W203" i="1" a="1"/>
  <c r="W203" i="1" s="1"/>
  <c r="X203" i="1" a="1"/>
  <c r="X203" i="1" s="1"/>
  <c r="Y203" i="1" a="1"/>
  <c r="Y203" i="1" s="1"/>
  <c r="B327" i="1" a="1"/>
  <c r="B327" i="1" s="1"/>
  <c r="C327" i="1" a="1"/>
  <c r="C327" i="1" s="1"/>
  <c r="D327" i="1" a="1"/>
  <c r="D327" i="1" s="1"/>
  <c r="E327" i="1" a="1"/>
  <c r="E327" i="1" s="1"/>
  <c r="F327" i="1" a="1"/>
  <c r="F327" i="1" s="1"/>
  <c r="G327" i="1" a="1"/>
  <c r="G327" i="1" s="1"/>
  <c r="H327" i="1" a="1"/>
  <c r="H327" i="1" s="1"/>
  <c r="I327" i="1" a="1"/>
  <c r="I327" i="1" s="1"/>
  <c r="J327" i="1" a="1"/>
  <c r="J327" i="1" s="1"/>
  <c r="K327" i="1" a="1"/>
  <c r="K327" i="1" s="1"/>
  <c r="L327" i="1" a="1"/>
  <c r="L327" i="1" s="1"/>
  <c r="M327" i="1" a="1"/>
  <c r="M327" i="1" s="1"/>
  <c r="N327" i="1" a="1"/>
  <c r="N327" i="1" s="1"/>
  <c r="O327" i="1" a="1"/>
  <c r="O327" i="1" s="1"/>
  <c r="P327" i="1" a="1"/>
  <c r="P327" i="1" s="1"/>
  <c r="Q327" i="1" a="1"/>
  <c r="Q327" i="1" s="1"/>
  <c r="R327" i="1" a="1"/>
  <c r="R327" i="1" s="1"/>
  <c r="S327" i="1" a="1"/>
  <c r="S327" i="1" s="1"/>
  <c r="T327" i="1" a="1"/>
  <c r="T327" i="1" s="1"/>
  <c r="U327" i="1" a="1"/>
  <c r="U327" i="1" s="1"/>
  <c r="V327" i="1" a="1"/>
  <c r="V327" i="1" s="1"/>
  <c r="W327" i="1" a="1"/>
  <c r="W327" i="1" s="1"/>
  <c r="X327" i="1" a="1"/>
  <c r="X327" i="1" s="1"/>
  <c r="Y327" i="1" a="1"/>
  <c r="Y327" i="1" s="1"/>
  <c r="B405" i="1" a="1"/>
  <c r="B405" i="1" s="1"/>
  <c r="AF405" i="1" s="1" a="1"/>
  <c r="AF405" i="1" s="1"/>
  <c r="C405" i="1" a="1"/>
  <c r="C405" i="1" s="1"/>
  <c r="D405" i="1" a="1"/>
  <c r="D405" i="1" s="1"/>
  <c r="E405" i="1" a="1"/>
  <c r="E405" i="1" s="1"/>
  <c r="F405" i="1" a="1"/>
  <c r="F405" i="1" s="1"/>
  <c r="G405" i="1" a="1"/>
  <c r="G405" i="1" s="1"/>
  <c r="H405" i="1" a="1"/>
  <c r="H405" i="1" s="1"/>
  <c r="I405" i="1" a="1"/>
  <c r="I405" i="1" s="1"/>
  <c r="J405" i="1" a="1"/>
  <c r="J405" i="1" s="1"/>
  <c r="K405" i="1" a="1"/>
  <c r="K405" i="1" s="1"/>
  <c r="L405" i="1" a="1"/>
  <c r="L405" i="1" s="1"/>
  <c r="M405" i="1" a="1"/>
  <c r="M405" i="1" s="1"/>
  <c r="N405" i="1" a="1"/>
  <c r="N405" i="1" s="1"/>
  <c r="O405" i="1" a="1"/>
  <c r="O405" i="1" s="1"/>
  <c r="P405" i="1" a="1"/>
  <c r="P405" i="1" s="1"/>
  <c r="Q405" i="1" a="1"/>
  <c r="Q405" i="1" s="1"/>
  <c r="R405" i="1" a="1"/>
  <c r="R405" i="1" s="1"/>
  <c r="S405" i="1" a="1"/>
  <c r="S405" i="1" s="1"/>
  <c r="T405" i="1" a="1"/>
  <c r="T405" i="1" s="1"/>
  <c r="U405" i="1" a="1"/>
  <c r="U405" i="1" s="1"/>
  <c r="V405" i="1" a="1"/>
  <c r="V405" i="1" s="1"/>
  <c r="W405" i="1" a="1"/>
  <c r="W405" i="1" s="1"/>
  <c r="X405" i="1" a="1"/>
  <c r="X405" i="1" s="1"/>
  <c r="Y405" i="1" a="1"/>
  <c r="Y405" i="1" s="1"/>
  <c r="B406" i="1" a="1"/>
  <c r="B406" i="1" s="1"/>
  <c r="AF406" i="1" s="1" a="1"/>
  <c r="AF406" i="1" s="1"/>
  <c r="C406" i="1" a="1"/>
  <c r="C406" i="1" s="1"/>
  <c r="D406" i="1" a="1"/>
  <c r="D406" i="1" s="1"/>
  <c r="E406" i="1" a="1"/>
  <c r="E406" i="1" s="1"/>
  <c r="F406" i="1" a="1"/>
  <c r="F406" i="1" s="1"/>
  <c r="G406" i="1" a="1"/>
  <c r="G406" i="1" s="1"/>
  <c r="H406" i="1" a="1"/>
  <c r="H406" i="1" s="1"/>
  <c r="I406" i="1" a="1"/>
  <c r="I406" i="1" s="1"/>
  <c r="J406" i="1" a="1"/>
  <c r="J406" i="1" s="1"/>
  <c r="K406" i="1" a="1"/>
  <c r="K406" i="1" s="1"/>
  <c r="L406" i="1" a="1"/>
  <c r="L406" i="1" s="1"/>
  <c r="M406" i="1" a="1"/>
  <c r="M406" i="1" s="1"/>
  <c r="N406" i="1" a="1"/>
  <c r="N406" i="1" s="1"/>
  <c r="O406" i="1" a="1"/>
  <c r="O406" i="1" s="1"/>
  <c r="P406" i="1" a="1"/>
  <c r="P406" i="1" s="1"/>
  <c r="Q406" i="1" a="1"/>
  <c r="Q406" i="1" s="1"/>
  <c r="R406" i="1" a="1"/>
  <c r="R406" i="1" s="1"/>
  <c r="S406" i="1" a="1"/>
  <c r="S406" i="1" s="1"/>
  <c r="T406" i="1" a="1"/>
  <c r="T406" i="1" s="1"/>
  <c r="U406" i="1" a="1"/>
  <c r="U406" i="1" s="1"/>
  <c r="V406" i="1" a="1"/>
  <c r="V406" i="1" s="1"/>
  <c r="W406" i="1" a="1"/>
  <c r="W406" i="1" s="1"/>
  <c r="X406" i="1" a="1"/>
  <c r="X406" i="1" s="1"/>
  <c r="Y406" i="1" a="1"/>
  <c r="Y406" i="1" s="1"/>
  <c r="B407" i="1" a="1"/>
  <c r="B407" i="1" s="1"/>
  <c r="AF407" i="1" s="1" a="1"/>
  <c r="AF407" i="1" s="1"/>
  <c r="C407" i="1" a="1"/>
  <c r="C407" i="1" s="1"/>
  <c r="D407" i="1" a="1"/>
  <c r="D407" i="1" s="1"/>
  <c r="E407" i="1" a="1"/>
  <c r="E407" i="1" s="1"/>
  <c r="F407" i="1" a="1"/>
  <c r="F407" i="1" s="1"/>
  <c r="G407" i="1" a="1"/>
  <c r="G407" i="1" s="1"/>
  <c r="H407" i="1" a="1"/>
  <c r="H407" i="1" s="1"/>
  <c r="I407" i="1" a="1"/>
  <c r="I407" i="1" s="1"/>
  <c r="J407" i="1" a="1"/>
  <c r="J407" i="1" s="1"/>
  <c r="K407" i="1" a="1"/>
  <c r="K407" i="1" s="1"/>
  <c r="L407" i="1" a="1"/>
  <c r="L407" i="1" s="1"/>
  <c r="M407" i="1" a="1"/>
  <c r="M407" i="1" s="1"/>
  <c r="N407" i="1" a="1"/>
  <c r="N407" i="1" s="1"/>
  <c r="O407" i="1" a="1"/>
  <c r="O407" i="1" s="1"/>
  <c r="P407" i="1" a="1"/>
  <c r="P407" i="1" s="1"/>
  <c r="Q407" i="1" a="1"/>
  <c r="Q407" i="1" s="1"/>
  <c r="R407" i="1" a="1"/>
  <c r="R407" i="1" s="1"/>
  <c r="S407" i="1" a="1"/>
  <c r="S407" i="1" s="1"/>
  <c r="T407" i="1" a="1"/>
  <c r="T407" i="1" s="1"/>
  <c r="U407" i="1" a="1"/>
  <c r="U407" i="1" s="1"/>
  <c r="V407" i="1" a="1"/>
  <c r="V407" i="1" s="1"/>
  <c r="W407" i="1" a="1"/>
  <c r="W407" i="1" s="1"/>
  <c r="X407" i="1" a="1"/>
  <c r="X407" i="1" s="1"/>
  <c r="Y407" i="1" a="1"/>
  <c r="Y407" i="1" s="1"/>
  <c r="B410" i="1" a="1"/>
  <c r="B410" i="1" s="1"/>
  <c r="C410" i="1" a="1"/>
  <c r="C410" i="1" s="1"/>
  <c r="D410" i="1" a="1"/>
  <c r="D410" i="1" s="1"/>
  <c r="E410" i="1" a="1"/>
  <c r="E410" i="1" s="1"/>
  <c r="F410" i="1" a="1"/>
  <c r="F410" i="1" s="1"/>
  <c r="G410" i="1" a="1"/>
  <c r="G410" i="1" s="1"/>
  <c r="H410" i="1" a="1"/>
  <c r="H410" i="1" s="1"/>
  <c r="I410" i="1" a="1"/>
  <c r="I410" i="1" s="1"/>
  <c r="J410" i="1" a="1"/>
  <c r="J410" i="1" s="1"/>
  <c r="K410" i="1" a="1"/>
  <c r="K410" i="1" s="1"/>
  <c r="L410" i="1" a="1"/>
  <c r="L410" i="1" s="1"/>
  <c r="M410" i="1" a="1"/>
  <c r="M410" i="1" s="1"/>
  <c r="N410" i="1" a="1"/>
  <c r="N410" i="1" s="1"/>
  <c r="O410" i="1" a="1"/>
  <c r="O410" i="1" s="1"/>
  <c r="P410" i="1" a="1"/>
  <c r="P410" i="1" s="1"/>
  <c r="Q410" i="1" a="1"/>
  <c r="Q410" i="1" s="1"/>
  <c r="R410" i="1" a="1"/>
  <c r="R410" i="1" s="1"/>
  <c r="S410" i="1" a="1"/>
  <c r="S410" i="1" s="1"/>
  <c r="T410" i="1" a="1"/>
  <c r="T410" i="1" s="1"/>
  <c r="U410" i="1" a="1"/>
  <c r="U410" i="1" s="1"/>
  <c r="V410" i="1" a="1"/>
  <c r="V410" i="1" s="1"/>
  <c r="W410" i="1" a="1"/>
  <c r="W410" i="1" s="1"/>
  <c r="X410" i="1" a="1"/>
  <c r="X410" i="1" s="1"/>
  <c r="Y410" i="1" a="1"/>
  <c r="Y410" i="1" s="1"/>
  <c r="B408" i="1" a="1"/>
  <c r="B408" i="1" s="1"/>
  <c r="C408" i="1" a="1"/>
  <c r="C408" i="1" s="1"/>
  <c r="D408" i="1" a="1"/>
  <c r="D408" i="1" s="1"/>
  <c r="E408" i="1" a="1"/>
  <c r="E408" i="1" s="1"/>
  <c r="F408" i="1" a="1"/>
  <c r="F408" i="1" s="1"/>
  <c r="G408" i="1" a="1"/>
  <c r="G408" i="1" s="1"/>
  <c r="H408" i="1" a="1"/>
  <c r="H408" i="1" s="1"/>
  <c r="I408" i="1" a="1"/>
  <c r="I408" i="1" s="1"/>
  <c r="J408" i="1" a="1"/>
  <c r="J408" i="1" s="1"/>
  <c r="K408" i="1" a="1"/>
  <c r="K408" i="1" s="1"/>
  <c r="L408" i="1" a="1"/>
  <c r="L408" i="1" s="1"/>
  <c r="M408" i="1" a="1"/>
  <c r="M408" i="1" s="1"/>
  <c r="N408" i="1" a="1"/>
  <c r="N408" i="1" s="1"/>
  <c r="O408" i="1" a="1"/>
  <c r="O408" i="1" s="1"/>
  <c r="P408" i="1" a="1"/>
  <c r="P408" i="1" s="1"/>
  <c r="Q408" i="1" a="1"/>
  <c r="Q408" i="1" s="1"/>
  <c r="R408" i="1" a="1"/>
  <c r="R408" i="1" s="1"/>
  <c r="S408" i="1" a="1"/>
  <c r="S408" i="1" s="1"/>
  <c r="T408" i="1" a="1"/>
  <c r="T408" i="1" s="1"/>
  <c r="U408" i="1" a="1"/>
  <c r="U408" i="1" s="1"/>
  <c r="V408" i="1" a="1"/>
  <c r="V408" i="1" s="1"/>
  <c r="W408" i="1" a="1"/>
  <c r="W408" i="1" s="1"/>
  <c r="X408" i="1" a="1"/>
  <c r="X408" i="1" s="1"/>
  <c r="Y408" i="1" a="1"/>
  <c r="Y408" i="1" s="1"/>
  <c r="B409" i="1" a="1"/>
  <c r="B409" i="1" s="1"/>
  <c r="C409" i="1" a="1"/>
  <c r="C409" i="1" s="1"/>
  <c r="D409" i="1" a="1"/>
  <c r="D409" i="1" s="1"/>
  <c r="E409" i="1" a="1"/>
  <c r="E409" i="1" s="1"/>
  <c r="F409" i="1" a="1"/>
  <c r="F409" i="1" s="1"/>
  <c r="G409" i="1" a="1"/>
  <c r="G409" i="1" s="1"/>
  <c r="H409" i="1" a="1"/>
  <c r="H409" i="1" s="1"/>
  <c r="I409" i="1" a="1"/>
  <c r="I409" i="1" s="1"/>
  <c r="J409" i="1" a="1"/>
  <c r="J409" i="1" s="1"/>
  <c r="K409" i="1" a="1"/>
  <c r="K409" i="1" s="1"/>
  <c r="L409" i="1" a="1"/>
  <c r="L409" i="1" s="1"/>
  <c r="M409" i="1" a="1"/>
  <c r="M409" i="1" s="1"/>
  <c r="N409" i="1" a="1"/>
  <c r="N409" i="1" s="1"/>
  <c r="O409" i="1" a="1"/>
  <c r="O409" i="1" s="1"/>
  <c r="P409" i="1" a="1"/>
  <c r="P409" i="1" s="1"/>
  <c r="Q409" i="1" a="1"/>
  <c r="Q409" i="1" s="1"/>
  <c r="R409" i="1" a="1"/>
  <c r="R409" i="1" s="1"/>
  <c r="S409" i="1" a="1"/>
  <c r="S409" i="1" s="1"/>
  <c r="T409" i="1" a="1"/>
  <c r="T409" i="1" s="1"/>
  <c r="U409" i="1" a="1"/>
  <c r="U409" i="1" s="1"/>
  <c r="V409" i="1" a="1"/>
  <c r="V409" i="1" s="1"/>
  <c r="W409" i="1" a="1"/>
  <c r="W409" i="1" s="1"/>
  <c r="X409" i="1" a="1"/>
  <c r="X409" i="1" s="1"/>
  <c r="Y409" i="1" a="1"/>
  <c r="Y409" i="1" s="1"/>
  <c r="B411" i="1" a="1"/>
  <c r="B411" i="1" s="1"/>
  <c r="C411" i="1" a="1"/>
  <c r="C411" i="1" s="1"/>
  <c r="D411" i="1" a="1"/>
  <c r="D411" i="1" s="1"/>
  <c r="E411" i="1" a="1"/>
  <c r="E411" i="1" s="1"/>
  <c r="F411" i="1" a="1"/>
  <c r="F411" i="1" s="1"/>
  <c r="G411" i="1" a="1"/>
  <c r="G411" i="1" s="1"/>
  <c r="H411" i="1" a="1"/>
  <c r="H411" i="1" s="1"/>
  <c r="I411" i="1" a="1"/>
  <c r="I411" i="1" s="1"/>
  <c r="J411" i="1" a="1"/>
  <c r="J411" i="1" s="1"/>
  <c r="K411" i="1" a="1"/>
  <c r="K411" i="1" s="1"/>
  <c r="L411" i="1" a="1"/>
  <c r="L411" i="1" s="1"/>
  <c r="M411" i="1" a="1"/>
  <c r="M411" i="1" s="1"/>
  <c r="N411" i="1" a="1"/>
  <c r="N411" i="1" s="1"/>
  <c r="O411" i="1" a="1"/>
  <c r="O411" i="1" s="1"/>
  <c r="P411" i="1" a="1"/>
  <c r="P411" i="1" s="1"/>
  <c r="Q411" i="1" a="1"/>
  <c r="Q411" i="1" s="1"/>
  <c r="R411" i="1" a="1"/>
  <c r="R411" i="1" s="1"/>
  <c r="S411" i="1" a="1"/>
  <c r="S411" i="1" s="1"/>
  <c r="T411" i="1" a="1"/>
  <c r="T411" i="1" s="1"/>
  <c r="U411" i="1" a="1"/>
  <c r="U411" i="1" s="1"/>
  <c r="V411" i="1" a="1"/>
  <c r="V411" i="1" s="1"/>
  <c r="W411" i="1" a="1"/>
  <c r="W411" i="1" s="1"/>
  <c r="X411" i="1" a="1"/>
  <c r="X411" i="1" s="1"/>
  <c r="Y411" i="1" a="1"/>
  <c r="Y411" i="1" s="1"/>
  <c r="B412" i="1" a="1"/>
  <c r="B412" i="1" s="1"/>
  <c r="C412" i="1" a="1"/>
  <c r="C412" i="1" s="1"/>
  <c r="D412" i="1" a="1"/>
  <c r="D412" i="1" s="1"/>
  <c r="E412" i="1" a="1"/>
  <c r="E412" i="1" s="1"/>
  <c r="F412" i="1" a="1"/>
  <c r="F412" i="1" s="1"/>
  <c r="G412" i="1" a="1"/>
  <c r="G412" i="1" s="1"/>
  <c r="H412" i="1" a="1"/>
  <c r="H412" i="1" s="1"/>
  <c r="I412" i="1" a="1"/>
  <c r="I412" i="1" s="1"/>
  <c r="J412" i="1" a="1"/>
  <c r="J412" i="1" s="1"/>
  <c r="K412" i="1" a="1"/>
  <c r="K412" i="1" s="1"/>
  <c r="L412" i="1" a="1"/>
  <c r="L412" i="1" s="1"/>
  <c r="M412" i="1" a="1"/>
  <c r="M412" i="1" s="1"/>
  <c r="N412" i="1" a="1"/>
  <c r="N412" i="1" s="1"/>
  <c r="O412" i="1" a="1"/>
  <c r="O412" i="1" s="1"/>
  <c r="P412" i="1" a="1"/>
  <c r="P412" i="1" s="1"/>
  <c r="Q412" i="1" a="1"/>
  <c r="Q412" i="1" s="1"/>
  <c r="R412" i="1" a="1"/>
  <c r="R412" i="1" s="1"/>
  <c r="S412" i="1" a="1"/>
  <c r="S412" i="1" s="1"/>
  <c r="T412" i="1" a="1"/>
  <c r="T412" i="1" s="1"/>
  <c r="U412" i="1" a="1"/>
  <c r="U412" i="1" s="1"/>
  <c r="V412" i="1" a="1"/>
  <c r="V412" i="1" s="1"/>
  <c r="W412" i="1" a="1"/>
  <c r="W412" i="1" s="1"/>
  <c r="X412" i="1" a="1"/>
  <c r="X412" i="1" s="1"/>
  <c r="Y412" i="1" a="1"/>
  <c r="Y412" i="1" s="1"/>
  <c r="B413" i="1" a="1"/>
  <c r="B413" i="1" s="1"/>
  <c r="C413" i="1" a="1"/>
  <c r="C413" i="1" s="1"/>
  <c r="D413" i="1" a="1"/>
  <c r="D413" i="1" s="1"/>
  <c r="E413" i="1" a="1"/>
  <c r="E413" i="1" s="1"/>
  <c r="F413" i="1" a="1"/>
  <c r="F413" i="1" s="1"/>
  <c r="G413" i="1" a="1"/>
  <c r="G413" i="1" s="1"/>
  <c r="H413" i="1" a="1"/>
  <c r="H413" i="1" s="1"/>
  <c r="I413" i="1" a="1"/>
  <c r="I413" i="1" s="1"/>
  <c r="J413" i="1" a="1"/>
  <c r="J413" i="1" s="1"/>
  <c r="K413" i="1" a="1"/>
  <c r="K413" i="1" s="1"/>
  <c r="L413" i="1" a="1"/>
  <c r="L413" i="1" s="1"/>
  <c r="M413" i="1" a="1"/>
  <c r="M413" i="1" s="1"/>
  <c r="N413" i="1" a="1"/>
  <c r="N413" i="1" s="1"/>
  <c r="O413" i="1" a="1"/>
  <c r="O413" i="1" s="1"/>
  <c r="P413" i="1" a="1"/>
  <c r="P413" i="1" s="1"/>
  <c r="Q413" i="1" a="1"/>
  <c r="Q413" i="1" s="1"/>
  <c r="R413" i="1" a="1"/>
  <c r="R413" i="1" s="1"/>
  <c r="S413" i="1" a="1"/>
  <c r="S413" i="1" s="1"/>
  <c r="T413" i="1" a="1"/>
  <c r="T413" i="1" s="1"/>
  <c r="U413" i="1" a="1"/>
  <c r="U413" i="1" s="1"/>
  <c r="V413" i="1" a="1"/>
  <c r="V413" i="1" s="1"/>
  <c r="W413" i="1" a="1"/>
  <c r="W413" i="1" s="1"/>
  <c r="X413" i="1" a="1"/>
  <c r="X413" i="1" s="1"/>
  <c r="Y413" i="1" a="1"/>
  <c r="Y413" i="1" s="1"/>
  <c r="B414" i="1" a="1"/>
  <c r="B414" i="1" s="1"/>
  <c r="C414" i="1" a="1"/>
  <c r="C414" i="1" s="1"/>
  <c r="D414" i="1" a="1"/>
  <c r="D414" i="1" s="1"/>
  <c r="E414" i="1" a="1"/>
  <c r="E414" i="1" s="1"/>
  <c r="F414" i="1" a="1"/>
  <c r="F414" i="1" s="1"/>
  <c r="G414" i="1" a="1"/>
  <c r="G414" i="1" s="1"/>
  <c r="H414" i="1" a="1"/>
  <c r="H414" i="1" s="1"/>
  <c r="I414" i="1" a="1"/>
  <c r="I414" i="1" s="1"/>
  <c r="J414" i="1" a="1"/>
  <c r="J414" i="1" s="1"/>
  <c r="K414" i="1" a="1"/>
  <c r="K414" i="1" s="1"/>
  <c r="L414" i="1" a="1"/>
  <c r="L414" i="1" s="1"/>
  <c r="M414" i="1" a="1"/>
  <c r="M414" i="1" s="1"/>
  <c r="N414" i="1" a="1"/>
  <c r="N414" i="1" s="1"/>
  <c r="O414" i="1" a="1"/>
  <c r="O414" i="1" s="1"/>
  <c r="P414" i="1" a="1"/>
  <c r="P414" i="1" s="1"/>
  <c r="Q414" i="1" a="1"/>
  <c r="Q414" i="1" s="1"/>
  <c r="R414" i="1" a="1"/>
  <c r="R414" i="1" s="1"/>
  <c r="S414" i="1" a="1"/>
  <c r="S414" i="1" s="1"/>
  <c r="T414" i="1" a="1"/>
  <c r="T414" i="1" s="1"/>
  <c r="U414" i="1" a="1"/>
  <c r="U414" i="1" s="1"/>
  <c r="V414" i="1" a="1"/>
  <c r="V414" i="1" s="1"/>
  <c r="W414" i="1" a="1"/>
  <c r="W414" i="1" s="1"/>
  <c r="X414" i="1" a="1"/>
  <c r="X414" i="1" s="1"/>
  <c r="Y414" i="1" a="1"/>
  <c r="Y414" i="1" s="1"/>
  <c r="B415" i="1" a="1"/>
  <c r="B415" i="1" s="1"/>
  <c r="AF415" i="1" s="1" a="1"/>
  <c r="AF415" i="1" s="1"/>
  <c r="C415" i="1" a="1"/>
  <c r="C415" i="1" s="1"/>
  <c r="D415" i="1" a="1"/>
  <c r="D415" i="1" s="1"/>
  <c r="E415" i="1" a="1"/>
  <c r="E415" i="1" s="1"/>
  <c r="F415" i="1" a="1"/>
  <c r="F415" i="1" s="1"/>
  <c r="G415" i="1" a="1"/>
  <c r="G415" i="1" s="1"/>
  <c r="H415" i="1" a="1"/>
  <c r="H415" i="1" s="1"/>
  <c r="I415" i="1" a="1"/>
  <c r="I415" i="1" s="1"/>
  <c r="J415" i="1" a="1"/>
  <c r="J415" i="1" s="1"/>
  <c r="K415" i="1" a="1"/>
  <c r="K415" i="1" s="1"/>
  <c r="L415" i="1" a="1"/>
  <c r="L415" i="1" s="1"/>
  <c r="M415" i="1" a="1"/>
  <c r="M415" i="1" s="1"/>
  <c r="N415" i="1" a="1"/>
  <c r="N415" i="1" s="1"/>
  <c r="O415" i="1" a="1"/>
  <c r="O415" i="1" s="1"/>
  <c r="P415" i="1" a="1"/>
  <c r="P415" i="1" s="1"/>
  <c r="Q415" i="1" a="1"/>
  <c r="Q415" i="1" s="1"/>
  <c r="R415" i="1" a="1"/>
  <c r="R415" i="1" s="1"/>
  <c r="S415" i="1" a="1"/>
  <c r="S415" i="1" s="1"/>
  <c r="T415" i="1" a="1"/>
  <c r="T415" i="1" s="1"/>
  <c r="U415" i="1" a="1"/>
  <c r="U415" i="1" s="1"/>
  <c r="V415" i="1" a="1"/>
  <c r="V415" i="1" s="1"/>
  <c r="W415" i="1" a="1"/>
  <c r="W415" i="1" s="1"/>
  <c r="X415" i="1" a="1"/>
  <c r="X415" i="1" s="1"/>
  <c r="Y415" i="1" a="1"/>
  <c r="Y415" i="1" s="1"/>
  <c r="B293" i="1" a="1"/>
  <c r="B293" i="1" s="1"/>
  <c r="AF293" i="1" s="1" a="1"/>
  <c r="AF293" i="1" s="1"/>
  <c r="C293" i="1" a="1"/>
  <c r="C293" i="1" s="1"/>
  <c r="D293" i="1" a="1"/>
  <c r="D293" i="1" s="1"/>
  <c r="E293" i="1" a="1"/>
  <c r="E293" i="1" s="1"/>
  <c r="F293" i="1" a="1"/>
  <c r="F293" i="1" s="1"/>
  <c r="G293" i="1" a="1"/>
  <c r="G293" i="1" s="1"/>
  <c r="H293" i="1" a="1"/>
  <c r="H293" i="1" s="1"/>
  <c r="I293" i="1" a="1"/>
  <c r="I293" i="1" s="1"/>
  <c r="J293" i="1" a="1"/>
  <c r="J293" i="1" s="1"/>
  <c r="K293" i="1" a="1"/>
  <c r="K293" i="1" s="1"/>
  <c r="L293" i="1" a="1"/>
  <c r="L293" i="1" s="1"/>
  <c r="M293" i="1" a="1"/>
  <c r="M293" i="1" s="1"/>
  <c r="N293" i="1" a="1"/>
  <c r="N293" i="1" s="1"/>
  <c r="O293" i="1" a="1"/>
  <c r="O293" i="1" s="1"/>
  <c r="P293" i="1" a="1"/>
  <c r="P293" i="1" s="1"/>
  <c r="Q293" i="1" a="1"/>
  <c r="Q293" i="1" s="1"/>
  <c r="R293" i="1" a="1"/>
  <c r="R293" i="1" s="1"/>
  <c r="S293" i="1" a="1"/>
  <c r="S293" i="1" s="1"/>
  <c r="T293" i="1" a="1"/>
  <c r="T293" i="1" s="1"/>
  <c r="U293" i="1" a="1"/>
  <c r="U293" i="1" s="1"/>
  <c r="V293" i="1" a="1"/>
  <c r="V293" i="1" s="1"/>
  <c r="W293" i="1" a="1"/>
  <c r="W293" i="1" s="1"/>
  <c r="X293" i="1" a="1"/>
  <c r="X293" i="1" s="1"/>
  <c r="Y293" i="1" a="1"/>
  <c r="Y293" i="1" s="1"/>
  <c r="B313" i="1" a="1"/>
  <c r="B313" i="1" s="1"/>
  <c r="C313" i="1" a="1"/>
  <c r="C313" i="1" s="1"/>
  <c r="D313" i="1" a="1"/>
  <c r="D313" i="1" s="1"/>
  <c r="E313" i="1" a="1"/>
  <c r="E313" i="1" s="1"/>
  <c r="F313" i="1" a="1"/>
  <c r="F313" i="1" s="1"/>
  <c r="G313" i="1" a="1"/>
  <c r="G313" i="1" s="1"/>
  <c r="H313" i="1" a="1"/>
  <c r="H313" i="1" s="1"/>
  <c r="I313" i="1" a="1"/>
  <c r="I313" i="1" s="1"/>
  <c r="J313" i="1" a="1"/>
  <c r="J313" i="1" s="1"/>
  <c r="K313" i="1" a="1"/>
  <c r="K313" i="1" s="1"/>
  <c r="L313" i="1" a="1"/>
  <c r="L313" i="1" s="1"/>
  <c r="M313" i="1" a="1"/>
  <c r="M313" i="1" s="1"/>
  <c r="N313" i="1" a="1"/>
  <c r="N313" i="1" s="1"/>
  <c r="O313" i="1" a="1"/>
  <c r="O313" i="1" s="1"/>
  <c r="P313" i="1" a="1"/>
  <c r="P313" i="1" s="1"/>
  <c r="Q313" i="1" a="1"/>
  <c r="Q313" i="1" s="1"/>
  <c r="R313" i="1" a="1"/>
  <c r="R313" i="1" s="1"/>
  <c r="S313" i="1" a="1"/>
  <c r="S313" i="1" s="1"/>
  <c r="T313" i="1" a="1"/>
  <c r="T313" i="1" s="1"/>
  <c r="U313" i="1" a="1"/>
  <c r="U313" i="1" s="1"/>
  <c r="V313" i="1" a="1"/>
  <c r="V313" i="1" s="1"/>
  <c r="W313" i="1" a="1"/>
  <c r="W313" i="1" s="1"/>
  <c r="X313" i="1" a="1"/>
  <c r="X313" i="1" s="1"/>
  <c r="Y313" i="1" a="1"/>
  <c r="Y313" i="1" s="1"/>
  <c r="B392" i="1" a="1"/>
  <c r="B392" i="1" s="1"/>
  <c r="C392" i="1" a="1"/>
  <c r="C392" i="1" s="1"/>
  <c r="D392" i="1" a="1"/>
  <c r="D392" i="1" s="1"/>
  <c r="E392" i="1" a="1"/>
  <c r="E392" i="1" s="1"/>
  <c r="F392" i="1" a="1"/>
  <c r="F392" i="1" s="1"/>
  <c r="G392" i="1" a="1"/>
  <c r="G392" i="1" s="1"/>
  <c r="H392" i="1" a="1"/>
  <c r="H392" i="1" s="1"/>
  <c r="I392" i="1" a="1"/>
  <c r="I392" i="1" s="1"/>
  <c r="J392" i="1" a="1"/>
  <c r="J392" i="1" s="1"/>
  <c r="K392" i="1" a="1"/>
  <c r="K392" i="1" s="1"/>
  <c r="L392" i="1" a="1"/>
  <c r="L392" i="1" s="1"/>
  <c r="M392" i="1" a="1"/>
  <c r="M392" i="1" s="1"/>
  <c r="N392" i="1" a="1"/>
  <c r="N392" i="1" s="1"/>
  <c r="O392" i="1" a="1"/>
  <c r="O392" i="1" s="1"/>
  <c r="P392" i="1" a="1"/>
  <c r="P392" i="1" s="1"/>
  <c r="Q392" i="1" a="1"/>
  <c r="Q392" i="1" s="1"/>
  <c r="R392" i="1" a="1"/>
  <c r="R392" i="1" s="1"/>
  <c r="S392" i="1" a="1"/>
  <c r="S392" i="1" s="1"/>
  <c r="T392" i="1" a="1"/>
  <c r="T392" i="1" s="1"/>
  <c r="U392" i="1" a="1"/>
  <c r="U392" i="1" s="1"/>
  <c r="V392" i="1" a="1"/>
  <c r="V392" i="1" s="1"/>
  <c r="W392" i="1" a="1"/>
  <c r="W392" i="1" s="1"/>
  <c r="X392" i="1" a="1"/>
  <c r="X392" i="1" s="1"/>
  <c r="Y392" i="1" a="1"/>
  <c r="Y392" i="1" s="1"/>
  <c r="B393" i="1" a="1"/>
  <c r="B393" i="1" s="1"/>
  <c r="C393" i="1" a="1"/>
  <c r="C393" i="1" s="1"/>
  <c r="D393" i="1" a="1"/>
  <c r="D393" i="1" s="1"/>
  <c r="E393" i="1" a="1"/>
  <c r="E393" i="1" s="1"/>
  <c r="F393" i="1" a="1"/>
  <c r="F393" i="1" s="1"/>
  <c r="G393" i="1" a="1"/>
  <c r="G393" i="1" s="1"/>
  <c r="H393" i="1" a="1"/>
  <c r="H393" i="1" s="1"/>
  <c r="I393" i="1" a="1"/>
  <c r="I393" i="1" s="1"/>
  <c r="J393" i="1" a="1"/>
  <c r="J393" i="1" s="1"/>
  <c r="K393" i="1" a="1"/>
  <c r="K393" i="1" s="1"/>
  <c r="L393" i="1" a="1"/>
  <c r="L393" i="1" s="1"/>
  <c r="M393" i="1" a="1"/>
  <c r="M393" i="1" s="1"/>
  <c r="N393" i="1" a="1"/>
  <c r="N393" i="1" s="1"/>
  <c r="O393" i="1" a="1"/>
  <c r="O393" i="1" s="1"/>
  <c r="P393" i="1" a="1"/>
  <c r="P393" i="1" s="1"/>
  <c r="Q393" i="1" a="1"/>
  <c r="Q393" i="1" s="1"/>
  <c r="R393" i="1" a="1"/>
  <c r="R393" i="1" s="1"/>
  <c r="S393" i="1" a="1"/>
  <c r="S393" i="1" s="1"/>
  <c r="T393" i="1" a="1"/>
  <c r="T393" i="1" s="1"/>
  <c r="U393" i="1" a="1"/>
  <c r="U393" i="1" s="1"/>
  <c r="V393" i="1" a="1"/>
  <c r="V393" i="1" s="1"/>
  <c r="W393" i="1" a="1"/>
  <c r="W393" i="1" s="1"/>
  <c r="X393" i="1" a="1"/>
  <c r="X393" i="1" s="1"/>
  <c r="Y393" i="1" a="1"/>
  <c r="Y393" i="1" s="1"/>
  <c r="B314" i="1" a="1"/>
  <c r="B314" i="1" s="1"/>
  <c r="C314" i="1" a="1"/>
  <c r="C314" i="1" s="1"/>
  <c r="D314" i="1" a="1"/>
  <c r="D314" i="1" s="1"/>
  <c r="E314" i="1" a="1"/>
  <c r="E314" i="1" s="1"/>
  <c r="F314" i="1" a="1"/>
  <c r="F314" i="1" s="1"/>
  <c r="G314" i="1" a="1"/>
  <c r="G314" i="1" s="1"/>
  <c r="H314" i="1" a="1"/>
  <c r="H314" i="1" s="1"/>
  <c r="I314" i="1" a="1"/>
  <c r="I314" i="1" s="1"/>
  <c r="J314" i="1" a="1"/>
  <c r="J314" i="1" s="1"/>
  <c r="K314" i="1" a="1"/>
  <c r="K314" i="1" s="1"/>
  <c r="L314" i="1" a="1"/>
  <c r="L314" i="1" s="1"/>
  <c r="M314" i="1" a="1"/>
  <c r="M314" i="1" s="1"/>
  <c r="N314" i="1" a="1"/>
  <c r="N314" i="1" s="1"/>
  <c r="O314" i="1" a="1"/>
  <c r="O314" i="1" s="1"/>
  <c r="P314" i="1" a="1"/>
  <c r="P314" i="1" s="1"/>
  <c r="Q314" i="1" a="1"/>
  <c r="Q314" i="1" s="1"/>
  <c r="R314" i="1" a="1"/>
  <c r="R314" i="1" s="1"/>
  <c r="S314" i="1" a="1"/>
  <c r="S314" i="1" s="1"/>
  <c r="T314" i="1" a="1"/>
  <c r="T314" i="1" s="1"/>
  <c r="U314" i="1" a="1"/>
  <c r="U314" i="1" s="1"/>
  <c r="V314" i="1" a="1"/>
  <c r="V314" i="1" s="1"/>
  <c r="W314" i="1" a="1"/>
  <c r="W314" i="1" s="1"/>
  <c r="X314" i="1" a="1"/>
  <c r="X314" i="1" s="1"/>
  <c r="Y314" i="1" a="1"/>
  <c r="Y314" i="1" s="1"/>
  <c r="B315" i="1" a="1"/>
  <c r="B315" i="1" s="1"/>
  <c r="C315" i="1" a="1"/>
  <c r="C315" i="1" s="1"/>
  <c r="D315" i="1" a="1"/>
  <c r="D315" i="1" s="1"/>
  <c r="E315" i="1" a="1"/>
  <c r="E315" i="1" s="1"/>
  <c r="F315" i="1" a="1"/>
  <c r="F315" i="1" s="1"/>
  <c r="G315" i="1" a="1"/>
  <c r="G315" i="1" s="1"/>
  <c r="H315" i="1" a="1"/>
  <c r="H315" i="1" s="1"/>
  <c r="I315" i="1" a="1"/>
  <c r="I315" i="1" s="1"/>
  <c r="J315" i="1" a="1"/>
  <c r="J315" i="1" s="1"/>
  <c r="K315" i="1" a="1"/>
  <c r="K315" i="1" s="1"/>
  <c r="L315" i="1" a="1"/>
  <c r="L315" i="1" s="1"/>
  <c r="M315" i="1" a="1"/>
  <c r="M315" i="1" s="1"/>
  <c r="N315" i="1" a="1"/>
  <c r="N315" i="1" s="1"/>
  <c r="O315" i="1" a="1"/>
  <c r="O315" i="1" s="1"/>
  <c r="P315" i="1" a="1"/>
  <c r="P315" i="1" s="1"/>
  <c r="Q315" i="1" a="1"/>
  <c r="Q315" i="1" s="1"/>
  <c r="R315" i="1" a="1"/>
  <c r="R315" i="1" s="1"/>
  <c r="S315" i="1" a="1"/>
  <c r="S315" i="1" s="1"/>
  <c r="T315" i="1" a="1"/>
  <c r="T315" i="1" s="1"/>
  <c r="U315" i="1" a="1"/>
  <c r="U315" i="1" s="1"/>
  <c r="V315" i="1" a="1"/>
  <c r="V315" i="1" s="1"/>
  <c r="W315" i="1" a="1"/>
  <c r="W315" i="1" s="1"/>
  <c r="X315" i="1" a="1"/>
  <c r="X315" i="1" s="1"/>
  <c r="Y315" i="1" a="1"/>
  <c r="Y315" i="1" s="1"/>
  <c r="B316" i="1" a="1"/>
  <c r="B316" i="1" s="1"/>
  <c r="C316" i="1" a="1"/>
  <c r="C316" i="1" s="1"/>
  <c r="D316" i="1" a="1"/>
  <c r="D316" i="1" s="1"/>
  <c r="E316" i="1" a="1"/>
  <c r="E316" i="1" s="1"/>
  <c r="F316" i="1" a="1"/>
  <c r="F316" i="1" s="1"/>
  <c r="G316" i="1" a="1"/>
  <c r="G316" i="1" s="1"/>
  <c r="H316" i="1" a="1"/>
  <c r="H316" i="1" s="1"/>
  <c r="I316" i="1" a="1"/>
  <c r="I316" i="1" s="1"/>
  <c r="J316" i="1" a="1"/>
  <c r="J316" i="1" s="1"/>
  <c r="K316" i="1" a="1"/>
  <c r="K316" i="1" s="1"/>
  <c r="L316" i="1" a="1"/>
  <c r="L316" i="1" s="1"/>
  <c r="M316" i="1" a="1"/>
  <c r="M316" i="1" s="1"/>
  <c r="N316" i="1" a="1"/>
  <c r="N316" i="1" s="1"/>
  <c r="O316" i="1" a="1"/>
  <c r="O316" i="1" s="1"/>
  <c r="P316" i="1" a="1"/>
  <c r="P316" i="1" s="1"/>
  <c r="Q316" i="1" a="1"/>
  <c r="Q316" i="1" s="1"/>
  <c r="R316" i="1" a="1"/>
  <c r="R316" i="1" s="1"/>
  <c r="S316" i="1" a="1"/>
  <c r="S316" i="1" s="1"/>
  <c r="T316" i="1" a="1"/>
  <c r="T316" i="1" s="1"/>
  <c r="U316" i="1" a="1"/>
  <c r="U316" i="1" s="1"/>
  <c r="V316" i="1" a="1"/>
  <c r="V316" i="1" s="1"/>
  <c r="W316" i="1" a="1"/>
  <c r="W316" i="1" s="1"/>
  <c r="X316" i="1" a="1"/>
  <c r="X316" i="1" s="1"/>
  <c r="Y316" i="1" a="1"/>
  <c r="Y316" i="1" s="1"/>
  <c r="B317" i="1" a="1"/>
  <c r="B317" i="1" s="1"/>
  <c r="C317" i="1" a="1"/>
  <c r="C317" i="1" s="1"/>
  <c r="D317" i="1" a="1"/>
  <c r="D317" i="1" s="1"/>
  <c r="E317" i="1" a="1"/>
  <c r="E317" i="1" s="1"/>
  <c r="F317" i="1" a="1"/>
  <c r="F317" i="1" s="1"/>
  <c r="G317" i="1" a="1"/>
  <c r="G317" i="1" s="1"/>
  <c r="H317" i="1" a="1"/>
  <c r="H317" i="1" s="1"/>
  <c r="I317" i="1" a="1"/>
  <c r="I317" i="1" s="1"/>
  <c r="J317" i="1" a="1"/>
  <c r="J317" i="1" s="1"/>
  <c r="K317" i="1" a="1"/>
  <c r="K317" i="1" s="1"/>
  <c r="L317" i="1" a="1"/>
  <c r="L317" i="1" s="1"/>
  <c r="M317" i="1" a="1"/>
  <c r="M317" i="1" s="1"/>
  <c r="N317" i="1" a="1"/>
  <c r="N317" i="1" s="1"/>
  <c r="O317" i="1" a="1"/>
  <c r="O317" i="1" s="1"/>
  <c r="P317" i="1" a="1"/>
  <c r="P317" i="1" s="1"/>
  <c r="Q317" i="1" a="1"/>
  <c r="Q317" i="1" s="1"/>
  <c r="R317" i="1" a="1"/>
  <c r="R317" i="1" s="1"/>
  <c r="S317" i="1" a="1"/>
  <c r="S317" i="1" s="1"/>
  <c r="T317" i="1" a="1"/>
  <c r="T317" i="1" s="1"/>
  <c r="U317" i="1" a="1"/>
  <c r="U317" i="1" s="1"/>
  <c r="V317" i="1" a="1"/>
  <c r="V317" i="1" s="1"/>
  <c r="W317" i="1" a="1"/>
  <c r="W317" i="1" s="1"/>
  <c r="X317" i="1" a="1"/>
  <c r="X317" i="1" s="1"/>
  <c r="Y317" i="1" a="1"/>
  <c r="Y317" i="1" s="1"/>
  <c r="B318" i="1" a="1"/>
  <c r="B318" i="1" s="1"/>
  <c r="C318" i="1" a="1"/>
  <c r="C318" i="1" s="1"/>
  <c r="D318" i="1" a="1"/>
  <c r="D318" i="1" s="1"/>
  <c r="E318" i="1" a="1"/>
  <c r="E318" i="1" s="1"/>
  <c r="F318" i="1" a="1"/>
  <c r="F318" i="1" s="1"/>
  <c r="G318" i="1" a="1"/>
  <c r="G318" i="1" s="1"/>
  <c r="H318" i="1" a="1"/>
  <c r="H318" i="1" s="1"/>
  <c r="I318" i="1" a="1"/>
  <c r="I318" i="1" s="1"/>
  <c r="J318" i="1" a="1"/>
  <c r="J318" i="1" s="1"/>
  <c r="K318" i="1" a="1"/>
  <c r="K318" i="1" s="1"/>
  <c r="L318" i="1" a="1"/>
  <c r="L318" i="1" s="1"/>
  <c r="M318" i="1" a="1"/>
  <c r="M318" i="1" s="1"/>
  <c r="N318" i="1" a="1"/>
  <c r="N318" i="1" s="1"/>
  <c r="O318" i="1" a="1"/>
  <c r="O318" i="1" s="1"/>
  <c r="P318" i="1" a="1"/>
  <c r="P318" i="1" s="1"/>
  <c r="Q318" i="1" a="1"/>
  <c r="Q318" i="1" s="1"/>
  <c r="R318" i="1" a="1"/>
  <c r="R318" i="1" s="1"/>
  <c r="S318" i="1" a="1"/>
  <c r="S318" i="1" s="1"/>
  <c r="T318" i="1" a="1"/>
  <c r="T318" i="1" s="1"/>
  <c r="U318" i="1" a="1"/>
  <c r="U318" i="1" s="1"/>
  <c r="V318" i="1" a="1"/>
  <c r="V318" i="1" s="1"/>
  <c r="W318" i="1" a="1"/>
  <c r="W318" i="1" s="1"/>
  <c r="X318" i="1" a="1"/>
  <c r="X318" i="1" s="1"/>
  <c r="Y318" i="1" a="1"/>
  <c r="Y318" i="1" s="1"/>
  <c r="B319" i="1" a="1"/>
  <c r="B319" i="1" s="1"/>
  <c r="C319" i="1" a="1"/>
  <c r="C319" i="1" s="1"/>
  <c r="D319" i="1" a="1"/>
  <c r="D319" i="1" s="1"/>
  <c r="E319" i="1" a="1"/>
  <c r="E319" i="1" s="1"/>
  <c r="F319" i="1" a="1"/>
  <c r="F319" i="1" s="1"/>
  <c r="G319" i="1" a="1"/>
  <c r="G319" i="1" s="1"/>
  <c r="H319" i="1" a="1"/>
  <c r="H319" i="1" s="1"/>
  <c r="I319" i="1" a="1"/>
  <c r="I319" i="1" s="1"/>
  <c r="J319" i="1" a="1"/>
  <c r="J319" i="1" s="1"/>
  <c r="K319" i="1" a="1"/>
  <c r="K319" i="1" s="1"/>
  <c r="L319" i="1" a="1"/>
  <c r="L319" i="1" s="1"/>
  <c r="M319" i="1" a="1"/>
  <c r="M319" i="1" s="1"/>
  <c r="N319" i="1" a="1"/>
  <c r="N319" i="1" s="1"/>
  <c r="O319" i="1" a="1"/>
  <c r="O319" i="1" s="1"/>
  <c r="P319" i="1" a="1"/>
  <c r="P319" i="1" s="1"/>
  <c r="Q319" i="1" a="1"/>
  <c r="Q319" i="1" s="1"/>
  <c r="R319" i="1" a="1"/>
  <c r="R319" i="1" s="1"/>
  <c r="S319" i="1" a="1"/>
  <c r="S319" i="1" s="1"/>
  <c r="T319" i="1" a="1"/>
  <c r="T319" i="1" s="1"/>
  <c r="U319" i="1" a="1"/>
  <c r="U319" i="1" s="1"/>
  <c r="V319" i="1" a="1"/>
  <c r="V319" i="1" s="1"/>
  <c r="W319" i="1" a="1"/>
  <c r="W319" i="1" s="1"/>
  <c r="X319" i="1" a="1"/>
  <c r="X319" i="1" s="1"/>
  <c r="Y319" i="1" a="1"/>
  <c r="Y319" i="1" s="1"/>
  <c r="B321" i="1" a="1"/>
  <c r="B321" i="1" s="1"/>
  <c r="AF321" i="1" s="1" a="1"/>
  <c r="AF321" i="1" s="1"/>
  <c r="C321" i="1" a="1"/>
  <c r="C321" i="1" s="1"/>
  <c r="D321" i="1" a="1"/>
  <c r="D321" i="1" s="1"/>
  <c r="E321" i="1" a="1"/>
  <c r="E321" i="1" s="1"/>
  <c r="F321" i="1" a="1"/>
  <c r="F321" i="1" s="1"/>
  <c r="G321" i="1" a="1"/>
  <c r="G321" i="1" s="1"/>
  <c r="H321" i="1" a="1"/>
  <c r="H321" i="1" s="1"/>
  <c r="I321" i="1" a="1"/>
  <c r="I321" i="1" s="1"/>
  <c r="J321" i="1" a="1"/>
  <c r="J321" i="1" s="1"/>
  <c r="K321" i="1" a="1"/>
  <c r="K321" i="1" s="1"/>
  <c r="L321" i="1" a="1"/>
  <c r="L321" i="1" s="1"/>
  <c r="M321" i="1" a="1"/>
  <c r="M321" i="1" s="1"/>
  <c r="N321" i="1" a="1"/>
  <c r="N321" i="1" s="1"/>
  <c r="O321" i="1" a="1"/>
  <c r="O321" i="1" s="1"/>
  <c r="P321" i="1" a="1"/>
  <c r="P321" i="1" s="1"/>
  <c r="Q321" i="1" a="1"/>
  <c r="Q321" i="1" s="1"/>
  <c r="R321" i="1" a="1"/>
  <c r="R321" i="1" s="1"/>
  <c r="S321" i="1" a="1"/>
  <c r="S321" i="1" s="1"/>
  <c r="T321" i="1" a="1"/>
  <c r="T321" i="1" s="1"/>
  <c r="U321" i="1" a="1"/>
  <c r="U321" i="1" s="1"/>
  <c r="V321" i="1" a="1"/>
  <c r="V321" i="1" s="1"/>
  <c r="W321" i="1" a="1"/>
  <c r="W321" i="1" s="1"/>
  <c r="X321" i="1" a="1"/>
  <c r="X321" i="1" s="1"/>
  <c r="Y321" i="1" a="1"/>
  <c r="Y321" i="1" s="1"/>
  <c r="B320" i="1" a="1"/>
  <c r="B320" i="1" s="1"/>
  <c r="C320" i="1" a="1"/>
  <c r="C320" i="1" s="1"/>
  <c r="D320" i="1" a="1"/>
  <c r="D320" i="1" s="1"/>
  <c r="E320" i="1" a="1"/>
  <c r="E320" i="1" s="1"/>
  <c r="F320" i="1" a="1"/>
  <c r="F320" i="1" s="1"/>
  <c r="G320" i="1" a="1"/>
  <c r="G320" i="1" s="1"/>
  <c r="H320" i="1" a="1"/>
  <c r="H320" i="1" s="1"/>
  <c r="I320" i="1" a="1"/>
  <c r="I320" i="1" s="1"/>
  <c r="J320" i="1" a="1"/>
  <c r="J320" i="1" s="1"/>
  <c r="K320" i="1" a="1"/>
  <c r="K320" i="1" s="1"/>
  <c r="L320" i="1" a="1"/>
  <c r="L320" i="1" s="1"/>
  <c r="M320" i="1" a="1"/>
  <c r="M320" i="1" s="1"/>
  <c r="N320" i="1" a="1"/>
  <c r="N320" i="1" s="1"/>
  <c r="O320" i="1" a="1"/>
  <c r="O320" i="1" s="1"/>
  <c r="P320" i="1" a="1"/>
  <c r="P320" i="1" s="1"/>
  <c r="Q320" i="1" a="1"/>
  <c r="Q320" i="1" s="1"/>
  <c r="R320" i="1" a="1"/>
  <c r="R320" i="1" s="1"/>
  <c r="S320" i="1" a="1"/>
  <c r="S320" i="1" s="1"/>
  <c r="T320" i="1" a="1"/>
  <c r="T320" i="1" s="1"/>
  <c r="U320" i="1" a="1"/>
  <c r="U320" i="1" s="1"/>
  <c r="V320" i="1" a="1"/>
  <c r="V320" i="1" s="1"/>
  <c r="W320" i="1" a="1"/>
  <c r="W320" i="1" s="1"/>
  <c r="X320" i="1" a="1"/>
  <c r="X320" i="1" s="1"/>
  <c r="Y320" i="1" a="1"/>
  <c r="Y320" i="1" s="1"/>
  <c r="B322" i="1" a="1"/>
  <c r="B322" i="1" s="1"/>
  <c r="C322" i="1" a="1"/>
  <c r="C322" i="1" s="1"/>
  <c r="D322" i="1" a="1"/>
  <c r="D322" i="1" s="1"/>
  <c r="E322" i="1" a="1"/>
  <c r="E322" i="1" s="1"/>
  <c r="F322" i="1" a="1"/>
  <c r="F322" i="1" s="1"/>
  <c r="G322" i="1" a="1"/>
  <c r="G322" i="1" s="1"/>
  <c r="H322" i="1" a="1"/>
  <c r="H322" i="1" s="1"/>
  <c r="I322" i="1" a="1"/>
  <c r="I322" i="1" s="1"/>
  <c r="J322" i="1" a="1"/>
  <c r="J322" i="1" s="1"/>
  <c r="K322" i="1" a="1"/>
  <c r="K322" i="1" s="1"/>
  <c r="L322" i="1" a="1"/>
  <c r="L322" i="1" s="1"/>
  <c r="M322" i="1" a="1"/>
  <c r="M322" i="1" s="1"/>
  <c r="N322" i="1" a="1"/>
  <c r="N322" i="1" s="1"/>
  <c r="O322" i="1" a="1"/>
  <c r="O322" i="1" s="1"/>
  <c r="P322" i="1" a="1"/>
  <c r="P322" i="1" s="1"/>
  <c r="Q322" i="1" a="1"/>
  <c r="Q322" i="1" s="1"/>
  <c r="R322" i="1" a="1"/>
  <c r="R322" i="1" s="1"/>
  <c r="S322" i="1" a="1"/>
  <c r="S322" i="1" s="1"/>
  <c r="T322" i="1" a="1"/>
  <c r="T322" i="1" s="1"/>
  <c r="U322" i="1" a="1"/>
  <c r="U322" i="1" s="1"/>
  <c r="V322" i="1" a="1"/>
  <c r="V322" i="1" s="1"/>
  <c r="W322" i="1" a="1"/>
  <c r="W322" i="1" s="1"/>
  <c r="X322" i="1" a="1"/>
  <c r="X322" i="1" s="1"/>
  <c r="Y322" i="1" a="1"/>
  <c r="Y322" i="1" s="1"/>
  <c r="B325" i="1" a="1"/>
  <c r="B325" i="1" s="1"/>
  <c r="C325" i="1" a="1"/>
  <c r="C325" i="1" s="1"/>
  <c r="D325" i="1" a="1"/>
  <c r="D325" i="1" s="1"/>
  <c r="E325" i="1" a="1"/>
  <c r="E325" i="1" s="1"/>
  <c r="F325" i="1" a="1"/>
  <c r="F325" i="1" s="1"/>
  <c r="G325" i="1" a="1"/>
  <c r="G325" i="1" s="1"/>
  <c r="H325" i="1" a="1"/>
  <c r="H325" i="1" s="1"/>
  <c r="I325" i="1" a="1"/>
  <c r="I325" i="1" s="1"/>
  <c r="J325" i="1" a="1"/>
  <c r="J325" i="1" s="1"/>
  <c r="K325" i="1" a="1"/>
  <c r="K325" i="1" s="1"/>
  <c r="L325" i="1" a="1"/>
  <c r="L325" i="1" s="1"/>
  <c r="M325" i="1" a="1"/>
  <c r="M325" i="1" s="1"/>
  <c r="N325" i="1" a="1"/>
  <c r="N325" i="1" s="1"/>
  <c r="O325" i="1" a="1"/>
  <c r="O325" i="1" s="1"/>
  <c r="P325" i="1" a="1"/>
  <c r="P325" i="1" s="1"/>
  <c r="Q325" i="1" a="1"/>
  <c r="Q325" i="1" s="1"/>
  <c r="R325" i="1" a="1"/>
  <c r="R325" i="1" s="1"/>
  <c r="S325" i="1" a="1"/>
  <c r="S325" i="1" s="1"/>
  <c r="T325" i="1" a="1"/>
  <c r="T325" i="1" s="1"/>
  <c r="U325" i="1" a="1"/>
  <c r="U325" i="1" s="1"/>
  <c r="V325" i="1" a="1"/>
  <c r="V325" i="1" s="1"/>
  <c r="W325" i="1" a="1"/>
  <c r="W325" i="1" s="1"/>
  <c r="X325" i="1" a="1"/>
  <c r="X325" i="1" s="1"/>
  <c r="Y325" i="1" a="1"/>
  <c r="Y325" i="1" s="1"/>
  <c r="B394" i="1" a="1"/>
  <c r="B394" i="1" s="1"/>
  <c r="C394" i="1" a="1"/>
  <c r="C394" i="1" s="1"/>
  <c r="D394" i="1" a="1"/>
  <c r="D394" i="1" s="1"/>
  <c r="E394" i="1" a="1"/>
  <c r="E394" i="1" s="1"/>
  <c r="F394" i="1" a="1"/>
  <c r="F394" i="1" s="1"/>
  <c r="G394" i="1" a="1"/>
  <c r="G394" i="1" s="1"/>
  <c r="H394" i="1" a="1"/>
  <c r="H394" i="1" s="1"/>
  <c r="I394" i="1" a="1"/>
  <c r="I394" i="1" s="1"/>
  <c r="J394" i="1" a="1"/>
  <c r="J394" i="1" s="1"/>
  <c r="K394" i="1" a="1"/>
  <c r="K394" i="1" s="1"/>
  <c r="L394" i="1" a="1"/>
  <c r="L394" i="1" s="1"/>
  <c r="M394" i="1" a="1"/>
  <c r="M394" i="1" s="1"/>
  <c r="N394" i="1" a="1"/>
  <c r="N394" i="1" s="1"/>
  <c r="O394" i="1" a="1"/>
  <c r="O394" i="1" s="1"/>
  <c r="P394" i="1" a="1"/>
  <c r="P394" i="1" s="1"/>
  <c r="Q394" i="1" a="1"/>
  <c r="Q394" i="1" s="1"/>
  <c r="R394" i="1" a="1"/>
  <c r="R394" i="1" s="1"/>
  <c r="S394" i="1" a="1"/>
  <c r="S394" i="1" s="1"/>
  <c r="T394" i="1" a="1"/>
  <c r="T394" i="1" s="1"/>
  <c r="U394" i="1" a="1"/>
  <c r="U394" i="1" s="1"/>
  <c r="V394" i="1" a="1"/>
  <c r="V394" i="1" s="1"/>
  <c r="W394" i="1" a="1"/>
  <c r="W394" i="1" s="1"/>
  <c r="X394" i="1" a="1"/>
  <c r="X394" i="1" s="1"/>
  <c r="Y394" i="1" a="1"/>
  <c r="Y394" i="1" s="1"/>
  <c r="B330" i="1" a="1"/>
  <c r="B330" i="1" s="1"/>
  <c r="C330" i="1" a="1"/>
  <c r="C330" i="1" s="1"/>
  <c r="D330" i="1" a="1"/>
  <c r="D330" i="1" s="1"/>
  <c r="E330" i="1" a="1"/>
  <c r="E330" i="1" s="1"/>
  <c r="F330" i="1" a="1"/>
  <c r="F330" i="1" s="1"/>
  <c r="G330" i="1" a="1"/>
  <c r="G330" i="1" s="1"/>
  <c r="H330" i="1" a="1"/>
  <c r="H330" i="1" s="1"/>
  <c r="I330" i="1" a="1"/>
  <c r="I330" i="1" s="1"/>
  <c r="J330" i="1" a="1"/>
  <c r="J330" i="1" s="1"/>
  <c r="K330" i="1" a="1"/>
  <c r="K330" i="1" s="1"/>
  <c r="L330" i="1" a="1"/>
  <c r="L330" i="1" s="1"/>
  <c r="M330" i="1" a="1"/>
  <c r="M330" i="1" s="1"/>
  <c r="N330" i="1" a="1"/>
  <c r="N330" i="1" s="1"/>
  <c r="O330" i="1" a="1"/>
  <c r="O330" i="1" s="1"/>
  <c r="P330" i="1" a="1"/>
  <c r="P330" i="1" s="1"/>
  <c r="Q330" i="1" a="1"/>
  <c r="Q330" i="1" s="1"/>
  <c r="R330" i="1" a="1"/>
  <c r="R330" i="1" s="1"/>
  <c r="S330" i="1" a="1"/>
  <c r="S330" i="1" s="1"/>
  <c r="T330" i="1" a="1"/>
  <c r="T330" i="1" s="1"/>
  <c r="U330" i="1" a="1"/>
  <c r="U330" i="1" s="1"/>
  <c r="V330" i="1" a="1"/>
  <c r="V330" i="1" s="1"/>
  <c r="W330" i="1" a="1"/>
  <c r="W330" i="1" s="1"/>
  <c r="X330" i="1" a="1"/>
  <c r="X330" i="1" s="1"/>
  <c r="Y330" i="1" a="1"/>
  <c r="Y330" i="1" s="1"/>
  <c r="B329" i="1" a="1"/>
  <c r="B329" i="1" s="1"/>
  <c r="C329" i="1" a="1"/>
  <c r="C329" i="1" s="1"/>
  <c r="D329" i="1" a="1"/>
  <c r="D329" i="1" s="1"/>
  <c r="E329" i="1" a="1"/>
  <c r="E329" i="1" s="1"/>
  <c r="F329" i="1" a="1"/>
  <c r="F329" i="1" s="1"/>
  <c r="G329" i="1" a="1"/>
  <c r="G329" i="1" s="1"/>
  <c r="H329" i="1" a="1"/>
  <c r="H329" i="1" s="1"/>
  <c r="I329" i="1" a="1"/>
  <c r="I329" i="1" s="1"/>
  <c r="J329" i="1" a="1"/>
  <c r="J329" i="1" s="1"/>
  <c r="K329" i="1" a="1"/>
  <c r="K329" i="1" s="1"/>
  <c r="L329" i="1" a="1"/>
  <c r="L329" i="1" s="1"/>
  <c r="M329" i="1" a="1"/>
  <c r="M329" i="1" s="1"/>
  <c r="N329" i="1" a="1"/>
  <c r="N329" i="1" s="1"/>
  <c r="O329" i="1" a="1"/>
  <c r="O329" i="1" s="1"/>
  <c r="P329" i="1" a="1"/>
  <c r="P329" i="1" s="1"/>
  <c r="Q329" i="1" a="1"/>
  <c r="Q329" i="1" s="1"/>
  <c r="R329" i="1" a="1"/>
  <c r="R329" i="1" s="1"/>
  <c r="S329" i="1" a="1"/>
  <c r="S329" i="1" s="1"/>
  <c r="T329" i="1" a="1"/>
  <c r="T329" i="1" s="1"/>
  <c r="U329" i="1" a="1"/>
  <c r="U329" i="1" s="1"/>
  <c r="V329" i="1" a="1"/>
  <c r="V329" i="1" s="1"/>
  <c r="W329" i="1" a="1"/>
  <c r="W329" i="1" s="1"/>
  <c r="X329" i="1" a="1"/>
  <c r="X329" i="1" s="1"/>
  <c r="Y329" i="1" a="1"/>
  <c r="Y329" i="1" s="1"/>
  <c r="B331" i="1" a="1"/>
  <c r="B331" i="1" s="1"/>
  <c r="C331" i="1" a="1"/>
  <c r="C331" i="1" s="1"/>
  <c r="D331" i="1" a="1"/>
  <c r="D331" i="1" s="1"/>
  <c r="E331" i="1" a="1"/>
  <c r="E331" i="1" s="1"/>
  <c r="F331" i="1" a="1"/>
  <c r="F331" i="1" s="1"/>
  <c r="G331" i="1" a="1"/>
  <c r="G331" i="1" s="1"/>
  <c r="H331" i="1" a="1"/>
  <c r="H331" i="1" s="1"/>
  <c r="I331" i="1" a="1"/>
  <c r="I331" i="1" s="1"/>
  <c r="J331" i="1" a="1"/>
  <c r="J331" i="1" s="1"/>
  <c r="K331" i="1" a="1"/>
  <c r="K331" i="1" s="1"/>
  <c r="L331" i="1" a="1"/>
  <c r="L331" i="1" s="1"/>
  <c r="M331" i="1" a="1"/>
  <c r="M331" i="1" s="1"/>
  <c r="N331" i="1" a="1"/>
  <c r="N331" i="1" s="1"/>
  <c r="O331" i="1" a="1"/>
  <c r="O331" i="1" s="1"/>
  <c r="P331" i="1" a="1"/>
  <c r="P331" i="1" s="1"/>
  <c r="Q331" i="1" a="1"/>
  <c r="Q331" i="1" s="1"/>
  <c r="R331" i="1" a="1"/>
  <c r="R331" i="1" s="1"/>
  <c r="S331" i="1" a="1"/>
  <c r="S331" i="1" s="1"/>
  <c r="T331" i="1" a="1"/>
  <c r="T331" i="1" s="1"/>
  <c r="U331" i="1" a="1"/>
  <c r="U331" i="1" s="1"/>
  <c r="V331" i="1" a="1"/>
  <c r="V331" i="1" s="1"/>
  <c r="W331" i="1" a="1"/>
  <c r="W331" i="1" s="1"/>
  <c r="X331" i="1" a="1"/>
  <c r="X331" i="1" s="1"/>
  <c r="Y331" i="1" a="1"/>
  <c r="Y331" i="1" s="1"/>
  <c r="B323" i="1" a="1"/>
  <c r="B323" i="1" s="1"/>
  <c r="AB323" i="1" s="1" a="1"/>
  <c r="AB323" i="1" s="1"/>
  <c r="C323" i="1" a="1"/>
  <c r="C323" i="1" s="1"/>
  <c r="D323" i="1" a="1"/>
  <c r="D323" i="1" s="1"/>
  <c r="E323" i="1" a="1"/>
  <c r="E323" i="1" s="1"/>
  <c r="F323" i="1" a="1"/>
  <c r="F323" i="1" s="1"/>
  <c r="G323" i="1" a="1"/>
  <c r="G323" i="1" s="1"/>
  <c r="H323" i="1" a="1"/>
  <c r="H323" i="1" s="1"/>
  <c r="I323" i="1" a="1"/>
  <c r="I323" i="1" s="1"/>
  <c r="J323" i="1" a="1"/>
  <c r="J323" i="1" s="1"/>
  <c r="K323" i="1" a="1"/>
  <c r="K323" i="1" s="1"/>
  <c r="L323" i="1" a="1"/>
  <c r="L323" i="1" s="1"/>
  <c r="M323" i="1" a="1"/>
  <c r="M323" i="1" s="1"/>
  <c r="N323" i="1" a="1"/>
  <c r="N323" i="1" s="1"/>
  <c r="O323" i="1" a="1"/>
  <c r="O323" i="1" s="1"/>
  <c r="P323" i="1" a="1"/>
  <c r="P323" i="1" s="1"/>
  <c r="Q323" i="1" a="1"/>
  <c r="Q323" i="1" s="1"/>
  <c r="R323" i="1" a="1"/>
  <c r="R323" i="1" s="1"/>
  <c r="S323" i="1" a="1"/>
  <c r="S323" i="1" s="1"/>
  <c r="T323" i="1" a="1"/>
  <c r="T323" i="1" s="1"/>
  <c r="U323" i="1" a="1"/>
  <c r="U323" i="1" s="1"/>
  <c r="V323" i="1" a="1"/>
  <c r="V323" i="1" s="1"/>
  <c r="W323" i="1" a="1"/>
  <c r="W323" i="1" s="1"/>
  <c r="X323" i="1" a="1"/>
  <c r="X323" i="1" s="1"/>
  <c r="Y323" i="1" a="1"/>
  <c r="Y323" i="1" s="1"/>
  <c r="B326" i="1" a="1"/>
  <c r="B326" i="1" s="1"/>
  <c r="C326" i="1" a="1"/>
  <c r="C326" i="1" s="1"/>
  <c r="D326" i="1" a="1"/>
  <c r="D326" i="1" s="1"/>
  <c r="E326" i="1" a="1"/>
  <c r="E326" i="1" s="1"/>
  <c r="F326" i="1" a="1"/>
  <c r="F326" i="1" s="1"/>
  <c r="G326" i="1" a="1"/>
  <c r="G326" i="1" s="1"/>
  <c r="H326" i="1" a="1"/>
  <c r="H326" i="1" s="1"/>
  <c r="I326" i="1" a="1"/>
  <c r="I326" i="1" s="1"/>
  <c r="J326" i="1" a="1"/>
  <c r="J326" i="1" s="1"/>
  <c r="K326" i="1" a="1"/>
  <c r="K326" i="1" s="1"/>
  <c r="L326" i="1" a="1"/>
  <c r="L326" i="1" s="1"/>
  <c r="M326" i="1" a="1"/>
  <c r="M326" i="1" s="1"/>
  <c r="N326" i="1" a="1"/>
  <c r="N326" i="1" s="1"/>
  <c r="O326" i="1" a="1"/>
  <c r="O326" i="1" s="1"/>
  <c r="P326" i="1" a="1"/>
  <c r="P326" i="1" s="1"/>
  <c r="Q326" i="1" a="1"/>
  <c r="Q326" i="1" s="1"/>
  <c r="R326" i="1" a="1"/>
  <c r="R326" i="1" s="1"/>
  <c r="S326" i="1" a="1"/>
  <c r="S326" i="1" s="1"/>
  <c r="T326" i="1" a="1"/>
  <c r="T326" i="1" s="1"/>
  <c r="U326" i="1" a="1"/>
  <c r="U326" i="1" s="1"/>
  <c r="V326" i="1" a="1"/>
  <c r="V326" i="1" s="1"/>
  <c r="W326" i="1" a="1"/>
  <c r="W326" i="1" s="1"/>
  <c r="X326" i="1" a="1"/>
  <c r="X326" i="1" s="1"/>
  <c r="Y326" i="1" a="1"/>
  <c r="Y326" i="1" s="1"/>
  <c r="B333" i="1" a="1"/>
  <c r="B333" i="1" s="1"/>
  <c r="C333" i="1" a="1"/>
  <c r="C333" i="1" s="1"/>
  <c r="D333" i="1" a="1"/>
  <c r="D333" i="1" s="1"/>
  <c r="E333" i="1" a="1"/>
  <c r="E333" i="1" s="1"/>
  <c r="F333" i="1" a="1"/>
  <c r="F333" i="1" s="1"/>
  <c r="G333" i="1" a="1"/>
  <c r="G333" i="1" s="1"/>
  <c r="H333" i="1" a="1"/>
  <c r="H333" i="1" s="1"/>
  <c r="I333" i="1" a="1"/>
  <c r="I333" i="1" s="1"/>
  <c r="J333" i="1" a="1"/>
  <c r="J333" i="1" s="1"/>
  <c r="K333" i="1" a="1"/>
  <c r="K333" i="1" s="1"/>
  <c r="L333" i="1" a="1"/>
  <c r="L333" i="1" s="1"/>
  <c r="M333" i="1" a="1"/>
  <c r="M333" i="1" s="1"/>
  <c r="N333" i="1" a="1"/>
  <c r="N333" i="1" s="1"/>
  <c r="O333" i="1" a="1"/>
  <c r="O333" i="1" s="1"/>
  <c r="P333" i="1" a="1"/>
  <c r="P333" i="1" s="1"/>
  <c r="Q333" i="1" a="1"/>
  <c r="Q333" i="1" s="1"/>
  <c r="R333" i="1" a="1"/>
  <c r="R333" i="1" s="1"/>
  <c r="S333" i="1" a="1"/>
  <c r="S333" i="1" s="1"/>
  <c r="T333" i="1" a="1"/>
  <c r="T333" i="1" s="1"/>
  <c r="U333" i="1" a="1"/>
  <c r="U333" i="1" s="1"/>
  <c r="V333" i="1" a="1"/>
  <c r="V333" i="1" s="1"/>
  <c r="W333" i="1" a="1"/>
  <c r="W333" i="1" s="1"/>
  <c r="X333" i="1" a="1"/>
  <c r="X333" i="1" s="1"/>
  <c r="Y333" i="1" a="1"/>
  <c r="Y333" i="1" s="1"/>
  <c r="B202" i="1" a="1"/>
  <c r="B202" i="1" s="1"/>
  <c r="C202" i="1" a="1"/>
  <c r="C202" i="1" s="1"/>
  <c r="D202" i="1" a="1"/>
  <c r="D202" i="1" s="1"/>
  <c r="E202" i="1" a="1"/>
  <c r="E202" i="1" s="1"/>
  <c r="F202" i="1" a="1"/>
  <c r="F202" i="1" s="1"/>
  <c r="G202" i="1" a="1"/>
  <c r="G202" i="1" s="1"/>
  <c r="H202" i="1" a="1"/>
  <c r="H202" i="1" s="1"/>
  <c r="I202" i="1" a="1"/>
  <c r="I202" i="1" s="1"/>
  <c r="J202" i="1" a="1"/>
  <c r="J202" i="1" s="1"/>
  <c r="K202" i="1" a="1"/>
  <c r="K202" i="1" s="1"/>
  <c r="L202" i="1" a="1"/>
  <c r="L202" i="1" s="1"/>
  <c r="M202" i="1" a="1"/>
  <c r="M202" i="1" s="1"/>
  <c r="N202" i="1" a="1"/>
  <c r="N202" i="1" s="1"/>
  <c r="O202" i="1" a="1"/>
  <c r="O202" i="1" s="1"/>
  <c r="P202" i="1" a="1"/>
  <c r="P202" i="1" s="1"/>
  <c r="Q202" i="1" a="1"/>
  <c r="Q202" i="1" s="1"/>
  <c r="R202" i="1" a="1"/>
  <c r="R202" i="1" s="1"/>
  <c r="S202" i="1" a="1"/>
  <c r="S202" i="1" s="1"/>
  <c r="T202" i="1" a="1"/>
  <c r="T202" i="1" s="1"/>
  <c r="U202" i="1" a="1"/>
  <c r="U202" i="1" s="1"/>
  <c r="V202" i="1" a="1"/>
  <c r="V202" i="1" s="1"/>
  <c r="W202" i="1" a="1"/>
  <c r="W202" i="1" s="1"/>
  <c r="X202" i="1" a="1"/>
  <c r="X202" i="1" s="1"/>
  <c r="Y202" i="1" a="1"/>
  <c r="Y202" i="1" s="1"/>
  <c r="B334" i="1" a="1"/>
  <c r="B334" i="1" s="1"/>
  <c r="C334" i="1" a="1"/>
  <c r="C334" i="1" s="1"/>
  <c r="D334" i="1" a="1"/>
  <c r="D334" i="1" s="1"/>
  <c r="E334" i="1" a="1"/>
  <c r="E334" i="1" s="1"/>
  <c r="F334" i="1" a="1"/>
  <c r="F334" i="1" s="1"/>
  <c r="G334" i="1" a="1"/>
  <c r="G334" i="1" s="1"/>
  <c r="H334" i="1" a="1"/>
  <c r="H334" i="1" s="1"/>
  <c r="I334" i="1" a="1"/>
  <c r="I334" i="1" s="1"/>
  <c r="J334" i="1" a="1"/>
  <c r="J334" i="1" s="1"/>
  <c r="K334" i="1" a="1"/>
  <c r="K334" i="1" s="1"/>
  <c r="L334" i="1" a="1"/>
  <c r="L334" i="1" s="1"/>
  <c r="M334" i="1" a="1"/>
  <c r="M334" i="1" s="1"/>
  <c r="N334" i="1" a="1"/>
  <c r="N334" i="1" s="1"/>
  <c r="O334" i="1" a="1"/>
  <c r="O334" i="1" s="1"/>
  <c r="P334" i="1" a="1"/>
  <c r="P334" i="1" s="1"/>
  <c r="Q334" i="1" a="1"/>
  <c r="Q334" i="1" s="1"/>
  <c r="R334" i="1" a="1"/>
  <c r="R334" i="1" s="1"/>
  <c r="S334" i="1" a="1"/>
  <c r="S334" i="1" s="1"/>
  <c r="T334" i="1" a="1"/>
  <c r="T334" i="1" s="1"/>
  <c r="U334" i="1" a="1"/>
  <c r="U334" i="1" s="1"/>
  <c r="V334" i="1" a="1"/>
  <c r="V334" i="1" s="1"/>
  <c r="W334" i="1" a="1"/>
  <c r="W334" i="1" s="1"/>
  <c r="X334" i="1" a="1"/>
  <c r="X334" i="1" s="1"/>
  <c r="Y334" i="1" a="1"/>
  <c r="Y334" i="1" s="1"/>
  <c r="B335" i="1" a="1"/>
  <c r="B335" i="1" s="1"/>
  <c r="C335" i="1" a="1"/>
  <c r="C335" i="1" s="1"/>
  <c r="D335" i="1" a="1"/>
  <c r="D335" i="1" s="1"/>
  <c r="E335" i="1" a="1"/>
  <c r="E335" i="1" s="1"/>
  <c r="F335" i="1" a="1"/>
  <c r="F335" i="1" s="1"/>
  <c r="G335" i="1" a="1"/>
  <c r="G335" i="1" s="1"/>
  <c r="H335" i="1" a="1"/>
  <c r="H335" i="1" s="1"/>
  <c r="I335" i="1" a="1"/>
  <c r="I335" i="1" s="1"/>
  <c r="J335" i="1" a="1"/>
  <c r="J335" i="1" s="1"/>
  <c r="K335" i="1" a="1"/>
  <c r="K335" i="1" s="1"/>
  <c r="L335" i="1" a="1"/>
  <c r="L335" i="1" s="1"/>
  <c r="M335" i="1" a="1"/>
  <c r="M335" i="1" s="1"/>
  <c r="N335" i="1" a="1"/>
  <c r="N335" i="1" s="1"/>
  <c r="O335" i="1" a="1"/>
  <c r="O335" i="1" s="1"/>
  <c r="P335" i="1" a="1"/>
  <c r="P335" i="1" s="1"/>
  <c r="Q335" i="1" a="1"/>
  <c r="Q335" i="1" s="1"/>
  <c r="R335" i="1" a="1"/>
  <c r="R335" i="1" s="1"/>
  <c r="S335" i="1" a="1"/>
  <c r="S335" i="1" s="1"/>
  <c r="T335" i="1" a="1"/>
  <c r="T335" i="1" s="1"/>
  <c r="U335" i="1" a="1"/>
  <c r="U335" i="1" s="1"/>
  <c r="V335" i="1" a="1"/>
  <c r="V335" i="1" s="1"/>
  <c r="W335" i="1" a="1"/>
  <c r="W335" i="1" s="1"/>
  <c r="X335" i="1" a="1"/>
  <c r="X335" i="1" s="1"/>
  <c r="Y335" i="1" a="1"/>
  <c r="Y335" i="1" s="1"/>
  <c r="B328" i="1" a="1"/>
  <c r="B328" i="1" s="1"/>
  <c r="C328" i="1" a="1"/>
  <c r="C328" i="1" s="1"/>
  <c r="D328" i="1" a="1"/>
  <c r="D328" i="1" s="1"/>
  <c r="E328" i="1" a="1"/>
  <c r="E328" i="1" s="1"/>
  <c r="F328" i="1" a="1"/>
  <c r="F328" i="1" s="1"/>
  <c r="G328" i="1" a="1"/>
  <c r="G328" i="1" s="1"/>
  <c r="H328" i="1" a="1"/>
  <c r="H328" i="1" s="1"/>
  <c r="I328" i="1" a="1"/>
  <c r="I328" i="1" s="1"/>
  <c r="J328" i="1" a="1"/>
  <c r="J328" i="1" s="1"/>
  <c r="K328" i="1" a="1"/>
  <c r="K328" i="1" s="1"/>
  <c r="L328" i="1" a="1"/>
  <c r="L328" i="1" s="1"/>
  <c r="M328" i="1" a="1"/>
  <c r="M328" i="1" s="1"/>
  <c r="N328" i="1" a="1"/>
  <c r="N328" i="1" s="1"/>
  <c r="O328" i="1" a="1"/>
  <c r="O328" i="1" s="1"/>
  <c r="P328" i="1" a="1"/>
  <c r="P328" i="1" s="1"/>
  <c r="Q328" i="1" a="1"/>
  <c r="Q328" i="1" s="1"/>
  <c r="R328" i="1" a="1"/>
  <c r="R328" i="1" s="1"/>
  <c r="S328" i="1" a="1"/>
  <c r="S328" i="1" s="1"/>
  <c r="T328" i="1" a="1"/>
  <c r="T328" i="1" s="1"/>
  <c r="U328" i="1" a="1"/>
  <c r="U328" i="1" s="1"/>
  <c r="V328" i="1" a="1"/>
  <c r="V328" i="1" s="1"/>
  <c r="W328" i="1" a="1"/>
  <c r="W328" i="1" s="1"/>
  <c r="X328" i="1" a="1"/>
  <c r="X328" i="1" s="1"/>
  <c r="Y328" i="1" a="1"/>
  <c r="Y328" i="1" s="1"/>
  <c r="B336" i="1" a="1"/>
  <c r="B336" i="1" s="1"/>
  <c r="C336" i="1" a="1"/>
  <c r="C336" i="1" s="1"/>
  <c r="D336" i="1" a="1"/>
  <c r="D336" i="1" s="1"/>
  <c r="E336" i="1" a="1"/>
  <c r="E336" i="1" s="1"/>
  <c r="F336" i="1" a="1"/>
  <c r="F336" i="1" s="1"/>
  <c r="G336" i="1" a="1"/>
  <c r="G336" i="1" s="1"/>
  <c r="H336" i="1" a="1"/>
  <c r="H336" i="1" s="1"/>
  <c r="I336" i="1" a="1"/>
  <c r="I336" i="1" s="1"/>
  <c r="J336" i="1" a="1"/>
  <c r="J336" i="1" s="1"/>
  <c r="K336" i="1" a="1"/>
  <c r="K336" i="1" s="1"/>
  <c r="L336" i="1" a="1"/>
  <c r="L336" i="1" s="1"/>
  <c r="M336" i="1" a="1"/>
  <c r="M336" i="1" s="1"/>
  <c r="N336" i="1" a="1"/>
  <c r="N336" i="1" s="1"/>
  <c r="O336" i="1" a="1"/>
  <c r="O336" i="1" s="1"/>
  <c r="P336" i="1" a="1"/>
  <c r="P336" i="1" s="1"/>
  <c r="Q336" i="1" a="1"/>
  <c r="Q336" i="1" s="1"/>
  <c r="R336" i="1" a="1"/>
  <c r="R336" i="1" s="1"/>
  <c r="S336" i="1" a="1"/>
  <c r="S336" i="1" s="1"/>
  <c r="T336" i="1" a="1"/>
  <c r="T336" i="1" s="1"/>
  <c r="U336" i="1" a="1"/>
  <c r="U336" i="1" s="1"/>
  <c r="V336" i="1" a="1"/>
  <c r="V336" i="1" s="1"/>
  <c r="W336" i="1" a="1"/>
  <c r="W336" i="1" s="1"/>
  <c r="X336" i="1" a="1"/>
  <c r="X336" i="1" s="1"/>
  <c r="Y336" i="1" a="1"/>
  <c r="Y336" i="1" s="1"/>
  <c r="B337" i="1" a="1"/>
  <c r="B337" i="1" s="1"/>
  <c r="C337" i="1" a="1"/>
  <c r="C337" i="1" s="1"/>
  <c r="D337" i="1" a="1"/>
  <c r="D337" i="1" s="1"/>
  <c r="E337" i="1" a="1"/>
  <c r="E337" i="1" s="1"/>
  <c r="F337" i="1" a="1"/>
  <c r="F337" i="1" s="1"/>
  <c r="G337" i="1" a="1"/>
  <c r="G337" i="1" s="1"/>
  <c r="H337" i="1" a="1"/>
  <c r="H337" i="1" s="1"/>
  <c r="I337" i="1" a="1"/>
  <c r="I337" i="1" s="1"/>
  <c r="J337" i="1" a="1"/>
  <c r="J337" i="1" s="1"/>
  <c r="K337" i="1" a="1"/>
  <c r="K337" i="1" s="1"/>
  <c r="L337" i="1" a="1"/>
  <c r="L337" i="1" s="1"/>
  <c r="M337" i="1" a="1"/>
  <c r="M337" i="1" s="1"/>
  <c r="N337" i="1" a="1"/>
  <c r="N337" i="1" s="1"/>
  <c r="O337" i="1" a="1"/>
  <c r="O337" i="1" s="1"/>
  <c r="P337" i="1" a="1"/>
  <c r="P337" i="1" s="1"/>
  <c r="Q337" i="1" a="1"/>
  <c r="Q337" i="1" s="1"/>
  <c r="R337" i="1" a="1"/>
  <c r="R337" i="1" s="1"/>
  <c r="S337" i="1" a="1"/>
  <c r="S337" i="1" s="1"/>
  <c r="T337" i="1" a="1"/>
  <c r="T337" i="1" s="1"/>
  <c r="U337" i="1" a="1"/>
  <c r="U337" i="1" s="1"/>
  <c r="V337" i="1" a="1"/>
  <c r="V337" i="1" s="1"/>
  <c r="W337" i="1" a="1"/>
  <c r="W337" i="1" s="1"/>
  <c r="X337" i="1" a="1"/>
  <c r="X337" i="1" s="1"/>
  <c r="Y337" i="1" a="1"/>
  <c r="Y337" i="1" s="1"/>
  <c r="B338" i="1" a="1"/>
  <c r="B338" i="1" s="1"/>
  <c r="C338" i="1" a="1"/>
  <c r="C338" i="1" s="1"/>
  <c r="D338" i="1" a="1"/>
  <c r="D338" i="1" s="1"/>
  <c r="E338" i="1" a="1"/>
  <c r="E338" i="1" s="1"/>
  <c r="F338" i="1" a="1"/>
  <c r="F338" i="1" s="1"/>
  <c r="G338" i="1" a="1"/>
  <c r="G338" i="1" s="1"/>
  <c r="H338" i="1" a="1"/>
  <c r="H338" i="1" s="1"/>
  <c r="I338" i="1" a="1"/>
  <c r="I338" i="1" s="1"/>
  <c r="J338" i="1" a="1"/>
  <c r="J338" i="1" s="1"/>
  <c r="K338" i="1" a="1"/>
  <c r="K338" i="1" s="1"/>
  <c r="L338" i="1" a="1"/>
  <c r="L338" i="1" s="1"/>
  <c r="M338" i="1" a="1"/>
  <c r="M338" i="1" s="1"/>
  <c r="N338" i="1" a="1"/>
  <c r="N338" i="1" s="1"/>
  <c r="O338" i="1" a="1"/>
  <c r="O338" i="1" s="1"/>
  <c r="P338" i="1" a="1"/>
  <c r="P338" i="1" s="1"/>
  <c r="Q338" i="1" a="1"/>
  <c r="Q338" i="1" s="1"/>
  <c r="R338" i="1" a="1"/>
  <c r="R338" i="1" s="1"/>
  <c r="S338" i="1" a="1"/>
  <c r="S338" i="1" s="1"/>
  <c r="T338" i="1" a="1"/>
  <c r="T338" i="1" s="1"/>
  <c r="U338" i="1" a="1"/>
  <c r="U338" i="1" s="1"/>
  <c r="V338" i="1" a="1"/>
  <c r="V338" i="1" s="1"/>
  <c r="W338" i="1" a="1"/>
  <c r="W338" i="1" s="1"/>
  <c r="X338" i="1" a="1"/>
  <c r="X338" i="1" s="1"/>
  <c r="Y338" i="1" a="1"/>
  <c r="Y338" i="1" s="1"/>
  <c r="B339" i="1" a="1"/>
  <c r="B339" i="1" s="1"/>
  <c r="C339" i="1" a="1"/>
  <c r="C339" i="1" s="1"/>
  <c r="D339" i="1" a="1"/>
  <c r="D339" i="1" s="1"/>
  <c r="E339" i="1" a="1"/>
  <c r="E339" i="1" s="1"/>
  <c r="F339" i="1" a="1"/>
  <c r="F339" i="1" s="1"/>
  <c r="G339" i="1" a="1"/>
  <c r="G339" i="1" s="1"/>
  <c r="H339" i="1" a="1"/>
  <c r="H339" i="1" s="1"/>
  <c r="I339" i="1" a="1"/>
  <c r="I339" i="1" s="1"/>
  <c r="J339" i="1" a="1"/>
  <c r="J339" i="1" s="1"/>
  <c r="K339" i="1" a="1"/>
  <c r="K339" i="1" s="1"/>
  <c r="L339" i="1" a="1"/>
  <c r="L339" i="1" s="1"/>
  <c r="M339" i="1" a="1"/>
  <c r="M339" i="1" s="1"/>
  <c r="N339" i="1" a="1"/>
  <c r="N339" i="1" s="1"/>
  <c r="O339" i="1" a="1"/>
  <c r="O339" i="1" s="1"/>
  <c r="P339" i="1" a="1"/>
  <c r="P339" i="1" s="1"/>
  <c r="Q339" i="1" a="1"/>
  <c r="Q339" i="1" s="1"/>
  <c r="R339" i="1" a="1"/>
  <c r="R339" i="1" s="1"/>
  <c r="S339" i="1" a="1"/>
  <c r="S339" i="1" s="1"/>
  <c r="T339" i="1" a="1"/>
  <c r="T339" i="1" s="1"/>
  <c r="U339" i="1" a="1"/>
  <c r="U339" i="1" s="1"/>
  <c r="V339" i="1" a="1"/>
  <c r="V339" i="1" s="1"/>
  <c r="W339" i="1" a="1"/>
  <c r="W339" i="1" s="1"/>
  <c r="X339" i="1" a="1"/>
  <c r="X339" i="1" s="1"/>
  <c r="Y339" i="1" a="1"/>
  <c r="Y339" i="1" s="1"/>
  <c r="B340" i="1" a="1"/>
  <c r="B340" i="1" s="1"/>
  <c r="C340" i="1" a="1"/>
  <c r="C340" i="1" s="1"/>
  <c r="D340" i="1" a="1"/>
  <c r="D340" i="1" s="1"/>
  <c r="E340" i="1" a="1"/>
  <c r="E340" i="1" s="1"/>
  <c r="F340" i="1" a="1"/>
  <c r="F340" i="1" s="1"/>
  <c r="G340" i="1" a="1"/>
  <c r="G340" i="1" s="1"/>
  <c r="H340" i="1" a="1"/>
  <c r="H340" i="1" s="1"/>
  <c r="I340" i="1" a="1"/>
  <c r="I340" i="1" s="1"/>
  <c r="J340" i="1" a="1"/>
  <c r="J340" i="1" s="1"/>
  <c r="K340" i="1" a="1"/>
  <c r="K340" i="1" s="1"/>
  <c r="L340" i="1" a="1"/>
  <c r="L340" i="1" s="1"/>
  <c r="M340" i="1" a="1"/>
  <c r="M340" i="1" s="1"/>
  <c r="N340" i="1" a="1"/>
  <c r="N340" i="1" s="1"/>
  <c r="O340" i="1" a="1"/>
  <c r="O340" i="1" s="1"/>
  <c r="P340" i="1" a="1"/>
  <c r="P340" i="1" s="1"/>
  <c r="Q340" i="1" a="1"/>
  <c r="Q340" i="1" s="1"/>
  <c r="R340" i="1" a="1"/>
  <c r="R340" i="1" s="1"/>
  <c r="S340" i="1" a="1"/>
  <c r="S340" i="1" s="1"/>
  <c r="T340" i="1" a="1"/>
  <c r="T340" i="1" s="1"/>
  <c r="U340" i="1" a="1"/>
  <c r="U340" i="1" s="1"/>
  <c r="V340" i="1" a="1"/>
  <c r="V340" i="1" s="1"/>
  <c r="W340" i="1" a="1"/>
  <c r="W340" i="1" s="1"/>
  <c r="X340" i="1" a="1"/>
  <c r="X340" i="1" s="1"/>
  <c r="Y340" i="1" a="1"/>
  <c r="Y340" i="1" s="1"/>
  <c r="B356" i="1" a="1"/>
  <c r="B356" i="1" s="1"/>
  <c r="C356" i="1" a="1"/>
  <c r="C356" i="1" s="1"/>
  <c r="D356" i="1" a="1"/>
  <c r="D356" i="1" s="1"/>
  <c r="E356" i="1" a="1"/>
  <c r="E356" i="1" s="1"/>
  <c r="F356" i="1" a="1"/>
  <c r="F356" i="1" s="1"/>
  <c r="G356" i="1" a="1"/>
  <c r="G356" i="1" s="1"/>
  <c r="H356" i="1" a="1"/>
  <c r="H356" i="1" s="1"/>
  <c r="I356" i="1" a="1"/>
  <c r="I356" i="1" s="1"/>
  <c r="J356" i="1" a="1"/>
  <c r="J356" i="1" s="1"/>
  <c r="K356" i="1" a="1"/>
  <c r="K356" i="1" s="1"/>
  <c r="L356" i="1" a="1"/>
  <c r="L356" i="1" s="1"/>
  <c r="M356" i="1" a="1"/>
  <c r="M356" i="1" s="1"/>
  <c r="N356" i="1" a="1"/>
  <c r="N356" i="1" s="1"/>
  <c r="O356" i="1" a="1"/>
  <c r="O356" i="1" s="1"/>
  <c r="P356" i="1" a="1"/>
  <c r="P356" i="1" s="1"/>
  <c r="Q356" i="1" a="1"/>
  <c r="Q356" i="1" s="1"/>
  <c r="R356" i="1" a="1"/>
  <c r="R356" i="1" s="1"/>
  <c r="S356" i="1" a="1"/>
  <c r="S356" i="1" s="1"/>
  <c r="T356" i="1" a="1"/>
  <c r="T356" i="1" s="1"/>
  <c r="U356" i="1" a="1"/>
  <c r="U356" i="1" s="1"/>
  <c r="V356" i="1" a="1"/>
  <c r="V356" i="1" s="1"/>
  <c r="W356" i="1" a="1"/>
  <c r="W356" i="1" s="1"/>
  <c r="X356" i="1" a="1"/>
  <c r="X356" i="1" s="1"/>
  <c r="Y356" i="1" a="1"/>
  <c r="Y356" i="1" s="1"/>
  <c r="B357" i="1" a="1"/>
  <c r="B357" i="1" s="1"/>
  <c r="AB357" i="1" s="1" a="1"/>
  <c r="AB357" i="1" s="1"/>
  <c r="C357" i="1" a="1"/>
  <c r="C357" i="1" s="1"/>
  <c r="D357" i="1" a="1"/>
  <c r="D357" i="1" s="1"/>
  <c r="E357" i="1" a="1"/>
  <c r="E357" i="1" s="1"/>
  <c r="F357" i="1" a="1"/>
  <c r="F357" i="1" s="1"/>
  <c r="G357" i="1" a="1"/>
  <c r="G357" i="1" s="1"/>
  <c r="H357" i="1" a="1"/>
  <c r="H357" i="1" s="1"/>
  <c r="I357" i="1" a="1"/>
  <c r="I357" i="1" s="1"/>
  <c r="J357" i="1" a="1"/>
  <c r="J357" i="1" s="1"/>
  <c r="K357" i="1" a="1"/>
  <c r="K357" i="1" s="1"/>
  <c r="L357" i="1" a="1"/>
  <c r="L357" i="1" s="1"/>
  <c r="M357" i="1" a="1"/>
  <c r="M357" i="1" s="1"/>
  <c r="N357" i="1" a="1"/>
  <c r="N357" i="1" s="1"/>
  <c r="O357" i="1" a="1"/>
  <c r="O357" i="1" s="1"/>
  <c r="P357" i="1" a="1"/>
  <c r="P357" i="1" s="1"/>
  <c r="Q357" i="1" a="1"/>
  <c r="Q357" i="1" s="1"/>
  <c r="R357" i="1" a="1"/>
  <c r="R357" i="1" s="1"/>
  <c r="S357" i="1" a="1"/>
  <c r="S357" i="1" s="1"/>
  <c r="T357" i="1" a="1"/>
  <c r="T357" i="1" s="1"/>
  <c r="U357" i="1" a="1"/>
  <c r="U357" i="1" s="1"/>
  <c r="V357" i="1" a="1"/>
  <c r="V357" i="1" s="1"/>
  <c r="W357" i="1" a="1"/>
  <c r="W357" i="1" s="1"/>
  <c r="X357" i="1" a="1"/>
  <c r="X357" i="1" s="1"/>
  <c r="Y357" i="1" a="1"/>
  <c r="Y357" i="1" s="1"/>
  <c r="B342" i="1" a="1"/>
  <c r="B342" i="1" s="1"/>
  <c r="C342" i="1" a="1"/>
  <c r="C342" i="1" s="1"/>
  <c r="D342" i="1" a="1"/>
  <c r="D342" i="1" s="1"/>
  <c r="E342" i="1" a="1"/>
  <c r="E342" i="1" s="1"/>
  <c r="F342" i="1" a="1"/>
  <c r="F342" i="1" s="1"/>
  <c r="G342" i="1" a="1"/>
  <c r="G342" i="1" s="1"/>
  <c r="H342" i="1" a="1"/>
  <c r="H342" i="1" s="1"/>
  <c r="I342" i="1" a="1"/>
  <c r="I342" i="1" s="1"/>
  <c r="J342" i="1" a="1"/>
  <c r="J342" i="1" s="1"/>
  <c r="K342" i="1" a="1"/>
  <c r="K342" i="1" s="1"/>
  <c r="L342" i="1" a="1"/>
  <c r="L342" i="1" s="1"/>
  <c r="M342" i="1" a="1"/>
  <c r="M342" i="1" s="1"/>
  <c r="N342" i="1" a="1"/>
  <c r="N342" i="1" s="1"/>
  <c r="O342" i="1" a="1"/>
  <c r="O342" i="1" s="1"/>
  <c r="P342" i="1" a="1"/>
  <c r="P342" i="1" s="1"/>
  <c r="Q342" i="1" a="1"/>
  <c r="Q342" i="1" s="1"/>
  <c r="R342" i="1" a="1"/>
  <c r="R342" i="1" s="1"/>
  <c r="S342" i="1" a="1"/>
  <c r="S342" i="1" s="1"/>
  <c r="T342" i="1" a="1"/>
  <c r="T342" i="1" s="1"/>
  <c r="U342" i="1" a="1"/>
  <c r="U342" i="1" s="1"/>
  <c r="V342" i="1" a="1"/>
  <c r="V342" i="1" s="1"/>
  <c r="W342" i="1" a="1"/>
  <c r="W342" i="1" s="1"/>
  <c r="X342" i="1" a="1"/>
  <c r="X342" i="1" s="1"/>
  <c r="Y342" i="1" a="1"/>
  <c r="Y342" i="1" s="1"/>
  <c r="B343" i="1" a="1"/>
  <c r="B343" i="1" s="1"/>
  <c r="C343" i="1" a="1"/>
  <c r="C343" i="1" s="1"/>
  <c r="D343" i="1" a="1"/>
  <c r="D343" i="1" s="1"/>
  <c r="E343" i="1" a="1"/>
  <c r="E343" i="1" s="1"/>
  <c r="F343" i="1" a="1"/>
  <c r="F343" i="1" s="1"/>
  <c r="G343" i="1" a="1"/>
  <c r="G343" i="1" s="1"/>
  <c r="H343" i="1" a="1"/>
  <c r="H343" i="1" s="1"/>
  <c r="I343" i="1" a="1"/>
  <c r="I343" i="1" s="1"/>
  <c r="J343" i="1" a="1"/>
  <c r="J343" i="1" s="1"/>
  <c r="K343" i="1" a="1"/>
  <c r="K343" i="1" s="1"/>
  <c r="L343" i="1" a="1"/>
  <c r="L343" i="1" s="1"/>
  <c r="M343" i="1" a="1"/>
  <c r="M343" i="1" s="1"/>
  <c r="N343" i="1" a="1"/>
  <c r="N343" i="1" s="1"/>
  <c r="O343" i="1" a="1"/>
  <c r="O343" i="1" s="1"/>
  <c r="P343" i="1" a="1"/>
  <c r="P343" i="1" s="1"/>
  <c r="Q343" i="1" a="1"/>
  <c r="Q343" i="1" s="1"/>
  <c r="R343" i="1" a="1"/>
  <c r="R343" i="1" s="1"/>
  <c r="S343" i="1" a="1"/>
  <c r="S343" i="1" s="1"/>
  <c r="T343" i="1" a="1"/>
  <c r="T343" i="1" s="1"/>
  <c r="U343" i="1" a="1"/>
  <c r="U343" i="1" s="1"/>
  <c r="V343" i="1" a="1"/>
  <c r="V343" i="1" s="1"/>
  <c r="W343" i="1" a="1"/>
  <c r="W343" i="1" s="1"/>
  <c r="X343" i="1" a="1"/>
  <c r="X343" i="1" s="1"/>
  <c r="Y343" i="1" a="1"/>
  <c r="Y343" i="1" s="1"/>
  <c r="B395" i="1" a="1"/>
  <c r="B395" i="1" s="1"/>
  <c r="C395" i="1" a="1"/>
  <c r="C395" i="1" s="1"/>
  <c r="D395" i="1" a="1"/>
  <c r="D395" i="1" s="1"/>
  <c r="E395" i="1" a="1"/>
  <c r="E395" i="1" s="1"/>
  <c r="F395" i="1" a="1"/>
  <c r="F395" i="1" s="1"/>
  <c r="G395" i="1" a="1"/>
  <c r="G395" i="1" s="1"/>
  <c r="H395" i="1" a="1"/>
  <c r="H395" i="1" s="1"/>
  <c r="I395" i="1" a="1"/>
  <c r="I395" i="1" s="1"/>
  <c r="J395" i="1" a="1"/>
  <c r="J395" i="1" s="1"/>
  <c r="K395" i="1" a="1"/>
  <c r="K395" i="1" s="1"/>
  <c r="L395" i="1" a="1"/>
  <c r="L395" i="1" s="1"/>
  <c r="M395" i="1" a="1"/>
  <c r="M395" i="1" s="1"/>
  <c r="N395" i="1" a="1"/>
  <c r="N395" i="1" s="1"/>
  <c r="O395" i="1" a="1"/>
  <c r="O395" i="1" s="1"/>
  <c r="P395" i="1" a="1"/>
  <c r="P395" i="1" s="1"/>
  <c r="Q395" i="1" a="1"/>
  <c r="Q395" i="1" s="1"/>
  <c r="R395" i="1" a="1"/>
  <c r="R395" i="1" s="1"/>
  <c r="S395" i="1" a="1"/>
  <c r="S395" i="1" s="1"/>
  <c r="T395" i="1" a="1"/>
  <c r="T395" i="1" s="1"/>
  <c r="U395" i="1" a="1"/>
  <c r="U395" i="1" s="1"/>
  <c r="V395" i="1" a="1"/>
  <c r="V395" i="1" s="1"/>
  <c r="W395" i="1" a="1"/>
  <c r="W395" i="1" s="1"/>
  <c r="X395" i="1" a="1"/>
  <c r="X395" i="1" s="1"/>
  <c r="Y395" i="1" a="1"/>
  <c r="Y395" i="1" s="1"/>
  <c r="B345" i="1" a="1"/>
  <c r="B345" i="1" s="1"/>
  <c r="C345" i="1" a="1"/>
  <c r="C345" i="1" s="1"/>
  <c r="D345" i="1" a="1"/>
  <c r="D345" i="1" s="1"/>
  <c r="E345" i="1" a="1"/>
  <c r="E345" i="1" s="1"/>
  <c r="F345" i="1" a="1"/>
  <c r="F345" i="1" s="1"/>
  <c r="G345" i="1" a="1"/>
  <c r="G345" i="1" s="1"/>
  <c r="H345" i="1" a="1"/>
  <c r="H345" i="1" s="1"/>
  <c r="I345" i="1" a="1"/>
  <c r="I345" i="1" s="1"/>
  <c r="J345" i="1" a="1"/>
  <c r="J345" i="1" s="1"/>
  <c r="K345" i="1" a="1"/>
  <c r="K345" i="1" s="1"/>
  <c r="L345" i="1" a="1"/>
  <c r="L345" i="1" s="1"/>
  <c r="M345" i="1" a="1"/>
  <c r="M345" i="1" s="1"/>
  <c r="N345" i="1" a="1"/>
  <c r="N345" i="1" s="1"/>
  <c r="O345" i="1" a="1"/>
  <c r="O345" i="1" s="1"/>
  <c r="P345" i="1" a="1"/>
  <c r="P345" i="1" s="1"/>
  <c r="Q345" i="1" a="1"/>
  <c r="Q345" i="1" s="1"/>
  <c r="R345" i="1" a="1"/>
  <c r="R345" i="1" s="1"/>
  <c r="S345" i="1" a="1"/>
  <c r="S345" i="1" s="1"/>
  <c r="T345" i="1" a="1"/>
  <c r="T345" i="1" s="1"/>
  <c r="U345" i="1" a="1"/>
  <c r="U345" i="1" s="1"/>
  <c r="V345" i="1" a="1"/>
  <c r="V345" i="1" s="1"/>
  <c r="W345" i="1" a="1"/>
  <c r="W345" i="1" s="1"/>
  <c r="X345" i="1" a="1"/>
  <c r="X345" i="1" s="1"/>
  <c r="Y345" i="1" a="1"/>
  <c r="Y345" i="1" s="1"/>
  <c r="B346" i="1" a="1"/>
  <c r="B346" i="1" s="1"/>
  <c r="C346" i="1" a="1"/>
  <c r="C346" i="1" s="1"/>
  <c r="D346" i="1" a="1"/>
  <c r="D346" i="1" s="1"/>
  <c r="E346" i="1" a="1"/>
  <c r="E346" i="1" s="1"/>
  <c r="F346" i="1" a="1"/>
  <c r="F346" i="1" s="1"/>
  <c r="G346" i="1" a="1"/>
  <c r="G346" i="1" s="1"/>
  <c r="H346" i="1" a="1"/>
  <c r="H346" i="1" s="1"/>
  <c r="I346" i="1" a="1"/>
  <c r="I346" i="1" s="1"/>
  <c r="J346" i="1" a="1"/>
  <c r="J346" i="1" s="1"/>
  <c r="K346" i="1" a="1"/>
  <c r="K346" i="1" s="1"/>
  <c r="L346" i="1" a="1"/>
  <c r="L346" i="1" s="1"/>
  <c r="M346" i="1" a="1"/>
  <c r="M346" i="1" s="1"/>
  <c r="N346" i="1" a="1"/>
  <c r="N346" i="1" s="1"/>
  <c r="O346" i="1" a="1"/>
  <c r="O346" i="1" s="1"/>
  <c r="P346" i="1" a="1"/>
  <c r="P346" i="1" s="1"/>
  <c r="Q346" i="1" a="1"/>
  <c r="Q346" i="1" s="1"/>
  <c r="R346" i="1" a="1"/>
  <c r="R346" i="1" s="1"/>
  <c r="S346" i="1" a="1"/>
  <c r="S346" i="1" s="1"/>
  <c r="T346" i="1" a="1"/>
  <c r="T346" i="1" s="1"/>
  <c r="U346" i="1" a="1"/>
  <c r="U346" i="1" s="1"/>
  <c r="V346" i="1" a="1"/>
  <c r="V346" i="1" s="1"/>
  <c r="W346" i="1" a="1"/>
  <c r="W346" i="1" s="1"/>
  <c r="X346" i="1" a="1"/>
  <c r="X346" i="1" s="1"/>
  <c r="Y346" i="1" a="1"/>
  <c r="Y346" i="1" s="1"/>
  <c r="B388" i="1" a="1"/>
  <c r="B388" i="1" s="1"/>
  <c r="C388" i="1" a="1"/>
  <c r="C388" i="1" s="1"/>
  <c r="D388" i="1" a="1"/>
  <c r="D388" i="1" s="1"/>
  <c r="E388" i="1" a="1"/>
  <c r="E388" i="1" s="1"/>
  <c r="F388" i="1" a="1"/>
  <c r="F388" i="1" s="1"/>
  <c r="G388" i="1" a="1"/>
  <c r="G388" i="1" s="1"/>
  <c r="H388" i="1" a="1"/>
  <c r="H388" i="1" s="1"/>
  <c r="I388" i="1" a="1"/>
  <c r="I388" i="1" s="1"/>
  <c r="J388" i="1" a="1"/>
  <c r="J388" i="1" s="1"/>
  <c r="K388" i="1" a="1"/>
  <c r="K388" i="1" s="1"/>
  <c r="L388" i="1" a="1"/>
  <c r="L388" i="1" s="1"/>
  <c r="M388" i="1" a="1"/>
  <c r="M388" i="1" s="1"/>
  <c r="N388" i="1" a="1"/>
  <c r="N388" i="1" s="1"/>
  <c r="O388" i="1" a="1"/>
  <c r="O388" i="1" s="1"/>
  <c r="P388" i="1" a="1"/>
  <c r="P388" i="1" s="1"/>
  <c r="Q388" i="1" a="1"/>
  <c r="Q388" i="1" s="1"/>
  <c r="R388" i="1" a="1"/>
  <c r="R388" i="1" s="1"/>
  <c r="S388" i="1" a="1"/>
  <c r="S388" i="1" s="1"/>
  <c r="T388" i="1" a="1"/>
  <c r="T388" i="1" s="1"/>
  <c r="U388" i="1" a="1"/>
  <c r="U388" i="1" s="1"/>
  <c r="V388" i="1" a="1"/>
  <c r="V388" i="1" s="1"/>
  <c r="W388" i="1" a="1"/>
  <c r="W388" i="1" s="1"/>
  <c r="X388" i="1" a="1"/>
  <c r="X388" i="1" s="1"/>
  <c r="Y388" i="1" a="1"/>
  <c r="Y388" i="1" s="1"/>
  <c r="B347" i="1" a="1"/>
  <c r="B347" i="1" s="1"/>
  <c r="C347" i="1" a="1"/>
  <c r="C347" i="1" s="1"/>
  <c r="D347" i="1" a="1"/>
  <c r="D347" i="1" s="1"/>
  <c r="E347" i="1" a="1"/>
  <c r="E347" i="1" s="1"/>
  <c r="F347" i="1" a="1"/>
  <c r="F347" i="1" s="1"/>
  <c r="G347" i="1" a="1"/>
  <c r="G347" i="1" s="1"/>
  <c r="H347" i="1" a="1"/>
  <c r="H347" i="1" s="1"/>
  <c r="I347" i="1" a="1"/>
  <c r="I347" i="1" s="1"/>
  <c r="J347" i="1" a="1"/>
  <c r="J347" i="1" s="1"/>
  <c r="K347" i="1" a="1"/>
  <c r="K347" i="1" s="1"/>
  <c r="L347" i="1" a="1"/>
  <c r="L347" i="1" s="1"/>
  <c r="M347" i="1" a="1"/>
  <c r="M347" i="1" s="1"/>
  <c r="N347" i="1" a="1"/>
  <c r="N347" i="1" s="1"/>
  <c r="O347" i="1" a="1"/>
  <c r="O347" i="1" s="1"/>
  <c r="P347" i="1" a="1"/>
  <c r="P347" i="1" s="1"/>
  <c r="Q347" i="1" a="1"/>
  <c r="Q347" i="1" s="1"/>
  <c r="R347" i="1" a="1"/>
  <c r="R347" i="1" s="1"/>
  <c r="S347" i="1" a="1"/>
  <c r="S347" i="1" s="1"/>
  <c r="T347" i="1" a="1"/>
  <c r="T347" i="1" s="1"/>
  <c r="U347" i="1" a="1"/>
  <c r="U347" i="1" s="1"/>
  <c r="V347" i="1" a="1"/>
  <c r="V347" i="1" s="1"/>
  <c r="W347" i="1" a="1"/>
  <c r="W347" i="1" s="1"/>
  <c r="X347" i="1" a="1"/>
  <c r="X347" i="1" s="1"/>
  <c r="Y347" i="1" a="1"/>
  <c r="Y347" i="1" s="1"/>
  <c r="B396" i="1" a="1"/>
  <c r="B396" i="1" s="1"/>
  <c r="C396" i="1" a="1"/>
  <c r="C396" i="1" s="1"/>
  <c r="D396" i="1" a="1"/>
  <c r="D396" i="1" s="1"/>
  <c r="E396" i="1" a="1"/>
  <c r="E396" i="1" s="1"/>
  <c r="F396" i="1" a="1"/>
  <c r="F396" i="1" s="1"/>
  <c r="G396" i="1" a="1"/>
  <c r="G396" i="1" s="1"/>
  <c r="H396" i="1" a="1"/>
  <c r="H396" i="1" s="1"/>
  <c r="I396" i="1" a="1"/>
  <c r="I396" i="1" s="1"/>
  <c r="J396" i="1" a="1"/>
  <c r="J396" i="1" s="1"/>
  <c r="K396" i="1" a="1"/>
  <c r="K396" i="1" s="1"/>
  <c r="L396" i="1" a="1"/>
  <c r="L396" i="1" s="1"/>
  <c r="M396" i="1" a="1"/>
  <c r="M396" i="1" s="1"/>
  <c r="N396" i="1" a="1"/>
  <c r="N396" i="1" s="1"/>
  <c r="O396" i="1" a="1"/>
  <c r="O396" i="1" s="1"/>
  <c r="P396" i="1" a="1"/>
  <c r="P396" i="1" s="1"/>
  <c r="Q396" i="1" a="1"/>
  <c r="Q396" i="1" s="1"/>
  <c r="R396" i="1" a="1"/>
  <c r="R396" i="1" s="1"/>
  <c r="S396" i="1" a="1"/>
  <c r="S396" i="1" s="1"/>
  <c r="T396" i="1" a="1"/>
  <c r="T396" i="1" s="1"/>
  <c r="U396" i="1" a="1"/>
  <c r="U396" i="1" s="1"/>
  <c r="V396" i="1" a="1"/>
  <c r="V396" i="1" s="1"/>
  <c r="W396" i="1" a="1"/>
  <c r="W396" i="1" s="1"/>
  <c r="X396" i="1" a="1"/>
  <c r="X396" i="1" s="1"/>
  <c r="Y396" i="1" a="1"/>
  <c r="Y396" i="1" s="1"/>
  <c r="B348" i="1" a="1"/>
  <c r="B348" i="1" s="1"/>
  <c r="AF348" i="1" s="1" a="1"/>
  <c r="AF348" i="1" s="1"/>
  <c r="C348" i="1" a="1"/>
  <c r="C348" i="1" s="1"/>
  <c r="D348" i="1" a="1"/>
  <c r="D348" i="1" s="1"/>
  <c r="E348" i="1" a="1"/>
  <c r="E348" i="1" s="1"/>
  <c r="F348" i="1" a="1"/>
  <c r="F348" i="1" s="1"/>
  <c r="G348" i="1" a="1"/>
  <c r="G348" i="1" s="1"/>
  <c r="H348" i="1" a="1"/>
  <c r="H348" i="1" s="1"/>
  <c r="I348" i="1" a="1"/>
  <c r="I348" i="1" s="1"/>
  <c r="J348" i="1" a="1"/>
  <c r="J348" i="1" s="1"/>
  <c r="K348" i="1" a="1"/>
  <c r="K348" i="1" s="1"/>
  <c r="L348" i="1" a="1"/>
  <c r="L348" i="1" s="1"/>
  <c r="M348" i="1" a="1"/>
  <c r="M348" i="1" s="1"/>
  <c r="N348" i="1" a="1"/>
  <c r="N348" i="1" s="1"/>
  <c r="O348" i="1" a="1"/>
  <c r="O348" i="1" s="1"/>
  <c r="P348" i="1" a="1"/>
  <c r="P348" i="1" s="1"/>
  <c r="Q348" i="1" a="1"/>
  <c r="Q348" i="1" s="1"/>
  <c r="R348" i="1" a="1"/>
  <c r="R348" i="1" s="1"/>
  <c r="S348" i="1" a="1"/>
  <c r="S348" i="1" s="1"/>
  <c r="T348" i="1" a="1"/>
  <c r="T348" i="1" s="1"/>
  <c r="U348" i="1" a="1"/>
  <c r="U348" i="1" s="1"/>
  <c r="V348" i="1" a="1"/>
  <c r="V348" i="1" s="1"/>
  <c r="W348" i="1" a="1"/>
  <c r="W348" i="1" s="1"/>
  <c r="X348" i="1" a="1"/>
  <c r="X348" i="1" s="1"/>
  <c r="Y348" i="1" a="1"/>
  <c r="Y348" i="1" s="1"/>
  <c r="B349" i="1" a="1"/>
  <c r="B349" i="1" s="1"/>
  <c r="AF349" i="1" s="1" a="1"/>
  <c r="AF349" i="1" s="1"/>
  <c r="C349" i="1" a="1"/>
  <c r="C349" i="1" s="1"/>
  <c r="D349" i="1" a="1"/>
  <c r="D349" i="1" s="1"/>
  <c r="E349" i="1" a="1"/>
  <c r="E349" i="1" s="1"/>
  <c r="F349" i="1" a="1"/>
  <c r="F349" i="1" s="1"/>
  <c r="G349" i="1" a="1"/>
  <c r="G349" i="1" s="1"/>
  <c r="H349" i="1" a="1"/>
  <c r="H349" i="1" s="1"/>
  <c r="I349" i="1" a="1"/>
  <c r="I349" i="1" s="1"/>
  <c r="J349" i="1" a="1"/>
  <c r="J349" i="1" s="1"/>
  <c r="K349" i="1" a="1"/>
  <c r="K349" i="1" s="1"/>
  <c r="L349" i="1" a="1"/>
  <c r="L349" i="1" s="1"/>
  <c r="M349" i="1" a="1"/>
  <c r="M349" i="1" s="1"/>
  <c r="N349" i="1" a="1"/>
  <c r="N349" i="1" s="1"/>
  <c r="O349" i="1" a="1"/>
  <c r="O349" i="1" s="1"/>
  <c r="P349" i="1" a="1"/>
  <c r="P349" i="1" s="1"/>
  <c r="Q349" i="1" a="1"/>
  <c r="Q349" i="1" s="1"/>
  <c r="R349" i="1" a="1"/>
  <c r="R349" i="1" s="1"/>
  <c r="S349" i="1" a="1"/>
  <c r="S349" i="1" s="1"/>
  <c r="T349" i="1" a="1"/>
  <c r="T349" i="1" s="1"/>
  <c r="U349" i="1" a="1"/>
  <c r="U349" i="1" s="1"/>
  <c r="V349" i="1" a="1"/>
  <c r="V349" i="1" s="1"/>
  <c r="W349" i="1" a="1"/>
  <c r="W349" i="1" s="1"/>
  <c r="X349" i="1" a="1"/>
  <c r="X349" i="1" s="1"/>
  <c r="Y349" i="1" a="1"/>
  <c r="Y349" i="1" s="1"/>
  <c r="B285" i="1" a="1"/>
  <c r="B285" i="1" s="1"/>
  <c r="C285" i="1" a="1"/>
  <c r="C285" i="1" s="1"/>
  <c r="D285" i="1" a="1"/>
  <c r="D285" i="1" s="1"/>
  <c r="E285" i="1" a="1"/>
  <c r="E285" i="1" s="1"/>
  <c r="F285" i="1" a="1"/>
  <c r="F285" i="1" s="1"/>
  <c r="G285" i="1" a="1"/>
  <c r="G285" i="1" s="1"/>
  <c r="H285" i="1" a="1"/>
  <c r="H285" i="1" s="1"/>
  <c r="I285" i="1" a="1"/>
  <c r="I285" i="1" s="1"/>
  <c r="J285" i="1" a="1"/>
  <c r="J285" i="1" s="1"/>
  <c r="K285" i="1" a="1"/>
  <c r="K285" i="1" s="1"/>
  <c r="L285" i="1" a="1"/>
  <c r="L285" i="1" s="1"/>
  <c r="M285" i="1" a="1"/>
  <c r="M285" i="1" s="1"/>
  <c r="N285" i="1" a="1"/>
  <c r="N285" i="1" s="1"/>
  <c r="O285" i="1" a="1"/>
  <c r="O285" i="1" s="1"/>
  <c r="P285" i="1" a="1"/>
  <c r="P285" i="1" s="1"/>
  <c r="Q285" i="1" a="1"/>
  <c r="Q285" i="1" s="1"/>
  <c r="R285" i="1" a="1"/>
  <c r="R285" i="1" s="1"/>
  <c r="S285" i="1" a="1"/>
  <c r="S285" i="1" s="1"/>
  <c r="T285" i="1" a="1"/>
  <c r="T285" i="1" s="1"/>
  <c r="U285" i="1" a="1"/>
  <c r="U285" i="1" s="1"/>
  <c r="V285" i="1" a="1"/>
  <c r="V285" i="1" s="1"/>
  <c r="W285" i="1" a="1"/>
  <c r="W285" i="1" s="1"/>
  <c r="X285" i="1" a="1"/>
  <c r="X285" i="1" s="1"/>
  <c r="Y285" i="1" a="1"/>
  <c r="Y285" i="1" s="1"/>
  <c r="B271" i="1" a="1"/>
  <c r="B271" i="1" s="1"/>
  <c r="AB271" i="1" s="1" a="1"/>
  <c r="AB271" i="1" s="1"/>
  <c r="C271" i="1" a="1"/>
  <c r="C271" i="1" s="1"/>
  <c r="D271" i="1" a="1"/>
  <c r="D271" i="1" s="1"/>
  <c r="E271" i="1" a="1"/>
  <c r="E271" i="1" s="1"/>
  <c r="F271" i="1" a="1"/>
  <c r="F271" i="1" s="1"/>
  <c r="G271" i="1" a="1"/>
  <c r="G271" i="1" s="1"/>
  <c r="H271" i="1" a="1"/>
  <c r="H271" i="1" s="1"/>
  <c r="I271" i="1" a="1"/>
  <c r="I271" i="1" s="1"/>
  <c r="J271" i="1" a="1"/>
  <c r="J271" i="1" s="1"/>
  <c r="K271" i="1" a="1"/>
  <c r="K271" i="1" s="1"/>
  <c r="L271" i="1" a="1"/>
  <c r="L271" i="1" s="1"/>
  <c r="M271" i="1" a="1"/>
  <c r="M271" i="1" s="1"/>
  <c r="N271" i="1" a="1"/>
  <c r="N271" i="1" s="1"/>
  <c r="O271" i="1" a="1"/>
  <c r="O271" i="1" s="1"/>
  <c r="P271" i="1" a="1"/>
  <c r="P271" i="1" s="1"/>
  <c r="Q271" i="1" a="1"/>
  <c r="Q271" i="1" s="1"/>
  <c r="R271" i="1" a="1"/>
  <c r="R271" i="1" s="1"/>
  <c r="S271" i="1" a="1"/>
  <c r="S271" i="1" s="1"/>
  <c r="T271" i="1" a="1"/>
  <c r="T271" i="1" s="1"/>
  <c r="U271" i="1" a="1"/>
  <c r="U271" i="1" s="1"/>
  <c r="V271" i="1" a="1"/>
  <c r="V271" i="1" s="1"/>
  <c r="W271" i="1" a="1"/>
  <c r="W271" i="1" s="1"/>
  <c r="X271" i="1" a="1"/>
  <c r="X271" i="1" s="1"/>
  <c r="Y271" i="1" a="1"/>
  <c r="Y271" i="1" s="1"/>
  <c r="B272" i="1" a="1"/>
  <c r="B272" i="1" s="1"/>
  <c r="AB272" i="1" s="1" a="1"/>
  <c r="AB272" i="1" s="1"/>
  <c r="C272" i="1" a="1"/>
  <c r="C272" i="1" s="1"/>
  <c r="D272" i="1" a="1"/>
  <c r="D272" i="1" s="1"/>
  <c r="E272" i="1" a="1"/>
  <c r="E272" i="1" s="1"/>
  <c r="F272" i="1" a="1"/>
  <c r="F272" i="1" s="1"/>
  <c r="G272" i="1" a="1"/>
  <c r="G272" i="1" s="1"/>
  <c r="H272" i="1" a="1"/>
  <c r="H272" i="1" s="1"/>
  <c r="I272" i="1" a="1"/>
  <c r="I272" i="1" s="1"/>
  <c r="J272" i="1" a="1"/>
  <c r="J272" i="1" s="1"/>
  <c r="K272" i="1" a="1"/>
  <c r="K272" i="1" s="1"/>
  <c r="L272" i="1" a="1"/>
  <c r="L272" i="1" s="1"/>
  <c r="M272" i="1" a="1"/>
  <c r="M272" i="1" s="1"/>
  <c r="N272" i="1" a="1"/>
  <c r="N272" i="1" s="1"/>
  <c r="O272" i="1" a="1"/>
  <c r="O272" i="1" s="1"/>
  <c r="P272" i="1" a="1"/>
  <c r="P272" i="1" s="1"/>
  <c r="Q272" i="1" a="1"/>
  <c r="Q272" i="1" s="1"/>
  <c r="R272" i="1" a="1"/>
  <c r="R272" i="1" s="1"/>
  <c r="S272" i="1" a="1"/>
  <c r="S272" i="1" s="1"/>
  <c r="T272" i="1" a="1"/>
  <c r="T272" i="1" s="1"/>
  <c r="U272" i="1" a="1"/>
  <c r="U272" i="1" s="1"/>
  <c r="V272" i="1" a="1"/>
  <c r="V272" i="1" s="1"/>
  <c r="W272" i="1" a="1"/>
  <c r="W272" i="1" s="1"/>
  <c r="X272" i="1" a="1"/>
  <c r="X272" i="1" s="1"/>
  <c r="Y272" i="1" a="1"/>
  <c r="Y272" i="1" s="1"/>
  <c r="B273" i="1" a="1"/>
  <c r="B273" i="1" s="1"/>
  <c r="AB273" i="1" s="1" a="1"/>
  <c r="AB273" i="1" s="1"/>
  <c r="C273" i="1" a="1"/>
  <c r="C273" i="1" s="1"/>
  <c r="D273" i="1" a="1"/>
  <c r="D273" i="1" s="1"/>
  <c r="E273" i="1" a="1"/>
  <c r="E273" i="1" s="1"/>
  <c r="F273" i="1" a="1"/>
  <c r="F273" i="1" s="1"/>
  <c r="G273" i="1" a="1"/>
  <c r="G273" i="1" s="1"/>
  <c r="H273" i="1" a="1"/>
  <c r="H273" i="1" s="1"/>
  <c r="I273" i="1" a="1"/>
  <c r="I273" i="1" s="1"/>
  <c r="J273" i="1" a="1"/>
  <c r="J273" i="1" s="1"/>
  <c r="K273" i="1" a="1"/>
  <c r="K273" i="1" s="1"/>
  <c r="L273" i="1" a="1"/>
  <c r="L273" i="1" s="1"/>
  <c r="M273" i="1" a="1"/>
  <c r="M273" i="1" s="1"/>
  <c r="N273" i="1" a="1"/>
  <c r="N273" i="1" s="1"/>
  <c r="O273" i="1" a="1"/>
  <c r="O273" i="1" s="1"/>
  <c r="P273" i="1" a="1"/>
  <c r="P273" i="1" s="1"/>
  <c r="Q273" i="1" a="1"/>
  <c r="Q273" i="1" s="1"/>
  <c r="R273" i="1" a="1"/>
  <c r="R273" i="1" s="1"/>
  <c r="S273" i="1" a="1"/>
  <c r="S273" i="1" s="1"/>
  <c r="T273" i="1" a="1"/>
  <c r="T273" i="1" s="1"/>
  <c r="U273" i="1" a="1"/>
  <c r="U273" i="1" s="1"/>
  <c r="V273" i="1" a="1"/>
  <c r="V273" i="1" s="1"/>
  <c r="W273" i="1" a="1"/>
  <c r="W273" i="1" s="1"/>
  <c r="X273" i="1" a="1"/>
  <c r="X273" i="1" s="1"/>
  <c r="Y273" i="1" a="1"/>
  <c r="Y273" i="1" s="1"/>
  <c r="B274" i="1" a="1"/>
  <c r="B274" i="1" s="1"/>
  <c r="AB274" i="1" s="1" a="1"/>
  <c r="AB274" i="1" s="1"/>
  <c r="C274" i="1" a="1"/>
  <c r="C274" i="1" s="1"/>
  <c r="D274" i="1" a="1"/>
  <c r="D274" i="1" s="1"/>
  <c r="E274" i="1" a="1"/>
  <c r="E274" i="1" s="1"/>
  <c r="F274" i="1" a="1"/>
  <c r="F274" i="1" s="1"/>
  <c r="G274" i="1" a="1"/>
  <c r="G274" i="1" s="1"/>
  <c r="H274" i="1" a="1"/>
  <c r="H274" i="1" s="1"/>
  <c r="I274" i="1" a="1"/>
  <c r="I274" i="1" s="1"/>
  <c r="J274" i="1" a="1"/>
  <c r="J274" i="1" s="1"/>
  <c r="K274" i="1" a="1"/>
  <c r="K274" i="1" s="1"/>
  <c r="L274" i="1" a="1"/>
  <c r="L274" i="1" s="1"/>
  <c r="M274" i="1" a="1"/>
  <c r="M274" i="1" s="1"/>
  <c r="N274" i="1" a="1"/>
  <c r="N274" i="1" s="1"/>
  <c r="O274" i="1" a="1"/>
  <c r="O274" i="1" s="1"/>
  <c r="P274" i="1" a="1"/>
  <c r="P274" i="1" s="1"/>
  <c r="Q274" i="1" a="1"/>
  <c r="Q274" i="1" s="1"/>
  <c r="R274" i="1" a="1"/>
  <c r="R274" i="1" s="1"/>
  <c r="S274" i="1" a="1"/>
  <c r="S274" i="1" s="1"/>
  <c r="T274" i="1" a="1"/>
  <c r="T274" i="1" s="1"/>
  <c r="U274" i="1" a="1"/>
  <c r="U274" i="1" s="1"/>
  <c r="V274" i="1" a="1"/>
  <c r="V274" i="1" s="1"/>
  <c r="W274" i="1" a="1"/>
  <c r="W274" i="1" s="1"/>
  <c r="X274" i="1" a="1"/>
  <c r="X274" i="1" s="1"/>
  <c r="Y274" i="1" a="1"/>
  <c r="Y274" i="1" s="1"/>
  <c r="B275" i="1" a="1"/>
  <c r="B275" i="1" s="1"/>
  <c r="AB275" i="1" s="1" a="1"/>
  <c r="AB275" i="1" s="1"/>
  <c r="C275" i="1" a="1"/>
  <c r="C275" i="1" s="1"/>
  <c r="D275" i="1" a="1"/>
  <c r="D275" i="1" s="1"/>
  <c r="E275" i="1" a="1"/>
  <c r="E275" i="1" s="1"/>
  <c r="F275" i="1" a="1"/>
  <c r="F275" i="1" s="1"/>
  <c r="G275" i="1" a="1"/>
  <c r="G275" i="1" s="1"/>
  <c r="H275" i="1" a="1"/>
  <c r="H275" i="1" s="1"/>
  <c r="I275" i="1" a="1"/>
  <c r="I275" i="1" s="1"/>
  <c r="J275" i="1" a="1"/>
  <c r="J275" i="1" s="1"/>
  <c r="K275" i="1" a="1"/>
  <c r="K275" i="1" s="1"/>
  <c r="L275" i="1" a="1"/>
  <c r="L275" i="1" s="1"/>
  <c r="M275" i="1" a="1"/>
  <c r="M275" i="1" s="1"/>
  <c r="N275" i="1" a="1"/>
  <c r="N275" i="1" s="1"/>
  <c r="O275" i="1" a="1"/>
  <c r="O275" i="1" s="1"/>
  <c r="P275" i="1" a="1"/>
  <c r="P275" i="1" s="1"/>
  <c r="Q275" i="1" a="1"/>
  <c r="Q275" i="1" s="1"/>
  <c r="R275" i="1" a="1"/>
  <c r="R275" i="1" s="1"/>
  <c r="S275" i="1" a="1"/>
  <c r="S275" i="1" s="1"/>
  <c r="T275" i="1" a="1"/>
  <c r="T275" i="1" s="1"/>
  <c r="U275" i="1" a="1"/>
  <c r="U275" i="1" s="1"/>
  <c r="V275" i="1" a="1"/>
  <c r="V275" i="1" s="1"/>
  <c r="W275" i="1" a="1"/>
  <c r="W275" i="1" s="1"/>
  <c r="X275" i="1" a="1"/>
  <c r="X275" i="1" s="1"/>
  <c r="Y275" i="1" a="1"/>
  <c r="Y275" i="1" s="1"/>
  <c r="B276" i="1" a="1"/>
  <c r="B276" i="1" s="1"/>
  <c r="AB276" i="1" s="1" a="1"/>
  <c r="AB276" i="1" s="1"/>
  <c r="C276" i="1" a="1"/>
  <c r="C276" i="1" s="1"/>
  <c r="D276" i="1" a="1"/>
  <c r="D276" i="1" s="1"/>
  <c r="E276" i="1" a="1"/>
  <c r="E276" i="1" s="1"/>
  <c r="F276" i="1" a="1"/>
  <c r="F276" i="1" s="1"/>
  <c r="G276" i="1" a="1"/>
  <c r="G276" i="1" s="1"/>
  <c r="H276" i="1" a="1"/>
  <c r="H276" i="1" s="1"/>
  <c r="I276" i="1" a="1"/>
  <c r="I276" i="1" s="1"/>
  <c r="J276" i="1" a="1"/>
  <c r="J276" i="1" s="1"/>
  <c r="K276" i="1" a="1"/>
  <c r="K276" i="1" s="1"/>
  <c r="L276" i="1" a="1"/>
  <c r="L276" i="1" s="1"/>
  <c r="M276" i="1" a="1"/>
  <c r="M276" i="1" s="1"/>
  <c r="N276" i="1" a="1"/>
  <c r="N276" i="1" s="1"/>
  <c r="O276" i="1" a="1"/>
  <c r="O276" i="1" s="1"/>
  <c r="P276" i="1" a="1"/>
  <c r="P276" i="1" s="1"/>
  <c r="Q276" i="1" a="1"/>
  <c r="Q276" i="1" s="1"/>
  <c r="R276" i="1" a="1"/>
  <c r="R276" i="1" s="1"/>
  <c r="S276" i="1" a="1"/>
  <c r="S276" i="1" s="1"/>
  <c r="T276" i="1" a="1"/>
  <c r="T276" i="1" s="1"/>
  <c r="U276" i="1" a="1"/>
  <c r="U276" i="1" s="1"/>
  <c r="V276" i="1" a="1"/>
  <c r="V276" i="1" s="1"/>
  <c r="W276" i="1" a="1"/>
  <c r="W276" i="1" s="1"/>
  <c r="X276" i="1" a="1"/>
  <c r="X276" i="1" s="1"/>
  <c r="Y276" i="1" a="1"/>
  <c r="Y276" i="1" s="1"/>
  <c r="B277" i="1" a="1"/>
  <c r="B277" i="1" s="1"/>
  <c r="AB277" i="1" s="1" a="1"/>
  <c r="AB277" i="1" s="1"/>
  <c r="C277" i="1" a="1"/>
  <c r="C277" i="1" s="1"/>
  <c r="D277" i="1" a="1"/>
  <c r="D277" i="1" s="1"/>
  <c r="E277" i="1" a="1"/>
  <c r="E277" i="1" s="1"/>
  <c r="F277" i="1" a="1"/>
  <c r="F277" i="1" s="1"/>
  <c r="G277" i="1" a="1"/>
  <c r="G277" i="1" s="1"/>
  <c r="H277" i="1" a="1"/>
  <c r="H277" i="1" s="1"/>
  <c r="I277" i="1" a="1"/>
  <c r="I277" i="1" s="1"/>
  <c r="J277" i="1" a="1"/>
  <c r="J277" i="1" s="1"/>
  <c r="K277" i="1" a="1"/>
  <c r="K277" i="1" s="1"/>
  <c r="L277" i="1" a="1"/>
  <c r="L277" i="1" s="1"/>
  <c r="M277" i="1" a="1"/>
  <c r="M277" i="1" s="1"/>
  <c r="N277" i="1" a="1"/>
  <c r="N277" i="1" s="1"/>
  <c r="O277" i="1" a="1"/>
  <c r="O277" i="1" s="1"/>
  <c r="P277" i="1" a="1"/>
  <c r="P277" i="1" s="1"/>
  <c r="Q277" i="1" a="1"/>
  <c r="Q277" i="1" s="1"/>
  <c r="R277" i="1" a="1"/>
  <c r="R277" i="1" s="1"/>
  <c r="S277" i="1" a="1"/>
  <c r="S277" i="1" s="1"/>
  <c r="T277" i="1" a="1"/>
  <c r="T277" i="1" s="1"/>
  <c r="U277" i="1" a="1"/>
  <c r="U277" i="1" s="1"/>
  <c r="V277" i="1" a="1"/>
  <c r="V277" i="1" s="1"/>
  <c r="W277" i="1" a="1"/>
  <c r="W277" i="1" s="1"/>
  <c r="X277" i="1" a="1"/>
  <c r="X277" i="1" s="1"/>
  <c r="Y277" i="1" a="1"/>
  <c r="Y277" i="1" s="1"/>
  <c r="B278" i="1" a="1"/>
  <c r="B278" i="1" s="1"/>
  <c r="AB278" i="1" s="1" a="1"/>
  <c r="AB278" i="1" s="1"/>
  <c r="C278" i="1" a="1"/>
  <c r="C278" i="1" s="1"/>
  <c r="D278" i="1" a="1"/>
  <c r="D278" i="1" s="1"/>
  <c r="E278" i="1" a="1"/>
  <c r="E278" i="1" s="1"/>
  <c r="F278" i="1" a="1"/>
  <c r="F278" i="1" s="1"/>
  <c r="G278" i="1" a="1"/>
  <c r="G278" i="1" s="1"/>
  <c r="H278" i="1" a="1"/>
  <c r="H278" i="1" s="1"/>
  <c r="I278" i="1" a="1"/>
  <c r="I278" i="1" s="1"/>
  <c r="J278" i="1" a="1"/>
  <c r="J278" i="1" s="1"/>
  <c r="K278" i="1" a="1"/>
  <c r="K278" i="1" s="1"/>
  <c r="L278" i="1" a="1"/>
  <c r="L278" i="1" s="1"/>
  <c r="M278" i="1" a="1"/>
  <c r="M278" i="1" s="1"/>
  <c r="N278" i="1" a="1"/>
  <c r="N278" i="1" s="1"/>
  <c r="O278" i="1" a="1"/>
  <c r="O278" i="1" s="1"/>
  <c r="P278" i="1" a="1"/>
  <c r="P278" i="1" s="1"/>
  <c r="Q278" i="1" a="1"/>
  <c r="Q278" i="1" s="1"/>
  <c r="R278" i="1" a="1"/>
  <c r="R278" i="1" s="1"/>
  <c r="S278" i="1" a="1"/>
  <c r="S278" i="1" s="1"/>
  <c r="T278" i="1" a="1"/>
  <c r="T278" i="1" s="1"/>
  <c r="U278" i="1" a="1"/>
  <c r="U278" i="1" s="1"/>
  <c r="V278" i="1" a="1"/>
  <c r="V278" i="1" s="1"/>
  <c r="W278" i="1" a="1"/>
  <c r="W278" i="1" s="1"/>
  <c r="X278" i="1" a="1"/>
  <c r="X278" i="1" s="1"/>
  <c r="Y278" i="1" a="1"/>
  <c r="Y278" i="1" s="1"/>
  <c r="B279" i="1" a="1"/>
  <c r="B279" i="1" s="1"/>
  <c r="AB279" i="1" s="1" a="1"/>
  <c r="AB279" i="1" s="1"/>
  <c r="C279" i="1" a="1"/>
  <c r="C279" i="1" s="1"/>
  <c r="D279" i="1" a="1"/>
  <c r="D279" i="1" s="1"/>
  <c r="E279" i="1" a="1"/>
  <c r="E279" i="1" s="1"/>
  <c r="F279" i="1" a="1"/>
  <c r="F279" i="1" s="1"/>
  <c r="G279" i="1" a="1"/>
  <c r="G279" i="1" s="1"/>
  <c r="H279" i="1" a="1"/>
  <c r="H279" i="1" s="1"/>
  <c r="I279" i="1" a="1"/>
  <c r="I279" i="1" s="1"/>
  <c r="J279" i="1" a="1"/>
  <c r="J279" i="1" s="1"/>
  <c r="K279" i="1" a="1"/>
  <c r="K279" i="1" s="1"/>
  <c r="L279" i="1" a="1"/>
  <c r="L279" i="1" s="1"/>
  <c r="M279" i="1" a="1"/>
  <c r="M279" i="1" s="1"/>
  <c r="N279" i="1" a="1"/>
  <c r="N279" i="1" s="1"/>
  <c r="O279" i="1" a="1"/>
  <c r="O279" i="1" s="1"/>
  <c r="P279" i="1" a="1"/>
  <c r="P279" i="1" s="1"/>
  <c r="Q279" i="1" a="1"/>
  <c r="Q279" i="1" s="1"/>
  <c r="R279" i="1" a="1"/>
  <c r="R279" i="1" s="1"/>
  <c r="S279" i="1" a="1"/>
  <c r="S279" i="1" s="1"/>
  <c r="T279" i="1" a="1"/>
  <c r="T279" i="1" s="1"/>
  <c r="U279" i="1" a="1"/>
  <c r="U279" i="1" s="1"/>
  <c r="V279" i="1" a="1"/>
  <c r="V279" i="1" s="1"/>
  <c r="W279" i="1" a="1"/>
  <c r="W279" i="1" s="1"/>
  <c r="X279" i="1" a="1"/>
  <c r="X279" i="1" s="1"/>
  <c r="Y279" i="1" a="1"/>
  <c r="Y279" i="1" s="1"/>
  <c r="B280" i="1" a="1"/>
  <c r="B280" i="1" s="1"/>
  <c r="AB280" i="1" s="1" a="1"/>
  <c r="AB280" i="1" s="1"/>
  <c r="C280" i="1" a="1"/>
  <c r="C280" i="1" s="1"/>
  <c r="D280" i="1" a="1"/>
  <c r="D280" i="1" s="1"/>
  <c r="E280" i="1" a="1"/>
  <c r="E280" i="1" s="1"/>
  <c r="F280" i="1" a="1"/>
  <c r="F280" i="1" s="1"/>
  <c r="G280" i="1" a="1"/>
  <c r="G280" i="1" s="1"/>
  <c r="H280" i="1" a="1"/>
  <c r="H280" i="1" s="1"/>
  <c r="I280" i="1" a="1"/>
  <c r="I280" i="1" s="1"/>
  <c r="J280" i="1" a="1"/>
  <c r="J280" i="1" s="1"/>
  <c r="K280" i="1" a="1"/>
  <c r="K280" i="1" s="1"/>
  <c r="L280" i="1" a="1"/>
  <c r="L280" i="1" s="1"/>
  <c r="M280" i="1" a="1"/>
  <c r="M280" i="1" s="1"/>
  <c r="N280" i="1" a="1"/>
  <c r="N280" i="1" s="1"/>
  <c r="O280" i="1" a="1"/>
  <c r="O280" i="1" s="1"/>
  <c r="P280" i="1" a="1"/>
  <c r="P280" i="1" s="1"/>
  <c r="Q280" i="1" a="1"/>
  <c r="Q280" i="1" s="1"/>
  <c r="R280" i="1" a="1"/>
  <c r="R280" i="1" s="1"/>
  <c r="S280" i="1" a="1"/>
  <c r="S280" i="1" s="1"/>
  <c r="T280" i="1" a="1"/>
  <c r="T280" i="1" s="1"/>
  <c r="U280" i="1" a="1"/>
  <c r="U280" i="1" s="1"/>
  <c r="V280" i="1" a="1"/>
  <c r="V280" i="1" s="1"/>
  <c r="W280" i="1" a="1"/>
  <c r="W280" i="1" s="1"/>
  <c r="X280" i="1" a="1"/>
  <c r="X280" i="1" s="1"/>
  <c r="Y280" i="1" a="1"/>
  <c r="Y280" i="1" s="1"/>
  <c r="B283" i="1" a="1"/>
  <c r="B283" i="1" s="1"/>
  <c r="C283" i="1" a="1"/>
  <c r="C283" i="1" s="1"/>
  <c r="D283" i="1" a="1"/>
  <c r="D283" i="1" s="1"/>
  <c r="E283" i="1" a="1"/>
  <c r="E283" i="1" s="1"/>
  <c r="F283" i="1" a="1"/>
  <c r="F283" i="1" s="1"/>
  <c r="G283" i="1" a="1"/>
  <c r="G283" i="1" s="1"/>
  <c r="H283" i="1" a="1"/>
  <c r="H283" i="1" s="1"/>
  <c r="I283" i="1" a="1"/>
  <c r="I283" i="1" s="1"/>
  <c r="J283" i="1" a="1"/>
  <c r="J283" i="1" s="1"/>
  <c r="K283" i="1" a="1"/>
  <c r="K283" i="1" s="1"/>
  <c r="L283" i="1" a="1"/>
  <c r="L283" i="1" s="1"/>
  <c r="M283" i="1" a="1"/>
  <c r="M283" i="1" s="1"/>
  <c r="N283" i="1" a="1"/>
  <c r="N283" i="1" s="1"/>
  <c r="O283" i="1" a="1"/>
  <c r="O283" i="1" s="1"/>
  <c r="P283" i="1" a="1"/>
  <c r="P283" i="1" s="1"/>
  <c r="Q283" i="1" a="1"/>
  <c r="Q283" i="1" s="1"/>
  <c r="R283" i="1" a="1"/>
  <c r="R283" i="1" s="1"/>
  <c r="S283" i="1" a="1"/>
  <c r="S283" i="1" s="1"/>
  <c r="T283" i="1" a="1"/>
  <c r="T283" i="1" s="1"/>
  <c r="U283" i="1" a="1"/>
  <c r="U283" i="1" s="1"/>
  <c r="V283" i="1" a="1"/>
  <c r="V283" i="1" s="1"/>
  <c r="W283" i="1" a="1"/>
  <c r="W283" i="1" s="1"/>
  <c r="X283" i="1" a="1"/>
  <c r="X283" i="1" s="1"/>
  <c r="Y283" i="1" a="1"/>
  <c r="Y283" i="1" s="1"/>
  <c r="B282" i="1" a="1"/>
  <c r="B282" i="1" s="1"/>
  <c r="C282" i="1" a="1"/>
  <c r="C282" i="1" s="1"/>
  <c r="D282" i="1" a="1"/>
  <c r="D282" i="1" s="1"/>
  <c r="E282" i="1" a="1"/>
  <c r="E282" i="1" s="1"/>
  <c r="F282" i="1" a="1"/>
  <c r="F282" i="1" s="1"/>
  <c r="G282" i="1" a="1"/>
  <c r="G282" i="1" s="1"/>
  <c r="H282" i="1" a="1"/>
  <c r="H282" i="1" s="1"/>
  <c r="I282" i="1" a="1"/>
  <c r="I282" i="1" s="1"/>
  <c r="J282" i="1" a="1"/>
  <c r="J282" i="1" s="1"/>
  <c r="K282" i="1" a="1"/>
  <c r="K282" i="1" s="1"/>
  <c r="L282" i="1" a="1"/>
  <c r="L282" i="1" s="1"/>
  <c r="M282" i="1" a="1"/>
  <c r="M282" i="1" s="1"/>
  <c r="N282" i="1" a="1"/>
  <c r="N282" i="1" s="1"/>
  <c r="O282" i="1" a="1"/>
  <c r="O282" i="1" s="1"/>
  <c r="P282" i="1" a="1"/>
  <c r="P282" i="1" s="1"/>
  <c r="Q282" i="1" a="1"/>
  <c r="Q282" i="1" s="1"/>
  <c r="R282" i="1" a="1"/>
  <c r="R282" i="1" s="1"/>
  <c r="S282" i="1" a="1"/>
  <c r="S282" i="1" s="1"/>
  <c r="T282" i="1" a="1"/>
  <c r="T282" i="1" s="1"/>
  <c r="U282" i="1" a="1"/>
  <c r="U282" i="1" s="1"/>
  <c r="V282" i="1" a="1"/>
  <c r="V282" i="1" s="1"/>
  <c r="W282" i="1" a="1"/>
  <c r="W282" i="1" s="1"/>
  <c r="X282" i="1" a="1"/>
  <c r="X282" i="1" s="1"/>
  <c r="Y282" i="1" a="1"/>
  <c r="Y282" i="1" s="1"/>
  <c r="B284" i="1" a="1"/>
  <c r="B284" i="1" s="1"/>
  <c r="C284" i="1" a="1"/>
  <c r="C284" i="1" s="1"/>
  <c r="D284" i="1" a="1"/>
  <c r="D284" i="1" s="1"/>
  <c r="E284" i="1" a="1"/>
  <c r="E284" i="1" s="1"/>
  <c r="F284" i="1" a="1"/>
  <c r="F284" i="1" s="1"/>
  <c r="G284" i="1" a="1"/>
  <c r="G284" i="1" s="1"/>
  <c r="H284" i="1" a="1"/>
  <c r="H284" i="1" s="1"/>
  <c r="I284" i="1" a="1"/>
  <c r="I284" i="1" s="1"/>
  <c r="J284" i="1" a="1"/>
  <c r="J284" i="1" s="1"/>
  <c r="K284" i="1" a="1"/>
  <c r="K284" i="1" s="1"/>
  <c r="L284" i="1" a="1"/>
  <c r="L284" i="1" s="1"/>
  <c r="M284" i="1" a="1"/>
  <c r="M284" i="1" s="1"/>
  <c r="N284" i="1" a="1"/>
  <c r="N284" i="1" s="1"/>
  <c r="O284" i="1" a="1"/>
  <c r="O284" i="1" s="1"/>
  <c r="P284" i="1" a="1"/>
  <c r="P284" i="1" s="1"/>
  <c r="Q284" i="1" a="1"/>
  <c r="Q284" i="1" s="1"/>
  <c r="R284" i="1" a="1"/>
  <c r="R284" i="1" s="1"/>
  <c r="S284" i="1" a="1"/>
  <c r="S284" i="1" s="1"/>
  <c r="T284" i="1" a="1"/>
  <c r="T284" i="1" s="1"/>
  <c r="U284" i="1" a="1"/>
  <c r="U284" i="1" s="1"/>
  <c r="V284" i="1" a="1"/>
  <c r="V284" i="1" s="1"/>
  <c r="W284" i="1" a="1"/>
  <c r="W284" i="1" s="1"/>
  <c r="X284" i="1" a="1"/>
  <c r="X284" i="1" s="1"/>
  <c r="Y284" i="1" a="1"/>
  <c r="Y284" i="1" s="1"/>
  <c r="B286" i="1" a="1"/>
  <c r="B286" i="1" s="1"/>
  <c r="C286" i="1" a="1"/>
  <c r="C286" i="1" s="1"/>
  <c r="D286" i="1" a="1"/>
  <c r="D286" i="1" s="1"/>
  <c r="E286" i="1" a="1"/>
  <c r="E286" i="1" s="1"/>
  <c r="F286" i="1" a="1"/>
  <c r="F286" i="1" s="1"/>
  <c r="G286" i="1" a="1"/>
  <c r="G286" i="1" s="1"/>
  <c r="H286" i="1" a="1"/>
  <c r="H286" i="1" s="1"/>
  <c r="I286" i="1" a="1"/>
  <c r="I286" i="1" s="1"/>
  <c r="J286" i="1" a="1"/>
  <c r="J286" i="1" s="1"/>
  <c r="K286" i="1" a="1"/>
  <c r="K286" i="1" s="1"/>
  <c r="L286" i="1" a="1"/>
  <c r="L286" i="1" s="1"/>
  <c r="M286" i="1" a="1"/>
  <c r="M286" i="1" s="1"/>
  <c r="N286" i="1" a="1"/>
  <c r="N286" i="1" s="1"/>
  <c r="O286" i="1" a="1"/>
  <c r="O286" i="1" s="1"/>
  <c r="P286" i="1" a="1"/>
  <c r="P286" i="1" s="1"/>
  <c r="Q286" i="1" a="1"/>
  <c r="Q286" i="1" s="1"/>
  <c r="R286" i="1" a="1"/>
  <c r="R286" i="1" s="1"/>
  <c r="S286" i="1" a="1"/>
  <c r="S286" i="1" s="1"/>
  <c r="T286" i="1" a="1"/>
  <c r="T286" i="1" s="1"/>
  <c r="U286" i="1" a="1"/>
  <c r="U286" i="1" s="1"/>
  <c r="V286" i="1" a="1"/>
  <c r="V286" i="1" s="1"/>
  <c r="W286" i="1" a="1"/>
  <c r="W286" i="1" s="1"/>
  <c r="X286" i="1" a="1"/>
  <c r="X286" i="1" s="1"/>
  <c r="Y286" i="1" a="1"/>
  <c r="Y286" i="1" s="1"/>
  <c r="B288" i="1" a="1"/>
  <c r="B288" i="1" s="1"/>
  <c r="C288" i="1" a="1"/>
  <c r="C288" i="1" s="1"/>
  <c r="D288" i="1" a="1"/>
  <c r="D288" i="1" s="1"/>
  <c r="E288" i="1" a="1"/>
  <c r="E288" i="1" s="1"/>
  <c r="F288" i="1" a="1"/>
  <c r="F288" i="1" s="1"/>
  <c r="G288" i="1" a="1"/>
  <c r="G288" i="1" s="1"/>
  <c r="H288" i="1" a="1"/>
  <c r="H288" i="1" s="1"/>
  <c r="I288" i="1" a="1"/>
  <c r="I288" i="1" s="1"/>
  <c r="J288" i="1" a="1"/>
  <c r="J288" i="1" s="1"/>
  <c r="K288" i="1" a="1"/>
  <c r="K288" i="1" s="1"/>
  <c r="L288" i="1" a="1"/>
  <c r="L288" i="1" s="1"/>
  <c r="M288" i="1" a="1"/>
  <c r="M288" i="1" s="1"/>
  <c r="N288" i="1" a="1"/>
  <c r="N288" i="1" s="1"/>
  <c r="O288" i="1" a="1"/>
  <c r="O288" i="1" s="1"/>
  <c r="P288" i="1" a="1"/>
  <c r="P288" i="1" s="1"/>
  <c r="Q288" i="1" a="1"/>
  <c r="Q288" i="1" s="1"/>
  <c r="R288" i="1" a="1"/>
  <c r="R288" i="1" s="1"/>
  <c r="S288" i="1" a="1"/>
  <c r="S288" i="1" s="1"/>
  <c r="T288" i="1" a="1"/>
  <c r="T288" i="1" s="1"/>
  <c r="U288" i="1" a="1"/>
  <c r="U288" i="1" s="1"/>
  <c r="V288" i="1" a="1"/>
  <c r="V288" i="1" s="1"/>
  <c r="W288" i="1" a="1"/>
  <c r="W288" i="1" s="1"/>
  <c r="X288" i="1" a="1"/>
  <c r="X288" i="1" s="1"/>
  <c r="Y288" i="1" a="1"/>
  <c r="Y288" i="1" s="1"/>
  <c r="B289" i="1" a="1"/>
  <c r="B289" i="1" s="1"/>
  <c r="AF289" i="1" s="1" a="1"/>
  <c r="AF289" i="1" s="1"/>
  <c r="C289" i="1" a="1"/>
  <c r="C289" i="1" s="1"/>
  <c r="D289" i="1" a="1"/>
  <c r="D289" i="1" s="1"/>
  <c r="E289" i="1" a="1"/>
  <c r="E289" i="1" s="1"/>
  <c r="F289" i="1" a="1"/>
  <c r="F289" i="1" s="1"/>
  <c r="G289" i="1" a="1"/>
  <c r="G289" i="1" s="1"/>
  <c r="H289" i="1" a="1"/>
  <c r="H289" i="1" s="1"/>
  <c r="I289" i="1" a="1"/>
  <c r="I289" i="1" s="1"/>
  <c r="J289" i="1" a="1"/>
  <c r="J289" i="1" s="1"/>
  <c r="K289" i="1" a="1"/>
  <c r="K289" i="1" s="1"/>
  <c r="L289" i="1" a="1"/>
  <c r="L289" i="1" s="1"/>
  <c r="M289" i="1" a="1"/>
  <c r="M289" i="1" s="1"/>
  <c r="N289" i="1" a="1"/>
  <c r="N289" i="1" s="1"/>
  <c r="O289" i="1" a="1"/>
  <c r="O289" i="1" s="1"/>
  <c r="P289" i="1" a="1"/>
  <c r="P289" i="1" s="1"/>
  <c r="Q289" i="1" a="1"/>
  <c r="Q289" i="1" s="1"/>
  <c r="R289" i="1" a="1"/>
  <c r="R289" i="1" s="1"/>
  <c r="S289" i="1" a="1"/>
  <c r="S289" i="1" s="1"/>
  <c r="T289" i="1" a="1"/>
  <c r="T289" i="1" s="1"/>
  <c r="U289" i="1" a="1"/>
  <c r="U289" i="1" s="1"/>
  <c r="V289" i="1" a="1"/>
  <c r="V289" i="1" s="1"/>
  <c r="W289" i="1" a="1"/>
  <c r="W289" i="1" s="1"/>
  <c r="X289" i="1" a="1"/>
  <c r="X289" i="1" s="1"/>
  <c r="Y289" i="1" a="1"/>
  <c r="Y289" i="1" s="1"/>
  <c r="B290" i="1" a="1"/>
  <c r="B290" i="1" s="1"/>
  <c r="AF290" i="1" s="1" a="1"/>
  <c r="AF290" i="1" s="1"/>
  <c r="C290" i="1" a="1"/>
  <c r="C290" i="1" s="1"/>
  <c r="D290" i="1" a="1"/>
  <c r="D290" i="1" s="1"/>
  <c r="E290" i="1" a="1"/>
  <c r="E290" i="1" s="1"/>
  <c r="F290" i="1" a="1"/>
  <c r="F290" i="1" s="1"/>
  <c r="G290" i="1" a="1"/>
  <c r="G290" i="1" s="1"/>
  <c r="H290" i="1" a="1"/>
  <c r="H290" i="1" s="1"/>
  <c r="I290" i="1" a="1"/>
  <c r="I290" i="1" s="1"/>
  <c r="J290" i="1" a="1"/>
  <c r="J290" i="1" s="1"/>
  <c r="K290" i="1" a="1"/>
  <c r="K290" i="1" s="1"/>
  <c r="L290" i="1" a="1"/>
  <c r="L290" i="1" s="1"/>
  <c r="M290" i="1" a="1"/>
  <c r="M290" i="1" s="1"/>
  <c r="N290" i="1" a="1"/>
  <c r="N290" i="1" s="1"/>
  <c r="O290" i="1" a="1"/>
  <c r="O290" i="1" s="1"/>
  <c r="P290" i="1" a="1"/>
  <c r="P290" i="1" s="1"/>
  <c r="Q290" i="1" a="1"/>
  <c r="Q290" i="1" s="1"/>
  <c r="R290" i="1" a="1"/>
  <c r="R290" i="1" s="1"/>
  <c r="S290" i="1" a="1"/>
  <c r="S290" i="1" s="1"/>
  <c r="T290" i="1" a="1"/>
  <c r="T290" i="1" s="1"/>
  <c r="U290" i="1" a="1"/>
  <c r="U290" i="1" s="1"/>
  <c r="V290" i="1" a="1"/>
  <c r="V290" i="1" s="1"/>
  <c r="W290" i="1" a="1"/>
  <c r="W290" i="1" s="1"/>
  <c r="X290" i="1" a="1"/>
  <c r="X290" i="1" s="1"/>
  <c r="Y290" i="1" a="1"/>
  <c r="Y290" i="1" s="1"/>
  <c r="B291" i="1" a="1"/>
  <c r="B291" i="1" s="1"/>
  <c r="AF291" i="1" s="1" a="1"/>
  <c r="AF291" i="1" s="1"/>
  <c r="C291" i="1" a="1"/>
  <c r="C291" i="1" s="1"/>
  <c r="D291" i="1" a="1"/>
  <c r="D291" i="1" s="1"/>
  <c r="E291" i="1" a="1"/>
  <c r="E291" i="1" s="1"/>
  <c r="F291" i="1" a="1"/>
  <c r="F291" i="1" s="1"/>
  <c r="G291" i="1" a="1"/>
  <c r="G291" i="1" s="1"/>
  <c r="H291" i="1" a="1"/>
  <c r="H291" i="1" s="1"/>
  <c r="I291" i="1" a="1"/>
  <c r="I291" i="1" s="1"/>
  <c r="J291" i="1" a="1"/>
  <c r="J291" i="1" s="1"/>
  <c r="K291" i="1" a="1"/>
  <c r="K291" i="1" s="1"/>
  <c r="L291" i="1" a="1"/>
  <c r="L291" i="1" s="1"/>
  <c r="M291" i="1" a="1"/>
  <c r="M291" i="1" s="1"/>
  <c r="N291" i="1" a="1"/>
  <c r="N291" i="1" s="1"/>
  <c r="O291" i="1" a="1"/>
  <c r="O291" i="1" s="1"/>
  <c r="P291" i="1" a="1"/>
  <c r="P291" i="1" s="1"/>
  <c r="Q291" i="1" a="1"/>
  <c r="Q291" i="1" s="1"/>
  <c r="R291" i="1" a="1"/>
  <c r="R291" i="1" s="1"/>
  <c r="S291" i="1" a="1"/>
  <c r="S291" i="1" s="1"/>
  <c r="T291" i="1" a="1"/>
  <c r="T291" i="1" s="1"/>
  <c r="U291" i="1" a="1"/>
  <c r="U291" i="1" s="1"/>
  <c r="V291" i="1" a="1"/>
  <c r="V291" i="1" s="1"/>
  <c r="W291" i="1" a="1"/>
  <c r="W291" i="1" s="1"/>
  <c r="X291" i="1" a="1"/>
  <c r="X291" i="1" s="1"/>
  <c r="Y291" i="1" a="1"/>
  <c r="Y291" i="1" s="1"/>
  <c r="B292" i="1" a="1"/>
  <c r="B292" i="1" s="1"/>
  <c r="AF292" i="1" s="1" a="1"/>
  <c r="AF292" i="1" s="1"/>
  <c r="C292" i="1" a="1"/>
  <c r="C292" i="1" s="1"/>
  <c r="D292" i="1" a="1"/>
  <c r="D292" i="1" s="1"/>
  <c r="E292" i="1" a="1"/>
  <c r="E292" i="1" s="1"/>
  <c r="F292" i="1" a="1"/>
  <c r="F292" i="1" s="1"/>
  <c r="G292" i="1" a="1"/>
  <c r="G292" i="1" s="1"/>
  <c r="H292" i="1" a="1"/>
  <c r="H292" i="1" s="1"/>
  <c r="I292" i="1" a="1"/>
  <c r="I292" i="1" s="1"/>
  <c r="J292" i="1" a="1"/>
  <c r="J292" i="1" s="1"/>
  <c r="K292" i="1" a="1"/>
  <c r="K292" i="1" s="1"/>
  <c r="L292" i="1" a="1"/>
  <c r="L292" i="1" s="1"/>
  <c r="M292" i="1" a="1"/>
  <c r="M292" i="1" s="1"/>
  <c r="N292" i="1" a="1"/>
  <c r="N292" i="1" s="1"/>
  <c r="O292" i="1" a="1"/>
  <c r="O292" i="1" s="1"/>
  <c r="P292" i="1" a="1"/>
  <c r="P292" i="1" s="1"/>
  <c r="Q292" i="1" a="1"/>
  <c r="Q292" i="1" s="1"/>
  <c r="R292" i="1" a="1"/>
  <c r="R292" i="1" s="1"/>
  <c r="S292" i="1" a="1"/>
  <c r="S292" i="1" s="1"/>
  <c r="T292" i="1" a="1"/>
  <c r="T292" i="1" s="1"/>
  <c r="U292" i="1" a="1"/>
  <c r="U292" i="1" s="1"/>
  <c r="V292" i="1" a="1"/>
  <c r="V292" i="1" s="1"/>
  <c r="W292" i="1" a="1"/>
  <c r="W292" i="1" s="1"/>
  <c r="X292" i="1" a="1"/>
  <c r="X292" i="1" s="1"/>
  <c r="Y292" i="1" a="1"/>
  <c r="Y292" i="1" s="1"/>
  <c r="B287" i="1" a="1"/>
  <c r="B287" i="1" s="1"/>
  <c r="C287" i="1" a="1"/>
  <c r="C287" i="1" s="1"/>
  <c r="D287" i="1" a="1"/>
  <c r="D287" i="1" s="1"/>
  <c r="E287" i="1" a="1"/>
  <c r="E287" i="1" s="1"/>
  <c r="F287" i="1" a="1"/>
  <c r="F287" i="1" s="1"/>
  <c r="G287" i="1" a="1"/>
  <c r="G287" i="1" s="1"/>
  <c r="H287" i="1" a="1"/>
  <c r="H287" i="1" s="1"/>
  <c r="I287" i="1" a="1"/>
  <c r="I287" i="1" s="1"/>
  <c r="J287" i="1" a="1"/>
  <c r="J287" i="1" s="1"/>
  <c r="K287" i="1" a="1"/>
  <c r="K287" i="1" s="1"/>
  <c r="L287" i="1" a="1"/>
  <c r="L287" i="1" s="1"/>
  <c r="M287" i="1" a="1"/>
  <c r="M287" i="1" s="1"/>
  <c r="N287" i="1" a="1"/>
  <c r="N287" i="1" s="1"/>
  <c r="O287" i="1" a="1"/>
  <c r="O287" i="1" s="1"/>
  <c r="P287" i="1" a="1"/>
  <c r="P287" i="1" s="1"/>
  <c r="Q287" i="1" a="1"/>
  <c r="Q287" i="1" s="1"/>
  <c r="R287" i="1" a="1"/>
  <c r="R287" i="1" s="1"/>
  <c r="S287" i="1" a="1"/>
  <c r="S287" i="1" s="1"/>
  <c r="T287" i="1" a="1"/>
  <c r="T287" i="1" s="1"/>
  <c r="U287" i="1" a="1"/>
  <c r="U287" i="1" s="1"/>
  <c r="V287" i="1" a="1"/>
  <c r="V287" i="1" s="1"/>
  <c r="W287" i="1" a="1"/>
  <c r="W287" i="1" s="1"/>
  <c r="X287" i="1" a="1"/>
  <c r="X287" i="1" s="1"/>
  <c r="Y287" i="1" a="1"/>
  <c r="Y287" i="1" s="1"/>
  <c r="B294" i="1" a="1"/>
  <c r="B294" i="1" s="1"/>
  <c r="AF294" i="1" s="1" a="1"/>
  <c r="AF294" i="1" s="1"/>
  <c r="C294" i="1" a="1"/>
  <c r="C294" i="1" s="1"/>
  <c r="D294" i="1" a="1"/>
  <c r="D294" i="1" s="1"/>
  <c r="E294" i="1" a="1"/>
  <c r="E294" i="1" s="1"/>
  <c r="F294" i="1" a="1"/>
  <c r="F294" i="1" s="1"/>
  <c r="G294" i="1" a="1"/>
  <c r="G294" i="1" s="1"/>
  <c r="H294" i="1" a="1"/>
  <c r="H294" i="1" s="1"/>
  <c r="I294" i="1" a="1"/>
  <c r="I294" i="1" s="1"/>
  <c r="J294" i="1" a="1"/>
  <c r="J294" i="1" s="1"/>
  <c r="K294" i="1" a="1"/>
  <c r="K294" i="1" s="1"/>
  <c r="L294" i="1" a="1"/>
  <c r="L294" i="1" s="1"/>
  <c r="M294" i="1" a="1"/>
  <c r="M294" i="1" s="1"/>
  <c r="N294" i="1" a="1"/>
  <c r="N294" i="1" s="1"/>
  <c r="O294" i="1" a="1"/>
  <c r="O294" i="1" s="1"/>
  <c r="P294" i="1" a="1"/>
  <c r="P294" i="1" s="1"/>
  <c r="Q294" i="1" a="1"/>
  <c r="Q294" i="1" s="1"/>
  <c r="R294" i="1" a="1"/>
  <c r="R294" i="1" s="1"/>
  <c r="S294" i="1" a="1"/>
  <c r="S294" i="1" s="1"/>
  <c r="T294" i="1" a="1"/>
  <c r="T294" i="1" s="1"/>
  <c r="U294" i="1" a="1"/>
  <c r="U294" i="1" s="1"/>
  <c r="V294" i="1" a="1"/>
  <c r="V294" i="1" s="1"/>
  <c r="W294" i="1" a="1"/>
  <c r="W294" i="1" s="1"/>
  <c r="X294" i="1" a="1"/>
  <c r="X294" i="1" s="1"/>
  <c r="Y294" i="1" a="1"/>
  <c r="Y294" i="1" s="1"/>
  <c r="B307" i="1" a="1"/>
  <c r="B307" i="1" s="1"/>
  <c r="C307" i="1" a="1"/>
  <c r="C307" i="1" s="1"/>
  <c r="D307" i="1" a="1"/>
  <c r="D307" i="1" s="1"/>
  <c r="E307" i="1" a="1"/>
  <c r="E307" i="1" s="1"/>
  <c r="F307" i="1" a="1"/>
  <c r="F307" i="1" s="1"/>
  <c r="G307" i="1" a="1"/>
  <c r="G307" i="1" s="1"/>
  <c r="H307" i="1" a="1"/>
  <c r="H307" i="1" s="1"/>
  <c r="I307" i="1" a="1"/>
  <c r="I307" i="1" s="1"/>
  <c r="J307" i="1" a="1"/>
  <c r="J307" i="1" s="1"/>
  <c r="K307" i="1" a="1"/>
  <c r="K307" i="1" s="1"/>
  <c r="L307" i="1" a="1"/>
  <c r="L307" i="1" s="1"/>
  <c r="M307" i="1" a="1"/>
  <c r="M307" i="1" s="1"/>
  <c r="N307" i="1" a="1"/>
  <c r="N307" i="1" s="1"/>
  <c r="O307" i="1" a="1"/>
  <c r="O307" i="1" s="1"/>
  <c r="P307" i="1" a="1"/>
  <c r="P307" i="1" s="1"/>
  <c r="Q307" i="1" a="1"/>
  <c r="Q307" i="1" s="1"/>
  <c r="R307" i="1" a="1"/>
  <c r="R307" i="1" s="1"/>
  <c r="S307" i="1" a="1"/>
  <c r="S307" i="1" s="1"/>
  <c r="T307" i="1" a="1"/>
  <c r="T307" i="1" s="1"/>
  <c r="U307" i="1" a="1"/>
  <c r="U307" i="1" s="1"/>
  <c r="V307" i="1" a="1"/>
  <c r="V307" i="1" s="1"/>
  <c r="W307" i="1" a="1"/>
  <c r="W307" i="1" s="1"/>
  <c r="X307" i="1" a="1"/>
  <c r="X307" i="1" s="1"/>
  <c r="Y307" i="1" a="1"/>
  <c r="Y307" i="1" s="1"/>
  <c r="B296" i="1" a="1"/>
  <c r="B296" i="1" s="1"/>
  <c r="C296" i="1" a="1"/>
  <c r="C296" i="1" s="1"/>
  <c r="D296" i="1" a="1"/>
  <c r="D296" i="1" s="1"/>
  <c r="E296" i="1" a="1"/>
  <c r="E296" i="1" s="1"/>
  <c r="F296" i="1" a="1"/>
  <c r="F296" i="1" s="1"/>
  <c r="G296" i="1" a="1"/>
  <c r="G296" i="1" s="1"/>
  <c r="H296" i="1" a="1"/>
  <c r="H296" i="1" s="1"/>
  <c r="I296" i="1" a="1"/>
  <c r="I296" i="1" s="1"/>
  <c r="J296" i="1" a="1"/>
  <c r="J296" i="1" s="1"/>
  <c r="K296" i="1" a="1"/>
  <c r="K296" i="1" s="1"/>
  <c r="L296" i="1" a="1"/>
  <c r="L296" i="1" s="1"/>
  <c r="M296" i="1" a="1"/>
  <c r="M296" i="1" s="1"/>
  <c r="N296" i="1" a="1"/>
  <c r="N296" i="1" s="1"/>
  <c r="O296" i="1" a="1"/>
  <c r="O296" i="1" s="1"/>
  <c r="P296" i="1" a="1"/>
  <c r="P296" i="1" s="1"/>
  <c r="Q296" i="1" a="1"/>
  <c r="Q296" i="1" s="1"/>
  <c r="R296" i="1" a="1"/>
  <c r="R296" i="1" s="1"/>
  <c r="S296" i="1" a="1"/>
  <c r="S296" i="1" s="1"/>
  <c r="T296" i="1" a="1"/>
  <c r="T296" i="1" s="1"/>
  <c r="U296" i="1" a="1"/>
  <c r="U296" i="1" s="1"/>
  <c r="V296" i="1" a="1"/>
  <c r="V296" i="1" s="1"/>
  <c r="W296" i="1" a="1"/>
  <c r="W296" i="1" s="1"/>
  <c r="X296" i="1" a="1"/>
  <c r="X296" i="1" s="1"/>
  <c r="Y296" i="1" a="1"/>
  <c r="Y296" i="1" s="1"/>
  <c r="B298" i="1" a="1"/>
  <c r="B298" i="1" s="1"/>
  <c r="C298" i="1" a="1"/>
  <c r="C298" i="1" s="1"/>
  <c r="D298" i="1" a="1"/>
  <c r="D298" i="1" s="1"/>
  <c r="E298" i="1" a="1"/>
  <c r="E298" i="1" s="1"/>
  <c r="F298" i="1" a="1"/>
  <c r="F298" i="1" s="1"/>
  <c r="G298" i="1" a="1"/>
  <c r="G298" i="1" s="1"/>
  <c r="H298" i="1" a="1"/>
  <c r="H298" i="1" s="1"/>
  <c r="I298" i="1" a="1"/>
  <c r="I298" i="1" s="1"/>
  <c r="J298" i="1" a="1"/>
  <c r="J298" i="1" s="1"/>
  <c r="K298" i="1" a="1"/>
  <c r="K298" i="1" s="1"/>
  <c r="L298" i="1" a="1"/>
  <c r="L298" i="1" s="1"/>
  <c r="M298" i="1" a="1"/>
  <c r="M298" i="1" s="1"/>
  <c r="N298" i="1" a="1"/>
  <c r="N298" i="1" s="1"/>
  <c r="O298" i="1" a="1"/>
  <c r="O298" i="1" s="1"/>
  <c r="P298" i="1" a="1"/>
  <c r="P298" i="1" s="1"/>
  <c r="Q298" i="1" a="1"/>
  <c r="Q298" i="1" s="1"/>
  <c r="R298" i="1" a="1"/>
  <c r="R298" i="1" s="1"/>
  <c r="S298" i="1" a="1"/>
  <c r="S298" i="1" s="1"/>
  <c r="T298" i="1" a="1"/>
  <c r="T298" i="1" s="1"/>
  <c r="U298" i="1" a="1"/>
  <c r="U298" i="1" s="1"/>
  <c r="V298" i="1" a="1"/>
  <c r="V298" i="1" s="1"/>
  <c r="W298" i="1" a="1"/>
  <c r="W298" i="1" s="1"/>
  <c r="X298" i="1" a="1"/>
  <c r="X298" i="1" s="1"/>
  <c r="Y298" i="1" a="1"/>
  <c r="Y298" i="1" s="1"/>
  <c r="B299" i="1" a="1"/>
  <c r="B299" i="1" s="1"/>
  <c r="C299" i="1" a="1"/>
  <c r="C299" i="1" s="1"/>
  <c r="D299" i="1" a="1"/>
  <c r="D299" i="1" s="1"/>
  <c r="E299" i="1" a="1"/>
  <c r="E299" i="1" s="1"/>
  <c r="F299" i="1" a="1"/>
  <c r="F299" i="1" s="1"/>
  <c r="G299" i="1" a="1"/>
  <c r="G299" i="1" s="1"/>
  <c r="H299" i="1" a="1"/>
  <c r="H299" i="1" s="1"/>
  <c r="I299" i="1" a="1"/>
  <c r="I299" i="1" s="1"/>
  <c r="J299" i="1" a="1"/>
  <c r="J299" i="1" s="1"/>
  <c r="K299" i="1" a="1"/>
  <c r="K299" i="1" s="1"/>
  <c r="L299" i="1" a="1"/>
  <c r="L299" i="1" s="1"/>
  <c r="M299" i="1" a="1"/>
  <c r="M299" i="1" s="1"/>
  <c r="N299" i="1" a="1"/>
  <c r="N299" i="1" s="1"/>
  <c r="O299" i="1" a="1"/>
  <c r="O299" i="1" s="1"/>
  <c r="P299" i="1" a="1"/>
  <c r="P299" i="1" s="1"/>
  <c r="Q299" i="1" a="1"/>
  <c r="Q299" i="1" s="1"/>
  <c r="R299" i="1" a="1"/>
  <c r="R299" i="1" s="1"/>
  <c r="S299" i="1" a="1"/>
  <c r="S299" i="1" s="1"/>
  <c r="T299" i="1" a="1"/>
  <c r="T299" i="1" s="1"/>
  <c r="U299" i="1" a="1"/>
  <c r="U299" i="1" s="1"/>
  <c r="V299" i="1" a="1"/>
  <c r="V299" i="1" s="1"/>
  <c r="W299" i="1" a="1"/>
  <c r="W299" i="1" s="1"/>
  <c r="X299" i="1" a="1"/>
  <c r="X299" i="1" s="1"/>
  <c r="Y299" i="1" a="1"/>
  <c r="Y299" i="1" s="1"/>
  <c r="B300" i="1" a="1"/>
  <c r="B300" i="1" s="1"/>
  <c r="C300" i="1" a="1"/>
  <c r="C300" i="1" s="1"/>
  <c r="D300" i="1" a="1"/>
  <c r="D300" i="1" s="1"/>
  <c r="E300" i="1" a="1"/>
  <c r="E300" i="1" s="1"/>
  <c r="F300" i="1" a="1"/>
  <c r="F300" i="1" s="1"/>
  <c r="G300" i="1" a="1"/>
  <c r="G300" i="1" s="1"/>
  <c r="H300" i="1" a="1"/>
  <c r="H300" i="1" s="1"/>
  <c r="I300" i="1" a="1"/>
  <c r="I300" i="1" s="1"/>
  <c r="J300" i="1" a="1"/>
  <c r="J300" i="1" s="1"/>
  <c r="K300" i="1" a="1"/>
  <c r="K300" i="1" s="1"/>
  <c r="L300" i="1" a="1"/>
  <c r="L300" i="1" s="1"/>
  <c r="M300" i="1" a="1"/>
  <c r="M300" i="1" s="1"/>
  <c r="N300" i="1" a="1"/>
  <c r="N300" i="1" s="1"/>
  <c r="O300" i="1" a="1"/>
  <c r="O300" i="1" s="1"/>
  <c r="P300" i="1" a="1"/>
  <c r="P300" i="1" s="1"/>
  <c r="Q300" i="1" a="1"/>
  <c r="Q300" i="1" s="1"/>
  <c r="R300" i="1" a="1"/>
  <c r="R300" i="1" s="1"/>
  <c r="S300" i="1" a="1"/>
  <c r="S300" i="1" s="1"/>
  <c r="T300" i="1" a="1"/>
  <c r="T300" i="1" s="1"/>
  <c r="U300" i="1" a="1"/>
  <c r="U300" i="1" s="1"/>
  <c r="V300" i="1" a="1"/>
  <c r="V300" i="1" s="1"/>
  <c r="W300" i="1" a="1"/>
  <c r="W300" i="1" s="1"/>
  <c r="X300" i="1" a="1"/>
  <c r="X300" i="1" s="1"/>
  <c r="Y300" i="1" a="1"/>
  <c r="Y300" i="1" s="1"/>
  <c r="B107" i="1" a="1"/>
  <c r="B107" i="1" s="1"/>
  <c r="C107" i="1" a="1"/>
  <c r="C107" i="1" s="1"/>
  <c r="D107" i="1" a="1"/>
  <c r="D107" i="1" s="1"/>
  <c r="E107" i="1" a="1"/>
  <c r="E107" i="1" s="1"/>
  <c r="F107" i="1" a="1"/>
  <c r="F107" i="1" s="1"/>
  <c r="G107" i="1" a="1"/>
  <c r="G107" i="1" s="1"/>
  <c r="H107" i="1" a="1"/>
  <c r="H107" i="1" s="1"/>
  <c r="I107" i="1" a="1"/>
  <c r="I107" i="1" s="1"/>
  <c r="J107" i="1" a="1"/>
  <c r="J107" i="1" s="1"/>
  <c r="K107" i="1" a="1"/>
  <c r="K107" i="1" s="1"/>
  <c r="L107" i="1" a="1"/>
  <c r="L107" i="1" s="1"/>
  <c r="M107" i="1" a="1"/>
  <c r="M107" i="1" s="1"/>
  <c r="N107" i="1" a="1"/>
  <c r="N107" i="1" s="1"/>
  <c r="O107" i="1" a="1"/>
  <c r="O107" i="1" s="1"/>
  <c r="P107" i="1" a="1"/>
  <c r="P107" i="1" s="1"/>
  <c r="Q107" i="1" a="1"/>
  <c r="Q107" i="1" s="1"/>
  <c r="R107" i="1" a="1"/>
  <c r="R107" i="1" s="1"/>
  <c r="S107" i="1" a="1"/>
  <c r="S107" i="1" s="1"/>
  <c r="T107" i="1" a="1"/>
  <c r="T107" i="1" s="1"/>
  <c r="U107" i="1" a="1"/>
  <c r="U107" i="1" s="1"/>
  <c r="V107" i="1" a="1"/>
  <c r="V107" i="1" s="1"/>
  <c r="W107" i="1" a="1"/>
  <c r="W107" i="1" s="1"/>
  <c r="X107" i="1" a="1"/>
  <c r="X107" i="1" s="1"/>
  <c r="Y107" i="1" a="1"/>
  <c r="Y107" i="1" s="1"/>
  <c r="B301" i="1" a="1"/>
  <c r="B301" i="1" s="1"/>
  <c r="C301" i="1" a="1"/>
  <c r="C301" i="1" s="1"/>
  <c r="D301" i="1" a="1"/>
  <c r="D301" i="1" s="1"/>
  <c r="E301" i="1" a="1"/>
  <c r="E301" i="1" s="1"/>
  <c r="F301" i="1" a="1"/>
  <c r="F301" i="1" s="1"/>
  <c r="G301" i="1" a="1"/>
  <c r="G301" i="1" s="1"/>
  <c r="H301" i="1" a="1"/>
  <c r="H301" i="1" s="1"/>
  <c r="I301" i="1" a="1"/>
  <c r="I301" i="1" s="1"/>
  <c r="J301" i="1" a="1"/>
  <c r="J301" i="1" s="1"/>
  <c r="K301" i="1" a="1"/>
  <c r="K301" i="1" s="1"/>
  <c r="L301" i="1" a="1"/>
  <c r="L301" i="1" s="1"/>
  <c r="M301" i="1" a="1"/>
  <c r="M301" i="1" s="1"/>
  <c r="N301" i="1" a="1"/>
  <c r="N301" i="1" s="1"/>
  <c r="O301" i="1" a="1"/>
  <c r="O301" i="1" s="1"/>
  <c r="P301" i="1" a="1"/>
  <c r="P301" i="1" s="1"/>
  <c r="Q301" i="1" a="1"/>
  <c r="Q301" i="1" s="1"/>
  <c r="R301" i="1" a="1"/>
  <c r="R301" i="1" s="1"/>
  <c r="S301" i="1" a="1"/>
  <c r="S301" i="1" s="1"/>
  <c r="T301" i="1" a="1"/>
  <c r="T301" i="1" s="1"/>
  <c r="U301" i="1" a="1"/>
  <c r="U301" i="1" s="1"/>
  <c r="V301" i="1" a="1"/>
  <c r="V301" i="1" s="1"/>
  <c r="W301" i="1" a="1"/>
  <c r="W301" i="1" s="1"/>
  <c r="X301" i="1" a="1"/>
  <c r="X301" i="1" s="1"/>
  <c r="Y301" i="1" a="1"/>
  <c r="Y301" i="1" s="1"/>
  <c r="B297" i="1" a="1"/>
  <c r="B297" i="1" s="1"/>
  <c r="C297" i="1" a="1"/>
  <c r="C297" i="1" s="1"/>
  <c r="D297" i="1" a="1"/>
  <c r="D297" i="1" s="1"/>
  <c r="E297" i="1" a="1"/>
  <c r="E297" i="1" s="1"/>
  <c r="F297" i="1" a="1"/>
  <c r="F297" i="1" s="1"/>
  <c r="G297" i="1" a="1"/>
  <c r="G297" i="1" s="1"/>
  <c r="H297" i="1" a="1"/>
  <c r="H297" i="1" s="1"/>
  <c r="I297" i="1" a="1"/>
  <c r="I297" i="1" s="1"/>
  <c r="J297" i="1" a="1"/>
  <c r="J297" i="1" s="1"/>
  <c r="K297" i="1" a="1"/>
  <c r="K297" i="1" s="1"/>
  <c r="L297" i="1" a="1"/>
  <c r="L297" i="1" s="1"/>
  <c r="M297" i="1" a="1"/>
  <c r="M297" i="1" s="1"/>
  <c r="N297" i="1" a="1"/>
  <c r="N297" i="1" s="1"/>
  <c r="O297" i="1" a="1"/>
  <c r="O297" i="1" s="1"/>
  <c r="P297" i="1" a="1"/>
  <c r="P297" i="1" s="1"/>
  <c r="Q297" i="1" a="1"/>
  <c r="Q297" i="1" s="1"/>
  <c r="R297" i="1" a="1"/>
  <c r="R297" i="1" s="1"/>
  <c r="S297" i="1" a="1"/>
  <c r="S297" i="1" s="1"/>
  <c r="T297" i="1" a="1"/>
  <c r="T297" i="1" s="1"/>
  <c r="U297" i="1" a="1"/>
  <c r="U297" i="1" s="1"/>
  <c r="V297" i="1" a="1"/>
  <c r="V297" i="1" s="1"/>
  <c r="W297" i="1" a="1"/>
  <c r="W297" i="1" s="1"/>
  <c r="X297" i="1" a="1"/>
  <c r="X297" i="1" s="1"/>
  <c r="Y297" i="1" a="1"/>
  <c r="Y297" i="1" s="1"/>
  <c r="B302" i="1" a="1"/>
  <c r="B302" i="1" s="1"/>
  <c r="C302" i="1" a="1"/>
  <c r="C302" i="1" s="1"/>
  <c r="D302" i="1" a="1"/>
  <c r="D302" i="1" s="1"/>
  <c r="E302" i="1" a="1"/>
  <c r="E302" i="1" s="1"/>
  <c r="F302" i="1" a="1"/>
  <c r="F302" i="1" s="1"/>
  <c r="G302" i="1" a="1"/>
  <c r="G302" i="1" s="1"/>
  <c r="H302" i="1" a="1"/>
  <c r="H302" i="1" s="1"/>
  <c r="I302" i="1" a="1"/>
  <c r="I302" i="1" s="1"/>
  <c r="J302" i="1" a="1"/>
  <c r="J302" i="1" s="1"/>
  <c r="K302" i="1" a="1"/>
  <c r="K302" i="1" s="1"/>
  <c r="L302" i="1" a="1"/>
  <c r="L302" i="1" s="1"/>
  <c r="M302" i="1" a="1"/>
  <c r="M302" i="1" s="1"/>
  <c r="N302" i="1" a="1"/>
  <c r="N302" i="1" s="1"/>
  <c r="O302" i="1" a="1"/>
  <c r="O302" i="1" s="1"/>
  <c r="P302" i="1" a="1"/>
  <c r="P302" i="1" s="1"/>
  <c r="Q302" i="1" a="1"/>
  <c r="Q302" i="1" s="1"/>
  <c r="R302" i="1" a="1"/>
  <c r="R302" i="1" s="1"/>
  <c r="S302" i="1" a="1"/>
  <c r="S302" i="1" s="1"/>
  <c r="T302" i="1" a="1"/>
  <c r="T302" i="1" s="1"/>
  <c r="U302" i="1" a="1"/>
  <c r="U302" i="1" s="1"/>
  <c r="V302" i="1" a="1"/>
  <c r="V302" i="1" s="1"/>
  <c r="W302" i="1" a="1"/>
  <c r="W302" i="1" s="1"/>
  <c r="X302" i="1" a="1"/>
  <c r="X302" i="1" s="1"/>
  <c r="Y302" i="1" a="1"/>
  <c r="Y302" i="1" s="1"/>
  <c r="B303" i="1" a="1"/>
  <c r="B303" i="1" s="1"/>
  <c r="C303" i="1" a="1"/>
  <c r="C303" i="1" s="1"/>
  <c r="D303" i="1" a="1"/>
  <c r="D303" i="1" s="1"/>
  <c r="E303" i="1" a="1"/>
  <c r="E303" i="1" s="1"/>
  <c r="F303" i="1" a="1"/>
  <c r="F303" i="1" s="1"/>
  <c r="G303" i="1" a="1"/>
  <c r="G303" i="1" s="1"/>
  <c r="H303" i="1" a="1"/>
  <c r="H303" i="1" s="1"/>
  <c r="I303" i="1" a="1"/>
  <c r="I303" i="1" s="1"/>
  <c r="J303" i="1" a="1"/>
  <c r="J303" i="1" s="1"/>
  <c r="K303" i="1" a="1"/>
  <c r="K303" i="1" s="1"/>
  <c r="L303" i="1" a="1"/>
  <c r="L303" i="1" s="1"/>
  <c r="M303" i="1" a="1"/>
  <c r="M303" i="1" s="1"/>
  <c r="N303" i="1" a="1"/>
  <c r="N303" i="1" s="1"/>
  <c r="O303" i="1" a="1"/>
  <c r="O303" i="1" s="1"/>
  <c r="P303" i="1" a="1"/>
  <c r="P303" i="1" s="1"/>
  <c r="Q303" i="1" a="1"/>
  <c r="Q303" i="1" s="1"/>
  <c r="R303" i="1" a="1"/>
  <c r="R303" i="1" s="1"/>
  <c r="S303" i="1" a="1"/>
  <c r="S303" i="1" s="1"/>
  <c r="T303" i="1" a="1"/>
  <c r="T303" i="1" s="1"/>
  <c r="U303" i="1" a="1"/>
  <c r="U303" i="1" s="1"/>
  <c r="V303" i="1" a="1"/>
  <c r="V303" i="1" s="1"/>
  <c r="W303" i="1" a="1"/>
  <c r="W303" i="1" s="1"/>
  <c r="X303" i="1" a="1"/>
  <c r="X303" i="1" s="1"/>
  <c r="Y303" i="1" a="1"/>
  <c r="Y303" i="1" s="1"/>
  <c r="B304" i="1" a="1"/>
  <c r="B304" i="1" s="1"/>
  <c r="C304" i="1" a="1"/>
  <c r="C304" i="1" s="1"/>
  <c r="D304" i="1" a="1"/>
  <c r="D304" i="1" s="1"/>
  <c r="E304" i="1" a="1"/>
  <c r="E304" i="1" s="1"/>
  <c r="F304" i="1" a="1"/>
  <c r="F304" i="1" s="1"/>
  <c r="G304" i="1" a="1"/>
  <c r="G304" i="1" s="1"/>
  <c r="H304" i="1" a="1"/>
  <c r="H304" i="1" s="1"/>
  <c r="I304" i="1" a="1"/>
  <c r="I304" i="1" s="1"/>
  <c r="J304" i="1" a="1"/>
  <c r="J304" i="1" s="1"/>
  <c r="K304" i="1" a="1"/>
  <c r="K304" i="1" s="1"/>
  <c r="L304" i="1" a="1"/>
  <c r="L304" i="1" s="1"/>
  <c r="M304" i="1" a="1"/>
  <c r="M304" i="1" s="1"/>
  <c r="N304" i="1" a="1"/>
  <c r="N304" i="1" s="1"/>
  <c r="O304" i="1" a="1"/>
  <c r="O304" i="1" s="1"/>
  <c r="P304" i="1" a="1"/>
  <c r="P304" i="1" s="1"/>
  <c r="Q304" i="1" a="1"/>
  <c r="Q304" i="1" s="1"/>
  <c r="R304" i="1" a="1"/>
  <c r="R304" i="1" s="1"/>
  <c r="S304" i="1" a="1"/>
  <c r="S304" i="1" s="1"/>
  <c r="T304" i="1" a="1"/>
  <c r="T304" i="1" s="1"/>
  <c r="U304" i="1" a="1"/>
  <c r="U304" i="1" s="1"/>
  <c r="V304" i="1" a="1"/>
  <c r="V304" i="1" s="1"/>
  <c r="W304" i="1" a="1"/>
  <c r="W304" i="1" s="1"/>
  <c r="X304" i="1" a="1"/>
  <c r="X304" i="1" s="1"/>
  <c r="Y304" i="1" a="1"/>
  <c r="Y304" i="1" s="1"/>
  <c r="B305" i="1" a="1"/>
  <c r="B305" i="1" s="1"/>
  <c r="C305" i="1" a="1"/>
  <c r="C305" i="1" s="1"/>
  <c r="D305" i="1" a="1"/>
  <c r="D305" i="1" s="1"/>
  <c r="E305" i="1" a="1"/>
  <c r="E305" i="1" s="1"/>
  <c r="F305" i="1" a="1"/>
  <c r="F305" i="1" s="1"/>
  <c r="G305" i="1" a="1"/>
  <c r="G305" i="1" s="1"/>
  <c r="H305" i="1" a="1"/>
  <c r="H305" i="1" s="1"/>
  <c r="I305" i="1" a="1"/>
  <c r="I305" i="1" s="1"/>
  <c r="J305" i="1" a="1"/>
  <c r="J305" i="1" s="1"/>
  <c r="K305" i="1" a="1"/>
  <c r="K305" i="1" s="1"/>
  <c r="L305" i="1" a="1"/>
  <c r="L305" i="1" s="1"/>
  <c r="M305" i="1" a="1"/>
  <c r="M305" i="1" s="1"/>
  <c r="N305" i="1" a="1"/>
  <c r="N305" i="1" s="1"/>
  <c r="O305" i="1" a="1"/>
  <c r="O305" i="1" s="1"/>
  <c r="P305" i="1" a="1"/>
  <c r="P305" i="1" s="1"/>
  <c r="Q305" i="1" a="1"/>
  <c r="Q305" i="1" s="1"/>
  <c r="R305" i="1" a="1"/>
  <c r="R305" i="1" s="1"/>
  <c r="S305" i="1" a="1"/>
  <c r="S305" i="1" s="1"/>
  <c r="T305" i="1" a="1"/>
  <c r="T305" i="1" s="1"/>
  <c r="U305" i="1" a="1"/>
  <c r="U305" i="1" s="1"/>
  <c r="V305" i="1" a="1"/>
  <c r="V305" i="1" s="1"/>
  <c r="W305" i="1" a="1"/>
  <c r="W305" i="1" s="1"/>
  <c r="X305" i="1" a="1"/>
  <c r="X305" i="1" s="1"/>
  <c r="Y305" i="1" a="1"/>
  <c r="Y305" i="1" s="1"/>
  <c r="B306" i="1" a="1"/>
  <c r="B306" i="1" s="1"/>
  <c r="C306" i="1" a="1"/>
  <c r="C306" i="1" s="1"/>
  <c r="D306" i="1" a="1"/>
  <c r="D306" i="1" s="1"/>
  <c r="E306" i="1" a="1"/>
  <c r="E306" i="1" s="1"/>
  <c r="F306" i="1" a="1"/>
  <c r="F306" i="1" s="1"/>
  <c r="G306" i="1" a="1"/>
  <c r="G306" i="1" s="1"/>
  <c r="H306" i="1" a="1"/>
  <c r="H306" i="1" s="1"/>
  <c r="I306" i="1" a="1"/>
  <c r="I306" i="1" s="1"/>
  <c r="J306" i="1" a="1"/>
  <c r="J306" i="1" s="1"/>
  <c r="K306" i="1" a="1"/>
  <c r="K306" i="1" s="1"/>
  <c r="L306" i="1" a="1"/>
  <c r="L306" i="1" s="1"/>
  <c r="M306" i="1" a="1"/>
  <c r="M306" i="1" s="1"/>
  <c r="N306" i="1" a="1"/>
  <c r="N306" i="1" s="1"/>
  <c r="O306" i="1" a="1"/>
  <c r="O306" i="1" s="1"/>
  <c r="P306" i="1" a="1"/>
  <c r="P306" i="1" s="1"/>
  <c r="Q306" i="1" a="1"/>
  <c r="Q306" i="1" s="1"/>
  <c r="R306" i="1" a="1"/>
  <c r="R306" i="1" s="1"/>
  <c r="S306" i="1" a="1"/>
  <c r="S306" i="1" s="1"/>
  <c r="T306" i="1" a="1"/>
  <c r="T306" i="1" s="1"/>
  <c r="U306" i="1" a="1"/>
  <c r="U306" i="1" s="1"/>
  <c r="V306" i="1" a="1"/>
  <c r="V306" i="1" s="1"/>
  <c r="W306" i="1" a="1"/>
  <c r="W306" i="1" s="1"/>
  <c r="X306" i="1" a="1"/>
  <c r="X306" i="1" s="1"/>
  <c r="Y306" i="1" a="1"/>
  <c r="Y306" i="1" s="1"/>
  <c r="B308" i="1" a="1"/>
  <c r="B308" i="1" s="1"/>
  <c r="C308" i="1" a="1"/>
  <c r="C308" i="1" s="1"/>
  <c r="D308" i="1" a="1"/>
  <c r="D308" i="1" s="1"/>
  <c r="E308" i="1" a="1"/>
  <c r="E308" i="1" s="1"/>
  <c r="F308" i="1" a="1"/>
  <c r="F308" i="1" s="1"/>
  <c r="G308" i="1" a="1"/>
  <c r="G308" i="1" s="1"/>
  <c r="H308" i="1" a="1"/>
  <c r="H308" i="1" s="1"/>
  <c r="I308" i="1" a="1"/>
  <c r="I308" i="1" s="1"/>
  <c r="J308" i="1" a="1"/>
  <c r="J308" i="1" s="1"/>
  <c r="K308" i="1" a="1"/>
  <c r="K308" i="1" s="1"/>
  <c r="L308" i="1" a="1"/>
  <c r="L308" i="1" s="1"/>
  <c r="M308" i="1" a="1"/>
  <c r="M308" i="1" s="1"/>
  <c r="N308" i="1" a="1"/>
  <c r="N308" i="1" s="1"/>
  <c r="O308" i="1" a="1"/>
  <c r="O308" i="1" s="1"/>
  <c r="P308" i="1" a="1"/>
  <c r="P308" i="1" s="1"/>
  <c r="Q308" i="1" a="1"/>
  <c r="Q308" i="1" s="1"/>
  <c r="R308" i="1" a="1"/>
  <c r="R308" i="1" s="1"/>
  <c r="S308" i="1" a="1"/>
  <c r="S308" i="1" s="1"/>
  <c r="T308" i="1" a="1"/>
  <c r="T308" i="1" s="1"/>
  <c r="U308" i="1" a="1"/>
  <c r="U308" i="1" s="1"/>
  <c r="V308" i="1" a="1"/>
  <c r="V308" i="1" s="1"/>
  <c r="W308" i="1" a="1"/>
  <c r="W308" i="1" s="1"/>
  <c r="X308" i="1" a="1"/>
  <c r="X308" i="1" s="1"/>
  <c r="Y308" i="1" a="1"/>
  <c r="Y308" i="1" s="1"/>
  <c r="B309" i="1" a="1"/>
  <c r="B309" i="1" s="1"/>
  <c r="C309" i="1" a="1"/>
  <c r="C309" i="1" s="1"/>
  <c r="D309" i="1" a="1"/>
  <c r="D309" i="1" s="1"/>
  <c r="E309" i="1" a="1"/>
  <c r="E309" i="1" s="1"/>
  <c r="F309" i="1" a="1"/>
  <c r="F309" i="1" s="1"/>
  <c r="G309" i="1" a="1"/>
  <c r="G309" i="1" s="1"/>
  <c r="H309" i="1" a="1"/>
  <c r="H309" i="1" s="1"/>
  <c r="I309" i="1" a="1"/>
  <c r="I309" i="1" s="1"/>
  <c r="J309" i="1" a="1"/>
  <c r="J309" i="1" s="1"/>
  <c r="K309" i="1" a="1"/>
  <c r="K309" i="1" s="1"/>
  <c r="L309" i="1" a="1"/>
  <c r="L309" i="1" s="1"/>
  <c r="M309" i="1" a="1"/>
  <c r="M309" i="1" s="1"/>
  <c r="N309" i="1" a="1"/>
  <c r="N309" i="1" s="1"/>
  <c r="O309" i="1" a="1"/>
  <c r="O309" i="1" s="1"/>
  <c r="P309" i="1" a="1"/>
  <c r="P309" i="1" s="1"/>
  <c r="Q309" i="1" a="1"/>
  <c r="Q309" i="1" s="1"/>
  <c r="R309" i="1" a="1"/>
  <c r="R309" i="1" s="1"/>
  <c r="S309" i="1" a="1"/>
  <c r="S309" i="1" s="1"/>
  <c r="T309" i="1" a="1"/>
  <c r="T309" i="1" s="1"/>
  <c r="U309" i="1" a="1"/>
  <c r="U309" i="1" s="1"/>
  <c r="V309" i="1" a="1"/>
  <c r="V309" i="1" s="1"/>
  <c r="W309" i="1" a="1"/>
  <c r="W309" i="1" s="1"/>
  <c r="X309" i="1" a="1"/>
  <c r="X309" i="1" s="1"/>
  <c r="Y309" i="1" a="1"/>
  <c r="Y309" i="1" s="1"/>
  <c r="B310" i="1" a="1"/>
  <c r="B310" i="1" s="1"/>
  <c r="C310" i="1" a="1"/>
  <c r="C310" i="1" s="1"/>
  <c r="D310" i="1" a="1"/>
  <c r="D310" i="1" s="1"/>
  <c r="E310" i="1" a="1"/>
  <c r="E310" i="1" s="1"/>
  <c r="F310" i="1" a="1"/>
  <c r="F310" i="1" s="1"/>
  <c r="G310" i="1" a="1"/>
  <c r="G310" i="1" s="1"/>
  <c r="H310" i="1" a="1"/>
  <c r="H310" i="1" s="1"/>
  <c r="I310" i="1" a="1"/>
  <c r="I310" i="1" s="1"/>
  <c r="J310" i="1" a="1"/>
  <c r="J310" i="1" s="1"/>
  <c r="K310" i="1" a="1"/>
  <c r="K310" i="1" s="1"/>
  <c r="L310" i="1" a="1"/>
  <c r="L310" i="1" s="1"/>
  <c r="M310" i="1" a="1"/>
  <c r="M310" i="1" s="1"/>
  <c r="N310" i="1" a="1"/>
  <c r="N310" i="1" s="1"/>
  <c r="O310" i="1" a="1"/>
  <c r="O310" i="1" s="1"/>
  <c r="P310" i="1" a="1"/>
  <c r="P310" i="1" s="1"/>
  <c r="Q310" i="1" a="1"/>
  <c r="Q310" i="1" s="1"/>
  <c r="R310" i="1" a="1"/>
  <c r="R310" i="1" s="1"/>
  <c r="S310" i="1" a="1"/>
  <c r="S310" i="1" s="1"/>
  <c r="T310" i="1" a="1"/>
  <c r="T310" i="1" s="1"/>
  <c r="U310" i="1" a="1"/>
  <c r="U310" i="1" s="1"/>
  <c r="V310" i="1" a="1"/>
  <c r="V310" i="1" s="1"/>
  <c r="W310" i="1" a="1"/>
  <c r="W310" i="1" s="1"/>
  <c r="X310" i="1" a="1"/>
  <c r="X310" i="1" s="1"/>
  <c r="Y310" i="1" a="1"/>
  <c r="Y310" i="1" s="1"/>
  <c r="B295" i="1" a="1"/>
  <c r="B295" i="1" s="1"/>
  <c r="C295" i="1" a="1"/>
  <c r="C295" i="1" s="1"/>
  <c r="D295" i="1" a="1"/>
  <c r="D295" i="1" s="1"/>
  <c r="E295" i="1" a="1"/>
  <c r="E295" i="1" s="1"/>
  <c r="F295" i="1" a="1"/>
  <c r="F295" i="1" s="1"/>
  <c r="G295" i="1" a="1"/>
  <c r="G295" i="1" s="1"/>
  <c r="H295" i="1" a="1"/>
  <c r="H295" i="1" s="1"/>
  <c r="I295" i="1" a="1"/>
  <c r="I295" i="1" s="1"/>
  <c r="J295" i="1" a="1"/>
  <c r="J295" i="1" s="1"/>
  <c r="K295" i="1" a="1"/>
  <c r="K295" i="1" s="1"/>
  <c r="L295" i="1" a="1"/>
  <c r="L295" i="1" s="1"/>
  <c r="M295" i="1" a="1"/>
  <c r="M295" i="1" s="1"/>
  <c r="N295" i="1" a="1"/>
  <c r="N295" i="1" s="1"/>
  <c r="O295" i="1" a="1"/>
  <c r="O295" i="1" s="1"/>
  <c r="P295" i="1" a="1"/>
  <c r="P295" i="1" s="1"/>
  <c r="Q295" i="1" a="1"/>
  <c r="Q295" i="1" s="1"/>
  <c r="R295" i="1" a="1"/>
  <c r="R295" i="1" s="1"/>
  <c r="S295" i="1" a="1"/>
  <c r="S295" i="1" s="1"/>
  <c r="T295" i="1" a="1"/>
  <c r="T295" i="1" s="1"/>
  <c r="U295" i="1" a="1"/>
  <c r="U295" i="1" s="1"/>
  <c r="V295" i="1" a="1"/>
  <c r="V295" i="1" s="1"/>
  <c r="W295" i="1" a="1"/>
  <c r="W295" i="1" s="1"/>
  <c r="X295" i="1" a="1"/>
  <c r="X295" i="1" s="1"/>
  <c r="Y295" i="1" a="1"/>
  <c r="Y295" i="1" s="1"/>
  <c r="B391" i="1" a="1"/>
  <c r="B391" i="1" s="1"/>
  <c r="C391" i="1" a="1"/>
  <c r="C391" i="1" s="1"/>
  <c r="D391" i="1" a="1"/>
  <c r="D391" i="1" s="1"/>
  <c r="E391" i="1" a="1"/>
  <c r="E391" i="1" s="1"/>
  <c r="F391" i="1" a="1"/>
  <c r="F391" i="1" s="1"/>
  <c r="G391" i="1" a="1"/>
  <c r="G391" i="1" s="1"/>
  <c r="H391" i="1" a="1"/>
  <c r="H391" i="1" s="1"/>
  <c r="I391" i="1" a="1"/>
  <c r="I391" i="1" s="1"/>
  <c r="J391" i="1" a="1"/>
  <c r="J391" i="1" s="1"/>
  <c r="K391" i="1" a="1"/>
  <c r="K391" i="1" s="1"/>
  <c r="L391" i="1" a="1"/>
  <c r="L391" i="1" s="1"/>
  <c r="M391" i="1" a="1"/>
  <c r="M391" i="1" s="1"/>
  <c r="N391" i="1" a="1"/>
  <c r="N391" i="1" s="1"/>
  <c r="O391" i="1" a="1"/>
  <c r="O391" i="1" s="1"/>
  <c r="P391" i="1" a="1"/>
  <c r="P391" i="1" s="1"/>
  <c r="Q391" i="1" a="1"/>
  <c r="Q391" i="1" s="1"/>
  <c r="R391" i="1" a="1"/>
  <c r="R391" i="1" s="1"/>
  <c r="S391" i="1" a="1"/>
  <c r="S391" i="1" s="1"/>
  <c r="T391" i="1" a="1"/>
  <c r="T391" i="1" s="1"/>
  <c r="U391" i="1" a="1"/>
  <c r="U391" i="1" s="1"/>
  <c r="V391" i="1" a="1"/>
  <c r="V391" i="1" s="1"/>
  <c r="W391" i="1" a="1"/>
  <c r="W391" i="1" s="1"/>
  <c r="X391" i="1" a="1"/>
  <c r="X391" i="1" s="1"/>
  <c r="Y391" i="1" a="1"/>
  <c r="Y391" i="1" s="1"/>
  <c r="B324" i="1" a="1"/>
  <c r="B324" i="1" s="1"/>
  <c r="C324" i="1" a="1"/>
  <c r="C324" i="1" s="1"/>
  <c r="D324" i="1" a="1"/>
  <c r="D324" i="1" s="1"/>
  <c r="E324" i="1" a="1"/>
  <c r="E324" i="1" s="1"/>
  <c r="F324" i="1" a="1"/>
  <c r="F324" i="1" s="1"/>
  <c r="G324" i="1" a="1"/>
  <c r="G324" i="1" s="1"/>
  <c r="H324" i="1" a="1"/>
  <c r="H324" i="1" s="1"/>
  <c r="I324" i="1" a="1"/>
  <c r="I324" i="1" s="1"/>
  <c r="J324" i="1" a="1"/>
  <c r="J324" i="1" s="1"/>
  <c r="K324" i="1" a="1"/>
  <c r="K324" i="1" s="1"/>
  <c r="L324" i="1" a="1"/>
  <c r="L324" i="1" s="1"/>
  <c r="M324" i="1" a="1"/>
  <c r="M324" i="1" s="1"/>
  <c r="N324" i="1" a="1"/>
  <c r="N324" i="1" s="1"/>
  <c r="O324" i="1" a="1"/>
  <c r="O324" i="1" s="1"/>
  <c r="P324" i="1" a="1"/>
  <c r="P324" i="1" s="1"/>
  <c r="Q324" i="1" a="1"/>
  <c r="Q324" i="1" s="1"/>
  <c r="R324" i="1" a="1"/>
  <c r="R324" i="1" s="1"/>
  <c r="S324" i="1" a="1"/>
  <c r="S324" i="1" s="1"/>
  <c r="T324" i="1" a="1"/>
  <c r="T324" i="1" s="1"/>
  <c r="U324" i="1" a="1"/>
  <c r="U324" i="1" s="1"/>
  <c r="V324" i="1" a="1"/>
  <c r="V324" i="1" s="1"/>
  <c r="W324" i="1" a="1"/>
  <c r="W324" i="1" s="1"/>
  <c r="X324" i="1" a="1"/>
  <c r="X324" i="1" s="1"/>
  <c r="Y324" i="1" a="1"/>
  <c r="Y324" i="1" s="1"/>
  <c r="B311" i="1" a="1"/>
  <c r="B311" i="1" s="1"/>
  <c r="C311" i="1" a="1"/>
  <c r="C311" i="1" s="1"/>
  <c r="D311" i="1" a="1"/>
  <c r="D311" i="1" s="1"/>
  <c r="E311" i="1" a="1"/>
  <c r="E311" i="1" s="1"/>
  <c r="F311" i="1" a="1"/>
  <c r="F311" i="1" s="1"/>
  <c r="G311" i="1" a="1"/>
  <c r="G311" i="1" s="1"/>
  <c r="H311" i="1" a="1"/>
  <c r="H311" i="1" s="1"/>
  <c r="I311" i="1" a="1"/>
  <c r="I311" i="1" s="1"/>
  <c r="J311" i="1" a="1"/>
  <c r="J311" i="1" s="1"/>
  <c r="K311" i="1" a="1"/>
  <c r="K311" i="1" s="1"/>
  <c r="L311" i="1" a="1"/>
  <c r="L311" i="1" s="1"/>
  <c r="M311" i="1" a="1"/>
  <c r="M311" i="1" s="1"/>
  <c r="N311" i="1" a="1"/>
  <c r="N311" i="1" s="1"/>
  <c r="O311" i="1" a="1"/>
  <c r="O311" i="1" s="1"/>
  <c r="P311" i="1" a="1"/>
  <c r="P311" i="1" s="1"/>
  <c r="Q311" i="1" a="1"/>
  <c r="Q311" i="1" s="1"/>
  <c r="R311" i="1" a="1"/>
  <c r="R311" i="1" s="1"/>
  <c r="S311" i="1" a="1"/>
  <c r="S311" i="1" s="1"/>
  <c r="T311" i="1" a="1"/>
  <c r="T311" i="1" s="1"/>
  <c r="U311" i="1" a="1"/>
  <c r="U311" i="1" s="1"/>
  <c r="V311" i="1" a="1"/>
  <c r="V311" i="1" s="1"/>
  <c r="W311" i="1" a="1"/>
  <c r="W311" i="1" s="1"/>
  <c r="X311" i="1" a="1"/>
  <c r="X311" i="1" s="1"/>
  <c r="Y311" i="1" a="1"/>
  <c r="Y311" i="1" s="1"/>
  <c r="B312" i="1" a="1"/>
  <c r="B312" i="1" s="1"/>
  <c r="C312" i="1" a="1"/>
  <c r="C312" i="1" s="1"/>
  <c r="D312" i="1" a="1"/>
  <c r="D312" i="1" s="1"/>
  <c r="E312" i="1" a="1"/>
  <c r="E312" i="1" s="1"/>
  <c r="F312" i="1" a="1"/>
  <c r="F312" i="1" s="1"/>
  <c r="G312" i="1" a="1"/>
  <c r="G312" i="1" s="1"/>
  <c r="H312" i="1" a="1"/>
  <c r="H312" i="1" s="1"/>
  <c r="I312" i="1" a="1"/>
  <c r="I312" i="1" s="1"/>
  <c r="J312" i="1" a="1"/>
  <c r="J312" i="1" s="1"/>
  <c r="K312" i="1" a="1"/>
  <c r="K312" i="1" s="1"/>
  <c r="L312" i="1" a="1"/>
  <c r="L312" i="1" s="1"/>
  <c r="M312" i="1" a="1"/>
  <c r="M312" i="1" s="1"/>
  <c r="N312" i="1" a="1"/>
  <c r="N312" i="1" s="1"/>
  <c r="O312" i="1" a="1"/>
  <c r="O312" i="1" s="1"/>
  <c r="P312" i="1" a="1"/>
  <c r="P312" i="1" s="1"/>
  <c r="Q312" i="1" a="1"/>
  <c r="Q312" i="1" s="1"/>
  <c r="R312" i="1" a="1"/>
  <c r="R312" i="1" s="1"/>
  <c r="S312" i="1" a="1"/>
  <c r="S312" i="1" s="1"/>
  <c r="T312" i="1" a="1"/>
  <c r="T312" i="1" s="1"/>
  <c r="U312" i="1" a="1"/>
  <c r="U312" i="1" s="1"/>
  <c r="V312" i="1" a="1"/>
  <c r="V312" i="1" s="1"/>
  <c r="W312" i="1" a="1"/>
  <c r="W312" i="1" s="1"/>
  <c r="X312" i="1" a="1"/>
  <c r="X312" i="1" s="1"/>
  <c r="Y312" i="1" a="1"/>
  <c r="Y312" i="1" s="1"/>
  <c r="B42" i="1" a="1"/>
  <c r="B42" i="1" s="1"/>
  <c r="C42" i="1" a="1"/>
  <c r="C42" i="1" s="1"/>
  <c r="D42" i="1" a="1"/>
  <c r="D42" i="1" s="1"/>
  <c r="E42" i="1" a="1"/>
  <c r="E42" i="1" s="1"/>
  <c r="F42" i="1" a="1"/>
  <c r="F42" i="1" s="1"/>
  <c r="G42" i="1" a="1"/>
  <c r="G42" i="1" s="1"/>
  <c r="H42" i="1" a="1"/>
  <c r="H42" i="1" s="1"/>
  <c r="I42" i="1" a="1"/>
  <c r="I42" i="1" s="1"/>
  <c r="J42" i="1" a="1"/>
  <c r="J42" i="1" s="1"/>
  <c r="K42" i="1" a="1"/>
  <c r="K42" i="1" s="1"/>
  <c r="L42" i="1" a="1"/>
  <c r="L42" i="1" s="1"/>
  <c r="M42" i="1" a="1"/>
  <c r="M42" i="1" s="1"/>
  <c r="N42" i="1" a="1"/>
  <c r="N42" i="1" s="1"/>
  <c r="O42" i="1" a="1"/>
  <c r="O42" i="1" s="1"/>
  <c r="P42" i="1" a="1"/>
  <c r="P42" i="1" s="1"/>
  <c r="Q42" i="1" a="1"/>
  <c r="Q42" i="1" s="1"/>
  <c r="R42" i="1" a="1"/>
  <c r="R42" i="1" s="1"/>
  <c r="S42" i="1" a="1"/>
  <c r="S42" i="1" s="1"/>
  <c r="T42" i="1" a="1"/>
  <c r="T42" i="1" s="1"/>
  <c r="U42" i="1" a="1"/>
  <c r="U42" i="1" s="1"/>
  <c r="V42" i="1" a="1"/>
  <c r="V42" i="1" s="1"/>
  <c r="W42" i="1" a="1"/>
  <c r="W42" i="1" s="1"/>
  <c r="X42" i="1" a="1"/>
  <c r="X42" i="1" s="1"/>
  <c r="Y42" i="1" a="1"/>
  <c r="Y42" i="1" s="1"/>
  <c r="B147" i="1" a="1"/>
  <c r="B147" i="1" s="1"/>
  <c r="C147" i="1" a="1"/>
  <c r="C147" i="1" s="1"/>
  <c r="D147" i="1" a="1"/>
  <c r="D147" i="1" s="1"/>
  <c r="E147" i="1" a="1"/>
  <c r="E147" i="1" s="1"/>
  <c r="F147" i="1" a="1"/>
  <c r="F147" i="1" s="1"/>
  <c r="G147" i="1" a="1"/>
  <c r="G147" i="1" s="1"/>
  <c r="H147" i="1" a="1"/>
  <c r="H147" i="1" s="1"/>
  <c r="I147" i="1" a="1"/>
  <c r="I147" i="1" s="1"/>
  <c r="J147" i="1" a="1"/>
  <c r="J147" i="1" s="1"/>
  <c r="K147" i="1" a="1"/>
  <c r="K147" i="1" s="1"/>
  <c r="L147" i="1" a="1"/>
  <c r="L147" i="1" s="1"/>
  <c r="M147" i="1" a="1"/>
  <c r="M147" i="1" s="1"/>
  <c r="N147" i="1" a="1"/>
  <c r="N147" i="1" s="1"/>
  <c r="O147" i="1" a="1"/>
  <c r="O147" i="1" s="1"/>
  <c r="P147" i="1" a="1"/>
  <c r="P147" i="1" s="1"/>
  <c r="Q147" i="1" a="1"/>
  <c r="Q147" i="1" s="1"/>
  <c r="R147" i="1" a="1"/>
  <c r="R147" i="1" s="1"/>
  <c r="S147" i="1" a="1"/>
  <c r="S147" i="1" s="1"/>
  <c r="T147" i="1" a="1"/>
  <c r="T147" i="1" s="1"/>
  <c r="U147" i="1" a="1"/>
  <c r="U147" i="1" s="1"/>
  <c r="V147" i="1" a="1"/>
  <c r="V147" i="1" s="1"/>
  <c r="W147" i="1" a="1"/>
  <c r="W147" i="1" s="1"/>
  <c r="X147" i="1" a="1"/>
  <c r="X147" i="1" s="1"/>
  <c r="Y147" i="1" a="1"/>
  <c r="Y147" i="1" s="1"/>
  <c r="B234" i="1" a="1"/>
  <c r="B234" i="1" s="1"/>
  <c r="AB234" i="1" s="1" a="1"/>
  <c r="AB234" i="1" s="1"/>
  <c r="C234" i="1" a="1"/>
  <c r="C234" i="1" s="1"/>
  <c r="D234" i="1" a="1"/>
  <c r="D234" i="1" s="1"/>
  <c r="E234" i="1" a="1"/>
  <c r="E234" i="1" s="1"/>
  <c r="F234" i="1" a="1"/>
  <c r="F234" i="1" s="1"/>
  <c r="G234" i="1" a="1"/>
  <c r="G234" i="1" s="1"/>
  <c r="H234" i="1" a="1"/>
  <c r="H234" i="1" s="1"/>
  <c r="I234" i="1" a="1"/>
  <c r="I234" i="1" s="1"/>
  <c r="J234" i="1" a="1"/>
  <c r="J234" i="1" s="1"/>
  <c r="K234" i="1" a="1"/>
  <c r="K234" i="1" s="1"/>
  <c r="L234" i="1" a="1"/>
  <c r="L234" i="1" s="1"/>
  <c r="M234" i="1" a="1"/>
  <c r="M234" i="1" s="1"/>
  <c r="N234" i="1" a="1"/>
  <c r="N234" i="1" s="1"/>
  <c r="O234" i="1" a="1"/>
  <c r="O234" i="1" s="1"/>
  <c r="P234" i="1" a="1"/>
  <c r="P234" i="1" s="1"/>
  <c r="Q234" i="1" a="1"/>
  <c r="Q234" i="1" s="1"/>
  <c r="R234" i="1" a="1"/>
  <c r="R234" i="1" s="1"/>
  <c r="S234" i="1" a="1"/>
  <c r="S234" i="1" s="1"/>
  <c r="T234" i="1" a="1"/>
  <c r="T234" i="1" s="1"/>
  <c r="U234" i="1" a="1"/>
  <c r="U234" i="1" s="1"/>
  <c r="V234" i="1" a="1"/>
  <c r="V234" i="1" s="1"/>
  <c r="W234" i="1" a="1"/>
  <c r="W234" i="1" s="1"/>
  <c r="X234" i="1" a="1"/>
  <c r="X234" i="1" s="1"/>
  <c r="Y234" i="1" a="1"/>
  <c r="Y234" i="1" s="1"/>
  <c r="B236" i="1" a="1"/>
  <c r="B236" i="1" s="1"/>
  <c r="AB236" i="1" s="1" a="1"/>
  <c r="AB236" i="1" s="1"/>
  <c r="C236" i="1" a="1"/>
  <c r="C236" i="1" s="1"/>
  <c r="D236" i="1" a="1"/>
  <c r="D236" i="1" s="1"/>
  <c r="E236" i="1" a="1"/>
  <c r="E236" i="1" s="1"/>
  <c r="F236" i="1" a="1"/>
  <c r="F236" i="1" s="1"/>
  <c r="G236" i="1" a="1"/>
  <c r="G236" i="1" s="1"/>
  <c r="H236" i="1" a="1"/>
  <c r="H236" i="1" s="1"/>
  <c r="I236" i="1" a="1"/>
  <c r="I236" i="1" s="1"/>
  <c r="J236" i="1" a="1"/>
  <c r="J236" i="1" s="1"/>
  <c r="K236" i="1" a="1"/>
  <c r="K236" i="1" s="1"/>
  <c r="L236" i="1" a="1"/>
  <c r="L236" i="1" s="1"/>
  <c r="M236" i="1" a="1"/>
  <c r="M236" i="1" s="1"/>
  <c r="N236" i="1" a="1"/>
  <c r="N236" i="1" s="1"/>
  <c r="O236" i="1" a="1"/>
  <c r="O236" i="1" s="1"/>
  <c r="P236" i="1" a="1"/>
  <c r="P236" i="1" s="1"/>
  <c r="Q236" i="1" a="1"/>
  <c r="Q236" i="1" s="1"/>
  <c r="R236" i="1" a="1"/>
  <c r="R236" i="1" s="1"/>
  <c r="S236" i="1" a="1"/>
  <c r="S236" i="1" s="1"/>
  <c r="T236" i="1" a="1"/>
  <c r="T236" i="1" s="1"/>
  <c r="U236" i="1" a="1"/>
  <c r="U236" i="1" s="1"/>
  <c r="V236" i="1" a="1"/>
  <c r="V236" i="1" s="1"/>
  <c r="W236" i="1" a="1"/>
  <c r="W236" i="1" s="1"/>
  <c r="X236" i="1" a="1"/>
  <c r="X236" i="1" s="1"/>
  <c r="Y236" i="1" a="1"/>
  <c r="Y236" i="1" s="1"/>
  <c r="B237" i="1" a="1"/>
  <c r="B237" i="1" s="1"/>
  <c r="AB237" i="1" s="1" a="1"/>
  <c r="AB237" i="1" s="1"/>
  <c r="C237" i="1" a="1"/>
  <c r="C237" i="1" s="1"/>
  <c r="D237" i="1" a="1"/>
  <c r="D237" i="1" s="1"/>
  <c r="E237" i="1" a="1"/>
  <c r="E237" i="1" s="1"/>
  <c r="F237" i="1" a="1"/>
  <c r="F237" i="1" s="1"/>
  <c r="G237" i="1" a="1"/>
  <c r="G237" i="1" s="1"/>
  <c r="H237" i="1" a="1"/>
  <c r="H237" i="1" s="1"/>
  <c r="I237" i="1" a="1"/>
  <c r="I237" i="1" s="1"/>
  <c r="J237" i="1" a="1"/>
  <c r="J237" i="1" s="1"/>
  <c r="K237" i="1" a="1"/>
  <c r="K237" i="1" s="1"/>
  <c r="L237" i="1" a="1"/>
  <c r="L237" i="1" s="1"/>
  <c r="M237" i="1" a="1"/>
  <c r="M237" i="1" s="1"/>
  <c r="N237" i="1" a="1"/>
  <c r="N237" i="1" s="1"/>
  <c r="O237" i="1" a="1"/>
  <c r="O237" i="1" s="1"/>
  <c r="P237" i="1" a="1"/>
  <c r="P237" i="1" s="1"/>
  <c r="Q237" i="1" a="1"/>
  <c r="Q237" i="1" s="1"/>
  <c r="R237" i="1" a="1"/>
  <c r="R237" i="1" s="1"/>
  <c r="S237" i="1" a="1"/>
  <c r="S237" i="1" s="1"/>
  <c r="T237" i="1" a="1"/>
  <c r="T237" i="1" s="1"/>
  <c r="U237" i="1" a="1"/>
  <c r="U237" i="1" s="1"/>
  <c r="V237" i="1" a="1"/>
  <c r="V237" i="1" s="1"/>
  <c r="W237" i="1" a="1"/>
  <c r="W237" i="1" s="1"/>
  <c r="X237" i="1" a="1"/>
  <c r="X237" i="1" s="1"/>
  <c r="Y237" i="1" a="1"/>
  <c r="Y237" i="1" s="1"/>
  <c r="B238" i="1" a="1"/>
  <c r="B238" i="1" s="1"/>
  <c r="AB238" i="1" s="1" a="1"/>
  <c r="AB238" i="1" s="1"/>
  <c r="C238" i="1" a="1"/>
  <c r="C238" i="1" s="1"/>
  <c r="D238" i="1" a="1"/>
  <c r="D238" i="1" s="1"/>
  <c r="E238" i="1" a="1"/>
  <c r="E238" i="1" s="1"/>
  <c r="F238" i="1" a="1"/>
  <c r="F238" i="1" s="1"/>
  <c r="G238" i="1" a="1"/>
  <c r="G238" i="1" s="1"/>
  <c r="H238" i="1" a="1"/>
  <c r="H238" i="1" s="1"/>
  <c r="I238" i="1" a="1"/>
  <c r="I238" i="1" s="1"/>
  <c r="J238" i="1" a="1"/>
  <c r="J238" i="1" s="1"/>
  <c r="K238" i="1" a="1"/>
  <c r="K238" i="1" s="1"/>
  <c r="L238" i="1" a="1"/>
  <c r="L238" i="1" s="1"/>
  <c r="M238" i="1" a="1"/>
  <c r="M238" i="1" s="1"/>
  <c r="N238" i="1" a="1"/>
  <c r="N238" i="1" s="1"/>
  <c r="O238" i="1" a="1"/>
  <c r="O238" i="1" s="1"/>
  <c r="P238" i="1" a="1"/>
  <c r="P238" i="1" s="1"/>
  <c r="Q238" i="1" a="1"/>
  <c r="Q238" i="1" s="1"/>
  <c r="R238" i="1" a="1"/>
  <c r="R238" i="1" s="1"/>
  <c r="S238" i="1" a="1"/>
  <c r="S238" i="1" s="1"/>
  <c r="T238" i="1" a="1"/>
  <c r="T238" i="1" s="1"/>
  <c r="U238" i="1" a="1"/>
  <c r="U238" i="1" s="1"/>
  <c r="V238" i="1" a="1"/>
  <c r="V238" i="1" s="1"/>
  <c r="W238" i="1" a="1"/>
  <c r="W238" i="1" s="1"/>
  <c r="X238" i="1" a="1"/>
  <c r="X238" i="1" s="1"/>
  <c r="Y238" i="1" a="1"/>
  <c r="Y238" i="1" s="1"/>
  <c r="B233" i="1" a="1"/>
  <c r="B233" i="1" s="1"/>
  <c r="AB233" i="1" s="1" a="1"/>
  <c r="AB233" i="1" s="1"/>
  <c r="C233" i="1" a="1"/>
  <c r="C233" i="1" s="1"/>
  <c r="D233" i="1" a="1"/>
  <c r="D233" i="1" s="1"/>
  <c r="E233" i="1" a="1"/>
  <c r="E233" i="1" s="1"/>
  <c r="F233" i="1" a="1"/>
  <c r="F233" i="1" s="1"/>
  <c r="G233" i="1" a="1"/>
  <c r="G233" i="1" s="1"/>
  <c r="H233" i="1" a="1"/>
  <c r="H233" i="1" s="1"/>
  <c r="I233" i="1" a="1"/>
  <c r="I233" i="1" s="1"/>
  <c r="J233" i="1" a="1"/>
  <c r="J233" i="1" s="1"/>
  <c r="K233" i="1" a="1"/>
  <c r="K233" i="1" s="1"/>
  <c r="L233" i="1" a="1"/>
  <c r="L233" i="1" s="1"/>
  <c r="M233" i="1" a="1"/>
  <c r="M233" i="1" s="1"/>
  <c r="N233" i="1" a="1"/>
  <c r="N233" i="1" s="1"/>
  <c r="O233" i="1" a="1"/>
  <c r="O233" i="1" s="1"/>
  <c r="P233" i="1" a="1"/>
  <c r="P233" i="1" s="1"/>
  <c r="Q233" i="1" a="1"/>
  <c r="Q233" i="1" s="1"/>
  <c r="R233" i="1" a="1"/>
  <c r="R233" i="1" s="1"/>
  <c r="S233" i="1" a="1"/>
  <c r="S233" i="1" s="1"/>
  <c r="T233" i="1" a="1"/>
  <c r="T233" i="1" s="1"/>
  <c r="U233" i="1" a="1"/>
  <c r="U233" i="1" s="1"/>
  <c r="V233" i="1" a="1"/>
  <c r="V233" i="1" s="1"/>
  <c r="W233" i="1" a="1"/>
  <c r="W233" i="1" s="1"/>
  <c r="X233" i="1" a="1"/>
  <c r="X233" i="1" s="1"/>
  <c r="Y233" i="1" a="1"/>
  <c r="Y233" i="1" s="1"/>
  <c r="B240" i="1" a="1"/>
  <c r="B240" i="1" s="1"/>
  <c r="AB240" i="1" s="1" a="1"/>
  <c r="AB240" i="1" s="1"/>
  <c r="C240" i="1" a="1"/>
  <c r="C240" i="1" s="1"/>
  <c r="D240" i="1" a="1"/>
  <c r="D240" i="1" s="1"/>
  <c r="E240" i="1" a="1"/>
  <c r="E240" i="1" s="1"/>
  <c r="F240" i="1" a="1"/>
  <c r="F240" i="1" s="1"/>
  <c r="G240" i="1" a="1"/>
  <c r="G240" i="1" s="1"/>
  <c r="H240" i="1" a="1"/>
  <c r="H240" i="1" s="1"/>
  <c r="I240" i="1" a="1"/>
  <c r="I240" i="1" s="1"/>
  <c r="J240" i="1" a="1"/>
  <c r="J240" i="1" s="1"/>
  <c r="K240" i="1" a="1"/>
  <c r="K240" i="1" s="1"/>
  <c r="L240" i="1" a="1"/>
  <c r="L240" i="1" s="1"/>
  <c r="M240" i="1" a="1"/>
  <c r="M240" i="1" s="1"/>
  <c r="N240" i="1" a="1"/>
  <c r="N240" i="1" s="1"/>
  <c r="O240" i="1" a="1"/>
  <c r="O240" i="1" s="1"/>
  <c r="P240" i="1" a="1"/>
  <c r="P240" i="1" s="1"/>
  <c r="Q240" i="1" a="1"/>
  <c r="Q240" i="1" s="1"/>
  <c r="R240" i="1" a="1"/>
  <c r="R240" i="1" s="1"/>
  <c r="S240" i="1" a="1"/>
  <c r="S240" i="1" s="1"/>
  <c r="T240" i="1" a="1"/>
  <c r="T240" i="1" s="1"/>
  <c r="U240" i="1" a="1"/>
  <c r="U240" i="1" s="1"/>
  <c r="V240" i="1" a="1"/>
  <c r="V240" i="1" s="1"/>
  <c r="W240" i="1" a="1"/>
  <c r="W240" i="1" s="1"/>
  <c r="X240" i="1" a="1"/>
  <c r="X240" i="1" s="1"/>
  <c r="Y240" i="1" a="1"/>
  <c r="Y240" i="1" s="1"/>
  <c r="B242" i="1" a="1"/>
  <c r="B242" i="1" s="1"/>
  <c r="AB242" i="1" s="1" a="1"/>
  <c r="AB242" i="1" s="1"/>
  <c r="C242" i="1" a="1"/>
  <c r="C242" i="1" s="1"/>
  <c r="D242" i="1" a="1"/>
  <c r="D242" i="1" s="1"/>
  <c r="E242" i="1" a="1"/>
  <c r="E242" i="1" s="1"/>
  <c r="F242" i="1" a="1"/>
  <c r="F242" i="1" s="1"/>
  <c r="G242" i="1" a="1"/>
  <c r="G242" i="1" s="1"/>
  <c r="H242" i="1" a="1"/>
  <c r="H242" i="1" s="1"/>
  <c r="I242" i="1" a="1"/>
  <c r="I242" i="1" s="1"/>
  <c r="J242" i="1" a="1"/>
  <c r="J242" i="1" s="1"/>
  <c r="K242" i="1" a="1"/>
  <c r="K242" i="1" s="1"/>
  <c r="L242" i="1" a="1"/>
  <c r="L242" i="1" s="1"/>
  <c r="M242" i="1" a="1"/>
  <c r="M242" i="1" s="1"/>
  <c r="N242" i="1" a="1"/>
  <c r="N242" i="1" s="1"/>
  <c r="O242" i="1" a="1"/>
  <c r="O242" i="1" s="1"/>
  <c r="P242" i="1" a="1"/>
  <c r="P242" i="1" s="1"/>
  <c r="Q242" i="1" a="1"/>
  <c r="Q242" i="1" s="1"/>
  <c r="R242" i="1" a="1"/>
  <c r="R242" i="1" s="1"/>
  <c r="S242" i="1" a="1"/>
  <c r="S242" i="1" s="1"/>
  <c r="T242" i="1" a="1"/>
  <c r="T242" i="1" s="1"/>
  <c r="U242" i="1" a="1"/>
  <c r="U242" i="1" s="1"/>
  <c r="V242" i="1" a="1"/>
  <c r="V242" i="1" s="1"/>
  <c r="W242" i="1" a="1"/>
  <c r="W242" i="1" s="1"/>
  <c r="X242" i="1" a="1"/>
  <c r="X242" i="1" s="1"/>
  <c r="Y242" i="1" a="1"/>
  <c r="Y242" i="1" s="1"/>
  <c r="B243" i="1" a="1"/>
  <c r="B243" i="1" s="1"/>
  <c r="AB243" i="1" s="1" a="1"/>
  <c r="AB243" i="1" s="1"/>
  <c r="C243" i="1" a="1"/>
  <c r="C243" i="1" s="1"/>
  <c r="D243" i="1" a="1"/>
  <c r="D243" i="1" s="1"/>
  <c r="E243" i="1" a="1"/>
  <c r="E243" i="1" s="1"/>
  <c r="F243" i="1" a="1"/>
  <c r="F243" i="1" s="1"/>
  <c r="G243" i="1" a="1"/>
  <c r="G243" i="1" s="1"/>
  <c r="H243" i="1" a="1"/>
  <c r="H243" i="1" s="1"/>
  <c r="I243" i="1" a="1"/>
  <c r="I243" i="1" s="1"/>
  <c r="J243" i="1" a="1"/>
  <c r="J243" i="1" s="1"/>
  <c r="K243" i="1" a="1"/>
  <c r="K243" i="1" s="1"/>
  <c r="L243" i="1" a="1"/>
  <c r="L243" i="1" s="1"/>
  <c r="M243" i="1" a="1"/>
  <c r="M243" i="1" s="1"/>
  <c r="N243" i="1" a="1"/>
  <c r="N243" i="1" s="1"/>
  <c r="O243" i="1" a="1"/>
  <c r="O243" i="1" s="1"/>
  <c r="P243" i="1" a="1"/>
  <c r="P243" i="1" s="1"/>
  <c r="Q243" i="1" a="1"/>
  <c r="Q243" i="1" s="1"/>
  <c r="R243" i="1" a="1"/>
  <c r="R243" i="1" s="1"/>
  <c r="S243" i="1" a="1"/>
  <c r="S243" i="1" s="1"/>
  <c r="T243" i="1" a="1"/>
  <c r="T243" i="1" s="1"/>
  <c r="U243" i="1" a="1"/>
  <c r="U243" i="1" s="1"/>
  <c r="V243" i="1" a="1"/>
  <c r="V243" i="1" s="1"/>
  <c r="W243" i="1" a="1"/>
  <c r="W243" i="1" s="1"/>
  <c r="X243" i="1" a="1"/>
  <c r="X243" i="1" s="1"/>
  <c r="Y243" i="1" a="1"/>
  <c r="Y243" i="1" s="1"/>
  <c r="B244" i="1" a="1"/>
  <c r="B244" i="1" s="1"/>
  <c r="AB244" i="1" s="1" a="1"/>
  <c r="AB244" i="1" s="1"/>
  <c r="C244" i="1" a="1"/>
  <c r="C244" i="1" s="1"/>
  <c r="D244" i="1" a="1"/>
  <c r="D244" i="1" s="1"/>
  <c r="E244" i="1" a="1"/>
  <c r="E244" i="1" s="1"/>
  <c r="F244" i="1" a="1"/>
  <c r="F244" i="1" s="1"/>
  <c r="G244" i="1" a="1"/>
  <c r="G244" i="1" s="1"/>
  <c r="H244" i="1" a="1"/>
  <c r="H244" i="1" s="1"/>
  <c r="I244" i="1" a="1"/>
  <c r="I244" i="1" s="1"/>
  <c r="J244" i="1" a="1"/>
  <c r="J244" i="1" s="1"/>
  <c r="K244" i="1" a="1"/>
  <c r="K244" i="1" s="1"/>
  <c r="L244" i="1" a="1"/>
  <c r="L244" i="1" s="1"/>
  <c r="M244" i="1" a="1"/>
  <c r="M244" i="1" s="1"/>
  <c r="N244" i="1" a="1"/>
  <c r="N244" i="1" s="1"/>
  <c r="O244" i="1" a="1"/>
  <c r="O244" i="1" s="1"/>
  <c r="P244" i="1" a="1"/>
  <c r="P244" i="1" s="1"/>
  <c r="Q244" i="1" a="1"/>
  <c r="Q244" i="1" s="1"/>
  <c r="R244" i="1" a="1"/>
  <c r="R244" i="1" s="1"/>
  <c r="S244" i="1" a="1"/>
  <c r="S244" i="1" s="1"/>
  <c r="T244" i="1" a="1"/>
  <c r="T244" i="1" s="1"/>
  <c r="U244" i="1" a="1"/>
  <c r="U244" i="1" s="1"/>
  <c r="V244" i="1" a="1"/>
  <c r="V244" i="1" s="1"/>
  <c r="W244" i="1" a="1"/>
  <c r="W244" i="1" s="1"/>
  <c r="X244" i="1" a="1"/>
  <c r="X244" i="1" s="1"/>
  <c r="Y244" i="1" a="1"/>
  <c r="Y244" i="1" s="1"/>
  <c r="B245" i="1" a="1"/>
  <c r="B245" i="1" s="1"/>
  <c r="AB245" i="1" s="1" a="1"/>
  <c r="AB245" i="1" s="1"/>
  <c r="C245" i="1" a="1"/>
  <c r="C245" i="1" s="1"/>
  <c r="D245" i="1" a="1"/>
  <c r="D245" i="1" s="1"/>
  <c r="E245" i="1" a="1"/>
  <c r="E245" i="1" s="1"/>
  <c r="F245" i="1" a="1"/>
  <c r="F245" i="1" s="1"/>
  <c r="G245" i="1" a="1"/>
  <c r="G245" i="1" s="1"/>
  <c r="H245" i="1" a="1"/>
  <c r="H245" i="1" s="1"/>
  <c r="I245" i="1" a="1"/>
  <c r="I245" i="1" s="1"/>
  <c r="J245" i="1" a="1"/>
  <c r="J245" i="1" s="1"/>
  <c r="K245" i="1" a="1"/>
  <c r="K245" i="1" s="1"/>
  <c r="L245" i="1" a="1"/>
  <c r="L245" i="1" s="1"/>
  <c r="M245" i="1" a="1"/>
  <c r="M245" i="1" s="1"/>
  <c r="N245" i="1" a="1"/>
  <c r="N245" i="1" s="1"/>
  <c r="O245" i="1" a="1"/>
  <c r="O245" i="1" s="1"/>
  <c r="P245" i="1" a="1"/>
  <c r="P245" i="1" s="1"/>
  <c r="Q245" i="1" a="1"/>
  <c r="Q245" i="1" s="1"/>
  <c r="R245" i="1" a="1"/>
  <c r="R245" i="1" s="1"/>
  <c r="S245" i="1" a="1"/>
  <c r="S245" i="1" s="1"/>
  <c r="T245" i="1" a="1"/>
  <c r="T245" i="1" s="1"/>
  <c r="U245" i="1" a="1"/>
  <c r="U245" i="1" s="1"/>
  <c r="V245" i="1" a="1"/>
  <c r="V245" i="1" s="1"/>
  <c r="W245" i="1" a="1"/>
  <c r="W245" i="1" s="1"/>
  <c r="X245" i="1" a="1"/>
  <c r="X245" i="1" s="1"/>
  <c r="Y245" i="1" a="1"/>
  <c r="Y245" i="1" s="1"/>
  <c r="B246" i="1" a="1"/>
  <c r="B246" i="1" s="1"/>
  <c r="AB246" i="1" s="1" a="1"/>
  <c r="AB246" i="1" s="1"/>
  <c r="C246" i="1" a="1"/>
  <c r="C246" i="1" s="1"/>
  <c r="D246" i="1" a="1"/>
  <c r="D246" i="1" s="1"/>
  <c r="E246" i="1" a="1"/>
  <c r="E246" i="1" s="1"/>
  <c r="F246" i="1" a="1"/>
  <c r="F246" i="1" s="1"/>
  <c r="G246" i="1" a="1"/>
  <c r="G246" i="1" s="1"/>
  <c r="H246" i="1" a="1"/>
  <c r="H246" i="1" s="1"/>
  <c r="I246" i="1" a="1"/>
  <c r="I246" i="1" s="1"/>
  <c r="J246" i="1" a="1"/>
  <c r="J246" i="1" s="1"/>
  <c r="K246" i="1" a="1"/>
  <c r="K246" i="1" s="1"/>
  <c r="L246" i="1" a="1"/>
  <c r="L246" i="1" s="1"/>
  <c r="M246" i="1" a="1"/>
  <c r="M246" i="1" s="1"/>
  <c r="N246" i="1" a="1"/>
  <c r="N246" i="1" s="1"/>
  <c r="O246" i="1" a="1"/>
  <c r="O246" i="1" s="1"/>
  <c r="P246" i="1" a="1"/>
  <c r="P246" i="1" s="1"/>
  <c r="Q246" i="1" a="1"/>
  <c r="Q246" i="1" s="1"/>
  <c r="R246" i="1" a="1"/>
  <c r="R246" i="1" s="1"/>
  <c r="S246" i="1" a="1"/>
  <c r="S246" i="1" s="1"/>
  <c r="T246" i="1" a="1"/>
  <c r="T246" i="1" s="1"/>
  <c r="U246" i="1" a="1"/>
  <c r="U246" i="1" s="1"/>
  <c r="V246" i="1" a="1"/>
  <c r="V246" i="1" s="1"/>
  <c r="W246" i="1" a="1"/>
  <c r="W246" i="1" s="1"/>
  <c r="X246" i="1" a="1"/>
  <c r="X246" i="1" s="1"/>
  <c r="Y246" i="1" a="1"/>
  <c r="Y246" i="1" s="1"/>
  <c r="B247" i="1" a="1"/>
  <c r="B247" i="1" s="1"/>
  <c r="AB247" i="1" s="1" a="1"/>
  <c r="AB247" i="1" s="1"/>
  <c r="C247" i="1" a="1"/>
  <c r="C247" i="1" s="1"/>
  <c r="D247" i="1" a="1"/>
  <c r="D247" i="1" s="1"/>
  <c r="E247" i="1" a="1"/>
  <c r="E247" i="1" s="1"/>
  <c r="F247" i="1" a="1"/>
  <c r="F247" i="1" s="1"/>
  <c r="G247" i="1" a="1"/>
  <c r="G247" i="1" s="1"/>
  <c r="H247" i="1" a="1"/>
  <c r="H247" i="1" s="1"/>
  <c r="I247" i="1" a="1"/>
  <c r="I247" i="1" s="1"/>
  <c r="J247" i="1" a="1"/>
  <c r="J247" i="1" s="1"/>
  <c r="K247" i="1" a="1"/>
  <c r="K247" i="1" s="1"/>
  <c r="L247" i="1" a="1"/>
  <c r="L247" i="1" s="1"/>
  <c r="M247" i="1" a="1"/>
  <c r="M247" i="1" s="1"/>
  <c r="N247" i="1" a="1"/>
  <c r="N247" i="1" s="1"/>
  <c r="O247" i="1" a="1"/>
  <c r="O247" i="1" s="1"/>
  <c r="P247" i="1" a="1"/>
  <c r="P247" i="1" s="1"/>
  <c r="Q247" i="1" a="1"/>
  <c r="Q247" i="1" s="1"/>
  <c r="R247" i="1" a="1"/>
  <c r="R247" i="1" s="1"/>
  <c r="S247" i="1" a="1"/>
  <c r="S247" i="1" s="1"/>
  <c r="T247" i="1" a="1"/>
  <c r="T247" i="1" s="1"/>
  <c r="U247" i="1" a="1"/>
  <c r="U247" i="1" s="1"/>
  <c r="V247" i="1" a="1"/>
  <c r="V247" i="1" s="1"/>
  <c r="W247" i="1" a="1"/>
  <c r="W247" i="1" s="1"/>
  <c r="X247" i="1" a="1"/>
  <c r="X247" i="1" s="1"/>
  <c r="Y247" i="1" a="1"/>
  <c r="Y247" i="1" s="1"/>
  <c r="B248" i="1" a="1"/>
  <c r="B248" i="1" s="1"/>
  <c r="AB248" i="1" s="1" a="1"/>
  <c r="AB248" i="1" s="1"/>
  <c r="C248" i="1" a="1"/>
  <c r="C248" i="1" s="1"/>
  <c r="D248" i="1" a="1"/>
  <c r="D248" i="1" s="1"/>
  <c r="E248" i="1" a="1"/>
  <c r="E248" i="1" s="1"/>
  <c r="F248" i="1" a="1"/>
  <c r="F248" i="1" s="1"/>
  <c r="G248" i="1" a="1"/>
  <c r="G248" i="1" s="1"/>
  <c r="H248" i="1" a="1"/>
  <c r="H248" i="1" s="1"/>
  <c r="I248" i="1" a="1"/>
  <c r="I248" i="1" s="1"/>
  <c r="J248" i="1" a="1"/>
  <c r="J248" i="1" s="1"/>
  <c r="K248" i="1" a="1"/>
  <c r="K248" i="1" s="1"/>
  <c r="L248" i="1" a="1"/>
  <c r="L248" i="1" s="1"/>
  <c r="M248" i="1" a="1"/>
  <c r="M248" i="1" s="1"/>
  <c r="N248" i="1" a="1"/>
  <c r="N248" i="1" s="1"/>
  <c r="O248" i="1" a="1"/>
  <c r="O248" i="1" s="1"/>
  <c r="P248" i="1" a="1"/>
  <c r="P248" i="1" s="1"/>
  <c r="Q248" i="1" a="1"/>
  <c r="Q248" i="1" s="1"/>
  <c r="R248" i="1" a="1"/>
  <c r="R248" i="1" s="1"/>
  <c r="S248" i="1" a="1"/>
  <c r="S248" i="1" s="1"/>
  <c r="T248" i="1" a="1"/>
  <c r="T248" i="1" s="1"/>
  <c r="U248" i="1" a="1"/>
  <c r="U248" i="1" s="1"/>
  <c r="V248" i="1" a="1"/>
  <c r="V248" i="1" s="1"/>
  <c r="W248" i="1" a="1"/>
  <c r="W248" i="1" s="1"/>
  <c r="X248" i="1" a="1"/>
  <c r="X248" i="1" s="1"/>
  <c r="Y248" i="1" a="1"/>
  <c r="Y248" i="1" s="1"/>
  <c r="B249" i="1" a="1"/>
  <c r="B249" i="1" s="1"/>
  <c r="AB249" i="1" s="1" a="1"/>
  <c r="AB249" i="1" s="1"/>
  <c r="C249" i="1" a="1"/>
  <c r="C249" i="1" s="1"/>
  <c r="D249" i="1" a="1"/>
  <c r="D249" i="1" s="1"/>
  <c r="E249" i="1" a="1"/>
  <c r="E249" i="1" s="1"/>
  <c r="F249" i="1" a="1"/>
  <c r="F249" i="1" s="1"/>
  <c r="G249" i="1" a="1"/>
  <c r="G249" i="1" s="1"/>
  <c r="H249" i="1" a="1"/>
  <c r="H249" i="1" s="1"/>
  <c r="I249" i="1" a="1"/>
  <c r="I249" i="1" s="1"/>
  <c r="J249" i="1" a="1"/>
  <c r="J249" i="1" s="1"/>
  <c r="K249" i="1" a="1"/>
  <c r="K249" i="1" s="1"/>
  <c r="L249" i="1" a="1"/>
  <c r="L249" i="1" s="1"/>
  <c r="M249" i="1" a="1"/>
  <c r="M249" i="1" s="1"/>
  <c r="N249" i="1" a="1"/>
  <c r="N249" i="1" s="1"/>
  <c r="O249" i="1" a="1"/>
  <c r="O249" i="1" s="1"/>
  <c r="P249" i="1" a="1"/>
  <c r="P249" i="1" s="1"/>
  <c r="Q249" i="1" a="1"/>
  <c r="Q249" i="1" s="1"/>
  <c r="R249" i="1" a="1"/>
  <c r="R249" i="1" s="1"/>
  <c r="S249" i="1" a="1"/>
  <c r="S249" i="1" s="1"/>
  <c r="T249" i="1" a="1"/>
  <c r="T249" i="1" s="1"/>
  <c r="U249" i="1" a="1"/>
  <c r="U249" i="1" s="1"/>
  <c r="V249" i="1" a="1"/>
  <c r="V249" i="1" s="1"/>
  <c r="W249" i="1" a="1"/>
  <c r="W249" i="1" s="1"/>
  <c r="X249" i="1" a="1"/>
  <c r="X249" i="1" s="1"/>
  <c r="Y249" i="1" a="1"/>
  <c r="Y249" i="1" s="1"/>
  <c r="B250" i="1" a="1"/>
  <c r="B250" i="1" s="1"/>
  <c r="AB250" i="1" s="1" a="1"/>
  <c r="AB250" i="1" s="1"/>
  <c r="C250" i="1" a="1"/>
  <c r="C250" i="1" s="1"/>
  <c r="D250" i="1" a="1"/>
  <c r="D250" i="1" s="1"/>
  <c r="E250" i="1" a="1"/>
  <c r="E250" i="1" s="1"/>
  <c r="F250" i="1" a="1"/>
  <c r="F250" i="1" s="1"/>
  <c r="G250" i="1" a="1"/>
  <c r="G250" i="1" s="1"/>
  <c r="H250" i="1" a="1"/>
  <c r="H250" i="1" s="1"/>
  <c r="I250" i="1" a="1"/>
  <c r="I250" i="1" s="1"/>
  <c r="J250" i="1" a="1"/>
  <c r="J250" i="1" s="1"/>
  <c r="K250" i="1" a="1"/>
  <c r="K250" i="1" s="1"/>
  <c r="L250" i="1" a="1"/>
  <c r="L250" i="1" s="1"/>
  <c r="M250" i="1" a="1"/>
  <c r="M250" i="1" s="1"/>
  <c r="N250" i="1" a="1"/>
  <c r="N250" i="1" s="1"/>
  <c r="O250" i="1" a="1"/>
  <c r="O250" i="1" s="1"/>
  <c r="P250" i="1" a="1"/>
  <c r="P250" i="1" s="1"/>
  <c r="Q250" i="1" a="1"/>
  <c r="Q250" i="1" s="1"/>
  <c r="R250" i="1" a="1"/>
  <c r="R250" i="1" s="1"/>
  <c r="S250" i="1" a="1"/>
  <c r="S250" i="1" s="1"/>
  <c r="T250" i="1" a="1"/>
  <c r="T250" i="1" s="1"/>
  <c r="U250" i="1" a="1"/>
  <c r="U250" i="1" s="1"/>
  <c r="V250" i="1" a="1"/>
  <c r="V250" i="1" s="1"/>
  <c r="W250" i="1" a="1"/>
  <c r="W250" i="1" s="1"/>
  <c r="X250" i="1" a="1"/>
  <c r="X250" i="1" s="1"/>
  <c r="Y250" i="1" a="1"/>
  <c r="Y250" i="1" s="1"/>
  <c r="B251" i="1" a="1"/>
  <c r="B251" i="1" s="1"/>
  <c r="AB251" i="1" s="1" a="1"/>
  <c r="AB251" i="1" s="1"/>
  <c r="C251" i="1" a="1"/>
  <c r="C251" i="1" s="1"/>
  <c r="D251" i="1" a="1"/>
  <c r="D251" i="1" s="1"/>
  <c r="E251" i="1" a="1"/>
  <c r="E251" i="1" s="1"/>
  <c r="F251" i="1" a="1"/>
  <c r="F251" i="1" s="1"/>
  <c r="G251" i="1" a="1"/>
  <c r="G251" i="1" s="1"/>
  <c r="H251" i="1" a="1"/>
  <c r="H251" i="1" s="1"/>
  <c r="I251" i="1" a="1"/>
  <c r="I251" i="1" s="1"/>
  <c r="J251" i="1" a="1"/>
  <c r="J251" i="1" s="1"/>
  <c r="K251" i="1" a="1"/>
  <c r="K251" i="1" s="1"/>
  <c r="L251" i="1" a="1"/>
  <c r="L251" i="1" s="1"/>
  <c r="M251" i="1" a="1"/>
  <c r="M251" i="1" s="1"/>
  <c r="N251" i="1" a="1"/>
  <c r="N251" i="1" s="1"/>
  <c r="O251" i="1" a="1"/>
  <c r="O251" i="1" s="1"/>
  <c r="P251" i="1" a="1"/>
  <c r="P251" i="1" s="1"/>
  <c r="Q251" i="1" a="1"/>
  <c r="Q251" i="1" s="1"/>
  <c r="R251" i="1" a="1"/>
  <c r="R251" i="1" s="1"/>
  <c r="S251" i="1" a="1"/>
  <c r="S251" i="1" s="1"/>
  <c r="T251" i="1" a="1"/>
  <c r="T251" i="1" s="1"/>
  <c r="U251" i="1" a="1"/>
  <c r="U251" i="1" s="1"/>
  <c r="V251" i="1" a="1"/>
  <c r="V251" i="1" s="1"/>
  <c r="W251" i="1" a="1"/>
  <c r="W251" i="1" s="1"/>
  <c r="X251" i="1" a="1"/>
  <c r="X251" i="1" s="1"/>
  <c r="Y251" i="1" a="1"/>
  <c r="Y251" i="1" s="1"/>
  <c r="B252" i="1" a="1"/>
  <c r="B252" i="1" s="1"/>
  <c r="AB252" i="1" s="1" a="1"/>
  <c r="AB252" i="1" s="1"/>
  <c r="C252" i="1" a="1"/>
  <c r="C252" i="1" s="1"/>
  <c r="D252" i="1" a="1"/>
  <c r="D252" i="1" s="1"/>
  <c r="E252" i="1" a="1"/>
  <c r="E252" i="1" s="1"/>
  <c r="F252" i="1" a="1"/>
  <c r="F252" i="1" s="1"/>
  <c r="G252" i="1" a="1"/>
  <c r="G252" i="1" s="1"/>
  <c r="H252" i="1" a="1"/>
  <c r="H252" i="1" s="1"/>
  <c r="I252" i="1" a="1"/>
  <c r="I252" i="1" s="1"/>
  <c r="J252" i="1" a="1"/>
  <c r="J252" i="1" s="1"/>
  <c r="K252" i="1" a="1"/>
  <c r="K252" i="1" s="1"/>
  <c r="L252" i="1" a="1"/>
  <c r="L252" i="1" s="1"/>
  <c r="M252" i="1" a="1"/>
  <c r="M252" i="1" s="1"/>
  <c r="N252" i="1" a="1"/>
  <c r="N252" i="1" s="1"/>
  <c r="O252" i="1" a="1"/>
  <c r="O252" i="1" s="1"/>
  <c r="P252" i="1" a="1"/>
  <c r="P252" i="1" s="1"/>
  <c r="Q252" i="1" a="1"/>
  <c r="Q252" i="1" s="1"/>
  <c r="R252" i="1" a="1"/>
  <c r="R252" i="1" s="1"/>
  <c r="S252" i="1" a="1"/>
  <c r="S252" i="1" s="1"/>
  <c r="T252" i="1" a="1"/>
  <c r="T252" i="1" s="1"/>
  <c r="U252" i="1" a="1"/>
  <c r="U252" i="1" s="1"/>
  <c r="V252" i="1" a="1"/>
  <c r="V252" i="1" s="1"/>
  <c r="W252" i="1" a="1"/>
  <c r="W252" i="1" s="1"/>
  <c r="X252" i="1" a="1"/>
  <c r="X252" i="1" s="1"/>
  <c r="Y252" i="1" a="1"/>
  <c r="Y252" i="1" s="1"/>
  <c r="B253" i="1" a="1"/>
  <c r="B253" i="1" s="1"/>
  <c r="AB253" i="1" s="1" a="1"/>
  <c r="AB253" i="1" s="1"/>
  <c r="C253" i="1" a="1"/>
  <c r="C253" i="1" s="1"/>
  <c r="D253" i="1" a="1"/>
  <c r="D253" i="1" s="1"/>
  <c r="E253" i="1" a="1"/>
  <c r="E253" i="1" s="1"/>
  <c r="F253" i="1" a="1"/>
  <c r="F253" i="1" s="1"/>
  <c r="G253" i="1" a="1"/>
  <c r="G253" i="1" s="1"/>
  <c r="H253" i="1" a="1"/>
  <c r="H253" i="1" s="1"/>
  <c r="I253" i="1" a="1"/>
  <c r="I253" i="1" s="1"/>
  <c r="J253" i="1" a="1"/>
  <c r="J253" i="1" s="1"/>
  <c r="K253" i="1" a="1"/>
  <c r="K253" i="1" s="1"/>
  <c r="L253" i="1" a="1"/>
  <c r="L253" i="1" s="1"/>
  <c r="M253" i="1" a="1"/>
  <c r="M253" i="1" s="1"/>
  <c r="N253" i="1" a="1"/>
  <c r="N253" i="1" s="1"/>
  <c r="O253" i="1" a="1"/>
  <c r="O253" i="1" s="1"/>
  <c r="P253" i="1" a="1"/>
  <c r="P253" i="1" s="1"/>
  <c r="Q253" i="1" a="1"/>
  <c r="Q253" i="1" s="1"/>
  <c r="R253" i="1" a="1"/>
  <c r="R253" i="1" s="1"/>
  <c r="S253" i="1" a="1"/>
  <c r="S253" i="1" s="1"/>
  <c r="T253" i="1" a="1"/>
  <c r="T253" i="1" s="1"/>
  <c r="U253" i="1" a="1"/>
  <c r="U253" i="1" s="1"/>
  <c r="V253" i="1" a="1"/>
  <c r="V253" i="1" s="1"/>
  <c r="W253" i="1" a="1"/>
  <c r="W253" i="1" s="1"/>
  <c r="X253" i="1" a="1"/>
  <c r="X253" i="1" s="1"/>
  <c r="Y253" i="1" a="1"/>
  <c r="Y253" i="1" s="1"/>
  <c r="B254" i="1" a="1"/>
  <c r="B254" i="1" s="1"/>
  <c r="AB254" i="1" s="1" a="1"/>
  <c r="AB254" i="1" s="1"/>
  <c r="C254" i="1" a="1"/>
  <c r="C254" i="1" s="1"/>
  <c r="D254" i="1" a="1"/>
  <c r="D254" i="1" s="1"/>
  <c r="E254" i="1" a="1"/>
  <c r="E254" i="1" s="1"/>
  <c r="F254" i="1" a="1"/>
  <c r="F254" i="1" s="1"/>
  <c r="G254" i="1" a="1"/>
  <c r="G254" i="1" s="1"/>
  <c r="H254" i="1" a="1"/>
  <c r="H254" i="1" s="1"/>
  <c r="I254" i="1" a="1"/>
  <c r="I254" i="1" s="1"/>
  <c r="J254" i="1" a="1"/>
  <c r="J254" i="1" s="1"/>
  <c r="K254" i="1" a="1"/>
  <c r="K254" i="1" s="1"/>
  <c r="L254" i="1" a="1"/>
  <c r="L254" i="1" s="1"/>
  <c r="M254" i="1" a="1"/>
  <c r="M254" i="1" s="1"/>
  <c r="N254" i="1" a="1"/>
  <c r="N254" i="1" s="1"/>
  <c r="O254" i="1" a="1"/>
  <c r="O254" i="1" s="1"/>
  <c r="P254" i="1" a="1"/>
  <c r="P254" i="1" s="1"/>
  <c r="Q254" i="1" a="1"/>
  <c r="Q254" i="1" s="1"/>
  <c r="R254" i="1" a="1"/>
  <c r="R254" i="1" s="1"/>
  <c r="S254" i="1" a="1"/>
  <c r="S254" i="1" s="1"/>
  <c r="T254" i="1" a="1"/>
  <c r="T254" i="1" s="1"/>
  <c r="U254" i="1" a="1"/>
  <c r="U254" i="1" s="1"/>
  <c r="V254" i="1" a="1"/>
  <c r="V254" i="1" s="1"/>
  <c r="W254" i="1" a="1"/>
  <c r="W254" i="1" s="1"/>
  <c r="X254" i="1" a="1"/>
  <c r="X254" i="1" s="1"/>
  <c r="Y254" i="1" a="1"/>
  <c r="Y254" i="1" s="1"/>
  <c r="B255" i="1" a="1"/>
  <c r="B255" i="1" s="1"/>
  <c r="AB255" i="1" s="1" a="1"/>
  <c r="AB255" i="1" s="1"/>
  <c r="C255" i="1" a="1"/>
  <c r="C255" i="1" s="1"/>
  <c r="D255" i="1" a="1"/>
  <c r="D255" i="1" s="1"/>
  <c r="E255" i="1" a="1"/>
  <c r="E255" i="1" s="1"/>
  <c r="F255" i="1" a="1"/>
  <c r="F255" i="1" s="1"/>
  <c r="G255" i="1" a="1"/>
  <c r="G255" i="1" s="1"/>
  <c r="H255" i="1" a="1"/>
  <c r="H255" i="1" s="1"/>
  <c r="I255" i="1" a="1"/>
  <c r="I255" i="1" s="1"/>
  <c r="J255" i="1" a="1"/>
  <c r="J255" i="1" s="1"/>
  <c r="K255" i="1" a="1"/>
  <c r="K255" i="1" s="1"/>
  <c r="L255" i="1" a="1"/>
  <c r="L255" i="1" s="1"/>
  <c r="M255" i="1" a="1"/>
  <c r="M255" i="1" s="1"/>
  <c r="N255" i="1" a="1"/>
  <c r="N255" i="1" s="1"/>
  <c r="O255" i="1" a="1"/>
  <c r="O255" i="1" s="1"/>
  <c r="P255" i="1" a="1"/>
  <c r="P255" i="1" s="1"/>
  <c r="Q255" i="1" a="1"/>
  <c r="Q255" i="1" s="1"/>
  <c r="R255" i="1" a="1"/>
  <c r="R255" i="1" s="1"/>
  <c r="S255" i="1" a="1"/>
  <c r="S255" i="1" s="1"/>
  <c r="T255" i="1" a="1"/>
  <c r="T255" i="1" s="1"/>
  <c r="U255" i="1" a="1"/>
  <c r="U255" i="1" s="1"/>
  <c r="V255" i="1" a="1"/>
  <c r="V255" i="1" s="1"/>
  <c r="W255" i="1" a="1"/>
  <c r="W255" i="1" s="1"/>
  <c r="X255" i="1" a="1"/>
  <c r="X255" i="1" s="1"/>
  <c r="Y255" i="1" a="1"/>
  <c r="Y255" i="1" s="1"/>
  <c r="B256" i="1" a="1"/>
  <c r="B256" i="1" s="1"/>
  <c r="AB256" i="1" s="1" a="1"/>
  <c r="AB256" i="1" s="1"/>
  <c r="C256" i="1" a="1"/>
  <c r="C256" i="1" s="1"/>
  <c r="D256" i="1" a="1"/>
  <c r="D256" i="1" s="1"/>
  <c r="E256" i="1" a="1"/>
  <c r="E256" i="1" s="1"/>
  <c r="F256" i="1" a="1"/>
  <c r="F256" i="1" s="1"/>
  <c r="G256" i="1" a="1"/>
  <c r="G256" i="1" s="1"/>
  <c r="H256" i="1" a="1"/>
  <c r="H256" i="1" s="1"/>
  <c r="I256" i="1" a="1"/>
  <c r="I256" i="1" s="1"/>
  <c r="J256" i="1" a="1"/>
  <c r="J256" i="1" s="1"/>
  <c r="K256" i="1" a="1"/>
  <c r="K256" i="1" s="1"/>
  <c r="L256" i="1" a="1"/>
  <c r="L256" i="1" s="1"/>
  <c r="M256" i="1" a="1"/>
  <c r="M256" i="1" s="1"/>
  <c r="N256" i="1" a="1"/>
  <c r="N256" i="1" s="1"/>
  <c r="O256" i="1" a="1"/>
  <c r="O256" i="1" s="1"/>
  <c r="P256" i="1" a="1"/>
  <c r="P256" i="1" s="1"/>
  <c r="Q256" i="1" a="1"/>
  <c r="Q256" i="1" s="1"/>
  <c r="R256" i="1" a="1"/>
  <c r="R256" i="1" s="1"/>
  <c r="S256" i="1" a="1"/>
  <c r="S256" i="1" s="1"/>
  <c r="T256" i="1" a="1"/>
  <c r="T256" i="1" s="1"/>
  <c r="U256" i="1" a="1"/>
  <c r="U256" i="1" s="1"/>
  <c r="V256" i="1" a="1"/>
  <c r="V256" i="1" s="1"/>
  <c r="W256" i="1" a="1"/>
  <c r="W256" i="1" s="1"/>
  <c r="X256" i="1" a="1"/>
  <c r="X256" i="1" s="1"/>
  <c r="Y256" i="1" a="1"/>
  <c r="Y256" i="1" s="1"/>
  <c r="B257" i="1" a="1"/>
  <c r="B257" i="1" s="1"/>
  <c r="AB257" i="1" s="1" a="1"/>
  <c r="AB257" i="1" s="1"/>
  <c r="C257" i="1" a="1"/>
  <c r="C257" i="1" s="1"/>
  <c r="D257" i="1" a="1"/>
  <c r="D257" i="1" s="1"/>
  <c r="E257" i="1" a="1"/>
  <c r="E257" i="1" s="1"/>
  <c r="F257" i="1" a="1"/>
  <c r="F257" i="1" s="1"/>
  <c r="G257" i="1" a="1"/>
  <c r="G257" i="1" s="1"/>
  <c r="H257" i="1" a="1"/>
  <c r="H257" i="1" s="1"/>
  <c r="I257" i="1" a="1"/>
  <c r="I257" i="1" s="1"/>
  <c r="J257" i="1" a="1"/>
  <c r="J257" i="1" s="1"/>
  <c r="K257" i="1" a="1"/>
  <c r="K257" i="1" s="1"/>
  <c r="L257" i="1" a="1"/>
  <c r="L257" i="1" s="1"/>
  <c r="M257" i="1" a="1"/>
  <c r="M257" i="1" s="1"/>
  <c r="N257" i="1" a="1"/>
  <c r="N257" i="1" s="1"/>
  <c r="O257" i="1" a="1"/>
  <c r="O257" i="1" s="1"/>
  <c r="P257" i="1" a="1"/>
  <c r="P257" i="1" s="1"/>
  <c r="Q257" i="1" a="1"/>
  <c r="Q257" i="1" s="1"/>
  <c r="R257" i="1" a="1"/>
  <c r="R257" i="1" s="1"/>
  <c r="S257" i="1" a="1"/>
  <c r="S257" i="1" s="1"/>
  <c r="T257" i="1" a="1"/>
  <c r="T257" i="1" s="1"/>
  <c r="U257" i="1" a="1"/>
  <c r="U257" i="1" s="1"/>
  <c r="V257" i="1" a="1"/>
  <c r="V257" i="1" s="1"/>
  <c r="W257" i="1" a="1"/>
  <c r="W257" i="1" s="1"/>
  <c r="X257" i="1" a="1"/>
  <c r="X257" i="1" s="1"/>
  <c r="Y257" i="1" a="1"/>
  <c r="Y257" i="1" s="1"/>
  <c r="B258" i="1" a="1"/>
  <c r="B258" i="1" s="1"/>
  <c r="AB258" i="1" s="1" a="1"/>
  <c r="AB258" i="1" s="1"/>
  <c r="C258" i="1" a="1"/>
  <c r="C258" i="1" s="1"/>
  <c r="D258" i="1" a="1"/>
  <c r="D258" i="1" s="1"/>
  <c r="E258" i="1" a="1"/>
  <c r="E258" i="1" s="1"/>
  <c r="F258" i="1" a="1"/>
  <c r="F258" i="1" s="1"/>
  <c r="G258" i="1" a="1"/>
  <c r="G258" i="1" s="1"/>
  <c r="H258" i="1" a="1"/>
  <c r="H258" i="1" s="1"/>
  <c r="I258" i="1" a="1"/>
  <c r="I258" i="1" s="1"/>
  <c r="J258" i="1" a="1"/>
  <c r="J258" i="1" s="1"/>
  <c r="K258" i="1" a="1"/>
  <c r="K258" i="1" s="1"/>
  <c r="L258" i="1" a="1"/>
  <c r="L258" i="1" s="1"/>
  <c r="M258" i="1" a="1"/>
  <c r="M258" i="1" s="1"/>
  <c r="N258" i="1" a="1"/>
  <c r="N258" i="1" s="1"/>
  <c r="O258" i="1" a="1"/>
  <c r="O258" i="1" s="1"/>
  <c r="P258" i="1" a="1"/>
  <c r="P258" i="1" s="1"/>
  <c r="Q258" i="1" a="1"/>
  <c r="Q258" i="1" s="1"/>
  <c r="R258" i="1" a="1"/>
  <c r="R258" i="1" s="1"/>
  <c r="S258" i="1" a="1"/>
  <c r="S258" i="1" s="1"/>
  <c r="T258" i="1" a="1"/>
  <c r="T258" i="1" s="1"/>
  <c r="U258" i="1" a="1"/>
  <c r="U258" i="1" s="1"/>
  <c r="V258" i="1" a="1"/>
  <c r="V258" i="1" s="1"/>
  <c r="W258" i="1" a="1"/>
  <c r="W258" i="1" s="1"/>
  <c r="X258" i="1" a="1"/>
  <c r="X258" i="1" s="1"/>
  <c r="Y258" i="1" a="1"/>
  <c r="Y258" i="1" s="1"/>
  <c r="B259" i="1" a="1"/>
  <c r="B259" i="1" s="1"/>
  <c r="AB259" i="1" s="1" a="1"/>
  <c r="AB259" i="1" s="1"/>
  <c r="C259" i="1" a="1"/>
  <c r="C259" i="1" s="1"/>
  <c r="D259" i="1" a="1"/>
  <c r="D259" i="1" s="1"/>
  <c r="E259" i="1" a="1"/>
  <c r="E259" i="1" s="1"/>
  <c r="F259" i="1" a="1"/>
  <c r="F259" i="1" s="1"/>
  <c r="G259" i="1" a="1"/>
  <c r="G259" i="1" s="1"/>
  <c r="H259" i="1" a="1"/>
  <c r="H259" i="1" s="1"/>
  <c r="I259" i="1" a="1"/>
  <c r="I259" i="1" s="1"/>
  <c r="J259" i="1" a="1"/>
  <c r="J259" i="1" s="1"/>
  <c r="K259" i="1" a="1"/>
  <c r="K259" i="1" s="1"/>
  <c r="L259" i="1" a="1"/>
  <c r="L259" i="1" s="1"/>
  <c r="M259" i="1" a="1"/>
  <c r="M259" i="1" s="1"/>
  <c r="N259" i="1" a="1"/>
  <c r="N259" i="1" s="1"/>
  <c r="O259" i="1" a="1"/>
  <c r="O259" i="1" s="1"/>
  <c r="P259" i="1" a="1"/>
  <c r="P259" i="1" s="1"/>
  <c r="Q259" i="1" a="1"/>
  <c r="Q259" i="1" s="1"/>
  <c r="R259" i="1" a="1"/>
  <c r="R259" i="1" s="1"/>
  <c r="S259" i="1" a="1"/>
  <c r="S259" i="1" s="1"/>
  <c r="T259" i="1" a="1"/>
  <c r="T259" i="1" s="1"/>
  <c r="U259" i="1" a="1"/>
  <c r="U259" i="1" s="1"/>
  <c r="V259" i="1" a="1"/>
  <c r="V259" i="1" s="1"/>
  <c r="W259" i="1" a="1"/>
  <c r="W259" i="1" s="1"/>
  <c r="X259" i="1" a="1"/>
  <c r="X259" i="1" s="1"/>
  <c r="Y259" i="1" a="1"/>
  <c r="Y259" i="1" s="1"/>
  <c r="B260" i="1" a="1"/>
  <c r="B260" i="1" s="1"/>
  <c r="AB260" i="1" s="1" a="1"/>
  <c r="AB260" i="1" s="1"/>
  <c r="C260" i="1" a="1"/>
  <c r="C260" i="1" s="1"/>
  <c r="D260" i="1" a="1"/>
  <c r="D260" i="1" s="1"/>
  <c r="E260" i="1" a="1"/>
  <c r="E260" i="1" s="1"/>
  <c r="F260" i="1" a="1"/>
  <c r="F260" i="1" s="1"/>
  <c r="G260" i="1" a="1"/>
  <c r="G260" i="1" s="1"/>
  <c r="H260" i="1" a="1"/>
  <c r="H260" i="1" s="1"/>
  <c r="I260" i="1" a="1"/>
  <c r="I260" i="1" s="1"/>
  <c r="J260" i="1" a="1"/>
  <c r="J260" i="1" s="1"/>
  <c r="K260" i="1" a="1"/>
  <c r="K260" i="1" s="1"/>
  <c r="L260" i="1" a="1"/>
  <c r="L260" i="1" s="1"/>
  <c r="M260" i="1" a="1"/>
  <c r="M260" i="1" s="1"/>
  <c r="N260" i="1" a="1"/>
  <c r="N260" i="1" s="1"/>
  <c r="O260" i="1" a="1"/>
  <c r="O260" i="1" s="1"/>
  <c r="P260" i="1" a="1"/>
  <c r="P260" i="1" s="1"/>
  <c r="Q260" i="1" a="1"/>
  <c r="Q260" i="1" s="1"/>
  <c r="R260" i="1" a="1"/>
  <c r="R260" i="1" s="1"/>
  <c r="S260" i="1" a="1"/>
  <c r="S260" i="1" s="1"/>
  <c r="T260" i="1" a="1"/>
  <c r="T260" i="1" s="1"/>
  <c r="U260" i="1" a="1"/>
  <c r="U260" i="1" s="1"/>
  <c r="V260" i="1" a="1"/>
  <c r="V260" i="1" s="1"/>
  <c r="W260" i="1" a="1"/>
  <c r="W260" i="1" s="1"/>
  <c r="X260" i="1" a="1"/>
  <c r="X260" i="1" s="1"/>
  <c r="Y260" i="1" a="1"/>
  <c r="Y260" i="1" s="1"/>
  <c r="B261" i="1" a="1"/>
  <c r="B261" i="1" s="1"/>
  <c r="C261" i="1" a="1"/>
  <c r="C261" i="1" s="1"/>
  <c r="D261" i="1" a="1"/>
  <c r="D261" i="1" s="1"/>
  <c r="E261" i="1" a="1"/>
  <c r="E261" i="1" s="1"/>
  <c r="F261" i="1" a="1"/>
  <c r="F261" i="1" s="1"/>
  <c r="G261" i="1" a="1"/>
  <c r="G261" i="1" s="1"/>
  <c r="H261" i="1" a="1"/>
  <c r="H261" i="1" s="1"/>
  <c r="I261" i="1" a="1"/>
  <c r="I261" i="1" s="1"/>
  <c r="J261" i="1" a="1"/>
  <c r="J261" i="1" s="1"/>
  <c r="K261" i="1" a="1"/>
  <c r="K261" i="1" s="1"/>
  <c r="L261" i="1" a="1"/>
  <c r="L261" i="1" s="1"/>
  <c r="M261" i="1" a="1"/>
  <c r="M261" i="1" s="1"/>
  <c r="N261" i="1" a="1"/>
  <c r="N261" i="1" s="1"/>
  <c r="O261" i="1" a="1"/>
  <c r="O261" i="1" s="1"/>
  <c r="P261" i="1" a="1"/>
  <c r="P261" i="1" s="1"/>
  <c r="Q261" i="1" a="1"/>
  <c r="Q261" i="1" s="1"/>
  <c r="R261" i="1" a="1"/>
  <c r="R261" i="1" s="1"/>
  <c r="S261" i="1" a="1"/>
  <c r="S261" i="1" s="1"/>
  <c r="T261" i="1" a="1"/>
  <c r="T261" i="1" s="1"/>
  <c r="U261" i="1" a="1"/>
  <c r="U261" i="1" s="1"/>
  <c r="V261" i="1" a="1"/>
  <c r="V261" i="1" s="1"/>
  <c r="W261" i="1" a="1"/>
  <c r="W261" i="1" s="1"/>
  <c r="X261" i="1" a="1"/>
  <c r="X261" i="1" s="1"/>
  <c r="Y261" i="1" a="1"/>
  <c r="Y261" i="1" s="1"/>
  <c r="B262" i="1" a="1"/>
  <c r="B262" i="1" s="1"/>
  <c r="C262" i="1" a="1"/>
  <c r="C262" i="1" s="1"/>
  <c r="D262" i="1" a="1"/>
  <c r="D262" i="1" s="1"/>
  <c r="E262" i="1" a="1"/>
  <c r="E262" i="1" s="1"/>
  <c r="F262" i="1" a="1"/>
  <c r="F262" i="1" s="1"/>
  <c r="G262" i="1" a="1"/>
  <c r="G262" i="1" s="1"/>
  <c r="H262" i="1" a="1"/>
  <c r="H262" i="1" s="1"/>
  <c r="I262" i="1" a="1"/>
  <c r="I262" i="1" s="1"/>
  <c r="J262" i="1" a="1"/>
  <c r="J262" i="1" s="1"/>
  <c r="K262" i="1" a="1"/>
  <c r="K262" i="1" s="1"/>
  <c r="L262" i="1" a="1"/>
  <c r="L262" i="1" s="1"/>
  <c r="M262" i="1" a="1"/>
  <c r="M262" i="1" s="1"/>
  <c r="N262" i="1" a="1"/>
  <c r="N262" i="1" s="1"/>
  <c r="O262" i="1" a="1"/>
  <c r="O262" i="1" s="1"/>
  <c r="P262" i="1" a="1"/>
  <c r="P262" i="1" s="1"/>
  <c r="Q262" i="1" a="1"/>
  <c r="Q262" i="1" s="1"/>
  <c r="R262" i="1" a="1"/>
  <c r="R262" i="1" s="1"/>
  <c r="S262" i="1" a="1"/>
  <c r="S262" i="1" s="1"/>
  <c r="T262" i="1" a="1"/>
  <c r="T262" i="1" s="1"/>
  <c r="U262" i="1" a="1"/>
  <c r="U262" i="1" s="1"/>
  <c r="V262" i="1" a="1"/>
  <c r="V262" i="1" s="1"/>
  <c r="W262" i="1" a="1"/>
  <c r="W262" i="1" s="1"/>
  <c r="X262" i="1" a="1"/>
  <c r="X262" i="1" s="1"/>
  <c r="Y262" i="1" a="1"/>
  <c r="Y262" i="1" s="1"/>
  <c r="B263" i="1" a="1"/>
  <c r="B263" i="1" s="1"/>
  <c r="C263" i="1" a="1"/>
  <c r="C263" i="1" s="1"/>
  <c r="D263" i="1" a="1"/>
  <c r="D263" i="1" s="1"/>
  <c r="E263" i="1" a="1"/>
  <c r="E263" i="1" s="1"/>
  <c r="F263" i="1" a="1"/>
  <c r="F263" i="1" s="1"/>
  <c r="G263" i="1" a="1"/>
  <c r="G263" i="1" s="1"/>
  <c r="H263" i="1" a="1"/>
  <c r="H263" i="1" s="1"/>
  <c r="I263" i="1" a="1"/>
  <c r="I263" i="1" s="1"/>
  <c r="J263" i="1" a="1"/>
  <c r="J263" i="1" s="1"/>
  <c r="K263" i="1" a="1"/>
  <c r="K263" i="1" s="1"/>
  <c r="L263" i="1" a="1"/>
  <c r="L263" i="1" s="1"/>
  <c r="M263" i="1" a="1"/>
  <c r="M263" i="1" s="1"/>
  <c r="N263" i="1" a="1"/>
  <c r="N263" i="1" s="1"/>
  <c r="O263" i="1" a="1"/>
  <c r="O263" i="1" s="1"/>
  <c r="P263" i="1" a="1"/>
  <c r="P263" i="1" s="1"/>
  <c r="Q263" i="1" a="1"/>
  <c r="Q263" i="1" s="1"/>
  <c r="R263" i="1" a="1"/>
  <c r="R263" i="1" s="1"/>
  <c r="S263" i="1" a="1"/>
  <c r="S263" i="1" s="1"/>
  <c r="T263" i="1" a="1"/>
  <c r="T263" i="1" s="1"/>
  <c r="U263" i="1" a="1"/>
  <c r="U263" i="1" s="1"/>
  <c r="V263" i="1" a="1"/>
  <c r="V263" i="1" s="1"/>
  <c r="W263" i="1" a="1"/>
  <c r="W263" i="1" s="1"/>
  <c r="X263" i="1" a="1"/>
  <c r="X263" i="1" s="1"/>
  <c r="Y263" i="1" a="1"/>
  <c r="Y263" i="1" s="1"/>
  <c r="B390" i="1" a="1"/>
  <c r="B390" i="1" s="1"/>
  <c r="C390" i="1" a="1"/>
  <c r="C390" i="1" s="1"/>
  <c r="D390" i="1" a="1"/>
  <c r="D390" i="1" s="1"/>
  <c r="E390" i="1" a="1"/>
  <c r="E390" i="1" s="1"/>
  <c r="F390" i="1" a="1"/>
  <c r="F390" i="1" s="1"/>
  <c r="G390" i="1" a="1"/>
  <c r="G390" i="1" s="1"/>
  <c r="H390" i="1" a="1"/>
  <c r="H390" i="1" s="1"/>
  <c r="I390" i="1" a="1"/>
  <c r="I390" i="1" s="1"/>
  <c r="J390" i="1" a="1"/>
  <c r="J390" i="1" s="1"/>
  <c r="K390" i="1" a="1"/>
  <c r="K390" i="1" s="1"/>
  <c r="L390" i="1" a="1"/>
  <c r="L390" i="1" s="1"/>
  <c r="M390" i="1" a="1"/>
  <c r="M390" i="1" s="1"/>
  <c r="N390" i="1" a="1"/>
  <c r="N390" i="1" s="1"/>
  <c r="O390" i="1" a="1"/>
  <c r="O390" i="1" s="1"/>
  <c r="P390" i="1" a="1"/>
  <c r="P390" i="1" s="1"/>
  <c r="Q390" i="1" a="1"/>
  <c r="Q390" i="1" s="1"/>
  <c r="R390" i="1" a="1"/>
  <c r="R390" i="1" s="1"/>
  <c r="S390" i="1" a="1"/>
  <c r="S390" i="1" s="1"/>
  <c r="T390" i="1" a="1"/>
  <c r="T390" i="1" s="1"/>
  <c r="U390" i="1" a="1"/>
  <c r="U390" i="1" s="1"/>
  <c r="V390" i="1" a="1"/>
  <c r="V390" i="1" s="1"/>
  <c r="W390" i="1" a="1"/>
  <c r="W390" i="1" s="1"/>
  <c r="X390" i="1" a="1"/>
  <c r="X390" i="1" s="1"/>
  <c r="Y390" i="1" a="1"/>
  <c r="Y390" i="1" s="1"/>
  <c r="B264" i="1" a="1"/>
  <c r="B264" i="1" s="1"/>
  <c r="C264" i="1" a="1"/>
  <c r="C264" i="1" s="1"/>
  <c r="D264" i="1" a="1"/>
  <c r="D264" i="1" s="1"/>
  <c r="E264" i="1" a="1"/>
  <c r="E264" i="1" s="1"/>
  <c r="F264" i="1" a="1"/>
  <c r="F264" i="1" s="1"/>
  <c r="G264" i="1" a="1"/>
  <c r="G264" i="1" s="1"/>
  <c r="H264" i="1" a="1"/>
  <c r="H264" i="1" s="1"/>
  <c r="I264" i="1" a="1"/>
  <c r="I264" i="1" s="1"/>
  <c r="J264" i="1" a="1"/>
  <c r="J264" i="1" s="1"/>
  <c r="K264" i="1" a="1"/>
  <c r="K264" i="1" s="1"/>
  <c r="L264" i="1" a="1"/>
  <c r="L264" i="1" s="1"/>
  <c r="M264" i="1" a="1"/>
  <c r="M264" i="1" s="1"/>
  <c r="N264" i="1" a="1"/>
  <c r="N264" i="1" s="1"/>
  <c r="O264" i="1" a="1"/>
  <c r="O264" i="1" s="1"/>
  <c r="P264" i="1" a="1"/>
  <c r="P264" i="1" s="1"/>
  <c r="Q264" i="1" a="1"/>
  <c r="Q264" i="1" s="1"/>
  <c r="R264" i="1" a="1"/>
  <c r="R264" i="1" s="1"/>
  <c r="S264" i="1" a="1"/>
  <c r="S264" i="1" s="1"/>
  <c r="T264" i="1" a="1"/>
  <c r="T264" i="1" s="1"/>
  <c r="U264" i="1" a="1"/>
  <c r="U264" i="1" s="1"/>
  <c r="V264" i="1" a="1"/>
  <c r="V264" i="1" s="1"/>
  <c r="W264" i="1" a="1"/>
  <c r="W264" i="1" s="1"/>
  <c r="X264" i="1" a="1"/>
  <c r="X264" i="1" s="1"/>
  <c r="Y264" i="1" a="1"/>
  <c r="Y264" i="1" s="1"/>
  <c r="B265" i="1" a="1"/>
  <c r="B265" i="1" s="1"/>
  <c r="C265" i="1" a="1"/>
  <c r="C265" i="1" s="1"/>
  <c r="D265" i="1" a="1"/>
  <c r="D265" i="1" s="1"/>
  <c r="E265" i="1" a="1"/>
  <c r="E265" i="1" s="1"/>
  <c r="F265" i="1" a="1"/>
  <c r="F265" i="1" s="1"/>
  <c r="G265" i="1" a="1"/>
  <c r="G265" i="1" s="1"/>
  <c r="H265" i="1" a="1"/>
  <c r="H265" i="1" s="1"/>
  <c r="I265" i="1" a="1"/>
  <c r="I265" i="1" s="1"/>
  <c r="J265" i="1" a="1"/>
  <c r="J265" i="1" s="1"/>
  <c r="K265" i="1" a="1"/>
  <c r="K265" i="1" s="1"/>
  <c r="L265" i="1" a="1"/>
  <c r="L265" i="1" s="1"/>
  <c r="M265" i="1" a="1"/>
  <c r="M265" i="1" s="1"/>
  <c r="N265" i="1" a="1"/>
  <c r="N265" i="1" s="1"/>
  <c r="O265" i="1" a="1"/>
  <c r="O265" i="1" s="1"/>
  <c r="P265" i="1" a="1"/>
  <c r="P265" i="1" s="1"/>
  <c r="Q265" i="1" a="1"/>
  <c r="Q265" i="1" s="1"/>
  <c r="R265" i="1" a="1"/>
  <c r="R265" i="1" s="1"/>
  <c r="S265" i="1" a="1"/>
  <c r="S265" i="1" s="1"/>
  <c r="T265" i="1" a="1"/>
  <c r="T265" i="1" s="1"/>
  <c r="U265" i="1" a="1"/>
  <c r="U265" i="1" s="1"/>
  <c r="V265" i="1" a="1"/>
  <c r="V265" i="1" s="1"/>
  <c r="W265" i="1" a="1"/>
  <c r="W265" i="1" s="1"/>
  <c r="X265" i="1" a="1"/>
  <c r="X265" i="1" s="1"/>
  <c r="Y265" i="1" a="1"/>
  <c r="Y265" i="1" s="1"/>
  <c r="B266" i="1" a="1"/>
  <c r="B266" i="1" s="1"/>
  <c r="C266" i="1" a="1"/>
  <c r="C266" i="1" s="1"/>
  <c r="D266" i="1" a="1"/>
  <c r="D266" i="1" s="1"/>
  <c r="E266" i="1" a="1"/>
  <c r="E266" i="1" s="1"/>
  <c r="F266" i="1" a="1"/>
  <c r="F266" i="1" s="1"/>
  <c r="G266" i="1" a="1"/>
  <c r="G266" i="1" s="1"/>
  <c r="H266" i="1" a="1"/>
  <c r="H266" i="1" s="1"/>
  <c r="I266" i="1" a="1"/>
  <c r="I266" i="1" s="1"/>
  <c r="J266" i="1" a="1"/>
  <c r="J266" i="1" s="1"/>
  <c r="K266" i="1" a="1"/>
  <c r="K266" i="1" s="1"/>
  <c r="L266" i="1" a="1"/>
  <c r="L266" i="1" s="1"/>
  <c r="M266" i="1" a="1"/>
  <c r="M266" i="1" s="1"/>
  <c r="N266" i="1" a="1"/>
  <c r="N266" i="1" s="1"/>
  <c r="O266" i="1" a="1"/>
  <c r="O266" i="1" s="1"/>
  <c r="P266" i="1" a="1"/>
  <c r="P266" i="1" s="1"/>
  <c r="Q266" i="1" a="1"/>
  <c r="Q266" i="1" s="1"/>
  <c r="R266" i="1" a="1"/>
  <c r="R266" i="1" s="1"/>
  <c r="S266" i="1" a="1"/>
  <c r="S266" i="1" s="1"/>
  <c r="T266" i="1" a="1"/>
  <c r="T266" i="1" s="1"/>
  <c r="U266" i="1" a="1"/>
  <c r="U266" i="1" s="1"/>
  <c r="V266" i="1" a="1"/>
  <c r="V266" i="1" s="1"/>
  <c r="W266" i="1" a="1"/>
  <c r="W266" i="1" s="1"/>
  <c r="X266" i="1" a="1"/>
  <c r="X266" i="1" s="1"/>
  <c r="Y266" i="1" a="1"/>
  <c r="Y266" i="1" s="1"/>
  <c r="B267" i="1" a="1"/>
  <c r="B267" i="1" s="1"/>
  <c r="C267" i="1" a="1"/>
  <c r="C267" i="1" s="1"/>
  <c r="D267" i="1" a="1"/>
  <c r="D267" i="1" s="1"/>
  <c r="E267" i="1" a="1"/>
  <c r="E267" i="1" s="1"/>
  <c r="F267" i="1" a="1"/>
  <c r="F267" i="1" s="1"/>
  <c r="G267" i="1" a="1"/>
  <c r="G267" i="1" s="1"/>
  <c r="H267" i="1" a="1"/>
  <c r="H267" i="1" s="1"/>
  <c r="I267" i="1" a="1"/>
  <c r="I267" i="1" s="1"/>
  <c r="J267" i="1" a="1"/>
  <c r="J267" i="1" s="1"/>
  <c r="K267" i="1" a="1"/>
  <c r="K267" i="1" s="1"/>
  <c r="L267" i="1" a="1"/>
  <c r="L267" i="1" s="1"/>
  <c r="M267" i="1" a="1"/>
  <c r="M267" i="1" s="1"/>
  <c r="N267" i="1" a="1"/>
  <c r="N267" i="1" s="1"/>
  <c r="O267" i="1" a="1"/>
  <c r="O267" i="1" s="1"/>
  <c r="P267" i="1" a="1"/>
  <c r="P267" i="1" s="1"/>
  <c r="Q267" i="1" a="1"/>
  <c r="Q267" i="1" s="1"/>
  <c r="R267" i="1" a="1"/>
  <c r="R267" i="1" s="1"/>
  <c r="S267" i="1" a="1"/>
  <c r="S267" i="1" s="1"/>
  <c r="T267" i="1" a="1"/>
  <c r="T267" i="1" s="1"/>
  <c r="U267" i="1" a="1"/>
  <c r="U267" i="1" s="1"/>
  <c r="V267" i="1" a="1"/>
  <c r="V267" i="1" s="1"/>
  <c r="W267" i="1" a="1"/>
  <c r="W267" i="1" s="1"/>
  <c r="X267" i="1" a="1"/>
  <c r="X267" i="1" s="1"/>
  <c r="Y267" i="1" a="1"/>
  <c r="Y267" i="1" s="1"/>
  <c r="B281" i="1" a="1"/>
  <c r="B281" i="1" s="1"/>
  <c r="AB281" i="1" s="1" a="1"/>
  <c r="AB281" i="1" s="1"/>
  <c r="C281" i="1" a="1"/>
  <c r="C281" i="1" s="1"/>
  <c r="D281" i="1" a="1"/>
  <c r="D281" i="1" s="1"/>
  <c r="E281" i="1" a="1"/>
  <c r="E281" i="1" s="1"/>
  <c r="F281" i="1" a="1"/>
  <c r="F281" i="1" s="1"/>
  <c r="G281" i="1" a="1"/>
  <c r="G281" i="1" s="1"/>
  <c r="H281" i="1" a="1"/>
  <c r="H281" i="1" s="1"/>
  <c r="I281" i="1" a="1"/>
  <c r="I281" i="1" s="1"/>
  <c r="J281" i="1" a="1"/>
  <c r="J281" i="1" s="1"/>
  <c r="K281" i="1" a="1"/>
  <c r="K281" i="1" s="1"/>
  <c r="L281" i="1" a="1"/>
  <c r="L281" i="1" s="1"/>
  <c r="M281" i="1" a="1"/>
  <c r="M281" i="1" s="1"/>
  <c r="N281" i="1" a="1"/>
  <c r="N281" i="1" s="1"/>
  <c r="O281" i="1" a="1"/>
  <c r="O281" i="1" s="1"/>
  <c r="P281" i="1" a="1"/>
  <c r="P281" i="1" s="1"/>
  <c r="Q281" i="1" a="1"/>
  <c r="Q281" i="1" s="1"/>
  <c r="R281" i="1" a="1"/>
  <c r="R281" i="1" s="1"/>
  <c r="S281" i="1" a="1"/>
  <c r="S281" i="1" s="1"/>
  <c r="T281" i="1" a="1"/>
  <c r="T281" i="1" s="1"/>
  <c r="U281" i="1" a="1"/>
  <c r="U281" i="1" s="1"/>
  <c r="V281" i="1" a="1"/>
  <c r="V281" i="1" s="1"/>
  <c r="W281" i="1" a="1"/>
  <c r="W281" i="1" s="1"/>
  <c r="X281" i="1" a="1"/>
  <c r="X281" i="1" s="1"/>
  <c r="Y281" i="1" a="1"/>
  <c r="Y281" i="1" s="1"/>
  <c r="B268" i="1" a="1"/>
  <c r="B268" i="1" s="1"/>
  <c r="C268" i="1" a="1"/>
  <c r="C268" i="1" s="1"/>
  <c r="D268" i="1" a="1"/>
  <c r="D268" i="1" s="1"/>
  <c r="E268" i="1" a="1"/>
  <c r="E268" i="1" s="1"/>
  <c r="F268" i="1" a="1"/>
  <c r="F268" i="1" s="1"/>
  <c r="G268" i="1" a="1"/>
  <c r="G268" i="1" s="1"/>
  <c r="H268" i="1" a="1"/>
  <c r="H268" i="1" s="1"/>
  <c r="I268" i="1" a="1"/>
  <c r="I268" i="1" s="1"/>
  <c r="J268" i="1" a="1"/>
  <c r="J268" i="1" s="1"/>
  <c r="K268" i="1" a="1"/>
  <c r="K268" i="1" s="1"/>
  <c r="L268" i="1" a="1"/>
  <c r="L268" i="1" s="1"/>
  <c r="M268" i="1" a="1"/>
  <c r="M268" i="1" s="1"/>
  <c r="N268" i="1" a="1"/>
  <c r="N268" i="1" s="1"/>
  <c r="O268" i="1" a="1"/>
  <c r="O268" i="1" s="1"/>
  <c r="P268" i="1" a="1"/>
  <c r="P268" i="1" s="1"/>
  <c r="Q268" i="1" a="1"/>
  <c r="Q268" i="1" s="1"/>
  <c r="R268" i="1" a="1"/>
  <c r="R268" i="1" s="1"/>
  <c r="S268" i="1" a="1"/>
  <c r="S268" i="1" s="1"/>
  <c r="T268" i="1" a="1"/>
  <c r="T268" i="1" s="1"/>
  <c r="U268" i="1" a="1"/>
  <c r="U268" i="1" s="1"/>
  <c r="V268" i="1" a="1"/>
  <c r="V268" i="1" s="1"/>
  <c r="W268" i="1" a="1"/>
  <c r="W268" i="1" s="1"/>
  <c r="X268" i="1" a="1"/>
  <c r="X268" i="1" s="1"/>
  <c r="Y268" i="1" a="1"/>
  <c r="Y268" i="1" s="1"/>
  <c r="B269" i="1" a="1"/>
  <c r="B269" i="1" s="1"/>
  <c r="C269" i="1" a="1"/>
  <c r="C269" i="1" s="1"/>
  <c r="D269" i="1" a="1"/>
  <c r="D269" i="1" s="1"/>
  <c r="E269" i="1" a="1"/>
  <c r="E269" i="1" s="1"/>
  <c r="F269" i="1" a="1"/>
  <c r="F269" i="1" s="1"/>
  <c r="G269" i="1" a="1"/>
  <c r="G269" i="1" s="1"/>
  <c r="H269" i="1" a="1"/>
  <c r="H269" i="1" s="1"/>
  <c r="I269" i="1" a="1"/>
  <c r="I269" i="1" s="1"/>
  <c r="J269" i="1" a="1"/>
  <c r="J269" i="1" s="1"/>
  <c r="K269" i="1" a="1"/>
  <c r="K269" i="1" s="1"/>
  <c r="L269" i="1" a="1"/>
  <c r="L269" i="1" s="1"/>
  <c r="M269" i="1" a="1"/>
  <c r="M269" i="1" s="1"/>
  <c r="N269" i="1" a="1"/>
  <c r="N269" i="1" s="1"/>
  <c r="O269" i="1" a="1"/>
  <c r="O269" i="1" s="1"/>
  <c r="P269" i="1" a="1"/>
  <c r="P269" i="1" s="1"/>
  <c r="Q269" i="1" a="1"/>
  <c r="Q269" i="1" s="1"/>
  <c r="R269" i="1" a="1"/>
  <c r="R269" i="1" s="1"/>
  <c r="S269" i="1" a="1"/>
  <c r="S269" i="1" s="1"/>
  <c r="T269" i="1" a="1"/>
  <c r="T269" i="1" s="1"/>
  <c r="U269" i="1" a="1"/>
  <c r="U269" i="1" s="1"/>
  <c r="V269" i="1" a="1"/>
  <c r="V269" i="1" s="1"/>
  <c r="W269" i="1" a="1"/>
  <c r="W269" i="1" s="1"/>
  <c r="X269" i="1" a="1"/>
  <c r="X269" i="1" s="1"/>
  <c r="Y269" i="1" a="1"/>
  <c r="Y269" i="1" s="1"/>
  <c r="B270" i="1" a="1"/>
  <c r="B270" i="1" s="1"/>
  <c r="C270" i="1" a="1"/>
  <c r="C270" i="1" s="1"/>
  <c r="D270" i="1" a="1"/>
  <c r="D270" i="1" s="1"/>
  <c r="E270" i="1" a="1"/>
  <c r="E270" i="1" s="1"/>
  <c r="F270" i="1" a="1"/>
  <c r="F270" i="1" s="1"/>
  <c r="G270" i="1" a="1"/>
  <c r="G270" i="1" s="1"/>
  <c r="H270" i="1" a="1"/>
  <c r="H270" i="1" s="1"/>
  <c r="I270" i="1" a="1"/>
  <c r="I270" i="1" s="1"/>
  <c r="J270" i="1" a="1"/>
  <c r="J270" i="1" s="1"/>
  <c r="K270" i="1" a="1"/>
  <c r="K270" i="1" s="1"/>
  <c r="L270" i="1" a="1"/>
  <c r="L270" i="1" s="1"/>
  <c r="M270" i="1" a="1"/>
  <c r="M270" i="1" s="1"/>
  <c r="N270" i="1" a="1"/>
  <c r="N270" i="1" s="1"/>
  <c r="O270" i="1" a="1"/>
  <c r="O270" i="1" s="1"/>
  <c r="P270" i="1" a="1"/>
  <c r="P270" i="1" s="1"/>
  <c r="Q270" i="1" a="1"/>
  <c r="Q270" i="1" s="1"/>
  <c r="R270" i="1" a="1"/>
  <c r="R270" i="1" s="1"/>
  <c r="S270" i="1" a="1"/>
  <c r="S270" i="1" s="1"/>
  <c r="T270" i="1" a="1"/>
  <c r="T270" i="1" s="1"/>
  <c r="U270" i="1" a="1"/>
  <c r="U270" i="1" s="1"/>
  <c r="V270" i="1" a="1"/>
  <c r="V270" i="1" s="1"/>
  <c r="W270" i="1" a="1"/>
  <c r="W270" i="1" s="1"/>
  <c r="X270" i="1" a="1"/>
  <c r="X270" i="1" s="1"/>
  <c r="Y270" i="1" a="1"/>
  <c r="Y270" i="1" s="1"/>
  <c r="B196" i="1" a="1"/>
  <c r="B196" i="1" s="1"/>
  <c r="C196" i="1" a="1"/>
  <c r="C196" i="1" s="1"/>
  <c r="D196" i="1" a="1"/>
  <c r="D196" i="1" s="1"/>
  <c r="E196" i="1" a="1"/>
  <c r="E196" i="1" s="1"/>
  <c r="F196" i="1" a="1"/>
  <c r="F196" i="1" s="1"/>
  <c r="G196" i="1" a="1"/>
  <c r="G196" i="1" s="1"/>
  <c r="H196" i="1" a="1"/>
  <c r="H196" i="1" s="1"/>
  <c r="I196" i="1" a="1"/>
  <c r="I196" i="1" s="1"/>
  <c r="J196" i="1" a="1"/>
  <c r="J196" i="1" s="1"/>
  <c r="K196" i="1" a="1"/>
  <c r="K196" i="1" s="1"/>
  <c r="L196" i="1" a="1"/>
  <c r="L196" i="1" s="1"/>
  <c r="M196" i="1" a="1"/>
  <c r="M196" i="1" s="1"/>
  <c r="N196" i="1" a="1"/>
  <c r="N196" i="1" s="1"/>
  <c r="O196" i="1" a="1"/>
  <c r="O196" i="1" s="1"/>
  <c r="P196" i="1" a="1"/>
  <c r="P196" i="1" s="1"/>
  <c r="Q196" i="1" a="1"/>
  <c r="Q196" i="1" s="1"/>
  <c r="R196" i="1" a="1"/>
  <c r="R196" i="1" s="1"/>
  <c r="S196" i="1" a="1"/>
  <c r="S196" i="1" s="1"/>
  <c r="T196" i="1" a="1"/>
  <c r="T196" i="1" s="1"/>
  <c r="U196" i="1" a="1"/>
  <c r="U196" i="1" s="1"/>
  <c r="V196" i="1" a="1"/>
  <c r="V196" i="1" s="1"/>
  <c r="W196" i="1" a="1"/>
  <c r="W196" i="1" s="1"/>
  <c r="X196" i="1" a="1"/>
  <c r="X196" i="1" s="1"/>
  <c r="Y196" i="1" a="1"/>
  <c r="Y196" i="1" s="1"/>
  <c r="B386" i="1" a="1"/>
  <c r="B386" i="1" s="1"/>
  <c r="C386" i="1" a="1"/>
  <c r="C386" i="1" s="1"/>
  <c r="D386" i="1" a="1"/>
  <c r="D386" i="1" s="1"/>
  <c r="E386" i="1" a="1"/>
  <c r="E386" i="1" s="1"/>
  <c r="F386" i="1" a="1"/>
  <c r="F386" i="1" s="1"/>
  <c r="G386" i="1" a="1"/>
  <c r="G386" i="1" s="1"/>
  <c r="H386" i="1" a="1"/>
  <c r="H386" i="1" s="1"/>
  <c r="I386" i="1" a="1"/>
  <c r="I386" i="1" s="1"/>
  <c r="J386" i="1" a="1"/>
  <c r="J386" i="1" s="1"/>
  <c r="K386" i="1" a="1"/>
  <c r="K386" i="1" s="1"/>
  <c r="L386" i="1" a="1"/>
  <c r="L386" i="1" s="1"/>
  <c r="M386" i="1" a="1"/>
  <c r="M386" i="1" s="1"/>
  <c r="N386" i="1" a="1"/>
  <c r="N386" i="1" s="1"/>
  <c r="O386" i="1" a="1"/>
  <c r="O386" i="1" s="1"/>
  <c r="P386" i="1" a="1"/>
  <c r="P386" i="1" s="1"/>
  <c r="Q386" i="1" a="1"/>
  <c r="Q386" i="1" s="1"/>
  <c r="R386" i="1" a="1"/>
  <c r="R386" i="1" s="1"/>
  <c r="S386" i="1" a="1"/>
  <c r="S386" i="1" s="1"/>
  <c r="T386" i="1" a="1"/>
  <c r="T386" i="1" s="1"/>
  <c r="U386" i="1" a="1"/>
  <c r="U386" i="1" s="1"/>
  <c r="V386" i="1" a="1"/>
  <c r="V386" i="1" s="1"/>
  <c r="W386" i="1" a="1"/>
  <c r="W386" i="1" s="1"/>
  <c r="X386" i="1" a="1"/>
  <c r="X386" i="1" s="1"/>
  <c r="Y386" i="1" a="1"/>
  <c r="Y386" i="1" s="1"/>
  <c r="B193" i="1" a="1"/>
  <c r="B193" i="1" s="1"/>
  <c r="C193" i="1" a="1"/>
  <c r="C193" i="1" s="1"/>
  <c r="D193" i="1" a="1"/>
  <c r="D193" i="1" s="1"/>
  <c r="E193" i="1" a="1"/>
  <c r="E193" i="1" s="1"/>
  <c r="F193" i="1" a="1"/>
  <c r="F193" i="1" s="1"/>
  <c r="G193" i="1" a="1"/>
  <c r="G193" i="1" s="1"/>
  <c r="H193" i="1" a="1"/>
  <c r="H193" i="1" s="1"/>
  <c r="I193" i="1" a="1"/>
  <c r="I193" i="1" s="1"/>
  <c r="J193" i="1" a="1"/>
  <c r="J193" i="1" s="1"/>
  <c r="K193" i="1" a="1"/>
  <c r="K193" i="1" s="1"/>
  <c r="L193" i="1" a="1"/>
  <c r="L193" i="1" s="1"/>
  <c r="M193" i="1" a="1"/>
  <c r="M193" i="1" s="1"/>
  <c r="N193" i="1" a="1"/>
  <c r="N193" i="1" s="1"/>
  <c r="O193" i="1" a="1"/>
  <c r="O193" i="1" s="1"/>
  <c r="P193" i="1" a="1"/>
  <c r="P193" i="1" s="1"/>
  <c r="Q193" i="1" a="1"/>
  <c r="Q193" i="1" s="1"/>
  <c r="R193" i="1" a="1"/>
  <c r="R193" i="1" s="1"/>
  <c r="S193" i="1" a="1"/>
  <c r="S193" i="1" s="1"/>
  <c r="T193" i="1" a="1"/>
  <c r="T193" i="1" s="1"/>
  <c r="U193" i="1" a="1"/>
  <c r="U193" i="1" s="1"/>
  <c r="V193" i="1" a="1"/>
  <c r="V193" i="1" s="1"/>
  <c r="W193" i="1" a="1"/>
  <c r="W193" i="1" s="1"/>
  <c r="X193" i="1" a="1"/>
  <c r="X193" i="1" s="1"/>
  <c r="Y193" i="1" a="1"/>
  <c r="Y193" i="1" s="1"/>
  <c r="B194" i="1" a="1"/>
  <c r="B194" i="1" s="1"/>
  <c r="C194" i="1" a="1"/>
  <c r="C194" i="1" s="1"/>
  <c r="D194" i="1" a="1"/>
  <c r="D194" i="1" s="1"/>
  <c r="E194" i="1" a="1"/>
  <c r="E194" i="1" s="1"/>
  <c r="F194" i="1" a="1"/>
  <c r="F194" i="1" s="1"/>
  <c r="G194" i="1" a="1"/>
  <c r="G194" i="1" s="1"/>
  <c r="H194" i="1" a="1"/>
  <c r="H194" i="1" s="1"/>
  <c r="I194" i="1" a="1"/>
  <c r="I194" i="1" s="1"/>
  <c r="J194" i="1" a="1"/>
  <c r="J194" i="1" s="1"/>
  <c r="K194" i="1" a="1"/>
  <c r="K194" i="1" s="1"/>
  <c r="L194" i="1" a="1"/>
  <c r="L194" i="1" s="1"/>
  <c r="M194" i="1" a="1"/>
  <c r="M194" i="1" s="1"/>
  <c r="N194" i="1" a="1"/>
  <c r="N194" i="1" s="1"/>
  <c r="O194" i="1" a="1"/>
  <c r="O194" i="1" s="1"/>
  <c r="P194" i="1" a="1"/>
  <c r="P194" i="1" s="1"/>
  <c r="Q194" i="1" a="1"/>
  <c r="Q194" i="1" s="1"/>
  <c r="R194" i="1" a="1"/>
  <c r="R194" i="1" s="1"/>
  <c r="S194" i="1" a="1"/>
  <c r="S194" i="1" s="1"/>
  <c r="T194" i="1" a="1"/>
  <c r="T194" i="1" s="1"/>
  <c r="U194" i="1" a="1"/>
  <c r="U194" i="1" s="1"/>
  <c r="V194" i="1" a="1"/>
  <c r="V194" i="1" s="1"/>
  <c r="W194" i="1" a="1"/>
  <c r="W194" i="1" s="1"/>
  <c r="X194" i="1" a="1"/>
  <c r="X194" i="1" s="1"/>
  <c r="Y194" i="1" a="1"/>
  <c r="Y194" i="1" s="1"/>
  <c r="B186" i="1" a="1"/>
  <c r="B186" i="1" s="1"/>
  <c r="C186" i="1" a="1"/>
  <c r="C186" i="1" s="1"/>
  <c r="D186" i="1" a="1"/>
  <c r="D186" i="1" s="1"/>
  <c r="E186" i="1" a="1"/>
  <c r="E186" i="1" s="1"/>
  <c r="F186" i="1" a="1"/>
  <c r="F186" i="1" s="1"/>
  <c r="G186" i="1" a="1"/>
  <c r="G186" i="1" s="1"/>
  <c r="H186" i="1" a="1"/>
  <c r="H186" i="1" s="1"/>
  <c r="I186" i="1" a="1"/>
  <c r="I186" i="1" s="1"/>
  <c r="J186" i="1" a="1"/>
  <c r="J186" i="1" s="1"/>
  <c r="K186" i="1" a="1"/>
  <c r="K186" i="1" s="1"/>
  <c r="L186" i="1" a="1"/>
  <c r="L186" i="1" s="1"/>
  <c r="M186" i="1" a="1"/>
  <c r="M186" i="1" s="1"/>
  <c r="N186" i="1" a="1"/>
  <c r="N186" i="1" s="1"/>
  <c r="O186" i="1" a="1"/>
  <c r="O186" i="1" s="1"/>
  <c r="P186" i="1" a="1"/>
  <c r="P186" i="1" s="1"/>
  <c r="Q186" i="1" a="1"/>
  <c r="Q186" i="1" s="1"/>
  <c r="R186" i="1" a="1"/>
  <c r="R186" i="1" s="1"/>
  <c r="S186" i="1" a="1"/>
  <c r="S186" i="1" s="1"/>
  <c r="T186" i="1" a="1"/>
  <c r="T186" i="1" s="1"/>
  <c r="U186" i="1" a="1"/>
  <c r="U186" i="1" s="1"/>
  <c r="V186" i="1" a="1"/>
  <c r="V186" i="1" s="1"/>
  <c r="W186" i="1" a="1"/>
  <c r="W186" i="1" s="1"/>
  <c r="X186" i="1" a="1"/>
  <c r="X186" i="1" s="1"/>
  <c r="Y186" i="1" a="1"/>
  <c r="Y186" i="1" s="1"/>
  <c r="B195" i="1" a="1"/>
  <c r="B195" i="1" s="1"/>
  <c r="C195" i="1" a="1"/>
  <c r="C195" i="1" s="1"/>
  <c r="D195" i="1" a="1"/>
  <c r="D195" i="1" s="1"/>
  <c r="E195" i="1" a="1"/>
  <c r="E195" i="1" s="1"/>
  <c r="F195" i="1" a="1"/>
  <c r="F195" i="1" s="1"/>
  <c r="G195" i="1" a="1"/>
  <c r="G195" i="1" s="1"/>
  <c r="H195" i="1" a="1"/>
  <c r="H195" i="1" s="1"/>
  <c r="I195" i="1" a="1"/>
  <c r="I195" i="1" s="1"/>
  <c r="J195" i="1" a="1"/>
  <c r="J195" i="1" s="1"/>
  <c r="K195" i="1" a="1"/>
  <c r="K195" i="1" s="1"/>
  <c r="L195" i="1" a="1"/>
  <c r="L195" i="1" s="1"/>
  <c r="M195" i="1" a="1"/>
  <c r="M195" i="1" s="1"/>
  <c r="N195" i="1" a="1"/>
  <c r="N195" i="1" s="1"/>
  <c r="O195" i="1" a="1"/>
  <c r="O195" i="1" s="1"/>
  <c r="P195" i="1" a="1"/>
  <c r="P195" i="1" s="1"/>
  <c r="Q195" i="1" a="1"/>
  <c r="Q195" i="1" s="1"/>
  <c r="R195" i="1" a="1"/>
  <c r="R195" i="1" s="1"/>
  <c r="S195" i="1" a="1"/>
  <c r="S195" i="1" s="1"/>
  <c r="T195" i="1" a="1"/>
  <c r="T195" i="1" s="1"/>
  <c r="U195" i="1" a="1"/>
  <c r="U195" i="1" s="1"/>
  <c r="V195" i="1" a="1"/>
  <c r="V195" i="1" s="1"/>
  <c r="W195" i="1" a="1"/>
  <c r="W195" i="1" s="1"/>
  <c r="X195" i="1" a="1"/>
  <c r="X195" i="1" s="1"/>
  <c r="Y195" i="1" a="1"/>
  <c r="Y195" i="1" s="1"/>
  <c r="B197" i="1" a="1"/>
  <c r="B197" i="1" s="1"/>
  <c r="C197" i="1" a="1"/>
  <c r="C197" i="1" s="1"/>
  <c r="D197" i="1" a="1"/>
  <c r="D197" i="1" s="1"/>
  <c r="E197" i="1" a="1"/>
  <c r="E197" i="1" s="1"/>
  <c r="F197" i="1" a="1"/>
  <c r="F197" i="1" s="1"/>
  <c r="G197" i="1" a="1"/>
  <c r="G197" i="1" s="1"/>
  <c r="H197" i="1" a="1"/>
  <c r="H197" i="1" s="1"/>
  <c r="I197" i="1" a="1"/>
  <c r="I197" i="1" s="1"/>
  <c r="J197" i="1" a="1"/>
  <c r="J197" i="1" s="1"/>
  <c r="K197" i="1" a="1"/>
  <c r="K197" i="1" s="1"/>
  <c r="L197" i="1" a="1"/>
  <c r="L197" i="1" s="1"/>
  <c r="M197" i="1" a="1"/>
  <c r="M197" i="1" s="1"/>
  <c r="N197" i="1" a="1"/>
  <c r="N197" i="1" s="1"/>
  <c r="O197" i="1" a="1"/>
  <c r="O197" i="1" s="1"/>
  <c r="P197" i="1" a="1"/>
  <c r="P197" i="1" s="1"/>
  <c r="Q197" i="1" a="1"/>
  <c r="Q197" i="1" s="1"/>
  <c r="R197" i="1" a="1"/>
  <c r="R197" i="1" s="1"/>
  <c r="S197" i="1" a="1"/>
  <c r="S197" i="1" s="1"/>
  <c r="T197" i="1" a="1"/>
  <c r="T197" i="1" s="1"/>
  <c r="U197" i="1" a="1"/>
  <c r="U197" i="1" s="1"/>
  <c r="V197" i="1" a="1"/>
  <c r="V197" i="1" s="1"/>
  <c r="W197" i="1" a="1"/>
  <c r="W197" i="1" s="1"/>
  <c r="X197" i="1" a="1"/>
  <c r="X197" i="1" s="1"/>
  <c r="Y197" i="1" a="1"/>
  <c r="Y197" i="1" s="1"/>
  <c r="B198" i="1" a="1"/>
  <c r="B198" i="1" s="1"/>
  <c r="C198" i="1" a="1"/>
  <c r="C198" i="1" s="1"/>
  <c r="D198" i="1" a="1"/>
  <c r="D198" i="1" s="1"/>
  <c r="E198" i="1" a="1"/>
  <c r="E198" i="1" s="1"/>
  <c r="F198" i="1" a="1"/>
  <c r="F198" i="1" s="1"/>
  <c r="G198" i="1" a="1"/>
  <c r="G198" i="1" s="1"/>
  <c r="H198" i="1" a="1"/>
  <c r="H198" i="1" s="1"/>
  <c r="I198" i="1" a="1"/>
  <c r="I198" i="1" s="1"/>
  <c r="J198" i="1" a="1"/>
  <c r="J198" i="1" s="1"/>
  <c r="K198" i="1" a="1"/>
  <c r="K198" i="1" s="1"/>
  <c r="L198" i="1" a="1"/>
  <c r="L198" i="1" s="1"/>
  <c r="M198" i="1" a="1"/>
  <c r="M198" i="1" s="1"/>
  <c r="N198" i="1" a="1"/>
  <c r="N198" i="1" s="1"/>
  <c r="O198" i="1" a="1"/>
  <c r="O198" i="1" s="1"/>
  <c r="P198" i="1" a="1"/>
  <c r="P198" i="1" s="1"/>
  <c r="Q198" i="1" a="1"/>
  <c r="Q198" i="1" s="1"/>
  <c r="R198" i="1" a="1"/>
  <c r="R198" i="1" s="1"/>
  <c r="S198" i="1" a="1"/>
  <c r="S198" i="1" s="1"/>
  <c r="T198" i="1" a="1"/>
  <c r="T198" i="1" s="1"/>
  <c r="U198" i="1" a="1"/>
  <c r="U198" i="1" s="1"/>
  <c r="V198" i="1" a="1"/>
  <c r="V198" i="1" s="1"/>
  <c r="W198" i="1" a="1"/>
  <c r="W198" i="1" s="1"/>
  <c r="X198" i="1" a="1"/>
  <c r="X198" i="1" s="1"/>
  <c r="Y198" i="1" a="1"/>
  <c r="Y198" i="1" s="1"/>
  <c r="B199" i="1" a="1"/>
  <c r="B199" i="1" s="1"/>
  <c r="C199" i="1" a="1"/>
  <c r="C199" i="1" s="1"/>
  <c r="D199" i="1" a="1"/>
  <c r="D199" i="1" s="1"/>
  <c r="E199" i="1" a="1"/>
  <c r="E199" i="1" s="1"/>
  <c r="F199" i="1" a="1"/>
  <c r="F199" i="1" s="1"/>
  <c r="G199" i="1" a="1"/>
  <c r="G199" i="1" s="1"/>
  <c r="H199" i="1" a="1"/>
  <c r="H199" i="1" s="1"/>
  <c r="I199" i="1" a="1"/>
  <c r="I199" i="1" s="1"/>
  <c r="J199" i="1" a="1"/>
  <c r="J199" i="1" s="1"/>
  <c r="K199" i="1" a="1"/>
  <c r="K199" i="1" s="1"/>
  <c r="L199" i="1" a="1"/>
  <c r="L199" i="1" s="1"/>
  <c r="M199" i="1" a="1"/>
  <c r="M199" i="1" s="1"/>
  <c r="N199" i="1" a="1"/>
  <c r="N199" i="1" s="1"/>
  <c r="O199" i="1" a="1"/>
  <c r="O199" i="1" s="1"/>
  <c r="P199" i="1" a="1"/>
  <c r="P199" i="1" s="1"/>
  <c r="Q199" i="1" a="1"/>
  <c r="Q199" i="1" s="1"/>
  <c r="R199" i="1" a="1"/>
  <c r="R199" i="1" s="1"/>
  <c r="S199" i="1" a="1"/>
  <c r="S199" i="1" s="1"/>
  <c r="T199" i="1" a="1"/>
  <c r="T199" i="1" s="1"/>
  <c r="U199" i="1" a="1"/>
  <c r="U199" i="1" s="1"/>
  <c r="V199" i="1" a="1"/>
  <c r="V199" i="1" s="1"/>
  <c r="W199" i="1" a="1"/>
  <c r="W199" i="1" s="1"/>
  <c r="X199" i="1" a="1"/>
  <c r="X199" i="1" s="1"/>
  <c r="Y199" i="1" a="1"/>
  <c r="Y199" i="1" s="1"/>
  <c r="B201" i="1" a="1"/>
  <c r="B201" i="1" s="1"/>
  <c r="C201" i="1" a="1"/>
  <c r="C201" i="1" s="1"/>
  <c r="D201" i="1" a="1"/>
  <c r="D201" i="1" s="1"/>
  <c r="E201" i="1" a="1"/>
  <c r="E201" i="1" s="1"/>
  <c r="F201" i="1" a="1"/>
  <c r="F201" i="1" s="1"/>
  <c r="G201" i="1" a="1"/>
  <c r="G201" i="1" s="1"/>
  <c r="H201" i="1" a="1"/>
  <c r="H201" i="1" s="1"/>
  <c r="I201" i="1" a="1"/>
  <c r="I201" i="1" s="1"/>
  <c r="J201" i="1" a="1"/>
  <c r="J201" i="1" s="1"/>
  <c r="K201" i="1" a="1"/>
  <c r="K201" i="1" s="1"/>
  <c r="L201" i="1" a="1"/>
  <c r="L201" i="1" s="1"/>
  <c r="M201" i="1" a="1"/>
  <c r="M201" i="1" s="1"/>
  <c r="N201" i="1" a="1"/>
  <c r="N201" i="1" s="1"/>
  <c r="O201" i="1" a="1"/>
  <c r="O201" i="1" s="1"/>
  <c r="P201" i="1" a="1"/>
  <c r="P201" i="1" s="1"/>
  <c r="Q201" i="1" a="1"/>
  <c r="Q201" i="1" s="1"/>
  <c r="R201" i="1" a="1"/>
  <c r="R201" i="1" s="1"/>
  <c r="S201" i="1" a="1"/>
  <c r="S201" i="1" s="1"/>
  <c r="T201" i="1" a="1"/>
  <c r="T201" i="1" s="1"/>
  <c r="U201" i="1" a="1"/>
  <c r="U201" i="1" s="1"/>
  <c r="V201" i="1" a="1"/>
  <c r="V201" i="1" s="1"/>
  <c r="W201" i="1" a="1"/>
  <c r="W201" i="1" s="1"/>
  <c r="X201" i="1" a="1"/>
  <c r="X201" i="1" s="1"/>
  <c r="Y201" i="1" a="1"/>
  <c r="Y201" i="1" s="1"/>
  <c r="B365" i="1" a="1"/>
  <c r="B365" i="1" s="1"/>
  <c r="C365" i="1" a="1"/>
  <c r="C365" i="1" s="1"/>
  <c r="D365" i="1" a="1"/>
  <c r="D365" i="1" s="1"/>
  <c r="E365" i="1" a="1"/>
  <c r="E365" i="1" s="1"/>
  <c r="F365" i="1" a="1"/>
  <c r="F365" i="1" s="1"/>
  <c r="G365" i="1" a="1"/>
  <c r="G365" i="1" s="1"/>
  <c r="H365" i="1" a="1"/>
  <c r="H365" i="1" s="1"/>
  <c r="I365" i="1" a="1"/>
  <c r="I365" i="1" s="1"/>
  <c r="J365" i="1" a="1"/>
  <c r="J365" i="1" s="1"/>
  <c r="K365" i="1" a="1"/>
  <c r="K365" i="1" s="1"/>
  <c r="L365" i="1" a="1"/>
  <c r="L365" i="1" s="1"/>
  <c r="M365" i="1" a="1"/>
  <c r="M365" i="1" s="1"/>
  <c r="N365" i="1" a="1"/>
  <c r="N365" i="1" s="1"/>
  <c r="O365" i="1" a="1"/>
  <c r="O365" i="1" s="1"/>
  <c r="P365" i="1" a="1"/>
  <c r="P365" i="1" s="1"/>
  <c r="Q365" i="1" a="1"/>
  <c r="Q365" i="1" s="1"/>
  <c r="R365" i="1" a="1"/>
  <c r="R365" i="1" s="1"/>
  <c r="S365" i="1" a="1"/>
  <c r="S365" i="1" s="1"/>
  <c r="T365" i="1" a="1"/>
  <c r="T365" i="1" s="1"/>
  <c r="U365" i="1" a="1"/>
  <c r="U365" i="1" s="1"/>
  <c r="V365" i="1" a="1"/>
  <c r="V365" i="1" s="1"/>
  <c r="W365" i="1" a="1"/>
  <c r="W365" i="1" s="1"/>
  <c r="X365" i="1" a="1"/>
  <c r="X365" i="1" s="1"/>
  <c r="Y365" i="1" a="1"/>
  <c r="Y365" i="1" s="1"/>
  <c r="B204" i="1" a="1"/>
  <c r="B204" i="1" s="1"/>
  <c r="C204" i="1" a="1"/>
  <c r="C204" i="1" s="1"/>
  <c r="D204" i="1" a="1"/>
  <c r="D204" i="1" s="1"/>
  <c r="E204" i="1" a="1"/>
  <c r="E204" i="1" s="1"/>
  <c r="F204" i="1" a="1"/>
  <c r="F204" i="1" s="1"/>
  <c r="G204" i="1" a="1"/>
  <c r="G204" i="1" s="1"/>
  <c r="H204" i="1" a="1"/>
  <c r="H204" i="1" s="1"/>
  <c r="I204" i="1" a="1"/>
  <c r="I204" i="1" s="1"/>
  <c r="J204" i="1" a="1"/>
  <c r="J204" i="1" s="1"/>
  <c r="K204" i="1" a="1"/>
  <c r="K204" i="1" s="1"/>
  <c r="L204" i="1" a="1"/>
  <c r="L204" i="1" s="1"/>
  <c r="M204" i="1" a="1"/>
  <c r="M204" i="1" s="1"/>
  <c r="N204" i="1" a="1"/>
  <c r="N204" i="1" s="1"/>
  <c r="O204" i="1" a="1"/>
  <c r="O204" i="1" s="1"/>
  <c r="P204" i="1" a="1"/>
  <c r="P204" i="1" s="1"/>
  <c r="Q204" i="1" a="1"/>
  <c r="Q204" i="1" s="1"/>
  <c r="R204" i="1" a="1"/>
  <c r="R204" i="1" s="1"/>
  <c r="S204" i="1" a="1"/>
  <c r="S204" i="1" s="1"/>
  <c r="T204" i="1" a="1"/>
  <c r="T204" i="1" s="1"/>
  <c r="U204" i="1" a="1"/>
  <c r="U204" i="1" s="1"/>
  <c r="V204" i="1" a="1"/>
  <c r="V204" i="1" s="1"/>
  <c r="W204" i="1" a="1"/>
  <c r="W204" i="1" s="1"/>
  <c r="X204" i="1" a="1"/>
  <c r="X204" i="1" s="1"/>
  <c r="Y204" i="1" a="1"/>
  <c r="Y204" i="1" s="1"/>
  <c r="B205" i="1" a="1"/>
  <c r="B205" i="1" s="1"/>
  <c r="C205" i="1" a="1"/>
  <c r="C205" i="1" s="1"/>
  <c r="D205" i="1" a="1"/>
  <c r="D205" i="1" s="1"/>
  <c r="E205" i="1" a="1"/>
  <c r="E205" i="1" s="1"/>
  <c r="F205" i="1" a="1"/>
  <c r="F205" i="1" s="1"/>
  <c r="G205" i="1" a="1"/>
  <c r="G205" i="1" s="1"/>
  <c r="H205" i="1" a="1"/>
  <c r="H205" i="1" s="1"/>
  <c r="I205" i="1" a="1"/>
  <c r="I205" i="1" s="1"/>
  <c r="J205" i="1" a="1"/>
  <c r="J205" i="1" s="1"/>
  <c r="K205" i="1" a="1"/>
  <c r="K205" i="1" s="1"/>
  <c r="L205" i="1" a="1"/>
  <c r="L205" i="1" s="1"/>
  <c r="M205" i="1" a="1"/>
  <c r="M205" i="1" s="1"/>
  <c r="N205" i="1" a="1"/>
  <c r="N205" i="1" s="1"/>
  <c r="O205" i="1" a="1"/>
  <c r="O205" i="1" s="1"/>
  <c r="P205" i="1" a="1"/>
  <c r="P205" i="1" s="1"/>
  <c r="Q205" i="1" a="1"/>
  <c r="Q205" i="1" s="1"/>
  <c r="R205" i="1" a="1"/>
  <c r="R205" i="1" s="1"/>
  <c r="S205" i="1" a="1"/>
  <c r="S205" i="1" s="1"/>
  <c r="T205" i="1" a="1"/>
  <c r="T205" i="1" s="1"/>
  <c r="U205" i="1" a="1"/>
  <c r="U205" i="1" s="1"/>
  <c r="V205" i="1" a="1"/>
  <c r="V205" i="1" s="1"/>
  <c r="W205" i="1" a="1"/>
  <c r="W205" i="1" s="1"/>
  <c r="X205" i="1" a="1"/>
  <c r="X205" i="1" s="1"/>
  <c r="Y205" i="1" a="1"/>
  <c r="Y205" i="1" s="1"/>
  <c r="B206" i="1" a="1"/>
  <c r="B206" i="1" s="1"/>
  <c r="C206" i="1" a="1"/>
  <c r="C206" i="1" s="1"/>
  <c r="D206" i="1" a="1"/>
  <c r="D206" i="1" s="1"/>
  <c r="E206" i="1" a="1"/>
  <c r="E206" i="1" s="1"/>
  <c r="F206" i="1" a="1"/>
  <c r="F206" i="1" s="1"/>
  <c r="G206" i="1" a="1"/>
  <c r="G206" i="1" s="1"/>
  <c r="H206" i="1" a="1"/>
  <c r="H206" i="1" s="1"/>
  <c r="I206" i="1" a="1"/>
  <c r="I206" i="1" s="1"/>
  <c r="J206" i="1" a="1"/>
  <c r="J206" i="1" s="1"/>
  <c r="K206" i="1" a="1"/>
  <c r="K206" i="1" s="1"/>
  <c r="L206" i="1" a="1"/>
  <c r="L206" i="1" s="1"/>
  <c r="M206" i="1" a="1"/>
  <c r="M206" i="1" s="1"/>
  <c r="N206" i="1" a="1"/>
  <c r="N206" i="1" s="1"/>
  <c r="O206" i="1" a="1"/>
  <c r="O206" i="1" s="1"/>
  <c r="P206" i="1" a="1"/>
  <c r="P206" i="1" s="1"/>
  <c r="Q206" i="1" a="1"/>
  <c r="Q206" i="1" s="1"/>
  <c r="R206" i="1" a="1"/>
  <c r="R206" i="1" s="1"/>
  <c r="S206" i="1" a="1"/>
  <c r="S206" i="1" s="1"/>
  <c r="T206" i="1" a="1"/>
  <c r="T206" i="1" s="1"/>
  <c r="U206" i="1" a="1"/>
  <c r="U206" i="1" s="1"/>
  <c r="V206" i="1" a="1"/>
  <c r="V206" i="1" s="1"/>
  <c r="W206" i="1" a="1"/>
  <c r="W206" i="1" s="1"/>
  <c r="X206" i="1" a="1"/>
  <c r="X206" i="1" s="1"/>
  <c r="Y206" i="1" a="1"/>
  <c r="Y206" i="1" s="1"/>
  <c r="B207" i="1" a="1"/>
  <c r="B207" i="1" s="1"/>
  <c r="C207" i="1" a="1"/>
  <c r="C207" i="1" s="1"/>
  <c r="D207" i="1" a="1"/>
  <c r="D207" i="1" s="1"/>
  <c r="E207" i="1" a="1"/>
  <c r="E207" i="1" s="1"/>
  <c r="F207" i="1" a="1"/>
  <c r="F207" i="1" s="1"/>
  <c r="G207" i="1" a="1"/>
  <c r="G207" i="1" s="1"/>
  <c r="H207" i="1" a="1"/>
  <c r="H207" i="1" s="1"/>
  <c r="I207" i="1" a="1"/>
  <c r="I207" i="1" s="1"/>
  <c r="J207" i="1" a="1"/>
  <c r="J207" i="1" s="1"/>
  <c r="K207" i="1" a="1"/>
  <c r="K207" i="1" s="1"/>
  <c r="L207" i="1" a="1"/>
  <c r="L207" i="1" s="1"/>
  <c r="M207" i="1" a="1"/>
  <c r="M207" i="1" s="1"/>
  <c r="N207" i="1" a="1"/>
  <c r="N207" i="1" s="1"/>
  <c r="O207" i="1" a="1"/>
  <c r="O207" i="1" s="1"/>
  <c r="P207" i="1" a="1"/>
  <c r="P207" i="1" s="1"/>
  <c r="Q207" i="1" a="1"/>
  <c r="Q207" i="1" s="1"/>
  <c r="R207" i="1" a="1"/>
  <c r="R207" i="1" s="1"/>
  <c r="S207" i="1" a="1"/>
  <c r="S207" i="1" s="1"/>
  <c r="T207" i="1" a="1"/>
  <c r="T207" i="1" s="1"/>
  <c r="U207" i="1" a="1"/>
  <c r="U207" i="1" s="1"/>
  <c r="V207" i="1" a="1"/>
  <c r="V207" i="1" s="1"/>
  <c r="W207" i="1" a="1"/>
  <c r="W207" i="1" s="1"/>
  <c r="X207" i="1" a="1"/>
  <c r="X207" i="1" s="1"/>
  <c r="Y207" i="1" a="1"/>
  <c r="Y207" i="1" s="1"/>
  <c r="B208" i="1" a="1"/>
  <c r="B208" i="1" s="1"/>
  <c r="C208" i="1" a="1"/>
  <c r="C208" i="1" s="1"/>
  <c r="D208" i="1" a="1"/>
  <c r="D208" i="1" s="1"/>
  <c r="E208" i="1" a="1"/>
  <c r="E208" i="1" s="1"/>
  <c r="F208" i="1" a="1"/>
  <c r="F208" i="1" s="1"/>
  <c r="G208" i="1" a="1"/>
  <c r="G208" i="1" s="1"/>
  <c r="H208" i="1" a="1"/>
  <c r="H208" i="1" s="1"/>
  <c r="I208" i="1" a="1"/>
  <c r="I208" i="1" s="1"/>
  <c r="J208" i="1" a="1"/>
  <c r="J208" i="1" s="1"/>
  <c r="K208" i="1" a="1"/>
  <c r="K208" i="1" s="1"/>
  <c r="L208" i="1" a="1"/>
  <c r="L208" i="1" s="1"/>
  <c r="M208" i="1" a="1"/>
  <c r="M208" i="1" s="1"/>
  <c r="N208" i="1" a="1"/>
  <c r="N208" i="1" s="1"/>
  <c r="O208" i="1" a="1"/>
  <c r="O208" i="1" s="1"/>
  <c r="P208" i="1" a="1"/>
  <c r="P208" i="1" s="1"/>
  <c r="Q208" i="1" a="1"/>
  <c r="Q208" i="1" s="1"/>
  <c r="R208" i="1" a="1"/>
  <c r="R208" i="1" s="1"/>
  <c r="S208" i="1" a="1"/>
  <c r="S208" i="1" s="1"/>
  <c r="T208" i="1" a="1"/>
  <c r="T208" i="1" s="1"/>
  <c r="U208" i="1" a="1"/>
  <c r="U208" i="1" s="1"/>
  <c r="V208" i="1" a="1"/>
  <c r="V208" i="1" s="1"/>
  <c r="W208" i="1" a="1"/>
  <c r="W208" i="1" s="1"/>
  <c r="X208" i="1" a="1"/>
  <c r="X208" i="1" s="1"/>
  <c r="Y208" i="1" a="1"/>
  <c r="Y208" i="1" s="1"/>
  <c r="B209" i="1" a="1"/>
  <c r="B209" i="1" s="1"/>
  <c r="C209" i="1" a="1"/>
  <c r="C209" i="1" s="1"/>
  <c r="D209" i="1" a="1"/>
  <c r="D209" i="1" s="1"/>
  <c r="E209" i="1" a="1"/>
  <c r="E209" i="1" s="1"/>
  <c r="F209" i="1" a="1"/>
  <c r="F209" i="1" s="1"/>
  <c r="G209" i="1" a="1"/>
  <c r="G209" i="1" s="1"/>
  <c r="H209" i="1" a="1"/>
  <c r="H209" i="1" s="1"/>
  <c r="I209" i="1" a="1"/>
  <c r="I209" i="1" s="1"/>
  <c r="J209" i="1" a="1"/>
  <c r="J209" i="1" s="1"/>
  <c r="K209" i="1" a="1"/>
  <c r="K209" i="1" s="1"/>
  <c r="L209" i="1" a="1"/>
  <c r="L209" i="1" s="1"/>
  <c r="M209" i="1" a="1"/>
  <c r="M209" i="1" s="1"/>
  <c r="N209" i="1" a="1"/>
  <c r="N209" i="1" s="1"/>
  <c r="O209" i="1" a="1"/>
  <c r="O209" i="1" s="1"/>
  <c r="P209" i="1" a="1"/>
  <c r="P209" i="1" s="1"/>
  <c r="Q209" i="1" a="1"/>
  <c r="Q209" i="1" s="1"/>
  <c r="R209" i="1" a="1"/>
  <c r="R209" i="1" s="1"/>
  <c r="S209" i="1" a="1"/>
  <c r="S209" i="1" s="1"/>
  <c r="T209" i="1" a="1"/>
  <c r="T209" i="1" s="1"/>
  <c r="U209" i="1" a="1"/>
  <c r="U209" i="1" s="1"/>
  <c r="V209" i="1" a="1"/>
  <c r="V209" i="1" s="1"/>
  <c r="W209" i="1" a="1"/>
  <c r="W209" i="1" s="1"/>
  <c r="X209" i="1" a="1"/>
  <c r="X209" i="1" s="1"/>
  <c r="Y209" i="1" a="1"/>
  <c r="Y209" i="1" s="1"/>
  <c r="B387" i="1" a="1"/>
  <c r="B387" i="1" s="1"/>
  <c r="C387" i="1" a="1"/>
  <c r="C387" i="1" s="1"/>
  <c r="D387" i="1" a="1"/>
  <c r="D387" i="1" s="1"/>
  <c r="E387" i="1" a="1"/>
  <c r="E387" i="1" s="1"/>
  <c r="F387" i="1" a="1"/>
  <c r="F387" i="1" s="1"/>
  <c r="G387" i="1" a="1"/>
  <c r="G387" i="1" s="1"/>
  <c r="H387" i="1" a="1"/>
  <c r="H387" i="1" s="1"/>
  <c r="I387" i="1" a="1"/>
  <c r="I387" i="1" s="1"/>
  <c r="J387" i="1" a="1"/>
  <c r="J387" i="1" s="1"/>
  <c r="K387" i="1" a="1"/>
  <c r="K387" i="1" s="1"/>
  <c r="L387" i="1" a="1"/>
  <c r="L387" i="1" s="1"/>
  <c r="M387" i="1" a="1"/>
  <c r="M387" i="1" s="1"/>
  <c r="N387" i="1" a="1"/>
  <c r="N387" i="1" s="1"/>
  <c r="O387" i="1" a="1"/>
  <c r="O387" i="1" s="1"/>
  <c r="P387" i="1" a="1"/>
  <c r="P387" i="1" s="1"/>
  <c r="Q387" i="1" a="1"/>
  <c r="Q387" i="1" s="1"/>
  <c r="R387" i="1" a="1"/>
  <c r="R387" i="1" s="1"/>
  <c r="S387" i="1" a="1"/>
  <c r="S387" i="1" s="1"/>
  <c r="T387" i="1" a="1"/>
  <c r="T387" i="1" s="1"/>
  <c r="U387" i="1" a="1"/>
  <c r="U387" i="1" s="1"/>
  <c r="V387" i="1" a="1"/>
  <c r="V387" i="1" s="1"/>
  <c r="W387" i="1" a="1"/>
  <c r="W387" i="1" s="1"/>
  <c r="X387" i="1" a="1"/>
  <c r="X387" i="1" s="1"/>
  <c r="Y387" i="1" a="1"/>
  <c r="Y387" i="1" s="1"/>
  <c r="B210" i="1" a="1"/>
  <c r="B210" i="1" s="1"/>
  <c r="C210" i="1" a="1"/>
  <c r="C210" i="1" s="1"/>
  <c r="D210" i="1" a="1"/>
  <c r="D210" i="1" s="1"/>
  <c r="E210" i="1" a="1"/>
  <c r="E210" i="1" s="1"/>
  <c r="F210" i="1" a="1"/>
  <c r="F210" i="1" s="1"/>
  <c r="G210" i="1" a="1"/>
  <c r="G210" i="1" s="1"/>
  <c r="H210" i="1" a="1"/>
  <c r="H210" i="1" s="1"/>
  <c r="I210" i="1" a="1"/>
  <c r="I210" i="1" s="1"/>
  <c r="J210" i="1" a="1"/>
  <c r="J210" i="1" s="1"/>
  <c r="K210" i="1" a="1"/>
  <c r="K210" i="1" s="1"/>
  <c r="L210" i="1" a="1"/>
  <c r="L210" i="1" s="1"/>
  <c r="M210" i="1" a="1"/>
  <c r="M210" i="1" s="1"/>
  <c r="N210" i="1" a="1"/>
  <c r="N210" i="1" s="1"/>
  <c r="O210" i="1" a="1"/>
  <c r="O210" i="1" s="1"/>
  <c r="P210" i="1" a="1"/>
  <c r="P210" i="1" s="1"/>
  <c r="Q210" i="1" a="1"/>
  <c r="Q210" i="1" s="1"/>
  <c r="R210" i="1" a="1"/>
  <c r="R210" i="1" s="1"/>
  <c r="S210" i="1" a="1"/>
  <c r="S210" i="1" s="1"/>
  <c r="T210" i="1" a="1"/>
  <c r="T210" i="1" s="1"/>
  <c r="U210" i="1" a="1"/>
  <c r="U210" i="1" s="1"/>
  <c r="V210" i="1" a="1"/>
  <c r="V210" i="1" s="1"/>
  <c r="W210" i="1" a="1"/>
  <c r="W210" i="1" s="1"/>
  <c r="X210" i="1" a="1"/>
  <c r="X210" i="1" s="1"/>
  <c r="Y210" i="1" a="1"/>
  <c r="Y210" i="1" s="1"/>
  <c r="B211" i="1" a="1"/>
  <c r="B211" i="1" s="1"/>
  <c r="C211" i="1" a="1"/>
  <c r="C211" i="1" s="1"/>
  <c r="D211" i="1" a="1"/>
  <c r="D211" i="1" s="1"/>
  <c r="E211" i="1" a="1"/>
  <c r="E211" i="1" s="1"/>
  <c r="F211" i="1" a="1"/>
  <c r="F211" i="1" s="1"/>
  <c r="G211" i="1" a="1"/>
  <c r="G211" i="1" s="1"/>
  <c r="H211" i="1" a="1"/>
  <c r="H211" i="1" s="1"/>
  <c r="I211" i="1" a="1"/>
  <c r="I211" i="1" s="1"/>
  <c r="J211" i="1" a="1"/>
  <c r="J211" i="1" s="1"/>
  <c r="K211" i="1" a="1"/>
  <c r="K211" i="1" s="1"/>
  <c r="L211" i="1" a="1"/>
  <c r="L211" i="1" s="1"/>
  <c r="M211" i="1" a="1"/>
  <c r="M211" i="1" s="1"/>
  <c r="N211" i="1" a="1"/>
  <c r="N211" i="1" s="1"/>
  <c r="O211" i="1" a="1"/>
  <c r="O211" i="1" s="1"/>
  <c r="P211" i="1" a="1"/>
  <c r="P211" i="1" s="1"/>
  <c r="Q211" i="1" a="1"/>
  <c r="Q211" i="1" s="1"/>
  <c r="R211" i="1" a="1"/>
  <c r="R211" i="1" s="1"/>
  <c r="S211" i="1" a="1"/>
  <c r="S211" i="1" s="1"/>
  <c r="T211" i="1" a="1"/>
  <c r="T211" i="1" s="1"/>
  <c r="U211" i="1" a="1"/>
  <c r="U211" i="1" s="1"/>
  <c r="V211" i="1" a="1"/>
  <c r="V211" i="1" s="1"/>
  <c r="W211" i="1" a="1"/>
  <c r="W211" i="1" s="1"/>
  <c r="X211" i="1" a="1"/>
  <c r="X211" i="1" s="1"/>
  <c r="Y211" i="1" a="1"/>
  <c r="Y211" i="1" s="1"/>
  <c r="B212" i="1" a="1"/>
  <c r="B212" i="1" s="1"/>
  <c r="C212" i="1" a="1"/>
  <c r="C212" i="1" s="1"/>
  <c r="D212" i="1" a="1"/>
  <c r="D212" i="1" s="1"/>
  <c r="E212" i="1" a="1"/>
  <c r="E212" i="1" s="1"/>
  <c r="F212" i="1" a="1"/>
  <c r="F212" i="1" s="1"/>
  <c r="G212" i="1" a="1"/>
  <c r="G212" i="1" s="1"/>
  <c r="H212" i="1" a="1"/>
  <c r="H212" i="1" s="1"/>
  <c r="I212" i="1" a="1"/>
  <c r="I212" i="1" s="1"/>
  <c r="J212" i="1" a="1"/>
  <c r="J212" i="1" s="1"/>
  <c r="K212" i="1" a="1"/>
  <c r="K212" i="1" s="1"/>
  <c r="L212" i="1" a="1"/>
  <c r="L212" i="1" s="1"/>
  <c r="M212" i="1" a="1"/>
  <c r="M212" i="1" s="1"/>
  <c r="N212" i="1" a="1"/>
  <c r="N212" i="1" s="1"/>
  <c r="O212" i="1" a="1"/>
  <c r="O212" i="1" s="1"/>
  <c r="P212" i="1" a="1"/>
  <c r="P212" i="1" s="1"/>
  <c r="Q212" i="1" a="1"/>
  <c r="Q212" i="1" s="1"/>
  <c r="R212" i="1" a="1"/>
  <c r="R212" i="1" s="1"/>
  <c r="S212" i="1" a="1"/>
  <c r="S212" i="1" s="1"/>
  <c r="T212" i="1" a="1"/>
  <c r="T212" i="1" s="1"/>
  <c r="U212" i="1" a="1"/>
  <c r="U212" i="1" s="1"/>
  <c r="V212" i="1" a="1"/>
  <c r="V212" i="1" s="1"/>
  <c r="W212" i="1" a="1"/>
  <c r="W212" i="1" s="1"/>
  <c r="X212" i="1" a="1"/>
  <c r="X212" i="1" s="1"/>
  <c r="Y212" i="1" a="1"/>
  <c r="Y212" i="1" s="1"/>
  <c r="B213" i="1" a="1"/>
  <c r="B213" i="1" s="1"/>
  <c r="C213" i="1" a="1"/>
  <c r="C213" i="1" s="1"/>
  <c r="D213" i="1" a="1"/>
  <c r="D213" i="1" s="1"/>
  <c r="E213" i="1" a="1"/>
  <c r="E213" i="1" s="1"/>
  <c r="F213" i="1" a="1"/>
  <c r="F213" i="1" s="1"/>
  <c r="G213" i="1" a="1"/>
  <c r="G213" i="1" s="1"/>
  <c r="H213" i="1" a="1"/>
  <c r="H213" i="1" s="1"/>
  <c r="I213" i="1" a="1"/>
  <c r="I213" i="1" s="1"/>
  <c r="J213" i="1" a="1"/>
  <c r="J213" i="1" s="1"/>
  <c r="K213" i="1" a="1"/>
  <c r="K213" i="1" s="1"/>
  <c r="L213" i="1" a="1"/>
  <c r="L213" i="1" s="1"/>
  <c r="M213" i="1" a="1"/>
  <c r="M213" i="1" s="1"/>
  <c r="N213" i="1" a="1"/>
  <c r="N213" i="1" s="1"/>
  <c r="O213" i="1" a="1"/>
  <c r="O213" i="1" s="1"/>
  <c r="P213" i="1" a="1"/>
  <c r="P213" i="1" s="1"/>
  <c r="Q213" i="1" a="1"/>
  <c r="Q213" i="1" s="1"/>
  <c r="R213" i="1" a="1"/>
  <c r="R213" i="1" s="1"/>
  <c r="S213" i="1" a="1"/>
  <c r="S213" i="1" s="1"/>
  <c r="T213" i="1" a="1"/>
  <c r="T213" i="1" s="1"/>
  <c r="U213" i="1" a="1"/>
  <c r="U213" i="1" s="1"/>
  <c r="V213" i="1" a="1"/>
  <c r="V213" i="1" s="1"/>
  <c r="W213" i="1" a="1"/>
  <c r="W213" i="1" s="1"/>
  <c r="X213" i="1" a="1"/>
  <c r="X213" i="1" s="1"/>
  <c r="Y213" i="1" a="1"/>
  <c r="Y213" i="1" s="1"/>
  <c r="B214" i="1" a="1"/>
  <c r="B214" i="1" s="1"/>
  <c r="C214" i="1" a="1"/>
  <c r="C214" i="1" s="1"/>
  <c r="D214" i="1" a="1"/>
  <c r="D214" i="1" s="1"/>
  <c r="E214" i="1" a="1"/>
  <c r="E214" i="1" s="1"/>
  <c r="F214" i="1" a="1"/>
  <c r="F214" i="1" s="1"/>
  <c r="G214" i="1" a="1"/>
  <c r="G214" i="1" s="1"/>
  <c r="H214" i="1" a="1"/>
  <c r="H214" i="1" s="1"/>
  <c r="I214" i="1" a="1"/>
  <c r="I214" i="1" s="1"/>
  <c r="J214" i="1" a="1"/>
  <c r="J214" i="1" s="1"/>
  <c r="K214" i="1" a="1"/>
  <c r="K214" i="1" s="1"/>
  <c r="L214" i="1" a="1"/>
  <c r="L214" i="1" s="1"/>
  <c r="M214" i="1" a="1"/>
  <c r="M214" i="1" s="1"/>
  <c r="N214" i="1" a="1"/>
  <c r="N214" i="1" s="1"/>
  <c r="O214" i="1" a="1"/>
  <c r="O214" i="1" s="1"/>
  <c r="P214" i="1" a="1"/>
  <c r="P214" i="1" s="1"/>
  <c r="Q214" i="1" a="1"/>
  <c r="Q214" i="1" s="1"/>
  <c r="R214" i="1" a="1"/>
  <c r="R214" i="1" s="1"/>
  <c r="S214" i="1" a="1"/>
  <c r="S214" i="1" s="1"/>
  <c r="T214" i="1" a="1"/>
  <c r="T214" i="1" s="1"/>
  <c r="U214" i="1" a="1"/>
  <c r="U214" i="1" s="1"/>
  <c r="V214" i="1" a="1"/>
  <c r="V214" i="1" s="1"/>
  <c r="W214" i="1" a="1"/>
  <c r="W214" i="1" s="1"/>
  <c r="X214" i="1" a="1"/>
  <c r="X214" i="1" s="1"/>
  <c r="Y214" i="1" a="1"/>
  <c r="Y214" i="1" s="1"/>
  <c r="B220" i="1" a="1"/>
  <c r="B220" i="1" s="1"/>
  <c r="C220" i="1" a="1"/>
  <c r="C220" i="1" s="1"/>
  <c r="D220" i="1" a="1"/>
  <c r="D220" i="1" s="1"/>
  <c r="E220" i="1" a="1"/>
  <c r="E220" i="1" s="1"/>
  <c r="F220" i="1" a="1"/>
  <c r="F220" i="1" s="1"/>
  <c r="G220" i="1" a="1"/>
  <c r="G220" i="1" s="1"/>
  <c r="H220" i="1" a="1"/>
  <c r="H220" i="1" s="1"/>
  <c r="I220" i="1" a="1"/>
  <c r="I220" i="1" s="1"/>
  <c r="J220" i="1" a="1"/>
  <c r="J220" i="1" s="1"/>
  <c r="K220" i="1" a="1"/>
  <c r="K220" i="1" s="1"/>
  <c r="L220" i="1" a="1"/>
  <c r="L220" i="1" s="1"/>
  <c r="M220" i="1" a="1"/>
  <c r="M220" i="1" s="1"/>
  <c r="N220" i="1" a="1"/>
  <c r="N220" i="1" s="1"/>
  <c r="O220" i="1" a="1"/>
  <c r="O220" i="1" s="1"/>
  <c r="P220" i="1" a="1"/>
  <c r="P220" i="1" s="1"/>
  <c r="Q220" i="1" a="1"/>
  <c r="Q220" i="1" s="1"/>
  <c r="R220" i="1" a="1"/>
  <c r="R220" i="1" s="1"/>
  <c r="S220" i="1" a="1"/>
  <c r="S220" i="1" s="1"/>
  <c r="T220" i="1" a="1"/>
  <c r="T220" i="1" s="1"/>
  <c r="U220" i="1" a="1"/>
  <c r="U220" i="1" s="1"/>
  <c r="V220" i="1" a="1"/>
  <c r="V220" i="1" s="1"/>
  <c r="W220" i="1" a="1"/>
  <c r="W220" i="1" s="1"/>
  <c r="X220" i="1" a="1"/>
  <c r="X220" i="1" s="1"/>
  <c r="Y220" i="1" a="1"/>
  <c r="Y220" i="1" s="1"/>
  <c r="B215" i="1" a="1"/>
  <c r="B215" i="1" s="1"/>
  <c r="C215" i="1" a="1"/>
  <c r="C215" i="1" s="1"/>
  <c r="D215" i="1" a="1"/>
  <c r="D215" i="1" s="1"/>
  <c r="E215" i="1" a="1"/>
  <c r="E215" i="1" s="1"/>
  <c r="F215" i="1" a="1"/>
  <c r="F215" i="1" s="1"/>
  <c r="G215" i="1" a="1"/>
  <c r="G215" i="1" s="1"/>
  <c r="H215" i="1" a="1"/>
  <c r="H215" i="1" s="1"/>
  <c r="I215" i="1" a="1"/>
  <c r="I215" i="1" s="1"/>
  <c r="J215" i="1" a="1"/>
  <c r="J215" i="1" s="1"/>
  <c r="K215" i="1" a="1"/>
  <c r="K215" i="1" s="1"/>
  <c r="L215" i="1" a="1"/>
  <c r="L215" i="1" s="1"/>
  <c r="M215" i="1" a="1"/>
  <c r="M215" i="1" s="1"/>
  <c r="N215" i="1" a="1"/>
  <c r="N215" i="1" s="1"/>
  <c r="O215" i="1" a="1"/>
  <c r="O215" i="1" s="1"/>
  <c r="P215" i="1" a="1"/>
  <c r="P215" i="1" s="1"/>
  <c r="Q215" i="1" a="1"/>
  <c r="Q215" i="1" s="1"/>
  <c r="R215" i="1" a="1"/>
  <c r="R215" i="1" s="1"/>
  <c r="S215" i="1" a="1"/>
  <c r="S215" i="1" s="1"/>
  <c r="T215" i="1" a="1"/>
  <c r="T215" i="1" s="1"/>
  <c r="U215" i="1" a="1"/>
  <c r="U215" i="1" s="1"/>
  <c r="V215" i="1" a="1"/>
  <c r="V215" i="1" s="1"/>
  <c r="W215" i="1" a="1"/>
  <c r="W215" i="1" s="1"/>
  <c r="X215" i="1" a="1"/>
  <c r="X215" i="1" s="1"/>
  <c r="Y215" i="1" a="1"/>
  <c r="Y215" i="1" s="1"/>
  <c r="B216" i="1" a="1"/>
  <c r="B216" i="1" s="1"/>
  <c r="C216" i="1" a="1"/>
  <c r="C216" i="1" s="1"/>
  <c r="D216" i="1" a="1"/>
  <c r="D216" i="1" s="1"/>
  <c r="E216" i="1" a="1"/>
  <c r="E216" i="1" s="1"/>
  <c r="F216" i="1" a="1"/>
  <c r="F216" i="1" s="1"/>
  <c r="G216" i="1" a="1"/>
  <c r="G216" i="1" s="1"/>
  <c r="H216" i="1" a="1"/>
  <c r="H216" i="1" s="1"/>
  <c r="I216" i="1" a="1"/>
  <c r="I216" i="1" s="1"/>
  <c r="J216" i="1" a="1"/>
  <c r="J216" i="1" s="1"/>
  <c r="K216" i="1" a="1"/>
  <c r="K216" i="1" s="1"/>
  <c r="L216" i="1" a="1"/>
  <c r="L216" i="1" s="1"/>
  <c r="M216" i="1" a="1"/>
  <c r="M216" i="1" s="1"/>
  <c r="N216" i="1" a="1"/>
  <c r="N216" i="1" s="1"/>
  <c r="O216" i="1" a="1"/>
  <c r="O216" i="1" s="1"/>
  <c r="P216" i="1" a="1"/>
  <c r="P216" i="1" s="1"/>
  <c r="Q216" i="1" a="1"/>
  <c r="Q216" i="1" s="1"/>
  <c r="R216" i="1" a="1"/>
  <c r="R216" i="1" s="1"/>
  <c r="S216" i="1" a="1"/>
  <c r="S216" i="1" s="1"/>
  <c r="T216" i="1" a="1"/>
  <c r="T216" i="1" s="1"/>
  <c r="U216" i="1" a="1"/>
  <c r="U216" i="1" s="1"/>
  <c r="V216" i="1" a="1"/>
  <c r="V216" i="1" s="1"/>
  <c r="W216" i="1" a="1"/>
  <c r="W216" i="1" s="1"/>
  <c r="X216" i="1" a="1"/>
  <c r="X216" i="1" s="1"/>
  <c r="Y216" i="1" a="1"/>
  <c r="Y216" i="1" s="1"/>
  <c r="B217" i="1" a="1"/>
  <c r="B217" i="1" s="1"/>
  <c r="C217" i="1" a="1"/>
  <c r="C217" i="1" s="1"/>
  <c r="D217" i="1" a="1"/>
  <c r="D217" i="1" s="1"/>
  <c r="E217" i="1" a="1"/>
  <c r="E217" i="1" s="1"/>
  <c r="F217" i="1" a="1"/>
  <c r="F217" i="1" s="1"/>
  <c r="G217" i="1" a="1"/>
  <c r="G217" i="1" s="1"/>
  <c r="H217" i="1" a="1"/>
  <c r="H217" i="1" s="1"/>
  <c r="I217" i="1" a="1"/>
  <c r="I217" i="1" s="1"/>
  <c r="J217" i="1" a="1"/>
  <c r="J217" i="1" s="1"/>
  <c r="K217" i="1" a="1"/>
  <c r="K217" i="1" s="1"/>
  <c r="L217" i="1" a="1"/>
  <c r="L217" i="1" s="1"/>
  <c r="M217" i="1" a="1"/>
  <c r="M217" i="1" s="1"/>
  <c r="N217" i="1" a="1"/>
  <c r="N217" i="1" s="1"/>
  <c r="O217" i="1" a="1"/>
  <c r="O217" i="1" s="1"/>
  <c r="P217" i="1" a="1"/>
  <c r="P217" i="1" s="1"/>
  <c r="Q217" i="1" a="1"/>
  <c r="Q217" i="1" s="1"/>
  <c r="R217" i="1" a="1"/>
  <c r="R217" i="1" s="1"/>
  <c r="S217" i="1" a="1"/>
  <c r="S217" i="1" s="1"/>
  <c r="T217" i="1" a="1"/>
  <c r="T217" i="1" s="1"/>
  <c r="U217" i="1" a="1"/>
  <c r="U217" i="1" s="1"/>
  <c r="V217" i="1" a="1"/>
  <c r="V217" i="1" s="1"/>
  <c r="W217" i="1" a="1"/>
  <c r="W217" i="1" s="1"/>
  <c r="X217" i="1" a="1"/>
  <c r="X217" i="1" s="1"/>
  <c r="Y217" i="1" a="1"/>
  <c r="Y217" i="1" s="1"/>
  <c r="B218" i="1" a="1"/>
  <c r="B218" i="1" s="1"/>
  <c r="C218" i="1" a="1"/>
  <c r="C218" i="1" s="1"/>
  <c r="D218" i="1" a="1"/>
  <c r="D218" i="1" s="1"/>
  <c r="E218" i="1" a="1"/>
  <c r="E218" i="1" s="1"/>
  <c r="F218" i="1" a="1"/>
  <c r="F218" i="1" s="1"/>
  <c r="G218" i="1" a="1"/>
  <c r="G218" i="1" s="1"/>
  <c r="H218" i="1" a="1"/>
  <c r="H218" i="1" s="1"/>
  <c r="I218" i="1" a="1"/>
  <c r="I218" i="1" s="1"/>
  <c r="J218" i="1" a="1"/>
  <c r="J218" i="1" s="1"/>
  <c r="K218" i="1" a="1"/>
  <c r="K218" i="1" s="1"/>
  <c r="L218" i="1" a="1"/>
  <c r="L218" i="1" s="1"/>
  <c r="M218" i="1" a="1"/>
  <c r="M218" i="1" s="1"/>
  <c r="N218" i="1" a="1"/>
  <c r="N218" i="1" s="1"/>
  <c r="O218" i="1" a="1"/>
  <c r="O218" i="1" s="1"/>
  <c r="P218" i="1" a="1"/>
  <c r="P218" i="1" s="1"/>
  <c r="Q218" i="1" a="1"/>
  <c r="Q218" i="1" s="1"/>
  <c r="R218" i="1" a="1"/>
  <c r="R218" i="1" s="1"/>
  <c r="S218" i="1" a="1"/>
  <c r="S218" i="1" s="1"/>
  <c r="T218" i="1" a="1"/>
  <c r="T218" i="1" s="1"/>
  <c r="U218" i="1" a="1"/>
  <c r="U218" i="1" s="1"/>
  <c r="V218" i="1" a="1"/>
  <c r="V218" i="1" s="1"/>
  <c r="W218" i="1" a="1"/>
  <c r="W218" i="1" s="1"/>
  <c r="X218" i="1" a="1"/>
  <c r="X218" i="1" s="1"/>
  <c r="Y218" i="1" a="1"/>
  <c r="Y218" i="1" s="1"/>
  <c r="B219" i="1" a="1"/>
  <c r="B219" i="1" s="1"/>
  <c r="C219" i="1" a="1"/>
  <c r="C219" i="1" s="1"/>
  <c r="D219" i="1" a="1"/>
  <c r="D219" i="1" s="1"/>
  <c r="E219" i="1" a="1"/>
  <c r="E219" i="1" s="1"/>
  <c r="F219" i="1" a="1"/>
  <c r="F219" i="1" s="1"/>
  <c r="G219" i="1" a="1"/>
  <c r="G219" i="1" s="1"/>
  <c r="H219" i="1" a="1"/>
  <c r="H219" i="1" s="1"/>
  <c r="I219" i="1" a="1"/>
  <c r="I219" i="1" s="1"/>
  <c r="J219" i="1" a="1"/>
  <c r="J219" i="1" s="1"/>
  <c r="K219" i="1" a="1"/>
  <c r="K219" i="1" s="1"/>
  <c r="L219" i="1" a="1"/>
  <c r="L219" i="1" s="1"/>
  <c r="M219" i="1" a="1"/>
  <c r="M219" i="1" s="1"/>
  <c r="N219" i="1" a="1"/>
  <c r="N219" i="1" s="1"/>
  <c r="O219" i="1" a="1"/>
  <c r="O219" i="1" s="1"/>
  <c r="P219" i="1" a="1"/>
  <c r="P219" i="1" s="1"/>
  <c r="Q219" i="1" a="1"/>
  <c r="Q219" i="1" s="1"/>
  <c r="R219" i="1" a="1"/>
  <c r="R219" i="1" s="1"/>
  <c r="S219" i="1" a="1"/>
  <c r="S219" i="1" s="1"/>
  <c r="T219" i="1" a="1"/>
  <c r="T219" i="1" s="1"/>
  <c r="U219" i="1" a="1"/>
  <c r="U219" i="1" s="1"/>
  <c r="V219" i="1" a="1"/>
  <c r="V219" i="1" s="1"/>
  <c r="W219" i="1" a="1"/>
  <c r="W219" i="1" s="1"/>
  <c r="X219" i="1" a="1"/>
  <c r="X219" i="1" s="1"/>
  <c r="Y219" i="1" a="1"/>
  <c r="Y219" i="1" s="1"/>
  <c r="B221" i="1" a="1"/>
  <c r="B221" i="1" s="1"/>
  <c r="C221" i="1" a="1"/>
  <c r="C221" i="1" s="1"/>
  <c r="D221" i="1" a="1"/>
  <c r="D221" i="1" s="1"/>
  <c r="E221" i="1" a="1"/>
  <c r="E221" i="1" s="1"/>
  <c r="F221" i="1" a="1"/>
  <c r="F221" i="1" s="1"/>
  <c r="G221" i="1" a="1"/>
  <c r="G221" i="1" s="1"/>
  <c r="H221" i="1" a="1"/>
  <c r="H221" i="1" s="1"/>
  <c r="I221" i="1" a="1"/>
  <c r="I221" i="1" s="1"/>
  <c r="J221" i="1" a="1"/>
  <c r="J221" i="1" s="1"/>
  <c r="K221" i="1" a="1"/>
  <c r="K221" i="1" s="1"/>
  <c r="L221" i="1" a="1"/>
  <c r="L221" i="1" s="1"/>
  <c r="M221" i="1" a="1"/>
  <c r="M221" i="1" s="1"/>
  <c r="N221" i="1" a="1"/>
  <c r="N221" i="1" s="1"/>
  <c r="O221" i="1" a="1"/>
  <c r="O221" i="1" s="1"/>
  <c r="P221" i="1" a="1"/>
  <c r="P221" i="1" s="1"/>
  <c r="Q221" i="1" a="1"/>
  <c r="Q221" i="1" s="1"/>
  <c r="R221" i="1" a="1"/>
  <c r="R221" i="1" s="1"/>
  <c r="S221" i="1" a="1"/>
  <c r="S221" i="1" s="1"/>
  <c r="T221" i="1" a="1"/>
  <c r="T221" i="1" s="1"/>
  <c r="U221" i="1" a="1"/>
  <c r="U221" i="1" s="1"/>
  <c r="V221" i="1" a="1"/>
  <c r="V221" i="1" s="1"/>
  <c r="W221" i="1" a="1"/>
  <c r="W221" i="1" s="1"/>
  <c r="X221" i="1" a="1"/>
  <c r="X221" i="1" s="1"/>
  <c r="Y221" i="1" a="1"/>
  <c r="Y221" i="1" s="1"/>
  <c r="B222" i="1" a="1"/>
  <c r="B222" i="1" s="1"/>
  <c r="C222" i="1" a="1"/>
  <c r="C222" i="1" s="1"/>
  <c r="D222" i="1" a="1"/>
  <c r="D222" i="1" s="1"/>
  <c r="E222" i="1" a="1"/>
  <c r="E222" i="1" s="1"/>
  <c r="F222" i="1" a="1"/>
  <c r="F222" i="1" s="1"/>
  <c r="G222" i="1" a="1"/>
  <c r="G222" i="1" s="1"/>
  <c r="H222" i="1" a="1"/>
  <c r="H222" i="1" s="1"/>
  <c r="I222" i="1" a="1"/>
  <c r="I222" i="1" s="1"/>
  <c r="J222" i="1" a="1"/>
  <c r="J222" i="1" s="1"/>
  <c r="K222" i="1" a="1"/>
  <c r="K222" i="1" s="1"/>
  <c r="L222" i="1" a="1"/>
  <c r="L222" i="1" s="1"/>
  <c r="M222" i="1" a="1"/>
  <c r="M222" i="1" s="1"/>
  <c r="N222" i="1" a="1"/>
  <c r="N222" i="1" s="1"/>
  <c r="O222" i="1" a="1"/>
  <c r="O222" i="1" s="1"/>
  <c r="P222" i="1" a="1"/>
  <c r="P222" i="1" s="1"/>
  <c r="Q222" i="1" a="1"/>
  <c r="Q222" i="1" s="1"/>
  <c r="R222" i="1" a="1"/>
  <c r="R222" i="1" s="1"/>
  <c r="S222" i="1" a="1"/>
  <c r="S222" i="1" s="1"/>
  <c r="T222" i="1" a="1"/>
  <c r="T222" i="1" s="1"/>
  <c r="U222" i="1" a="1"/>
  <c r="U222" i="1" s="1"/>
  <c r="V222" i="1" a="1"/>
  <c r="V222" i="1" s="1"/>
  <c r="W222" i="1" a="1"/>
  <c r="W222" i="1" s="1"/>
  <c r="X222" i="1" a="1"/>
  <c r="X222" i="1" s="1"/>
  <c r="Y222" i="1" a="1"/>
  <c r="Y222" i="1" s="1"/>
  <c r="B223" i="1" a="1"/>
  <c r="B223" i="1" s="1"/>
  <c r="C223" i="1" a="1"/>
  <c r="C223" i="1" s="1"/>
  <c r="D223" i="1" a="1"/>
  <c r="D223" i="1" s="1"/>
  <c r="E223" i="1" a="1"/>
  <c r="E223" i="1" s="1"/>
  <c r="F223" i="1" a="1"/>
  <c r="F223" i="1" s="1"/>
  <c r="G223" i="1" a="1"/>
  <c r="G223" i="1" s="1"/>
  <c r="H223" i="1" a="1"/>
  <c r="H223" i="1" s="1"/>
  <c r="I223" i="1" a="1"/>
  <c r="I223" i="1" s="1"/>
  <c r="J223" i="1" a="1"/>
  <c r="J223" i="1" s="1"/>
  <c r="K223" i="1" a="1"/>
  <c r="K223" i="1" s="1"/>
  <c r="L223" i="1" a="1"/>
  <c r="L223" i="1" s="1"/>
  <c r="M223" i="1" a="1"/>
  <c r="M223" i="1" s="1"/>
  <c r="N223" i="1" a="1"/>
  <c r="N223" i="1" s="1"/>
  <c r="O223" i="1" a="1"/>
  <c r="O223" i="1" s="1"/>
  <c r="P223" i="1" a="1"/>
  <c r="P223" i="1" s="1"/>
  <c r="Q223" i="1" a="1"/>
  <c r="Q223" i="1" s="1"/>
  <c r="R223" i="1" a="1"/>
  <c r="R223" i="1" s="1"/>
  <c r="S223" i="1" a="1"/>
  <c r="S223" i="1" s="1"/>
  <c r="T223" i="1" a="1"/>
  <c r="T223" i="1" s="1"/>
  <c r="U223" i="1" a="1"/>
  <c r="U223" i="1" s="1"/>
  <c r="V223" i="1" a="1"/>
  <c r="V223" i="1" s="1"/>
  <c r="W223" i="1" a="1"/>
  <c r="W223" i="1" s="1"/>
  <c r="X223" i="1" a="1"/>
  <c r="X223" i="1" s="1"/>
  <c r="Y223" i="1" a="1"/>
  <c r="Y223" i="1" s="1"/>
  <c r="B224" i="1" a="1"/>
  <c r="B224" i="1" s="1"/>
  <c r="C224" i="1" a="1"/>
  <c r="C224" i="1" s="1"/>
  <c r="D224" i="1" a="1"/>
  <c r="D224" i="1" s="1"/>
  <c r="E224" i="1" a="1"/>
  <c r="E224" i="1" s="1"/>
  <c r="F224" i="1" a="1"/>
  <c r="F224" i="1" s="1"/>
  <c r="G224" i="1" a="1"/>
  <c r="G224" i="1" s="1"/>
  <c r="H224" i="1" a="1"/>
  <c r="H224" i="1" s="1"/>
  <c r="I224" i="1" a="1"/>
  <c r="I224" i="1" s="1"/>
  <c r="J224" i="1" a="1"/>
  <c r="J224" i="1" s="1"/>
  <c r="K224" i="1" a="1"/>
  <c r="K224" i="1" s="1"/>
  <c r="L224" i="1" a="1"/>
  <c r="L224" i="1" s="1"/>
  <c r="M224" i="1" a="1"/>
  <c r="M224" i="1" s="1"/>
  <c r="N224" i="1" a="1"/>
  <c r="N224" i="1" s="1"/>
  <c r="O224" i="1" a="1"/>
  <c r="O224" i="1" s="1"/>
  <c r="P224" i="1" a="1"/>
  <c r="P224" i="1" s="1"/>
  <c r="Q224" i="1" a="1"/>
  <c r="Q224" i="1" s="1"/>
  <c r="R224" i="1" a="1"/>
  <c r="R224" i="1" s="1"/>
  <c r="S224" i="1" a="1"/>
  <c r="S224" i="1" s="1"/>
  <c r="T224" i="1" a="1"/>
  <c r="T224" i="1" s="1"/>
  <c r="U224" i="1" a="1"/>
  <c r="U224" i="1" s="1"/>
  <c r="V224" i="1" a="1"/>
  <c r="V224" i="1" s="1"/>
  <c r="W224" i="1" a="1"/>
  <c r="W224" i="1" s="1"/>
  <c r="X224" i="1" a="1"/>
  <c r="X224" i="1" s="1"/>
  <c r="Y224" i="1" a="1"/>
  <c r="Y224" i="1" s="1"/>
  <c r="B225" i="1" a="1"/>
  <c r="B225" i="1" s="1"/>
  <c r="C225" i="1" a="1"/>
  <c r="C225" i="1" s="1"/>
  <c r="D225" i="1" a="1"/>
  <c r="D225" i="1" s="1"/>
  <c r="E225" i="1" a="1"/>
  <c r="E225" i="1" s="1"/>
  <c r="F225" i="1" a="1"/>
  <c r="F225" i="1" s="1"/>
  <c r="G225" i="1" a="1"/>
  <c r="G225" i="1" s="1"/>
  <c r="H225" i="1" a="1"/>
  <c r="H225" i="1" s="1"/>
  <c r="I225" i="1" a="1"/>
  <c r="I225" i="1" s="1"/>
  <c r="J225" i="1" a="1"/>
  <c r="J225" i="1" s="1"/>
  <c r="K225" i="1" a="1"/>
  <c r="K225" i="1" s="1"/>
  <c r="L225" i="1" a="1"/>
  <c r="L225" i="1" s="1"/>
  <c r="M225" i="1" a="1"/>
  <c r="M225" i="1" s="1"/>
  <c r="N225" i="1" a="1"/>
  <c r="N225" i="1" s="1"/>
  <c r="O225" i="1" a="1"/>
  <c r="O225" i="1" s="1"/>
  <c r="P225" i="1" a="1"/>
  <c r="P225" i="1" s="1"/>
  <c r="Q225" i="1" a="1"/>
  <c r="Q225" i="1" s="1"/>
  <c r="R225" i="1" a="1"/>
  <c r="R225" i="1" s="1"/>
  <c r="S225" i="1" a="1"/>
  <c r="S225" i="1" s="1"/>
  <c r="T225" i="1" a="1"/>
  <c r="T225" i="1" s="1"/>
  <c r="U225" i="1" a="1"/>
  <c r="U225" i="1" s="1"/>
  <c r="V225" i="1" a="1"/>
  <c r="V225" i="1" s="1"/>
  <c r="W225" i="1" a="1"/>
  <c r="W225" i="1" s="1"/>
  <c r="X225" i="1" a="1"/>
  <c r="X225" i="1" s="1"/>
  <c r="Y225" i="1" a="1"/>
  <c r="Y225" i="1" s="1"/>
  <c r="B226" i="1" a="1"/>
  <c r="B226" i="1" s="1"/>
  <c r="C226" i="1" a="1"/>
  <c r="C226" i="1" s="1"/>
  <c r="D226" i="1" a="1"/>
  <c r="D226" i="1" s="1"/>
  <c r="E226" i="1" a="1"/>
  <c r="E226" i="1" s="1"/>
  <c r="F226" i="1" a="1"/>
  <c r="F226" i="1" s="1"/>
  <c r="G226" i="1" a="1"/>
  <c r="G226" i="1" s="1"/>
  <c r="H226" i="1" a="1"/>
  <c r="H226" i="1" s="1"/>
  <c r="I226" i="1" a="1"/>
  <c r="I226" i="1" s="1"/>
  <c r="J226" i="1" a="1"/>
  <c r="J226" i="1" s="1"/>
  <c r="K226" i="1" a="1"/>
  <c r="K226" i="1" s="1"/>
  <c r="L226" i="1" a="1"/>
  <c r="L226" i="1" s="1"/>
  <c r="M226" i="1" a="1"/>
  <c r="M226" i="1" s="1"/>
  <c r="N226" i="1" a="1"/>
  <c r="N226" i="1" s="1"/>
  <c r="O226" i="1" a="1"/>
  <c r="O226" i="1" s="1"/>
  <c r="P226" i="1" a="1"/>
  <c r="P226" i="1" s="1"/>
  <c r="Q226" i="1" a="1"/>
  <c r="Q226" i="1" s="1"/>
  <c r="R226" i="1" a="1"/>
  <c r="R226" i="1" s="1"/>
  <c r="S226" i="1" a="1"/>
  <c r="S226" i="1" s="1"/>
  <c r="T226" i="1" a="1"/>
  <c r="T226" i="1" s="1"/>
  <c r="U226" i="1" a="1"/>
  <c r="U226" i="1" s="1"/>
  <c r="V226" i="1" a="1"/>
  <c r="V226" i="1" s="1"/>
  <c r="W226" i="1" a="1"/>
  <c r="W226" i="1" s="1"/>
  <c r="X226" i="1" a="1"/>
  <c r="X226" i="1" s="1"/>
  <c r="Y226" i="1" a="1"/>
  <c r="Y226" i="1" s="1"/>
  <c r="B227" i="1" a="1"/>
  <c r="B227" i="1" s="1"/>
  <c r="C227" i="1" a="1"/>
  <c r="C227" i="1" s="1"/>
  <c r="D227" i="1" a="1"/>
  <c r="D227" i="1" s="1"/>
  <c r="E227" i="1" a="1"/>
  <c r="E227" i="1" s="1"/>
  <c r="F227" i="1" a="1"/>
  <c r="F227" i="1" s="1"/>
  <c r="G227" i="1" a="1"/>
  <c r="G227" i="1" s="1"/>
  <c r="H227" i="1" a="1"/>
  <c r="H227" i="1" s="1"/>
  <c r="I227" i="1" a="1"/>
  <c r="I227" i="1" s="1"/>
  <c r="J227" i="1" a="1"/>
  <c r="J227" i="1" s="1"/>
  <c r="K227" i="1" a="1"/>
  <c r="K227" i="1" s="1"/>
  <c r="L227" i="1" a="1"/>
  <c r="L227" i="1" s="1"/>
  <c r="M227" i="1" a="1"/>
  <c r="M227" i="1" s="1"/>
  <c r="N227" i="1" a="1"/>
  <c r="N227" i="1" s="1"/>
  <c r="O227" i="1" a="1"/>
  <c r="O227" i="1" s="1"/>
  <c r="P227" i="1" a="1"/>
  <c r="P227" i="1" s="1"/>
  <c r="Q227" i="1" a="1"/>
  <c r="Q227" i="1" s="1"/>
  <c r="R227" i="1" a="1"/>
  <c r="R227" i="1" s="1"/>
  <c r="S227" i="1" a="1"/>
  <c r="S227" i="1" s="1"/>
  <c r="T227" i="1" a="1"/>
  <c r="T227" i="1" s="1"/>
  <c r="U227" i="1" a="1"/>
  <c r="U227" i="1" s="1"/>
  <c r="V227" i="1" a="1"/>
  <c r="V227" i="1" s="1"/>
  <c r="W227" i="1" a="1"/>
  <c r="W227" i="1" s="1"/>
  <c r="X227" i="1" a="1"/>
  <c r="X227" i="1" s="1"/>
  <c r="Y227" i="1" a="1"/>
  <c r="Y227" i="1" s="1"/>
  <c r="B389" i="1" a="1"/>
  <c r="B389" i="1" s="1"/>
  <c r="C389" i="1" a="1"/>
  <c r="C389" i="1" s="1"/>
  <c r="D389" i="1" a="1"/>
  <c r="D389" i="1" s="1"/>
  <c r="E389" i="1" a="1"/>
  <c r="E389" i="1" s="1"/>
  <c r="F389" i="1" a="1"/>
  <c r="F389" i="1" s="1"/>
  <c r="G389" i="1" a="1"/>
  <c r="G389" i="1" s="1"/>
  <c r="H389" i="1" a="1"/>
  <c r="H389" i="1" s="1"/>
  <c r="I389" i="1" a="1"/>
  <c r="I389" i="1" s="1"/>
  <c r="J389" i="1" a="1"/>
  <c r="J389" i="1" s="1"/>
  <c r="K389" i="1" a="1"/>
  <c r="K389" i="1" s="1"/>
  <c r="L389" i="1" a="1"/>
  <c r="L389" i="1" s="1"/>
  <c r="M389" i="1" a="1"/>
  <c r="M389" i="1" s="1"/>
  <c r="N389" i="1" a="1"/>
  <c r="N389" i="1" s="1"/>
  <c r="O389" i="1" a="1"/>
  <c r="O389" i="1" s="1"/>
  <c r="P389" i="1" a="1"/>
  <c r="P389" i="1" s="1"/>
  <c r="Q389" i="1" a="1"/>
  <c r="Q389" i="1" s="1"/>
  <c r="R389" i="1" a="1"/>
  <c r="R389" i="1" s="1"/>
  <c r="S389" i="1" a="1"/>
  <c r="S389" i="1" s="1"/>
  <c r="T389" i="1" a="1"/>
  <c r="T389" i="1" s="1"/>
  <c r="U389" i="1" a="1"/>
  <c r="U389" i="1" s="1"/>
  <c r="V389" i="1" a="1"/>
  <c r="V389" i="1" s="1"/>
  <c r="W389" i="1" a="1"/>
  <c r="W389" i="1" s="1"/>
  <c r="X389" i="1" a="1"/>
  <c r="X389" i="1" s="1"/>
  <c r="Y389" i="1" a="1"/>
  <c r="Y389" i="1" s="1"/>
  <c r="B229" i="1" a="1"/>
  <c r="B229" i="1" s="1"/>
  <c r="C229" i="1" a="1"/>
  <c r="C229" i="1" s="1"/>
  <c r="D229" i="1" a="1"/>
  <c r="D229" i="1" s="1"/>
  <c r="E229" i="1" a="1"/>
  <c r="E229" i="1" s="1"/>
  <c r="F229" i="1" a="1"/>
  <c r="F229" i="1" s="1"/>
  <c r="G229" i="1" a="1"/>
  <c r="G229" i="1" s="1"/>
  <c r="H229" i="1" a="1"/>
  <c r="H229" i="1" s="1"/>
  <c r="I229" i="1" a="1"/>
  <c r="I229" i="1" s="1"/>
  <c r="J229" i="1" a="1"/>
  <c r="J229" i="1" s="1"/>
  <c r="K229" i="1" a="1"/>
  <c r="K229" i="1" s="1"/>
  <c r="L229" i="1" a="1"/>
  <c r="L229" i="1" s="1"/>
  <c r="M229" i="1" a="1"/>
  <c r="M229" i="1" s="1"/>
  <c r="N229" i="1" a="1"/>
  <c r="N229" i="1" s="1"/>
  <c r="O229" i="1" a="1"/>
  <c r="O229" i="1" s="1"/>
  <c r="P229" i="1" a="1"/>
  <c r="P229" i="1" s="1"/>
  <c r="Q229" i="1" a="1"/>
  <c r="Q229" i="1" s="1"/>
  <c r="R229" i="1" a="1"/>
  <c r="R229" i="1" s="1"/>
  <c r="S229" i="1" a="1"/>
  <c r="S229" i="1" s="1"/>
  <c r="T229" i="1" a="1"/>
  <c r="T229" i="1" s="1"/>
  <c r="U229" i="1" a="1"/>
  <c r="U229" i="1" s="1"/>
  <c r="V229" i="1" a="1"/>
  <c r="V229" i="1" s="1"/>
  <c r="W229" i="1" a="1"/>
  <c r="W229" i="1" s="1"/>
  <c r="X229" i="1" a="1"/>
  <c r="X229" i="1" s="1"/>
  <c r="Y229" i="1" a="1"/>
  <c r="Y229" i="1" s="1"/>
  <c r="B230" i="1" a="1"/>
  <c r="B230" i="1" s="1"/>
  <c r="C230" i="1" a="1"/>
  <c r="C230" i="1" s="1"/>
  <c r="D230" i="1" a="1"/>
  <c r="D230" i="1" s="1"/>
  <c r="E230" i="1" a="1"/>
  <c r="E230" i="1" s="1"/>
  <c r="F230" i="1" a="1"/>
  <c r="F230" i="1" s="1"/>
  <c r="G230" i="1" a="1"/>
  <c r="G230" i="1" s="1"/>
  <c r="H230" i="1" a="1"/>
  <c r="H230" i="1" s="1"/>
  <c r="I230" i="1" a="1"/>
  <c r="I230" i="1" s="1"/>
  <c r="J230" i="1" a="1"/>
  <c r="J230" i="1" s="1"/>
  <c r="K230" i="1" a="1"/>
  <c r="K230" i="1" s="1"/>
  <c r="L230" i="1" a="1"/>
  <c r="L230" i="1" s="1"/>
  <c r="M230" i="1" a="1"/>
  <c r="M230" i="1" s="1"/>
  <c r="N230" i="1" a="1"/>
  <c r="N230" i="1" s="1"/>
  <c r="O230" i="1" a="1"/>
  <c r="O230" i="1" s="1"/>
  <c r="P230" i="1" a="1"/>
  <c r="P230" i="1" s="1"/>
  <c r="Q230" i="1" a="1"/>
  <c r="Q230" i="1" s="1"/>
  <c r="R230" i="1" a="1"/>
  <c r="R230" i="1" s="1"/>
  <c r="S230" i="1" a="1"/>
  <c r="S230" i="1" s="1"/>
  <c r="T230" i="1" a="1"/>
  <c r="T230" i="1" s="1"/>
  <c r="U230" i="1" a="1"/>
  <c r="U230" i="1" s="1"/>
  <c r="V230" i="1" a="1"/>
  <c r="V230" i="1" s="1"/>
  <c r="W230" i="1" a="1"/>
  <c r="W230" i="1" s="1"/>
  <c r="X230" i="1" a="1"/>
  <c r="X230" i="1" s="1"/>
  <c r="Y230" i="1" a="1"/>
  <c r="Y230" i="1" s="1"/>
  <c r="B231" i="1" a="1"/>
  <c r="B231" i="1" s="1"/>
  <c r="C231" i="1" a="1"/>
  <c r="C231" i="1" s="1"/>
  <c r="D231" i="1" a="1"/>
  <c r="D231" i="1" s="1"/>
  <c r="E231" i="1" a="1"/>
  <c r="E231" i="1" s="1"/>
  <c r="F231" i="1" a="1"/>
  <c r="F231" i="1" s="1"/>
  <c r="G231" i="1" a="1"/>
  <c r="G231" i="1" s="1"/>
  <c r="H231" i="1" a="1"/>
  <c r="H231" i="1" s="1"/>
  <c r="I231" i="1" a="1"/>
  <c r="I231" i="1" s="1"/>
  <c r="J231" i="1" a="1"/>
  <c r="J231" i="1" s="1"/>
  <c r="K231" i="1" a="1"/>
  <c r="K231" i="1" s="1"/>
  <c r="L231" i="1" a="1"/>
  <c r="L231" i="1" s="1"/>
  <c r="M231" i="1" a="1"/>
  <c r="M231" i="1" s="1"/>
  <c r="N231" i="1" a="1"/>
  <c r="N231" i="1" s="1"/>
  <c r="O231" i="1" a="1"/>
  <c r="O231" i="1" s="1"/>
  <c r="P231" i="1" a="1"/>
  <c r="P231" i="1" s="1"/>
  <c r="Q231" i="1" a="1"/>
  <c r="Q231" i="1" s="1"/>
  <c r="R231" i="1" a="1"/>
  <c r="R231" i="1" s="1"/>
  <c r="S231" i="1" a="1"/>
  <c r="S231" i="1" s="1"/>
  <c r="T231" i="1" a="1"/>
  <c r="T231" i="1" s="1"/>
  <c r="U231" i="1" a="1"/>
  <c r="U231" i="1" s="1"/>
  <c r="V231" i="1" a="1"/>
  <c r="V231" i="1" s="1"/>
  <c r="W231" i="1" a="1"/>
  <c r="W231" i="1" s="1"/>
  <c r="X231" i="1" a="1"/>
  <c r="X231" i="1" s="1"/>
  <c r="Y231" i="1" a="1"/>
  <c r="Y231" i="1" s="1"/>
  <c r="B232" i="1" a="1"/>
  <c r="B232" i="1" s="1"/>
  <c r="C232" i="1" a="1"/>
  <c r="C232" i="1" s="1"/>
  <c r="D232" i="1" a="1"/>
  <c r="D232" i="1" s="1"/>
  <c r="E232" i="1" a="1"/>
  <c r="E232" i="1" s="1"/>
  <c r="F232" i="1" a="1"/>
  <c r="F232" i="1" s="1"/>
  <c r="G232" i="1" a="1"/>
  <c r="G232" i="1" s="1"/>
  <c r="H232" i="1" a="1"/>
  <c r="H232" i="1" s="1"/>
  <c r="I232" i="1" a="1"/>
  <c r="I232" i="1" s="1"/>
  <c r="J232" i="1" a="1"/>
  <c r="J232" i="1" s="1"/>
  <c r="K232" i="1" a="1"/>
  <c r="K232" i="1" s="1"/>
  <c r="L232" i="1" a="1"/>
  <c r="L232" i="1" s="1"/>
  <c r="M232" i="1" a="1"/>
  <c r="M232" i="1" s="1"/>
  <c r="N232" i="1" a="1"/>
  <c r="N232" i="1" s="1"/>
  <c r="O232" i="1" a="1"/>
  <c r="O232" i="1" s="1"/>
  <c r="P232" i="1" a="1"/>
  <c r="P232" i="1" s="1"/>
  <c r="Q232" i="1" a="1"/>
  <c r="Q232" i="1" s="1"/>
  <c r="R232" i="1" a="1"/>
  <c r="R232" i="1" s="1"/>
  <c r="S232" i="1" a="1"/>
  <c r="S232" i="1" s="1"/>
  <c r="T232" i="1" a="1"/>
  <c r="T232" i="1" s="1"/>
  <c r="U232" i="1" a="1"/>
  <c r="U232" i="1" s="1"/>
  <c r="V232" i="1" a="1"/>
  <c r="V232" i="1" s="1"/>
  <c r="W232" i="1" a="1"/>
  <c r="W232" i="1" s="1"/>
  <c r="X232" i="1" a="1"/>
  <c r="X232" i="1" s="1"/>
  <c r="Y232" i="1" a="1"/>
  <c r="Y232" i="1" s="1"/>
  <c r="B239" i="1" a="1"/>
  <c r="B239" i="1" s="1"/>
  <c r="AB239" i="1" s="1" a="1"/>
  <c r="AB239" i="1" s="1"/>
  <c r="C239" i="1" a="1"/>
  <c r="C239" i="1" s="1"/>
  <c r="D239" i="1" a="1"/>
  <c r="D239" i="1" s="1"/>
  <c r="E239" i="1" a="1"/>
  <c r="E239" i="1" s="1"/>
  <c r="F239" i="1" a="1"/>
  <c r="F239" i="1" s="1"/>
  <c r="G239" i="1" a="1"/>
  <c r="G239" i="1" s="1"/>
  <c r="H239" i="1" a="1"/>
  <c r="H239" i="1" s="1"/>
  <c r="I239" i="1" a="1"/>
  <c r="I239" i="1" s="1"/>
  <c r="J239" i="1" a="1"/>
  <c r="J239" i="1" s="1"/>
  <c r="K239" i="1" a="1"/>
  <c r="K239" i="1" s="1"/>
  <c r="L239" i="1" a="1"/>
  <c r="L239" i="1" s="1"/>
  <c r="M239" i="1" a="1"/>
  <c r="M239" i="1" s="1"/>
  <c r="N239" i="1" a="1"/>
  <c r="N239" i="1" s="1"/>
  <c r="O239" i="1" a="1"/>
  <c r="O239" i="1" s="1"/>
  <c r="P239" i="1" a="1"/>
  <c r="P239" i="1" s="1"/>
  <c r="Q239" i="1" a="1"/>
  <c r="Q239" i="1" s="1"/>
  <c r="R239" i="1" a="1"/>
  <c r="R239" i="1" s="1"/>
  <c r="S239" i="1" a="1"/>
  <c r="S239" i="1" s="1"/>
  <c r="T239" i="1" a="1"/>
  <c r="T239" i="1" s="1"/>
  <c r="U239" i="1" a="1"/>
  <c r="U239" i="1" s="1"/>
  <c r="V239" i="1" a="1"/>
  <c r="V239" i="1" s="1"/>
  <c r="W239" i="1" a="1"/>
  <c r="W239" i="1" s="1"/>
  <c r="X239" i="1" a="1"/>
  <c r="X239" i="1" s="1"/>
  <c r="Y239" i="1" a="1"/>
  <c r="Y239" i="1" s="1"/>
  <c r="B241" i="1" a="1"/>
  <c r="B241" i="1" s="1"/>
  <c r="AB241" i="1" s="1" a="1"/>
  <c r="AB241" i="1" s="1"/>
  <c r="C241" i="1" a="1"/>
  <c r="C241" i="1" s="1"/>
  <c r="D241" i="1" a="1"/>
  <c r="D241" i="1" s="1"/>
  <c r="E241" i="1" a="1"/>
  <c r="E241" i="1" s="1"/>
  <c r="F241" i="1" a="1"/>
  <c r="F241" i="1" s="1"/>
  <c r="G241" i="1" a="1"/>
  <c r="G241" i="1" s="1"/>
  <c r="H241" i="1" a="1"/>
  <c r="H241" i="1" s="1"/>
  <c r="I241" i="1" a="1"/>
  <c r="I241" i="1" s="1"/>
  <c r="J241" i="1" a="1"/>
  <c r="J241" i="1" s="1"/>
  <c r="K241" i="1" a="1"/>
  <c r="K241" i="1" s="1"/>
  <c r="L241" i="1" a="1"/>
  <c r="L241" i="1" s="1"/>
  <c r="M241" i="1" a="1"/>
  <c r="M241" i="1" s="1"/>
  <c r="N241" i="1" a="1"/>
  <c r="N241" i="1" s="1"/>
  <c r="O241" i="1" a="1"/>
  <c r="O241" i="1" s="1"/>
  <c r="P241" i="1" a="1"/>
  <c r="P241" i="1" s="1"/>
  <c r="Q241" i="1" a="1"/>
  <c r="Q241" i="1" s="1"/>
  <c r="R241" i="1" a="1"/>
  <c r="R241" i="1" s="1"/>
  <c r="S241" i="1" a="1"/>
  <c r="S241" i="1" s="1"/>
  <c r="T241" i="1" a="1"/>
  <c r="T241" i="1" s="1"/>
  <c r="U241" i="1" a="1"/>
  <c r="U241" i="1" s="1"/>
  <c r="V241" i="1" a="1"/>
  <c r="V241" i="1" s="1"/>
  <c r="W241" i="1" a="1"/>
  <c r="W241" i="1" s="1"/>
  <c r="X241" i="1" a="1"/>
  <c r="X241" i="1" s="1"/>
  <c r="Y241" i="1" a="1"/>
  <c r="Y241" i="1" s="1"/>
  <c r="B159" i="1" a="1"/>
  <c r="B159" i="1" s="1"/>
  <c r="C159" i="1" a="1"/>
  <c r="C159" i="1" s="1"/>
  <c r="D159" i="1" a="1"/>
  <c r="D159" i="1" s="1"/>
  <c r="E159" i="1" a="1"/>
  <c r="E159" i="1" s="1"/>
  <c r="F159" i="1" a="1"/>
  <c r="F159" i="1" s="1"/>
  <c r="G159" i="1" a="1"/>
  <c r="G159" i="1" s="1"/>
  <c r="H159" i="1" a="1"/>
  <c r="H159" i="1" s="1"/>
  <c r="I159" i="1" a="1"/>
  <c r="I159" i="1" s="1"/>
  <c r="J159" i="1" a="1"/>
  <c r="J159" i="1" s="1"/>
  <c r="K159" i="1" a="1"/>
  <c r="K159" i="1" s="1"/>
  <c r="L159" i="1" a="1"/>
  <c r="L159" i="1" s="1"/>
  <c r="M159" i="1" a="1"/>
  <c r="M159" i="1" s="1"/>
  <c r="N159" i="1" a="1"/>
  <c r="N159" i="1" s="1"/>
  <c r="O159" i="1" a="1"/>
  <c r="O159" i="1" s="1"/>
  <c r="P159" i="1" a="1"/>
  <c r="P159" i="1" s="1"/>
  <c r="Q159" i="1" a="1"/>
  <c r="Q159" i="1" s="1"/>
  <c r="R159" i="1" a="1"/>
  <c r="R159" i="1" s="1"/>
  <c r="S159" i="1" a="1"/>
  <c r="S159" i="1" s="1"/>
  <c r="T159" i="1" a="1"/>
  <c r="T159" i="1" s="1"/>
  <c r="U159" i="1" a="1"/>
  <c r="U159" i="1" s="1"/>
  <c r="V159" i="1" a="1"/>
  <c r="V159" i="1" s="1"/>
  <c r="W159" i="1" a="1"/>
  <c r="W159" i="1" s="1"/>
  <c r="X159" i="1" a="1"/>
  <c r="X159" i="1" s="1"/>
  <c r="Y159" i="1" a="1"/>
  <c r="Y159" i="1" s="1"/>
  <c r="B235" i="1" a="1"/>
  <c r="B235" i="1" s="1"/>
  <c r="AB235" i="1" s="1" a="1"/>
  <c r="AB235" i="1" s="1"/>
  <c r="C235" i="1" a="1"/>
  <c r="C235" i="1" s="1"/>
  <c r="D235" i="1" a="1"/>
  <c r="D235" i="1" s="1"/>
  <c r="E235" i="1" a="1"/>
  <c r="E235" i="1" s="1"/>
  <c r="F235" i="1" a="1"/>
  <c r="F235" i="1" s="1"/>
  <c r="G235" i="1" a="1"/>
  <c r="G235" i="1" s="1"/>
  <c r="H235" i="1" a="1"/>
  <c r="H235" i="1" s="1"/>
  <c r="I235" i="1" a="1"/>
  <c r="I235" i="1" s="1"/>
  <c r="J235" i="1" a="1"/>
  <c r="J235" i="1" s="1"/>
  <c r="K235" i="1" a="1"/>
  <c r="K235" i="1" s="1"/>
  <c r="L235" i="1" a="1"/>
  <c r="L235" i="1" s="1"/>
  <c r="M235" i="1" a="1"/>
  <c r="M235" i="1" s="1"/>
  <c r="N235" i="1" a="1"/>
  <c r="N235" i="1" s="1"/>
  <c r="O235" i="1" a="1"/>
  <c r="O235" i="1" s="1"/>
  <c r="P235" i="1" a="1"/>
  <c r="P235" i="1" s="1"/>
  <c r="Q235" i="1" a="1"/>
  <c r="Q235" i="1" s="1"/>
  <c r="R235" i="1" a="1"/>
  <c r="R235" i="1" s="1"/>
  <c r="S235" i="1" a="1"/>
  <c r="S235" i="1" s="1"/>
  <c r="T235" i="1" a="1"/>
  <c r="T235" i="1" s="1"/>
  <c r="U235" i="1" a="1"/>
  <c r="U235" i="1" s="1"/>
  <c r="V235" i="1" a="1"/>
  <c r="V235" i="1" s="1"/>
  <c r="W235" i="1" a="1"/>
  <c r="W235" i="1" s="1"/>
  <c r="X235" i="1" a="1"/>
  <c r="X235" i="1" s="1"/>
  <c r="Y235" i="1" a="1"/>
  <c r="Y235" i="1" s="1"/>
  <c r="B160" i="1" a="1"/>
  <c r="B160" i="1" s="1"/>
  <c r="C160" i="1" a="1"/>
  <c r="C160" i="1" s="1"/>
  <c r="D160" i="1" a="1"/>
  <c r="D160" i="1" s="1"/>
  <c r="E160" i="1" a="1"/>
  <c r="E160" i="1" s="1"/>
  <c r="F160" i="1" a="1"/>
  <c r="F160" i="1" s="1"/>
  <c r="G160" i="1" a="1"/>
  <c r="G160" i="1" s="1"/>
  <c r="H160" i="1" a="1"/>
  <c r="H160" i="1" s="1"/>
  <c r="I160" i="1" a="1"/>
  <c r="I160" i="1" s="1"/>
  <c r="J160" i="1" a="1"/>
  <c r="J160" i="1" s="1"/>
  <c r="K160" i="1" a="1"/>
  <c r="K160" i="1" s="1"/>
  <c r="L160" i="1" a="1"/>
  <c r="L160" i="1" s="1"/>
  <c r="M160" i="1" a="1"/>
  <c r="M160" i="1" s="1"/>
  <c r="N160" i="1" a="1"/>
  <c r="N160" i="1" s="1"/>
  <c r="O160" i="1" a="1"/>
  <c r="O160" i="1" s="1"/>
  <c r="P160" i="1" a="1"/>
  <c r="P160" i="1" s="1"/>
  <c r="Q160" i="1" a="1"/>
  <c r="Q160" i="1" s="1"/>
  <c r="R160" i="1" a="1"/>
  <c r="R160" i="1" s="1"/>
  <c r="S160" i="1" a="1"/>
  <c r="S160" i="1" s="1"/>
  <c r="T160" i="1" a="1"/>
  <c r="T160" i="1" s="1"/>
  <c r="U160" i="1" a="1"/>
  <c r="U160" i="1" s="1"/>
  <c r="V160" i="1" a="1"/>
  <c r="V160" i="1" s="1"/>
  <c r="W160" i="1" a="1"/>
  <c r="W160" i="1" s="1"/>
  <c r="X160" i="1" a="1"/>
  <c r="X160" i="1" s="1"/>
  <c r="Y160" i="1" a="1"/>
  <c r="Y160" i="1" s="1"/>
  <c r="B161" i="1" a="1"/>
  <c r="B161" i="1" s="1"/>
  <c r="C161" i="1" a="1"/>
  <c r="C161" i="1" s="1"/>
  <c r="D161" i="1" a="1"/>
  <c r="D161" i="1" s="1"/>
  <c r="E161" i="1" a="1"/>
  <c r="E161" i="1" s="1"/>
  <c r="F161" i="1" a="1"/>
  <c r="F161" i="1" s="1"/>
  <c r="G161" i="1" a="1"/>
  <c r="G161" i="1" s="1"/>
  <c r="H161" i="1" a="1"/>
  <c r="H161" i="1" s="1"/>
  <c r="I161" i="1" a="1"/>
  <c r="I161" i="1" s="1"/>
  <c r="J161" i="1" a="1"/>
  <c r="J161" i="1" s="1"/>
  <c r="K161" i="1" a="1"/>
  <c r="K161" i="1" s="1"/>
  <c r="L161" i="1" a="1"/>
  <c r="L161" i="1" s="1"/>
  <c r="M161" i="1" a="1"/>
  <c r="M161" i="1" s="1"/>
  <c r="N161" i="1" a="1"/>
  <c r="N161" i="1" s="1"/>
  <c r="O161" i="1" a="1"/>
  <c r="O161" i="1" s="1"/>
  <c r="P161" i="1" a="1"/>
  <c r="P161" i="1" s="1"/>
  <c r="Q161" i="1" a="1"/>
  <c r="Q161" i="1" s="1"/>
  <c r="R161" i="1" a="1"/>
  <c r="R161" i="1" s="1"/>
  <c r="S161" i="1" a="1"/>
  <c r="S161" i="1" s="1"/>
  <c r="T161" i="1" a="1"/>
  <c r="T161" i="1" s="1"/>
  <c r="U161" i="1" a="1"/>
  <c r="U161" i="1" s="1"/>
  <c r="V161" i="1" a="1"/>
  <c r="V161" i="1" s="1"/>
  <c r="W161" i="1" a="1"/>
  <c r="W161" i="1" s="1"/>
  <c r="X161" i="1" a="1"/>
  <c r="X161" i="1" s="1"/>
  <c r="Y161" i="1" a="1"/>
  <c r="Y161" i="1" s="1"/>
  <c r="B162" i="1" a="1"/>
  <c r="B162" i="1" s="1"/>
  <c r="C162" i="1" a="1"/>
  <c r="C162" i="1" s="1"/>
  <c r="D162" i="1" a="1"/>
  <c r="D162" i="1" s="1"/>
  <c r="E162" i="1" a="1"/>
  <c r="E162" i="1" s="1"/>
  <c r="F162" i="1" a="1"/>
  <c r="F162" i="1" s="1"/>
  <c r="G162" i="1" a="1"/>
  <c r="G162" i="1" s="1"/>
  <c r="H162" i="1" a="1"/>
  <c r="H162" i="1" s="1"/>
  <c r="I162" i="1" a="1"/>
  <c r="I162" i="1" s="1"/>
  <c r="J162" i="1" a="1"/>
  <c r="J162" i="1" s="1"/>
  <c r="K162" i="1" a="1"/>
  <c r="K162" i="1" s="1"/>
  <c r="L162" i="1" a="1"/>
  <c r="L162" i="1" s="1"/>
  <c r="M162" i="1" a="1"/>
  <c r="M162" i="1" s="1"/>
  <c r="N162" i="1" a="1"/>
  <c r="N162" i="1" s="1"/>
  <c r="O162" i="1" a="1"/>
  <c r="O162" i="1" s="1"/>
  <c r="P162" i="1" a="1"/>
  <c r="P162" i="1" s="1"/>
  <c r="Q162" i="1" a="1"/>
  <c r="Q162" i="1" s="1"/>
  <c r="R162" i="1" a="1"/>
  <c r="R162" i="1" s="1"/>
  <c r="S162" i="1" a="1"/>
  <c r="S162" i="1" s="1"/>
  <c r="T162" i="1" a="1"/>
  <c r="T162" i="1" s="1"/>
  <c r="U162" i="1" a="1"/>
  <c r="U162" i="1" s="1"/>
  <c r="V162" i="1" a="1"/>
  <c r="V162" i="1" s="1"/>
  <c r="W162" i="1" a="1"/>
  <c r="W162" i="1" s="1"/>
  <c r="X162" i="1" a="1"/>
  <c r="X162" i="1" s="1"/>
  <c r="Y162" i="1" a="1"/>
  <c r="Y162" i="1" s="1"/>
  <c r="B163" i="1" a="1"/>
  <c r="B163" i="1" s="1"/>
  <c r="C163" i="1" a="1"/>
  <c r="C163" i="1" s="1"/>
  <c r="D163" i="1" a="1"/>
  <c r="D163" i="1" s="1"/>
  <c r="E163" i="1" a="1"/>
  <c r="E163" i="1" s="1"/>
  <c r="F163" i="1" a="1"/>
  <c r="F163" i="1" s="1"/>
  <c r="G163" i="1" a="1"/>
  <c r="G163" i="1" s="1"/>
  <c r="H163" i="1" a="1"/>
  <c r="H163" i="1" s="1"/>
  <c r="I163" i="1" a="1"/>
  <c r="I163" i="1" s="1"/>
  <c r="J163" i="1" a="1"/>
  <c r="J163" i="1" s="1"/>
  <c r="K163" i="1" a="1"/>
  <c r="K163" i="1" s="1"/>
  <c r="L163" i="1" a="1"/>
  <c r="L163" i="1" s="1"/>
  <c r="M163" i="1" a="1"/>
  <c r="M163" i="1" s="1"/>
  <c r="N163" i="1" a="1"/>
  <c r="N163" i="1" s="1"/>
  <c r="O163" i="1" a="1"/>
  <c r="O163" i="1" s="1"/>
  <c r="P163" i="1" a="1"/>
  <c r="P163" i="1" s="1"/>
  <c r="Q163" i="1" a="1"/>
  <c r="Q163" i="1" s="1"/>
  <c r="R163" i="1" a="1"/>
  <c r="R163" i="1" s="1"/>
  <c r="S163" i="1" a="1"/>
  <c r="S163" i="1" s="1"/>
  <c r="T163" i="1" a="1"/>
  <c r="T163" i="1" s="1"/>
  <c r="U163" i="1" a="1"/>
  <c r="U163" i="1" s="1"/>
  <c r="V163" i="1" a="1"/>
  <c r="V163" i="1" s="1"/>
  <c r="W163" i="1" a="1"/>
  <c r="W163" i="1" s="1"/>
  <c r="X163" i="1" a="1"/>
  <c r="X163" i="1" s="1"/>
  <c r="Y163" i="1" a="1"/>
  <c r="Y163" i="1" s="1"/>
  <c r="B164" i="1" a="1"/>
  <c r="B164" i="1" s="1"/>
  <c r="C164" i="1" a="1"/>
  <c r="C164" i="1" s="1"/>
  <c r="D164" i="1" a="1"/>
  <c r="D164" i="1" s="1"/>
  <c r="E164" i="1" a="1"/>
  <c r="E164" i="1" s="1"/>
  <c r="F164" i="1" a="1"/>
  <c r="F164" i="1" s="1"/>
  <c r="G164" i="1" a="1"/>
  <c r="G164" i="1" s="1"/>
  <c r="H164" i="1" a="1"/>
  <c r="H164" i="1" s="1"/>
  <c r="I164" i="1" a="1"/>
  <c r="I164" i="1" s="1"/>
  <c r="J164" i="1" a="1"/>
  <c r="J164" i="1" s="1"/>
  <c r="K164" i="1" a="1"/>
  <c r="K164" i="1" s="1"/>
  <c r="L164" i="1" a="1"/>
  <c r="L164" i="1" s="1"/>
  <c r="M164" i="1" a="1"/>
  <c r="M164" i="1" s="1"/>
  <c r="N164" i="1" a="1"/>
  <c r="N164" i="1" s="1"/>
  <c r="O164" i="1" a="1"/>
  <c r="O164" i="1" s="1"/>
  <c r="P164" i="1" a="1"/>
  <c r="P164" i="1" s="1"/>
  <c r="Q164" i="1" a="1"/>
  <c r="Q164" i="1" s="1"/>
  <c r="R164" i="1" a="1"/>
  <c r="R164" i="1" s="1"/>
  <c r="S164" i="1" a="1"/>
  <c r="S164" i="1" s="1"/>
  <c r="T164" i="1" a="1"/>
  <c r="T164" i="1" s="1"/>
  <c r="U164" i="1" a="1"/>
  <c r="U164" i="1" s="1"/>
  <c r="V164" i="1" a="1"/>
  <c r="V164" i="1" s="1"/>
  <c r="W164" i="1" a="1"/>
  <c r="W164" i="1" s="1"/>
  <c r="X164" i="1" a="1"/>
  <c r="X164" i="1" s="1"/>
  <c r="Y164" i="1" a="1"/>
  <c r="Y164" i="1" s="1"/>
  <c r="B165" i="1" a="1"/>
  <c r="B165" i="1" s="1"/>
  <c r="C165" i="1" a="1"/>
  <c r="C165" i="1" s="1"/>
  <c r="D165" i="1" a="1"/>
  <c r="D165" i="1" s="1"/>
  <c r="E165" i="1" a="1"/>
  <c r="E165" i="1" s="1"/>
  <c r="F165" i="1" a="1"/>
  <c r="F165" i="1" s="1"/>
  <c r="G165" i="1" a="1"/>
  <c r="G165" i="1" s="1"/>
  <c r="H165" i="1" a="1"/>
  <c r="H165" i="1" s="1"/>
  <c r="I165" i="1" a="1"/>
  <c r="I165" i="1" s="1"/>
  <c r="J165" i="1" a="1"/>
  <c r="J165" i="1" s="1"/>
  <c r="K165" i="1" a="1"/>
  <c r="K165" i="1" s="1"/>
  <c r="L165" i="1" a="1"/>
  <c r="L165" i="1" s="1"/>
  <c r="M165" i="1" a="1"/>
  <c r="M165" i="1" s="1"/>
  <c r="N165" i="1" a="1"/>
  <c r="N165" i="1" s="1"/>
  <c r="O165" i="1" a="1"/>
  <c r="O165" i="1" s="1"/>
  <c r="P165" i="1" a="1"/>
  <c r="P165" i="1" s="1"/>
  <c r="Q165" i="1" a="1"/>
  <c r="Q165" i="1" s="1"/>
  <c r="R165" i="1" a="1"/>
  <c r="R165" i="1" s="1"/>
  <c r="S165" i="1" a="1"/>
  <c r="S165" i="1" s="1"/>
  <c r="T165" i="1" a="1"/>
  <c r="T165" i="1" s="1"/>
  <c r="U165" i="1" a="1"/>
  <c r="U165" i="1" s="1"/>
  <c r="V165" i="1" a="1"/>
  <c r="V165" i="1" s="1"/>
  <c r="W165" i="1" a="1"/>
  <c r="W165" i="1" s="1"/>
  <c r="X165" i="1" a="1"/>
  <c r="X165" i="1" s="1"/>
  <c r="Y165" i="1" a="1"/>
  <c r="Y165" i="1" s="1"/>
  <c r="B166" i="1" a="1"/>
  <c r="B166" i="1" s="1"/>
  <c r="C166" i="1" a="1"/>
  <c r="C166" i="1" s="1"/>
  <c r="D166" i="1" a="1"/>
  <c r="D166" i="1" s="1"/>
  <c r="E166" i="1" a="1"/>
  <c r="E166" i="1" s="1"/>
  <c r="F166" i="1" a="1"/>
  <c r="F166" i="1" s="1"/>
  <c r="G166" i="1" a="1"/>
  <c r="G166" i="1" s="1"/>
  <c r="H166" i="1" a="1"/>
  <c r="H166" i="1" s="1"/>
  <c r="I166" i="1" a="1"/>
  <c r="I166" i="1" s="1"/>
  <c r="J166" i="1" a="1"/>
  <c r="J166" i="1" s="1"/>
  <c r="K166" i="1" a="1"/>
  <c r="K166" i="1" s="1"/>
  <c r="L166" i="1" a="1"/>
  <c r="L166" i="1" s="1"/>
  <c r="M166" i="1" a="1"/>
  <c r="M166" i="1" s="1"/>
  <c r="N166" i="1" a="1"/>
  <c r="N166" i="1" s="1"/>
  <c r="O166" i="1" a="1"/>
  <c r="O166" i="1" s="1"/>
  <c r="P166" i="1" a="1"/>
  <c r="P166" i="1" s="1"/>
  <c r="Q166" i="1" a="1"/>
  <c r="Q166" i="1" s="1"/>
  <c r="R166" i="1" a="1"/>
  <c r="R166" i="1" s="1"/>
  <c r="S166" i="1" a="1"/>
  <c r="S166" i="1" s="1"/>
  <c r="T166" i="1" a="1"/>
  <c r="T166" i="1" s="1"/>
  <c r="U166" i="1" a="1"/>
  <c r="U166" i="1" s="1"/>
  <c r="V166" i="1" a="1"/>
  <c r="V166" i="1" s="1"/>
  <c r="W166" i="1" a="1"/>
  <c r="W166" i="1" s="1"/>
  <c r="X166" i="1" a="1"/>
  <c r="X166" i="1" s="1"/>
  <c r="Y166" i="1" a="1"/>
  <c r="Y166" i="1" s="1"/>
  <c r="B168" i="1" a="1"/>
  <c r="B168" i="1" s="1"/>
  <c r="C168" i="1" a="1"/>
  <c r="C168" i="1" s="1"/>
  <c r="D168" i="1" a="1"/>
  <c r="D168" i="1" s="1"/>
  <c r="E168" i="1" a="1"/>
  <c r="E168" i="1" s="1"/>
  <c r="F168" i="1" a="1"/>
  <c r="F168" i="1" s="1"/>
  <c r="G168" i="1" a="1"/>
  <c r="G168" i="1" s="1"/>
  <c r="H168" i="1" a="1"/>
  <c r="H168" i="1" s="1"/>
  <c r="I168" i="1" a="1"/>
  <c r="I168" i="1" s="1"/>
  <c r="J168" i="1" a="1"/>
  <c r="J168" i="1" s="1"/>
  <c r="K168" i="1" a="1"/>
  <c r="K168" i="1" s="1"/>
  <c r="L168" i="1" a="1"/>
  <c r="L168" i="1" s="1"/>
  <c r="M168" i="1" a="1"/>
  <c r="M168" i="1" s="1"/>
  <c r="N168" i="1" a="1"/>
  <c r="N168" i="1" s="1"/>
  <c r="O168" i="1" a="1"/>
  <c r="O168" i="1" s="1"/>
  <c r="P168" i="1" a="1"/>
  <c r="P168" i="1" s="1"/>
  <c r="Q168" i="1" a="1"/>
  <c r="Q168" i="1" s="1"/>
  <c r="R168" i="1" a="1"/>
  <c r="R168" i="1" s="1"/>
  <c r="S168" i="1" a="1"/>
  <c r="S168" i="1" s="1"/>
  <c r="T168" i="1" a="1"/>
  <c r="T168" i="1" s="1"/>
  <c r="U168" i="1" a="1"/>
  <c r="U168" i="1" s="1"/>
  <c r="V168" i="1" a="1"/>
  <c r="V168" i="1" s="1"/>
  <c r="W168" i="1" a="1"/>
  <c r="W168" i="1" s="1"/>
  <c r="X168" i="1" a="1"/>
  <c r="X168" i="1" s="1"/>
  <c r="Y168" i="1" a="1"/>
  <c r="Y168" i="1" s="1"/>
  <c r="B169" i="1" a="1"/>
  <c r="B169" i="1" s="1"/>
  <c r="C169" i="1" a="1"/>
  <c r="C169" i="1" s="1"/>
  <c r="D169" i="1" a="1"/>
  <c r="D169" i="1" s="1"/>
  <c r="E169" i="1" a="1"/>
  <c r="E169" i="1" s="1"/>
  <c r="F169" i="1" a="1"/>
  <c r="F169" i="1" s="1"/>
  <c r="G169" i="1" a="1"/>
  <c r="G169" i="1" s="1"/>
  <c r="H169" i="1" a="1"/>
  <c r="H169" i="1" s="1"/>
  <c r="I169" i="1" a="1"/>
  <c r="I169" i="1" s="1"/>
  <c r="J169" i="1" a="1"/>
  <c r="J169" i="1" s="1"/>
  <c r="K169" i="1" a="1"/>
  <c r="K169" i="1" s="1"/>
  <c r="L169" i="1" a="1"/>
  <c r="L169" i="1" s="1"/>
  <c r="M169" i="1" a="1"/>
  <c r="M169" i="1" s="1"/>
  <c r="N169" i="1" a="1"/>
  <c r="N169" i="1" s="1"/>
  <c r="O169" i="1" a="1"/>
  <c r="O169" i="1" s="1"/>
  <c r="P169" i="1" a="1"/>
  <c r="P169" i="1" s="1"/>
  <c r="Q169" i="1" a="1"/>
  <c r="Q169" i="1" s="1"/>
  <c r="R169" i="1" a="1"/>
  <c r="R169" i="1" s="1"/>
  <c r="S169" i="1" a="1"/>
  <c r="S169" i="1" s="1"/>
  <c r="T169" i="1" a="1"/>
  <c r="T169" i="1" s="1"/>
  <c r="U169" i="1" a="1"/>
  <c r="U169" i="1" s="1"/>
  <c r="V169" i="1" a="1"/>
  <c r="V169" i="1" s="1"/>
  <c r="W169" i="1" a="1"/>
  <c r="W169" i="1" s="1"/>
  <c r="X169" i="1" a="1"/>
  <c r="X169" i="1" s="1"/>
  <c r="Y169" i="1" a="1"/>
  <c r="Y169" i="1" s="1"/>
  <c r="B170" i="1" a="1"/>
  <c r="B170" i="1" s="1"/>
  <c r="C170" i="1" a="1"/>
  <c r="C170" i="1" s="1"/>
  <c r="D170" i="1" a="1"/>
  <c r="D170" i="1" s="1"/>
  <c r="E170" i="1" a="1"/>
  <c r="E170" i="1" s="1"/>
  <c r="F170" i="1" a="1"/>
  <c r="F170" i="1" s="1"/>
  <c r="G170" i="1" a="1"/>
  <c r="G170" i="1" s="1"/>
  <c r="H170" i="1" a="1"/>
  <c r="H170" i="1" s="1"/>
  <c r="I170" i="1" a="1"/>
  <c r="I170" i="1" s="1"/>
  <c r="J170" i="1" a="1"/>
  <c r="J170" i="1" s="1"/>
  <c r="K170" i="1" a="1"/>
  <c r="K170" i="1" s="1"/>
  <c r="L170" i="1" a="1"/>
  <c r="L170" i="1" s="1"/>
  <c r="M170" i="1" a="1"/>
  <c r="M170" i="1" s="1"/>
  <c r="N170" i="1" a="1"/>
  <c r="N170" i="1" s="1"/>
  <c r="O170" i="1" a="1"/>
  <c r="O170" i="1" s="1"/>
  <c r="P170" i="1" a="1"/>
  <c r="P170" i="1" s="1"/>
  <c r="Q170" i="1" a="1"/>
  <c r="Q170" i="1" s="1"/>
  <c r="R170" i="1" a="1"/>
  <c r="R170" i="1" s="1"/>
  <c r="S170" i="1" a="1"/>
  <c r="S170" i="1" s="1"/>
  <c r="T170" i="1" a="1"/>
  <c r="T170" i="1" s="1"/>
  <c r="U170" i="1" a="1"/>
  <c r="U170" i="1" s="1"/>
  <c r="V170" i="1" a="1"/>
  <c r="V170" i="1" s="1"/>
  <c r="W170" i="1" a="1"/>
  <c r="W170" i="1" s="1"/>
  <c r="X170" i="1" a="1"/>
  <c r="X170" i="1" s="1"/>
  <c r="Y170" i="1" a="1"/>
  <c r="Y170" i="1" s="1"/>
  <c r="B364" i="1" a="1"/>
  <c r="B364" i="1" s="1"/>
  <c r="C364" i="1" a="1"/>
  <c r="C364" i="1" s="1"/>
  <c r="D364" i="1" a="1"/>
  <c r="D364" i="1" s="1"/>
  <c r="E364" i="1" a="1"/>
  <c r="E364" i="1" s="1"/>
  <c r="F364" i="1" a="1"/>
  <c r="F364" i="1" s="1"/>
  <c r="G364" i="1" a="1"/>
  <c r="G364" i="1" s="1"/>
  <c r="H364" i="1" a="1"/>
  <c r="H364" i="1" s="1"/>
  <c r="I364" i="1" a="1"/>
  <c r="I364" i="1" s="1"/>
  <c r="J364" i="1" a="1"/>
  <c r="J364" i="1" s="1"/>
  <c r="K364" i="1" a="1"/>
  <c r="K364" i="1" s="1"/>
  <c r="L364" i="1" a="1"/>
  <c r="L364" i="1" s="1"/>
  <c r="M364" i="1" a="1"/>
  <c r="M364" i="1" s="1"/>
  <c r="N364" i="1" a="1"/>
  <c r="N364" i="1" s="1"/>
  <c r="O364" i="1" a="1"/>
  <c r="O364" i="1" s="1"/>
  <c r="P364" i="1" a="1"/>
  <c r="P364" i="1" s="1"/>
  <c r="Q364" i="1" a="1"/>
  <c r="Q364" i="1" s="1"/>
  <c r="R364" i="1" a="1"/>
  <c r="R364" i="1" s="1"/>
  <c r="S364" i="1" a="1"/>
  <c r="S364" i="1" s="1"/>
  <c r="T364" i="1" a="1"/>
  <c r="T364" i="1" s="1"/>
  <c r="U364" i="1" a="1"/>
  <c r="U364" i="1" s="1"/>
  <c r="V364" i="1" a="1"/>
  <c r="V364" i="1" s="1"/>
  <c r="W364" i="1" a="1"/>
  <c r="W364" i="1" s="1"/>
  <c r="X364" i="1" a="1"/>
  <c r="X364" i="1" s="1"/>
  <c r="Y364" i="1" a="1"/>
  <c r="Y364" i="1" s="1"/>
  <c r="B171" i="1" a="1"/>
  <c r="B171" i="1" s="1"/>
  <c r="C171" i="1" a="1"/>
  <c r="C171" i="1" s="1"/>
  <c r="D171" i="1" a="1"/>
  <c r="D171" i="1" s="1"/>
  <c r="E171" i="1" a="1"/>
  <c r="E171" i="1" s="1"/>
  <c r="F171" i="1" a="1"/>
  <c r="F171" i="1" s="1"/>
  <c r="G171" i="1" a="1"/>
  <c r="G171" i="1" s="1"/>
  <c r="H171" i="1" a="1"/>
  <c r="H171" i="1" s="1"/>
  <c r="I171" i="1" a="1"/>
  <c r="I171" i="1" s="1"/>
  <c r="J171" i="1" a="1"/>
  <c r="J171" i="1" s="1"/>
  <c r="K171" i="1" a="1"/>
  <c r="K171" i="1" s="1"/>
  <c r="L171" i="1" a="1"/>
  <c r="L171" i="1" s="1"/>
  <c r="M171" i="1" a="1"/>
  <c r="M171" i="1" s="1"/>
  <c r="N171" i="1" a="1"/>
  <c r="N171" i="1" s="1"/>
  <c r="O171" i="1" a="1"/>
  <c r="O171" i="1" s="1"/>
  <c r="P171" i="1" a="1"/>
  <c r="P171" i="1" s="1"/>
  <c r="Q171" i="1" a="1"/>
  <c r="Q171" i="1" s="1"/>
  <c r="R171" i="1" a="1"/>
  <c r="R171" i="1" s="1"/>
  <c r="S171" i="1" a="1"/>
  <c r="S171" i="1" s="1"/>
  <c r="T171" i="1" a="1"/>
  <c r="T171" i="1" s="1"/>
  <c r="U171" i="1" a="1"/>
  <c r="U171" i="1" s="1"/>
  <c r="V171" i="1" a="1"/>
  <c r="V171" i="1" s="1"/>
  <c r="W171" i="1" a="1"/>
  <c r="W171" i="1" s="1"/>
  <c r="X171" i="1" a="1"/>
  <c r="X171" i="1" s="1"/>
  <c r="Y171" i="1" a="1"/>
  <c r="Y171" i="1" s="1"/>
  <c r="B167" i="1" a="1"/>
  <c r="B167" i="1" s="1"/>
  <c r="C167" i="1" a="1"/>
  <c r="C167" i="1" s="1"/>
  <c r="D167" i="1" a="1"/>
  <c r="D167" i="1" s="1"/>
  <c r="E167" i="1" a="1"/>
  <c r="E167" i="1" s="1"/>
  <c r="F167" i="1" a="1"/>
  <c r="F167" i="1" s="1"/>
  <c r="G167" i="1" a="1"/>
  <c r="G167" i="1" s="1"/>
  <c r="H167" i="1" a="1"/>
  <c r="H167" i="1" s="1"/>
  <c r="I167" i="1" a="1"/>
  <c r="I167" i="1" s="1"/>
  <c r="J167" i="1" a="1"/>
  <c r="J167" i="1" s="1"/>
  <c r="K167" i="1" a="1"/>
  <c r="K167" i="1" s="1"/>
  <c r="L167" i="1" a="1"/>
  <c r="L167" i="1" s="1"/>
  <c r="M167" i="1" a="1"/>
  <c r="M167" i="1" s="1"/>
  <c r="N167" i="1" a="1"/>
  <c r="N167" i="1" s="1"/>
  <c r="O167" i="1" a="1"/>
  <c r="O167" i="1" s="1"/>
  <c r="P167" i="1" a="1"/>
  <c r="P167" i="1" s="1"/>
  <c r="Q167" i="1" a="1"/>
  <c r="Q167" i="1" s="1"/>
  <c r="R167" i="1" a="1"/>
  <c r="R167" i="1" s="1"/>
  <c r="S167" i="1" a="1"/>
  <c r="S167" i="1" s="1"/>
  <c r="T167" i="1" a="1"/>
  <c r="T167" i="1" s="1"/>
  <c r="U167" i="1" a="1"/>
  <c r="U167" i="1" s="1"/>
  <c r="V167" i="1" a="1"/>
  <c r="V167" i="1" s="1"/>
  <c r="W167" i="1" a="1"/>
  <c r="W167" i="1" s="1"/>
  <c r="X167" i="1" a="1"/>
  <c r="X167" i="1" s="1"/>
  <c r="Y167" i="1" a="1"/>
  <c r="Y167" i="1" s="1"/>
  <c r="B172" i="1" a="1"/>
  <c r="B172" i="1" s="1"/>
  <c r="C172" i="1" a="1"/>
  <c r="C172" i="1" s="1"/>
  <c r="D172" i="1" a="1"/>
  <c r="D172" i="1" s="1"/>
  <c r="E172" i="1" a="1"/>
  <c r="E172" i="1" s="1"/>
  <c r="F172" i="1" a="1"/>
  <c r="F172" i="1" s="1"/>
  <c r="G172" i="1" a="1"/>
  <c r="G172" i="1" s="1"/>
  <c r="H172" i="1" a="1"/>
  <c r="H172" i="1" s="1"/>
  <c r="I172" i="1" a="1"/>
  <c r="I172" i="1" s="1"/>
  <c r="J172" i="1" a="1"/>
  <c r="J172" i="1" s="1"/>
  <c r="K172" i="1" a="1"/>
  <c r="K172" i="1" s="1"/>
  <c r="L172" i="1" a="1"/>
  <c r="L172" i="1" s="1"/>
  <c r="M172" i="1" a="1"/>
  <c r="M172" i="1" s="1"/>
  <c r="N172" i="1" a="1"/>
  <c r="N172" i="1" s="1"/>
  <c r="O172" i="1" a="1"/>
  <c r="O172" i="1" s="1"/>
  <c r="P172" i="1" a="1"/>
  <c r="P172" i="1" s="1"/>
  <c r="Q172" i="1" a="1"/>
  <c r="Q172" i="1" s="1"/>
  <c r="R172" i="1" a="1"/>
  <c r="R172" i="1" s="1"/>
  <c r="S172" i="1" a="1"/>
  <c r="S172" i="1" s="1"/>
  <c r="T172" i="1" a="1"/>
  <c r="T172" i="1" s="1"/>
  <c r="U172" i="1" a="1"/>
  <c r="U172" i="1" s="1"/>
  <c r="V172" i="1" a="1"/>
  <c r="V172" i="1" s="1"/>
  <c r="W172" i="1" a="1"/>
  <c r="W172" i="1" s="1"/>
  <c r="X172" i="1" a="1"/>
  <c r="X172" i="1" s="1"/>
  <c r="Y172" i="1" a="1"/>
  <c r="Y172" i="1" s="1"/>
  <c r="B173" i="1" a="1"/>
  <c r="B173" i="1" s="1"/>
  <c r="C173" i="1" a="1"/>
  <c r="C173" i="1" s="1"/>
  <c r="D173" i="1" a="1"/>
  <c r="D173" i="1" s="1"/>
  <c r="E173" i="1" a="1"/>
  <c r="E173" i="1" s="1"/>
  <c r="F173" i="1" a="1"/>
  <c r="F173" i="1" s="1"/>
  <c r="G173" i="1" a="1"/>
  <c r="G173" i="1" s="1"/>
  <c r="H173" i="1" a="1"/>
  <c r="H173" i="1" s="1"/>
  <c r="I173" i="1" a="1"/>
  <c r="I173" i="1" s="1"/>
  <c r="J173" i="1" a="1"/>
  <c r="J173" i="1" s="1"/>
  <c r="K173" i="1" a="1"/>
  <c r="K173" i="1" s="1"/>
  <c r="L173" i="1" a="1"/>
  <c r="L173" i="1" s="1"/>
  <c r="M173" i="1" a="1"/>
  <c r="M173" i="1" s="1"/>
  <c r="N173" i="1" a="1"/>
  <c r="N173" i="1" s="1"/>
  <c r="O173" i="1" a="1"/>
  <c r="O173" i="1" s="1"/>
  <c r="P173" i="1" a="1"/>
  <c r="P173" i="1" s="1"/>
  <c r="Q173" i="1" a="1"/>
  <c r="Q173" i="1" s="1"/>
  <c r="R173" i="1" a="1"/>
  <c r="R173" i="1" s="1"/>
  <c r="S173" i="1" a="1"/>
  <c r="S173" i="1" s="1"/>
  <c r="T173" i="1" a="1"/>
  <c r="T173" i="1" s="1"/>
  <c r="U173" i="1" a="1"/>
  <c r="U173" i="1" s="1"/>
  <c r="V173" i="1" a="1"/>
  <c r="V173" i="1" s="1"/>
  <c r="W173" i="1" a="1"/>
  <c r="W173" i="1" s="1"/>
  <c r="X173" i="1" a="1"/>
  <c r="X173" i="1" s="1"/>
  <c r="Y173" i="1" a="1"/>
  <c r="Y173" i="1" s="1"/>
  <c r="B174" i="1" a="1"/>
  <c r="B174" i="1" s="1"/>
  <c r="C174" i="1" a="1"/>
  <c r="C174" i="1" s="1"/>
  <c r="D174" i="1" a="1"/>
  <c r="D174" i="1" s="1"/>
  <c r="E174" i="1" a="1"/>
  <c r="E174" i="1" s="1"/>
  <c r="F174" i="1" a="1"/>
  <c r="F174" i="1" s="1"/>
  <c r="G174" i="1" a="1"/>
  <c r="G174" i="1" s="1"/>
  <c r="H174" i="1" a="1"/>
  <c r="H174" i="1" s="1"/>
  <c r="I174" i="1" a="1"/>
  <c r="I174" i="1" s="1"/>
  <c r="J174" i="1" a="1"/>
  <c r="J174" i="1" s="1"/>
  <c r="K174" i="1" a="1"/>
  <c r="K174" i="1" s="1"/>
  <c r="L174" i="1" a="1"/>
  <c r="L174" i="1" s="1"/>
  <c r="M174" i="1" a="1"/>
  <c r="M174" i="1" s="1"/>
  <c r="N174" i="1" a="1"/>
  <c r="N174" i="1" s="1"/>
  <c r="O174" i="1" a="1"/>
  <c r="O174" i="1" s="1"/>
  <c r="P174" i="1" a="1"/>
  <c r="P174" i="1" s="1"/>
  <c r="Q174" i="1" a="1"/>
  <c r="Q174" i="1" s="1"/>
  <c r="R174" i="1" a="1"/>
  <c r="R174" i="1" s="1"/>
  <c r="S174" i="1" a="1"/>
  <c r="S174" i="1" s="1"/>
  <c r="T174" i="1" a="1"/>
  <c r="T174" i="1" s="1"/>
  <c r="U174" i="1" a="1"/>
  <c r="U174" i="1" s="1"/>
  <c r="V174" i="1" a="1"/>
  <c r="V174" i="1" s="1"/>
  <c r="W174" i="1" a="1"/>
  <c r="W174" i="1" s="1"/>
  <c r="X174" i="1" a="1"/>
  <c r="X174" i="1" s="1"/>
  <c r="Y174" i="1" a="1"/>
  <c r="Y174" i="1" s="1"/>
  <c r="B175" i="1" a="1"/>
  <c r="B175" i="1" s="1"/>
  <c r="C175" i="1" a="1"/>
  <c r="C175" i="1" s="1"/>
  <c r="D175" i="1" a="1"/>
  <c r="D175" i="1" s="1"/>
  <c r="E175" i="1" a="1"/>
  <c r="E175" i="1" s="1"/>
  <c r="F175" i="1" a="1"/>
  <c r="F175" i="1" s="1"/>
  <c r="G175" i="1" a="1"/>
  <c r="G175" i="1" s="1"/>
  <c r="H175" i="1" a="1"/>
  <c r="H175" i="1" s="1"/>
  <c r="I175" i="1" a="1"/>
  <c r="I175" i="1" s="1"/>
  <c r="J175" i="1" a="1"/>
  <c r="J175" i="1" s="1"/>
  <c r="K175" i="1" a="1"/>
  <c r="K175" i="1" s="1"/>
  <c r="L175" i="1" a="1"/>
  <c r="L175" i="1" s="1"/>
  <c r="M175" i="1" a="1"/>
  <c r="M175" i="1" s="1"/>
  <c r="N175" i="1" a="1"/>
  <c r="N175" i="1" s="1"/>
  <c r="O175" i="1" a="1"/>
  <c r="O175" i="1" s="1"/>
  <c r="P175" i="1" a="1"/>
  <c r="P175" i="1" s="1"/>
  <c r="Q175" i="1" a="1"/>
  <c r="Q175" i="1" s="1"/>
  <c r="R175" i="1" a="1"/>
  <c r="R175" i="1" s="1"/>
  <c r="S175" i="1" a="1"/>
  <c r="S175" i="1" s="1"/>
  <c r="T175" i="1" a="1"/>
  <c r="T175" i="1" s="1"/>
  <c r="U175" i="1" a="1"/>
  <c r="U175" i="1" s="1"/>
  <c r="V175" i="1" a="1"/>
  <c r="V175" i="1" s="1"/>
  <c r="W175" i="1" a="1"/>
  <c r="W175" i="1" s="1"/>
  <c r="X175" i="1" a="1"/>
  <c r="X175" i="1" s="1"/>
  <c r="Y175" i="1" a="1"/>
  <c r="Y175" i="1" s="1"/>
  <c r="B176" i="1" a="1"/>
  <c r="B176" i="1" s="1"/>
  <c r="C176" i="1" a="1"/>
  <c r="C176" i="1" s="1"/>
  <c r="D176" i="1" a="1"/>
  <c r="D176" i="1" s="1"/>
  <c r="E176" i="1" a="1"/>
  <c r="E176" i="1" s="1"/>
  <c r="F176" i="1" a="1"/>
  <c r="F176" i="1" s="1"/>
  <c r="G176" i="1" a="1"/>
  <c r="G176" i="1" s="1"/>
  <c r="H176" i="1" a="1"/>
  <c r="H176" i="1" s="1"/>
  <c r="I176" i="1" a="1"/>
  <c r="I176" i="1" s="1"/>
  <c r="J176" i="1" a="1"/>
  <c r="J176" i="1" s="1"/>
  <c r="K176" i="1" a="1"/>
  <c r="K176" i="1" s="1"/>
  <c r="L176" i="1" a="1"/>
  <c r="L176" i="1" s="1"/>
  <c r="M176" i="1" a="1"/>
  <c r="M176" i="1" s="1"/>
  <c r="N176" i="1" a="1"/>
  <c r="N176" i="1" s="1"/>
  <c r="O176" i="1" a="1"/>
  <c r="O176" i="1" s="1"/>
  <c r="P176" i="1" a="1"/>
  <c r="P176" i="1" s="1"/>
  <c r="Q176" i="1" a="1"/>
  <c r="Q176" i="1" s="1"/>
  <c r="R176" i="1" a="1"/>
  <c r="R176" i="1" s="1"/>
  <c r="S176" i="1" a="1"/>
  <c r="S176" i="1" s="1"/>
  <c r="T176" i="1" a="1"/>
  <c r="T176" i="1" s="1"/>
  <c r="U176" i="1" a="1"/>
  <c r="U176" i="1" s="1"/>
  <c r="V176" i="1" a="1"/>
  <c r="V176" i="1" s="1"/>
  <c r="W176" i="1" a="1"/>
  <c r="W176" i="1" s="1"/>
  <c r="X176" i="1" a="1"/>
  <c r="X176" i="1" s="1"/>
  <c r="Y176" i="1" a="1"/>
  <c r="Y176" i="1" s="1"/>
  <c r="B381" i="1" a="1"/>
  <c r="B381" i="1" s="1"/>
  <c r="C381" i="1" a="1"/>
  <c r="C381" i="1" s="1"/>
  <c r="D381" i="1" a="1"/>
  <c r="D381" i="1" s="1"/>
  <c r="E381" i="1" a="1"/>
  <c r="E381" i="1" s="1"/>
  <c r="F381" i="1" a="1"/>
  <c r="F381" i="1" s="1"/>
  <c r="G381" i="1" a="1"/>
  <c r="G381" i="1" s="1"/>
  <c r="H381" i="1" a="1"/>
  <c r="H381" i="1" s="1"/>
  <c r="I381" i="1" a="1"/>
  <c r="I381" i="1" s="1"/>
  <c r="J381" i="1" a="1"/>
  <c r="J381" i="1" s="1"/>
  <c r="K381" i="1" a="1"/>
  <c r="K381" i="1" s="1"/>
  <c r="L381" i="1" a="1"/>
  <c r="L381" i="1" s="1"/>
  <c r="M381" i="1" a="1"/>
  <c r="M381" i="1" s="1"/>
  <c r="N381" i="1" a="1"/>
  <c r="N381" i="1" s="1"/>
  <c r="O381" i="1" a="1"/>
  <c r="O381" i="1" s="1"/>
  <c r="P381" i="1" a="1"/>
  <c r="P381" i="1" s="1"/>
  <c r="Q381" i="1" a="1"/>
  <c r="Q381" i="1" s="1"/>
  <c r="R381" i="1" a="1"/>
  <c r="R381" i="1" s="1"/>
  <c r="S381" i="1" a="1"/>
  <c r="S381" i="1" s="1"/>
  <c r="T381" i="1" a="1"/>
  <c r="T381" i="1" s="1"/>
  <c r="U381" i="1" a="1"/>
  <c r="U381" i="1" s="1"/>
  <c r="V381" i="1" a="1"/>
  <c r="V381" i="1" s="1"/>
  <c r="W381" i="1" a="1"/>
  <c r="W381" i="1" s="1"/>
  <c r="X381" i="1" a="1"/>
  <c r="X381" i="1" s="1"/>
  <c r="Y381" i="1" a="1"/>
  <c r="Y381" i="1" s="1"/>
  <c r="B177" i="1" a="1"/>
  <c r="B177" i="1" s="1"/>
  <c r="C177" i="1" a="1"/>
  <c r="C177" i="1" s="1"/>
  <c r="D177" i="1" a="1"/>
  <c r="D177" i="1" s="1"/>
  <c r="E177" i="1" a="1"/>
  <c r="E177" i="1" s="1"/>
  <c r="F177" i="1" a="1"/>
  <c r="F177" i="1" s="1"/>
  <c r="G177" i="1" a="1"/>
  <c r="G177" i="1" s="1"/>
  <c r="H177" i="1" a="1"/>
  <c r="H177" i="1" s="1"/>
  <c r="I177" i="1" a="1"/>
  <c r="I177" i="1" s="1"/>
  <c r="J177" i="1" a="1"/>
  <c r="J177" i="1" s="1"/>
  <c r="K177" i="1" a="1"/>
  <c r="K177" i="1" s="1"/>
  <c r="L177" i="1" a="1"/>
  <c r="L177" i="1" s="1"/>
  <c r="M177" i="1" a="1"/>
  <c r="M177" i="1" s="1"/>
  <c r="N177" i="1" a="1"/>
  <c r="N177" i="1" s="1"/>
  <c r="O177" i="1" a="1"/>
  <c r="O177" i="1" s="1"/>
  <c r="P177" i="1" a="1"/>
  <c r="P177" i="1" s="1"/>
  <c r="Q177" i="1" a="1"/>
  <c r="Q177" i="1" s="1"/>
  <c r="R177" i="1" a="1"/>
  <c r="R177" i="1" s="1"/>
  <c r="S177" i="1" a="1"/>
  <c r="S177" i="1" s="1"/>
  <c r="T177" i="1" a="1"/>
  <c r="T177" i="1" s="1"/>
  <c r="U177" i="1" a="1"/>
  <c r="U177" i="1" s="1"/>
  <c r="V177" i="1" a="1"/>
  <c r="V177" i="1" s="1"/>
  <c r="W177" i="1" a="1"/>
  <c r="W177" i="1" s="1"/>
  <c r="X177" i="1" a="1"/>
  <c r="X177" i="1" s="1"/>
  <c r="Y177" i="1" a="1"/>
  <c r="Y177" i="1" s="1"/>
  <c r="B178" i="1" a="1"/>
  <c r="B178" i="1" s="1"/>
  <c r="C178" i="1" a="1"/>
  <c r="C178" i="1" s="1"/>
  <c r="D178" i="1" a="1"/>
  <c r="D178" i="1" s="1"/>
  <c r="E178" i="1" a="1"/>
  <c r="E178" i="1" s="1"/>
  <c r="F178" i="1" a="1"/>
  <c r="F178" i="1" s="1"/>
  <c r="G178" i="1" a="1"/>
  <c r="G178" i="1" s="1"/>
  <c r="H178" i="1" a="1"/>
  <c r="H178" i="1" s="1"/>
  <c r="I178" i="1" a="1"/>
  <c r="I178" i="1" s="1"/>
  <c r="J178" i="1" a="1"/>
  <c r="J178" i="1" s="1"/>
  <c r="K178" i="1" a="1"/>
  <c r="K178" i="1" s="1"/>
  <c r="L178" i="1" a="1"/>
  <c r="L178" i="1" s="1"/>
  <c r="M178" i="1" a="1"/>
  <c r="M178" i="1" s="1"/>
  <c r="N178" i="1" a="1"/>
  <c r="N178" i="1" s="1"/>
  <c r="O178" i="1" a="1"/>
  <c r="O178" i="1" s="1"/>
  <c r="P178" i="1" a="1"/>
  <c r="P178" i="1" s="1"/>
  <c r="Q178" i="1" a="1"/>
  <c r="Q178" i="1" s="1"/>
  <c r="R178" i="1" a="1"/>
  <c r="R178" i="1" s="1"/>
  <c r="S178" i="1" a="1"/>
  <c r="S178" i="1" s="1"/>
  <c r="T178" i="1" a="1"/>
  <c r="T178" i="1" s="1"/>
  <c r="U178" i="1" a="1"/>
  <c r="U178" i="1" s="1"/>
  <c r="V178" i="1" a="1"/>
  <c r="V178" i="1" s="1"/>
  <c r="W178" i="1" a="1"/>
  <c r="W178" i="1" s="1"/>
  <c r="X178" i="1" a="1"/>
  <c r="X178" i="1" s="1"/>
  <c r="Y178" i="1" a="1"/>
  <c r="Y178" i="1" s="1"/>
  <c r="B179" i="1" a="1"/>
  <c r="B179" i="1" s="1"/>
  <c r="C179" i="1" a="1"/>
  <c r="C179" i="1" s="1"/>
  <c r="D179" i="1" a="1"/>
  <c r="D179" i="1" s="1"/>
  <c r="E179" i="1" a="1"/>
  <c r="E179" i="1" s="1"/>
  <c r="F179" i="1" a="1"/>
  <c r="F179" i="1" s="1"/>
  <c r="G179" i="1" a="1"/>
  <c r="G179" i="1" s="1"/>
  <c r="H179" i="1" a="1"/>
  <c r="H179" i="1" s="1"/>
  <c r="I179" i="1" a="1"/>
  <c r="I179" i="1" s="1"/>
  <c r="J179" i="1" a="1"/>
  <c r="J179" i="1" s="1"/>
  <c r="K179" i="1" a="1"/>
  <c r="K179" i="1" s="1"/>
  <c r="L179" i="1" a="1"/>
  <c r="L179" i="1" s="1"/>
  <c r="M179" i="1" a="1"/>
  <c r="M179" i="1" s="1"/>
  <c r="N179" i="1" a="1"/>
  <c r="N179" i="1" s="1"/>
  <c r="O179" i="1" a="1"/>
  <c r="O179" i="1" s="1"/>
  <c r="P179" i="1" a="1"/>
  <c r="P179" i="1" s="1"/>
  <c r="Q179" i="1" a="1"/>
  <c r="Q179" i="1" s="1"/>
  <c r="R179" i="1" a="1"/>
  <c r="R179" i="1" s="1"/>
  <c r="S179" i="1" a="1"/>
  <c r="S179" i="1" s="1"/>
  <c r="T179" i="1" a="1"/>
  <c r="T179" i="1" s="1"/>
  <c r="U179" i="1" a="1"/>
  <c r="U179" i="1" s="1"/>
  <c r="V179" i="1" a="1"/>
  <c r="V179" i="1" s="1"/>
  <c r="W179" i="1" a="1"/>
  <c r="W179" i="1" s="1"/>
  <c r="X179" i="1" a="1"/>
  <c r="X179" i="1" s="1"/>
  <c r="Y179" i="1" a="1"/>
  <c r="Y179" i="1" s="1"/>
  <c r="B180" i="1" a="1"/>
  <c r="B180" i="1" s="1"/>
  <c r="C180" i="1" a="1"/>
  <c r="C180" i="1" s="1"/>
  <c r="D180" i="1" a="1"/>
  <c r="D180" i="1" s="1"/>
  <c r="E180" i="1" a="1"/>
  <c r="E180" i="1" s="1"/>
  <c r="F180" i="1" a="1"/>
  <c r="F180" i="1" s="1"/>
  <c r="G180" i="1" a="1"/>
  <c r="G180" i="1" s="1"/>
  <c r="H180" i="1" a="1"/>
  <c r="H180" i="1" s="1"/>
  <c r="I180" i="1" a="1"/>
  <c r="I180" i="1" s="1"/>
  <c r="J180" i="1" a="1"/>
  <c r="J180" i="1" s="1"/>
  <c r="K180" i="1" a="1"/>
  <c r="K180" i="1" s="1"/>
  <c r="L180" i="1" a="1"/>
  <c r="L180" i="1" s="1"/>
  <c r="M180" i="1" a="1"/>
  <c r="M180" i="1" s="1"/>
  <c r="N180" i="1" a="1"/>
  <c r="N180" i="1" s="1"/>
  <c r="O180" i="1" a="1"/>
  <c r="O180" i="1" s="1"/>
  <c r="P180" i="1" a="1"/>
  <c r="P180" i="1" s="1"/>
  <c r="Q180" i="1" a="1"/>
  <c r="Q180" i="1" s="1"/>
  <c r="R180" i="1" a="1"/>
  <c r="R180" i="1" s="1"/>
  <c r="S180" i="1" a="1"/>
  <c r="S180" i="1" s="1"/>
  <c r="T180" i="1" a="1"/>
  <c r="T180" i="1" s="1"/>
  <c r="U180" i="1" a="1"/>
  <c r="U180" i="1" s="1"/>
  <c r="V180" i="1" a="1"/>
  <c r="V180" i="1" s="1"/>
  <c r="W180" i="1" a="1"/>
  <c r="W180" i="1" s="1"/>
  <c r="X180" i="1" a="1"/>
  <c r="X180" i="1" s="1"/>
  <c r="Y180" i="1" a="1"/>
  <c r="Y180" i="1" s="1"/>
  <c r="B181" i="1" a="1"/>
  <c r="B181" i="1" s="1"/>
  <c r="C181" i="1" a="1"/>
  <c r="C181" i="1" s="1"/>
  <c r="D181" i="1" a="1"/>
  <c r="D181" i="1" s="1"/>
  <c r="E181" i="1" a="1"/>
  <c r="E181" i="1" s="1"/>
  <c r="F181" i="1" a="1"/>
  <c r="F181" i="1" s="1"/>
  <c r="G181" i="1" a="1"/>
  <c r="G181" i="1" s="1"/>
  <c r="H181" i="1" a="1"/>
  <c r="H181" i="1" s="1"/>
  <c r="I181" i="1" a="1"/>
  <c r="I181" i="1" s="1"/>
  <c r="J181" i="1" a="1"/>
  <c r="J181" i="1" s="1"/>
  <c r="K181" i="1" a="1"/>
  <c r="K181" i="1" s="1"/>
  <c r="L181" i="1" a="1"/>
  <c r="L181" i="1" s="1"/>
  <c r="M181" i="1" a="1"/>
  <c r="M181" i="1" s="1"/>
  <c r="N181" i="1" a="1"/>
  <c r="N181" i="1" s="1"/>
  <c r="O181" i="1" a="1"/>
  <c r="O181" i="1" s="1"/>
  <c r="P181" i="1" a="1"/>
  <c r="P181" i="1" s="1"/>
  <c r="Q181" i="1" a="1"/>
  <c r="Q181" i="1" s="1"/>
  <c r="R181" i="1" a="1"/>
  <c r="R181" i="1" s="1"/>
  <c r="S181" i="1" a="1"/>
  <c r="S181" i="1" s="1"/>
  <c r="T181" i="1" a="1"/>
  <c r="T181" i="1" s="1"/>
  <c r="U181" i="1" a="1"/>
  <c r="U181" i="1" s="1"/>
  <c r="V181" i="1" a="1"/>
  <c r="V181" i="1" s="1"/>
  <c r="W181" i="1" a="1"/>
  <c r="W181" i="1" s="1"/>
  <c r="X181" i="1" a="1"/>
  <c r="X181" i="1" s="1"/>
  <c r="Y181" i="1" a="1"/>
  <c r="Y181" i="1" s="1"/>
  <c r="B182" i="1" a="1"/>
  <c r="B182" i="1" s="1"/>
  <c r="C182" i="1" a="1"/>
  <c r="C182" i="1" s="1"/>
  <c r="D182" i="1" a="1"/>
  <c r="D182" i="1" s="1"/>
  <c r="E182" i="1" a="1"/>
  <c r="E182" i="1" s="1"/>
  <c r="F182" i="1" a="1"/>
  <c r="F182" i="1" s="1"/>
  <c r="G182" i="1" a="1"/>
  <c r="G182" i="1" s="1"/>
  <c r="H182" i="1" a="1"/>
  <c r="H182" i="1" s="1"/>
  <c r="I182" i="1" a="1"/>
  <c r="I182" i="1" s="1"/>
  <c r="J182" i="1" a="1"/>
  <c r="J182" i="1" s="1"/>
  <c r="K182" i="1" a="1"/>
  <c r="K182" i="1" s="1"/>
  <c r="L182" i="1" a="1"/>
  <c r="L182" i="1" s="1"/>
  <c r="M182" i="1" a="1"/>
  <c r="M182" i="1" s="1"/>
  <c r="N182" i="1" a="1"/>
  <c r="N182" i="1" s="1"/>
  <c r="O182" i="1" a="1"/>
  <c r="O182" i="1" s="1"/>
  <c r="P182" i="1" a="1"/>
  <c r="P182" i="1" s="1"/>
  <c r="Q182" i="1" a="1"/>
  <c r="Q182" i="1" s="1"/>
  <c r="R182" i="1" a="1"/>
  <c r="R182" i="1" s="1"/>
  <c r="S182" i="1" a="1"/>
  <c r="S182" i="1" s="1"/>
  <c r="T182" i="1" a="1"/>
  <c r="T182" i="1" s="1"/>
  <c r="U182" i="1" a="1"/>
  <c r="U182" i="1" s="1"/>
  <c r="V182" i="1" a="1"/>
  <c r="V182" i="1" s="1"/>
  <c r="W182" i="1" a="1"/>
  <c r="W182" i="1" s="1"/>
  <c r="X182" i="1" a="1"/>
  <c r="X182" i="1" s="1"/>
  <c r="Y182" i="1" a="1"/>
  <c r="Y182" i="1" s="1"/>
  <c r="B382" i="1" a="1"/>
  <c r="B382" i="1" s="1"/>
  <c r="C382" i="1" a="1"/>
  <c r="C382" i="1" s="1"/>
  <c r="D382" i="1" a="1"/>
  <c r="D382" i="1" s="1"/>
  <c r="E382" i="1" a="1"/>
  <c r="E382" i="1" s="1"/>
  <c r="F382" i="1" a="1"/>
  <c r="F382" i="1" s="1"/>
  <c r="G382" i="1" a="1"/>
  <c r="G382" i="1" s="1"/>
  <c r="H382" i="1" a="1"/>
  <c r="H382" i="1" s="1"/>
  <c r="I382" i="1" a="1"/>
  <c r="I382" i="1" s="1"/>
  <c r="J382" i="1" a="1"/>
  <c r="J382" i="1" s="1"/>
  <c r="K382" i="1" a="1"/>
  <c r="K382" i="1" s="1"/>
  <c r="L382" i="1" a="1"/>
  <c r="L382" i="1" s="1"/>
  <c r="M382" i="1" a="1"/>
  <c r="M382" i="1" s="1"/>
  <c r="N382" i="1" a="1"/>
  <c r="N382" i="1" s="1"/>
  <c r="O382" i="1" a="1"/>
  <c r="O382" i="1" s="1"/>
  <c r="P382" i="1" a="1"/>
  <c r="P382" i="1" s="1"/>
  <c r="Q382" i="1" a="1"/>
  <c r="Q382" i="1" s="1"/>
  <c r="R382" i="1" a="1"/>
  <c r="R382" i="1" s="1"/>
  <c r="S382" i="1" a="1"/>
  <c r="S382" i="1" s="1"/>
  <c r="T382" i="1" a="1"/>
  <c r="T382" i="1" s="1"/>
  <c r="U382" i="1" a="1"/>
  <c r="U382" i="1" s="1"/>
  <c r="V382" i="1" a="1"/>
  <c r="V382" i="1" s="1"/>
  <c r="W382" i="1" a="1"/>
  <c r="W382" i="1" s="1"/>
  <c r="X382" i="1" a="1"/>
  <c r="X382" i="1" s="1"/>
  <c r="Y382" i="1" a="1"/>
  <c r="Y382" i="1" s="1"/>
  <c r="B383" i="1" a="1"/>
  <c r="B383" i="1" s="1"/>
  <c r="C383" i="1" a="1"/>
  <c r="C383" i="1" s="1"/>
  <c r="D383" i="1" a="1"/>
  <c r="D383" i="1" s="1"/>
  <c r="E383" i="1" a="1"/>
  <c r="E383" i="1" s="1"/>
  <c r="F383" i="1" a="1"/>
  <c r="F383" i="1" s="1"/>
  <c r="G383" i="1" a="1"/>
  <c r="G383" i="1" s="1"/>
  <c r="H383" i="1" a="1"/>
  <c r="H383" i="1" s="1"/>
  <c r="I383" i="1" a="1"/>
  <c r="I383" i="1" s="1"/>
  <c r="J383" i="1" a="1"/>
  <c r="J383" i="1" s="1"/>
  <c r="K383" i="1" a="1"/>
  <c r="K383" i="1" s="1"/>
  <c r="L383" i="1" a="1"/>
  <c r="L383" i="1" s="1"/>
  <c r="M383" i="1" a="1"/>
  <c r="M383" i="1" s="1"/>
  <c r="N383" i="1" a="1"/>
  <c r="N383" i="1" s="1"/>
  <c r="O383" i="1" a="1"/>
  <c r="O383" i="1" s="1"/>
  <c r="P383" i="1" a="1"/>
  <c r="P383" i="1" s="1"/>
  <c r="Q383" i="1" a="1"/>
  <c r="Q383" i="1" s="1"/>
  <c r="R383" i="1" a="1"/>
  <c r="R383" i="1" s="1"/>
  <c r="S383" i="1" a="1"/>
  <c r="S383" i="1" s="1"/>
  <c r="T383" i="1" a="1"/>
  <c r="T383" i="1" s="1"/>
  <c r="U383" i="1" a="1"/>
  <c r="U383" i="1" s="1"/>
  <c r="V383" i="1" a="1"/>
  <c r="V383" i="1" s="1"/>
  <c r="W383" i="1" a="1"/>
  <c r="W383" i="1" s="1"/>
  <c r="X383" i="1" a="1"/>
  <c r="X383" i="1" s="1"/>
  <c r="Y383" i="1" a="1"/>
  <c r="Y383" i="1" s="1"/>
  <c r="B16" i="1" a="1"/>
  <c r="B16" i="1" s="1"/>
  <c r="C16" i="1" a="1"/>
  <c r="C16" i="1" s="1"/>
  <c r="D16" i="1" a="1"/>
  <c r="D16" i="1" s="1"/>
  <c r="E16" i="1" a="1"/>
  <c r="E16" i="1" s="1"/>
  <c r="F16" i="1" a="1"/>
  <c r="F16" i="1" s="1"/>
  <c r="G16" i="1" a="1"/>
  <c r="G16" i="1" s="1"/>
  <c r="H16" i="1" a="1"/>
  <c r="H16" i="1" s="1"/>
  <c r="I16" i="1" a="1"/>
  <c r="I16" i="1" s="1"/>
  <c r="J16" i="1" a="1"/>
  <c r="J16" i="1" s="1"/>
  <c r="K16" i="1" a="1"/>
  <c r="K16" i="1" s="1"/>
  <c r="L16" i="1" a="1"/>
  <c r="L16" i="1" s="1"/>
  <c r="M16" i="1" a="1"/>
  <c r="M16" i="1" s="1"/>
  <c r="N16" i="1" a="1"/>
  <c r="N16" i="1" s="1"/>
  <c r="O16" i="1" a="1"/>
  <c r="O16" i="1" s="1"/>
  <c r="P16" i="1" a="1"/>
  <c r="P16" i="1" s="1"/>
  <c r="Q16" i="1" a="1"/>
  <c r="Q16" i="1" s="1"/>
  <c r="R16" i="1" a="1"/>
  <c r="R16" i="1" s="1"/>
  <c r="S16" i="1" a="1"/>
  <c r="S16" i="1" s="1"/>
  <c r="T16" i="1" a="1"/>
  <c r="T16" i="1" s="1"/>
  <c r="U16" i="1" a="1"/>
  <c r="U16" i="1" s="1"/>
  <c r="V16" i="1" a="1"/>
  <c r="V16" i="1" s="1"/>
  <c r="W16" i="1" a="1"/>
  <c r="W16" i="1" s="1"/>
  <c r="X16" i="1" a="1"/>
  <c r="X16" i="1" s="1"/>
  <c r="Y16" i="1" a="1"/>
  <c r="Y16" i="1" s="1"/>
  <c r="B422" i="1" a="1"/>
  <c r="B422" i="1" s="1"/>
  <c r="C422" i="1" a="1"/>
  <c r="C422" i="1" s="1"/>
  <c r="D422" i="1" a="1"/>
  <c r="D422" i="1" s="1"/>
  <c r="E422" i="1" a="1"/>
  <c r="E422" i="1" s="1"/>
  <c r="F422" i="1" a="1"/>
  <c r="F422" i="1" s="1"/>
  <c r="G422" i="1" a="1"/>
  <c r="G422" i="1" s="1"/>
  <c r="H422" i="1" a="1"/>
  <c r="H422" i="1" s="1"/>
  <c r="I422" i="1" a="1"/>
  <c r="I422" i="1" s="1"/>
  <c r="J422" i="1" a="1"/>
  <c r="J422" i="1" s="1"/>
  <c r="K422" i="1" a="1"/>
  <c r="K422" i="1" s="1"/>
  <c r="L422" i="1" a="1"/>
  <c r="L422" i="1" s="1"/>
  <c r="M422" i="1" a="1"/>
  <c r="M422" i="1" s="1"/>
  <c r="N422" i="1" a="1"/>
  <c r="N422" i="1" s="1"/>
  <c r="O422" i="1" a="1"/>
  <c r="O422" i="1" s="1"/>
  <c r="P422" i="1" a="1"/>
  <c r="P422" i="1" s="1"/>
  <c r="Q422" i="1" a="1"/>
  <c r="Q422" i="1" s="1"/>
  <c r="R422" i="1" a="1"/>
  <c r="R422" i="1" s="1"/>
  <c r="S422" i="1" a="1"/>
  <c r="S422" i="1" s="1"/>
  <c r="T422" i="1" a="1"/>
  <c r="T422" i="1" s="1"/>
  <c r="U422" i="1" a="1"/>
  <c r="U422" i="1" s="1"/>
  <c r="V422" i="1" a="1"/>
  <c r="V422" i="1" s="1"/>
  <c r="W422" i="1" a="1"/>
  <c r="W422" i="1" s="1"/>
  <c r="X422" i="1" a="1"/>
  <c r="X422" i="1" s="1"/>
  <c r="Y422" i="1" a="1"/>
  <c r="Y422" i="1" s="1"/>
  <c r="B184" i="1" a="1"/>
  <c r="B184" i="1" s="1"/>
  <c r="C184" i="1" a="1"/>
  <c r="C184" i="1" s="1"/>
  <c r="D184" i="1" a="1"/>
  <c r="D184" i="1" s="1"/>
  <c r="E184" i="1" a="1"/>
  <c r="E184" i="1" s="1"/>
  <c r="F184" i="1" a="1"/>
  <c r="F184" i="1" s="1"/>
  <c r="G184" i="1" a="1"/>
  <c r="G184" i="1" s="1"/>
  <c r="H184" i="1" a="1"/>
  <c r="H184" i="1" s="1"/>
  <c r="I184" i="1" a="1"/>
  <c r="I184" i="1" s="1"/>
  <c r="J184" i="1" a="1"/>
  <c r="J184" i="1" s="1"/>
  <c r="K184" i="1" a="1"/>
  <c r="K184" i="1" s="1"/>
  <c r="L184" i="1" a="1"/>
  <c r="L184" i="1" s="1"/>
  <c r="M184" i="1" a="1"/>
  <c r="M184" i="1" s="1"/>
  <c r="N184" i="1" a="1"/>
  <c r="N184" i="1" s="1"/>
  <c r="O184" i="1" a="1"/>
  <c r="O184" i="1" s="1"/>
  <c r="P184" i="1" a="1"/>
  <c r="P184" i="1" s="1"/>
  <c r="Q184" i="1" a="1"/>
  <c r="Q184" i="1" s="1"/>
  <c r="R184" i="1" a="1"/>
  <c r="R184" i="1" s="1"/>
  <c r="S184" i="1" a="1"/>
  <c r="S184" i="1" s="1"/>
  <c r="T184" i="1" a="1"/>
  <c r="T184" i="1" s="1"/>
  <c r="U184" i="1" a="1"/>
  <c r="U184" i="1" s="1"/>
  <c r="V184" i="1" a="1"/>
  <c r="V184" i="1" s="1"/>
  <c r="W184" i="1" a="1"/>
  <c r="W184" i="1" s="1"/>
  <c r="X184" i="1" a="1"/>
  <c r="X184" i="1" s="1"/>
  <c r="Y184" i="1" a="1"/>
  <c r="Y184" i="1" s="1"/>
  <c r="B187" i="1" a="1"/>
  <c r="B187" i="1" s="1"/>
  <c r="C187" i="1" a="1"/>
  <c r="C187" i="1" s="1"/>
  <c r="D187" i="1" a="1"/>
  <c r="D187" i="1" s="1"/>
  <c r="E187" i="1" a="1"/>
  <c r="E187" i="1" s="1"/>
  <c r="F187" i="1" a="1"/>
  <c r="F187" i="1" s="1"/>
  <c r="G187" i="1" a="1"/>
  <c r="G187" i="1" s="1"/>
  <c r="H187" i="1" a="1"/>
  <c r="H187" i="1" s="1"/>
  <c r="I187" i="1" a="1"/>
  <c r="I187" i="1" s="1"/>
  <c r="J187" i="1" a="1"/>
  <c r="J187" i="1" s="1"/>
  <c r="K187" i="1" a="1"/>
  <c r="K187" i="1" s="1"/>
  <c r="L187" i="1" a="1"/>
  <c r="L187" i="1" s="1"/>
  <c r="M187" i="1" a="1"/>
  <c r="M187" i="1" s="1"/>
  <c r="N187" i="1" a="1"/>
  <c r="N187" i="1" s="1"/>
  <c r="O187" i="1" a="1"/>
  <c r="O187" i="1" s="1"/>
  <c r="P187" i="1" a="1"/>
  <c r="P187" i="1" s="1"/>
  <c r="Q187" i="1" a="1"/>
  <c r="Q187" i="1" s="1"/>
  <c r="R187" i="1" a="1"/>
  <c r="R187" i="1" s="1"/>
  <c r="S187" i="1" a="1"/>
  <c r="S187" i="1" s="1"/>
  <c r="T187" i="1" a="1"/>
  <c r="T187" i="1" s="1"/>
  <c r="U187" i="1" a="1"/>
  <c r="U187" i="1" s="1"/>
  <c r="V187" i="1" a="1"/>
  <c r="V187" i="1" s="1"/>
  <c r="W187" i="1" a="1"/>
  <c r="W187" i="1" s="1"/>
  <c r="X187" i="1" a="1"/>
  <c r="X187" i="1" s="1"/>
  <c r="Y187" i="1" a="1"/>
  <c r="Y187" i="1" s="1"/>
  <c r="B185" i="1" a="1"/>
  <c r="B185" i="1" s="1"/>
  <c r="C185" i="1" a="1"/>
  <c r="C185" i="1" s="1"/>
  <c r="D185" i="1" a="1"/>
  <c r="D185" i="1" s="1"/>
  <c r="E185" i="1" a="1"/>
  <c r="E185" i="1" s="1"/>
  <c r="F185" i="1" a="1"/>
  <c r="F185" i="1" s="1"/>
  <c r="G185" i="1" a="1"/>
  <c r="G185" i="1" s="1"/>
  <c r="H185" i="1" a="1"/>
  <c r="H185" i="1" s="1"/>
  <c r="I185" i="1" a="1"/>
  <c r="I185" i="1" s="1"/>
  <c r="J185" i="1" a="1"/>
  <c r="J185" i="1" s="1"/>
  <c r="K185" i="1" a="1"/>
  <c r="K185" i="1" s="1"/>
  <c r="L185" i="1" a="1"/>
  <c r="L185" i="1" s="1"/>
  <c r="M185" i="1" a="1"/>
  <c r="M185" i="1" s="1"/>
  <c r="N185" i="1" a="1"/>
  <c r="N185" i="1" s="1"/>
  <c r="O185" i="1" a="1"/>
  <c r="O185" i="1" s="1"/>
  <c r="P185" i="1" a="1"/>
  <c r="P185" i="1" s="1"/>
  <c r="Q185" i="1" a="1"/>
  <c r="Q185" i="1" s="1"/>
  <c r="R185" i="1" a="1"/>
  <c r="R185" i="1" s="1"/>
  <c r="S185" i="1" a="1"/>
  <c r="S185" i="1" s="1"/>
  <c r="T185" i="1" a="1"/>
  <c r="T185" i="1" s="1"/>
  <c r="U185" i="1" a="1"/>
  <c r="U185" i="1" s="1"/>
  <c r="V185" i="1" a="1"/>
  <c r="V185" i="1" s="1"/>
  <c r="W185" i="1" a="1"/>
  <c r="W185" i="1" s="1"/>
  <c r="X185" i="1" a="1"/>
  <c r="X185" i="1" s="1"/>
  <c r="Y185" i="1" a="1"/>
  <c r="Y185" i="1" s="1"/>
  <c r="B228" i="1" a="1"/>
  <c r="B228" i="1" s="1"/>
  <c r="C228" i="1" a="1"/>
  <c r="C228" i="1" s="1"/>
  <c r="D228" i="1" a="1"/>
  <c r="D228" i="1" s="1"/>
  <c r="E228" i="1" a="1"/>
  <c r="E228" i="1" s="1"/>
  <c r="F228" i="1" a="1"/>
  <c r="F228" i="1" s="1"/>
  <c r="G228" i="1" a="1"/>
  <c r="G228" i="1" s="1"/>
  <c r="H228" i="1" a="1"/>
  <c r="H228" i="1" s="1"/>
  <c r="I228" i="1" a="1"/>
  <c r="I228" i="1" s="1"/>
  <c r="J228" i="1" a="1"/>
  <c r="J228" i="1" s="1"/>
  <c r="K228" i="1" a="1"/>
  <c r="K228" i="1" s="1"/>
  <c r="L228" i="1" a="1"/>
  <c r="L228" i="1" s="1"/>
  <c r="M228" i="1" a="1"/>
  <c r="M228" i="1" s="1"/>
  <c r="N228" i="1" a="1"/>
  <c r="N228" i="1" s="1"/>
  <c r="O228" i="1" a="1"/>
  <c r="O228" i="1" s="1"/>
  <c r="P228" i="1" a="1"/>
  <c r="P228" i="1" s="1"/>
  <c r="Q228" i="1" a="1"/>
  <c r="Q228" i="1" s="1"/>
  <c r="R228" i="1" a="1"/>
  <c r="R228" i="1" s="1"/>
  <c r="S228" i="1" a="1"/>
  <c r="S228" i="1" s="1"/>
  <c r="T228" i="1" a="1"/>
  <c r="T228" i="1" s="1"/>
  <c r="U228" i="1" a="1"/>
  <c r="U228" i="1" s="1"/>
  <c r="V228" i="1" a="1"/>
  <c r="V228" i="1" s="1"/>
  <c r="W228" i="1" a="1"/>
  <c r="W228" i="1" s="1"/>
  <c r="X228" i="1" a="1"/>
  <c r="X228" i="1" s="1"/>
  <c r="Y228" i="1" a="1"/>
  <c r="Y228" i="1" s="1"/>
  <c r="B384" i="1" a="1"/>
  <c r="B384" i="1" s="1"/>
  <c r="C384" i="1" a="1"/>
  <c r="C384" i="1" s="1"/>
  <c r="D384" i="1" a="1"/>
  <c r="D384" i="1" s="1"/>
  <c r="E384" i="1" a="1"/>
  <c r="E384" i="1" s="1"/>
  <c r="F384" i="1" a="1"/>
  <c r="F384" i="1" s="1"/>
  <c r="G384" i="1" a="1"/>
  <c r="G384" i="1" s="1"/>
  <c r="H384" i="1" a="1"/>
  <c r="H384" i="1" s="1"/>
  <c r="I384" i="1" a="1"/>
  <c r="I384" i="1" s="1"/>
  <c r="J384" i="1" a="1"/>
  <c r="J384" i="1" s="1"/>
  <c r="K384" i="1" a="1"/>
  <c r="K384" i="1" s="1"/>
  <c r="L384" i="1" a="1"/>
  <c r="L384" i="1" s="1"/>
  <c r="M384" i="1" a="1"/>
  <c r="M384" i="1" s="1"/>
  <c r="N384" i="1" a="1"/>
  <c r="N384" i="1" s="1"/>
  <c r="O384" i="1" a="1"/>
  <c r="O384" i="1" s="1"/>
  <c r="P384" i="1" a="1"/>
  <c r="P384" i="1" s="1"/>
  <c r="Q384" i="1" a="1"/>
  <c r="Q384" i="1" s="1"/>
  <c r="R384" i="1" a="1"/>
  <c r="R384" i="1" s="1"/>
  <c r="S384" i="1" a="1"/>
  <c r="S384" i="1" s="1"/>
  <c r="T384" i="1" a="1"/>
  <c r="T384" i="1" s="1"/>
  <c r="U384" i="1" a="1"/>
  <c r="U384" i="1" s="1"/>
  <c r="V384" i="1" a="1"/>
  <c r="V384" i="1" s="1"/>
  <c r="W384" i="1" a="1"/>
  <c r="W384" i="1" s="1"/>
  <c r="X384" i="1" a="1"/>
  <c r="X384" i="1" s="1"/>
  <c r="Y384" i="1" a="1"/>
  <c r="Y384" i="1" s="1"/>
  <c r="B188" i="1" a="1"/>
  <c r="B188" i="1" s="1"/>
  <c r="C188" i="1" a="1"/>
  <c r="C188" i="1" s="1"/>
  <c r="D188" i="1" a="1"/>
  <c r="D188" i="1" s="1"/>
  <c r="E188" i="1" a="1"/>
  <c r="E188" i="1" s="1"/>
  <c r="F188" i="1" a="1"/>
  <c r="F188" i="1" s="1"/>
  <c r="G188" i="1" a="1"/>
  <c r="G188" i="1" s="1"/>
  <c r="H188" i="1" a="1"/>
  <c r="H188" i="1" s="1"/>
  <c r="I188" i="1" a="1"/>
  <c r="I188" i="1" s="1"/>
  <c r="J188" i="1" a="1"/>
  <c r="J188" i="1" s="1"/>
  <c r="K188" i="1" a="1"/>
  <c r="K188" i="1" s="1"/>
  <c r="L188" i="1" a="1"/>
  <c r="L188" i="1" s="1"/>
  <c r="M188" i="1" a="1"/>
  <c r="M188" i="1" s="1"/>
  <c r="N188" i="1" a="1"/>
  <c r="N188" i="1" s="1"/>
  <c r="O188" i="1" a="1"/>
  <c r="O188" i="1" s="1"/>
  <c r="P188" i="1" a="1"/>
  <c r="P188" i="1" s="1"/>
  <c r="Q188" i="1" a="1"/>
  <c r="Q188" i="1" s="1"/>
  <c r="R188" i="1" a="1"/>
  <c r="R188" i="1" s="1"/>
  <c r="S188" i="1" a="1"/>
  <c r="S188" i="1" s="1"/>
  <c r="T188" i="1" a="1"/>
  <c r="T188" i="1" s="1"/>
  <c r="U188" i="1" a="1"/>
  <c r="U188" i="1" s="1"/>
  <c r="V188" i="1" a="1"/>
  <c r="V188" i="1" s="1"/>
  <c r="W188" i="1" a="1"/>
  <c r="W188" i="1" s="1"/>
  <c r="X188" i="1" a="1"/>
  <c r="X188" i="1" s="1"/>
  <c r="Y188" i="1" a="1"/>
  <c r="Y188" i="1" s="1"/>
  <c r="B189" i="1" a="1"/>
  <c r="B189" i="1" s="1"/>
  <c r="C189" i="1" a="1"/>
  <c r="C189" i="1" s="1"/>
  <c r="D189" i="1" a="1"/>
  <c r="D189" i="1" s="1"/>
  <c r="E189" i="1" a="1"/>
  <c r="E189" i="1" s="1"/>
  <c r="F189" i="1" a="1"/>
  <c r="F189" i="1" s="1"/>
  <c r="G189" i="1" a="1"/>
  <c r="G189" i="1" s="1"/>
  <c r="H189" i="1" a="1"/>
  <c r="H189" i="1" s="1"/>
  <c r="I189" i="1" a="1"/>
  <c r="I189" i="1" s="1"/>
  <c r="J189" i="1" a="1"/>
  <c r="J189" i="1" s="1"/>
  <c r="K189" i="1" a="1"/>
  <c r="K189" i="1" s="1"/>
  <c r="L189" i="1" a="1"/>
  <c r="L189" i="1" s="1"/>
  <c r="M189" i="1" a="1"/>
  <c r="M189" i="1" s="1"/>
  <c r="N189" i="1" a="1"/>
  <c r="N189" i="1" s="1"/>
  <c r="O189" i="1" a="1"/>
  <c r="O189" i="1" s="1"/>
  <c r="P189" i="1" a="1"/>
  <c r="P189" i="1" s="1"/>
  <c r="Q189" i="1" a="1"/>
  <c r="Q189" i="1" s="1"/>
  <c r="R189" i="1" a="1"/>
  <c r="R189" i="1" s="1"/>
  <c r="S189" i="1" a="1"/>
  <c r="S189" i="1" s="1"/>
  <c r="T189" i="1" a="1"/>
  <c r="T189" i="1" s="1"/>
  <c r="U189" i="1" a="1"/>
  <c r="U189" i="1" s="1"/>
  <c r="V189" i="1" a="1"/>
  <c r="V189" i="1" s="1"/>
  <c r="W189" i="1" a="1"/>
  <c r="W189" i="1" s="1"/>
  <c r="X189" i="1" a="1"/>
  <c r="X189" i="1" s="1"/>
  <c r="Y189" i="1" a="1"/>
  <c r="Y189" i="1" s="1"/>
  <c r="B190" i="1" a="1"/>
  <c r="B190" i="1" s="1"/>
  <c r="C190" i="1" a="1"/>
  <c r="C190" i="1" s="1"/>
  <c r="D190" i="1" a="1"/>
  <c r="D190" i="1" s="1"/>
  <c r="E190" i="1" a="1"/>
  <c r="E190" i="1" s="1"/>
  <c r="F190" i="1" a="1"/>
  <c r="F190" i="1" s="1"/>
  <c r="G190" i="1" a="1"/>
  <c r="G190" i="1" s="1"/>
  <c r="H190" i="1" a="1"/>
  <c r="H190" i="1" s="1"/>
  <c r="I190" i="1" a="1"/>
  <c r="I190" i="1" s="1"/>
  <c r="J190" i="1" a="1"/>
  <c r="J190" i="1" s="1"/>
  <c r="K190" i="1" a="1"/>
  <c r="K190" i="1" s="1"/>
  <c r="L190" i="1" a="1"/>
  <c r="L190" i="1" s="1"/>
  <c r="M190" i="1" a="1"/>
  <c r="M190" i="1" s="1"/>
  <c r="N190" i="1" a="1"/>
  <c r="N190" i="1" s="1"/>
  <c r="O190" i="1" a="1"/>
  <c r="O190" i="1" s="1"/>
  <c r="P190" i="1" a="1"/>
  <c r="P190" i="1" s="1"/>
  <c r="Q190" i="1" a="1"/>
  <c r="Q190" i="1" s="1"/>
  <c r="R190" i="1" a="1"/>
  <c r="R190" i="1" s="1"/>
  <c r="S190" i="1" a="1"/>
  <c r="S190" i="1" s="1"/>
  <c r="T190" i="1" a="1"/>
  <c r="T190" i="1" s="1"/>
  <c r="U190" i="1" a="1"/>
  <c r="U190" i="1" s="1"/>
  <c r="V190" i="1" a="1"/>
  <c r="V190" i="1" s="1"/>
  <c r="W190" i="1" a="1"/>
  <c r="W190" i="1" s="1"/>
  <c r="X190" i="1" a="1"/>
  <c r="X190" i="1" s="1"/>
  <c r="Y190" i="1" a="1"/>
  <c r="Y190" i="1" s="1"/>
  <c r="B191" i="1" a="1"/>
  <c r="B191" i="1" s="1"/>
  <c r="C191" i="1" a="1"/>
  <c r="C191" i="1" s="1"/>
  <c r="D191" i="1" a="1"/>
  <c r="D191" i="1" s="1"/>
  <c r="E191" i="1" a="1"/>
  <c r="E191" i="1" s="1"/>
  <c r="F191" i="1" a="1"/>
  <c r="F191" i="1" s="1"/>
  <c r="G191" i="1" a="1"/>
  <c r="G191" i="1" s="1"/>
  <c r="H191" i="1" a="1"/>
  <c r="H191" i="1" s="1"/>
  <c r="I191" i="1" a="1"/>
  <c r="I191" i="1" s="1"/>
  <c r="J191" i="1" a="1"/>
  <c r="J191" i="1" s="1"/>
  <c r="K191" i="1" a="1"/>
  <c r="K191" i="1" s="1"/>
  <c r="L191" i="1" a="1"/>
  <c r="L191" i="1" s="1"/>
  <c r="M191" i="1" a="1"/>
  <c r="M191" i="1" s="1"/>
  <c r="N191" i="1" a="1"/>
  <c r="N191" i="1" s="1"/>
  <c r="O191" i="1" a="1"/>
  <c r="O191" i="1" s="1"/>
  <c r="P191" i="1" a="1"/>
  <c r="P191" i="1" s="1"/>
  <c r="Q191" i="1" a="1"/>
  <c r="Q191" i="1" s="1"/>
  <c r="R191" i="1" a="1"/>
  <c r="R191" i="1" s="1"/>
  <c r="S191" i="1" a="1"/>
  <c r="S191" i="1" s="1"/>
  <c r="T191" i="1" a="1"/>
  <c r="T191" i="1" s="1"/>
  <c r="U191" i="1" a="1"/>
  <c r="U191" i="1" s="1"/>
  <c r="V191" i="1" a="1"/>
  <c r="V191" i="1" s="1"/>
  <c r="W191" i="1" a="1"/>
  <c r="W191" i="1" s="1"/>
  <c r="X191" i="1" a="1"/>
  <c r="X191" i="1" s="1"/>
  <c r="Y191" i="1" a="1"/>
  <c r="Y191" i="1" s="1"/>
  <c r="V6" i="1" a="1"/>
  <c r="V6" i="1" s="1"/>
  <c r="V3" i="1" a="1"/>
  <c r="V3" i="1" s="1"/>
  <c r="V4" i="1" a="1"/>
  <c r="V4" i="1" s="1"/>
  <c r="V5" i="1" a="1"/>
  <c r="V5" i="1" s="1"/>
  <c r="V7" i="1" a="1"/>
  <c r="V7" i="1" s="1"/>
  <c r="V8" i="1" a="1"/>
  <c r="V8" i="1" s="1"/>
  <c r="V372" i="1" a="1"/>
  <c r="V372" i="1" s="1"/>
  <c r="V10" i="1" a="1"/>
  <c r="V10" i="1" s="1"/>
  <c r="V11" i="1" a="1"/>
  <c r="V11" i="1" s="1"/>
  <c r="V12" i="1" a="1"/>
  <c r="V12" i="1" s="1"/>
  <c r="V353" i="1" a="1"/>
  <c r="V353" i="1" s="1"/>
  <c r="V13" i="1" a="1"/>
  <c r="V13" i="1" s="1"/>
  <c r="V38" i="1" a="1"/>
  <c r="V38" i="1" s="1"/>
  <c r="V14" i="1" a="1"/>
  <c r="V14" i="1" s="1"/>
  <c r="V15" i="1" a="1"/>
  <c r="V15" i="1" s="1"/>
  <c r="V41" i="1" a="1"/>
  <c r="V41" i="1" s="1"/>
  <c r="V9" i="1" a="1"/>
  <c r="V9" i="1" s="1"/>
  <c r="V373" i="1" a="1"/>
  <c r="V373" i="1" s="1"/>
  <c r="V30" i="1" a="1"/>
  <c r="V30" i="1" s="1"/>
  <c r="V17" i="1" a="1"/>
  <c r="V17" i="1" s="1"/>
  <c r="V18" i="1" a="1"/>
  <c r="V18" i="1" s="1"/>
  <c r="V19" i="1" a="1"/>
  <c r="V19" i="1" s="1"/>
  <c r="V20" i="1" a="1"/>
  <c r="V20" i="1" s="1"/>
  <c r="V21" i="1" a="1"/>
  <c r="V21" i="1" s="1"/>
  <c r="V22" i="1" a="1"/>
  <c r="V22" i="1" s="1"/>
  <c r="V23" i="1" a="1"/>
  <c r="V23" i="1" s="1"/>
  <c r="V24" i="1" a="1"/>
  <c r="V24" i="1" s="1"/>
  <c r="V27" i="1" a="1"/>
  <c r="V27" i="1" s="1"/>
  <c r="V25" i="1" a="1"/>
  <c r="V25" i="1" s="1"/>
  <c r="V26" i="1" a="1"/>
  <c r="V26" i="1" s="1"/>
  <c r="V28" i="1" a="1"/>
  <c r="V28" i="1" s="1"/>
  <c r="V34" i="1" a="1"/>
  <c r="V34" i="1" s="1"/>
  <c r="V29" i="1" a="1"/>
  <c r="V29" i="1" s="1"/>
  <c r="V31" i="1" a="1"/>
  <c r="V31" i="1" s="1"/>
  <c r="V32" i="1" a="1"/>
  <c r="V32" i="1" s="1"/>
  <c r="V33" i="1" a="1"/>
  <c r="V33" i="1" s="1"/>
  <c r="V35" i="1" a="1"/>
  <c r="V35" i="1" s="1"/>
  <c r="V36" i="1" a="1"/>
  <c r="V36" i="1" s="1"/>
  <c r="V37" i="1" a="1"/>
  <c r="V37" i="1" s="1"/>
  <c r="V39" i="1" a="1"/>
  <c r="V39" i="1" s="1"/>
  <c r="V40" i="1" a="1"/>
  <c r="V40" i="1" s="1"/>
  <c r="V43" i="1" a="1"/>
  <c r="V43" i="1" s="1"/>
  <c r="V44" i="1" a="1"/>
  <c r="V44" i="1" s="1"/>
  <c r="V45" i="1" a="1"/>
  <c r="V45" i="1" s="1"/>
  <c r="V46" i="1" a="1"/>
  <c r="V46" i="1" s="1"/>
  <c r="V47" i="1" a="1"/>
  <c r="V47" i="1" s="1"/>
  <c r="V48" i="1" a="1"/>
  <c r="V48" i="1" s="1"/>
  <c r="V49" i="1" a="1"/>
  <c r="V49" i="1" s="1"/>
  <c r="V60" i="1" a="1"/>
  <c r="V60" i="1" s="1"/>
  <c r="V50" i="1" a="1"/>
  <c r="V50" i="1" s="1"/>
  <c r="V51" i="1" a="1"/>
  <c r="V51" i="1" s="1"/>
  <c r="V374" i="1" a="1"/>
  <c r="V374" i="1" s="1"/>
  <c r="V52" i="1" a="1"/>
  <c r="V52" i="1" s="1"/>
  <c r="V62" i="1" a="1"/>
  <c r="V62" i="1" s="1"/>
  <c r="V53" i="1" a="1"/>
  <c r="V53" i="1" s="1"/>
  <c r="V54" i="1" a="1"/>
  <c r="V54" i="1" s="1"/>
  <c r="V55" i="1" a="1"/>
  <c r="V55" i="1" s="1"/>
  <c r="V66" i="1" a="1"/>
  <c r="V66" i="1" s="1"/>
  <c r="V56" i="1" a="1"/>
  <c r="V56" i="1" s="1"/>
  <c r="V57" i="1" a="1"/>
  <c r="V57" i="1" s="1"/>
  <c r="V58" i="1" a="1"/>
  <c r="V58" i="1" s="1"/>
  <c r="V59" i="1" a="1"/>
  <c r="V59" i="1" s="1"/>
  <c r="V61" i="1" a="1"/>
  <c r="V61" i="1" s="1"/>
  <c r="V183" i="1" a="1"/>
  <c r="V183" i="1" s="1"/>
  <c r="V69" i="1" a="1"/>
  <c r="V69" i="1" s="1"/>
  <c r="V375" i="1" a="1"/>
  <c r="V375" i="1" s="1"/>
  <c r="V63" i="1" a="1"/>
  <c r="V63" i="1" s="1"/>
  <c r="V64" i="1" a="1"/>
  <c r="V64" i="1" s="1"/>
  <c r="V65" i="1" a="1"/>
  <c r="V65" i="1" s="1"/>
  <c r="V67" i="1" a="1"/>
  <c r="V67" i="1" s="1"/>
  <c r="V68" i="1" a="1"/>
  <c r="V68" i="1" s="1"/>
  <c r="V70" i="1" a="1"/>
  <c r="V70" i="1" s="1"/>
  <c r="V79" i="1" a="1"/>
  <c r="V79" i="1" s="1"/>
  <c r="V118" i="1" a="1"/>
  <c r="V118" i="1" s="1"/>
  <c r="V101" i="1" a="1"/>
  <c r="V101" i="1" s="1"/>
  <c r="V94" i="1" a="1"/>
  <c r="V94" i="1" s="1"/>
  <c r="V73" i="1" a="1"/>
  <c r="V73" i="1" s="1"/>
  <c r="V74" i="1" a="1"/>
  <c r="V74" i="1" s="1"/>
  <c r="V75" i="1" a="1"/>
  <c r="V75" i="1" s="1"/>
  <c r="V100" i="1" a="1"/>
  <c r="V100" i="1" s="1"/>
  <c r="V76" i="1" a="1"/>
  <c r="V76" i="1" s="1"/>
  <c r="V78" i="1" a="1"/>
  <c r="V78" i="1" s="1"/>
  <c r="V80" i="1" a="1"/>
  <c r="V80" i="1" s="1"/>
  <c r="V95" i="1" a="1"/>
  <c r="V95" i="1" s="1"/>
  <c r="V82" i="1" a="1"/>
  <c r="V82" i="1" s="1"/>
  <c r="V115" i="1" a="1"/>
  <c r="V115" i="1" s="1"/>
  <c r="V83" i="1" a="1"/>
  <c r="V83" i="1" s="1"/>
  <c r="V376" i="1" a="1"/>
  <c r="V376" i="1" s="1"/>
  <c r="V84" i="1" a="1"/>
  <c r="V84" i="1" s="1"/>
  <c r="V85" i="1" a="1"/>
  <c r="V85" i="1" s="1"/>
  <c r="V86" i="1" a="1"/>
  <c r="V86" i="1" s="1"/>
  <c r="V87" i="1" a="1"/>
  <c r="V87" i="1" s="1"/>
  <c r="V377" i="1" a="1"/>
  <c r="V377" i="1" s="1"/>
  <c r="V88" i="1" a="1"/>
  <c r="V88" i="1" s="1"/>
  <c r="V89" i="1" a="1"/>
  <c r="V89" i="1" s="1"/>
  <c r="V90" i="1" a="1"/>
  <c r="V90" i="1" s="1"/>
  <c r="V91" i="1" a="1"/>
  <c r="V91" i="1" s="1"/>
  <c r="V93" i="1" a="1"/>
  <c r="V93" i="1" s="1"/>
  <c r="V378" i="1" a="1"/>
  <c r="V378" i="1" s="1"/>
  <c r="V96" i="1" a="1"/>
  <c r="V96" i="1" s="1"/>
  <c r="V97" i="1" a="1"/>
  <c r="V97" i="1" s="1"/>
  <c r="V99" i="1" a="1"/>
  <c r="V99" i="1" s="1"/>
  <c r="V379" i="1" a="1"/>
  <c r="V379" i="1" s="1"/>
  <c r="V77" i="1" a="1"/>
  <c r="V77" i="1" s="1"/>
  <c r="V102" i="1" a="1"/>
  <c r="V102" i="1" s="1"/>
  <c r="V103" i="1" a="1"/>
  <c r="V103" i="1" s="1"/>
  <c r="V105" i="1" a="1"/>
  <c r="V105" i="1" s="1"/>
  <c r="V106" i="1" a="1"/>
  <c r="V106" i="1" s="1"/>
  <c r="V72" i="1" a="1"/>
  <c r="V72" i="1" s="1"/>
  <c r="V108" i="1" a="1"/>
  <c r="V108" i="1" s="1"/>
  <c r="V109" i="1" a="1"/>
  <c r="V109" i="1" s="1"/>
  <c r="V98" i="1" a="1"/>
  <c r="V98" i="1" s="1"/>
  <c r="V110" i="1" a="1"/>
  <c r="V110" i="1" s="1"/>
  <c r="V111" i="1" a="1"/>
  <c r="V111" i="1" s="1"/>
  <c r="V332" i="1" a="1"/>
  <c r="V332" i="1" s="1"/>
  <c r="V112" i="1" a="1"/>
  <c r="V112" i="1" s="1"/>
  <c r="V113" i="1" a="1"/>
  <c r="V113" i="1" s="1"/>
  <c r="V71" i="1" a="1"/>
  <c r="V71" i="1" s="1"/>
  <c r="V114" i="1" a="1"/>
  <c r="V114" i="1" s="1"/>
  <c r="V116" i="1" a="1"/>
  <c r="V116" i="1" s="1"/>
  <c r="V92" i="1" a="1"/>
  <c r="V92" i="1" s="1"/>
  <c r="V117" i="1" a="1"/>
  <c r="V117" i="1" s="1"/>
  <c r="V119" i="1" a="1"/>
  <c r="V119" i="1" s="1"/>
  <c r="V120" i="1" a="1"/>
  <c r="V120" i="1" s="1"/>
  <c r="V121" i="1" a="1"/>
  <c r="V121" i="1" s="1"/>
  <c r="V122" i="1" a="1"/>
  <c r="V122" i="1" s="1"/>
  <c r="V123" i="1" a="1"/>
  <c r="V123" i="1" s="1"/>
  <c r="V130" i="1" a="1"/>
  <c r="V130" i="1" s="1"/>
  <c r="V124" i="1" a="1"/>
  <c r="V124" i="1" s="1"/>
  <c r="V125" i="1" a="1"/>
  <c r="V125" i="1" s="1"/>
  <c r="V200" i="1" a="1"/>
  <c r="V200" i="1" s="1"/>
  <c r="V126" i="1" a="1"/>
  <c r="V126" i="1" s="1"/>
  <c r="V127" i="1" a="1"/>
  <c r="V127" i="1" s="1"/>
  <c r="V133" i="1" a="1"/>
  <c r="V133" i="1" s="1"/>
  <c r="V128" i="1" a="1"/>
  <c r="V128" i="1" s="1"/>
  <c r="V129" i="1" a="1"/>
  <c r="V129" i="1" s="1"/>
  <c r="V131" i="1" a="1"/>
  <c r="V131" i="1" s="1"/>
  <c r="V132" i="1" a="1"/>
  <c r="V132" i="1" s="1"/>
  <c r="V134" i="1" a="1"/>
  <c r="V134" i="1" s="1"/>
  <c r="V135" i="1" a="1"/>
  <c r="V135" i="1" s="1"/>
  <c r="V136" i="1" a="1"/>
  <c r="V136" i="1" s="1"/>
  <c r="V139" i="1" a="1"/>
  <c r="V139" i="1" s="1"/>
  <c r="V137" i="1" a="1"/>
  <c r="V137" i="1" s="1"/>
  <c r="V138" i="1" a="1"/>
  <c r="V138" i="1" s="1"/>
  <c r="V140" i="1" a="1"/>
  <c r="V140" i="1" s="1"/>
  <c r="V141" i="1" a="1"/>
  <c r="V141" i="1" s="1"/>
  <c r="V142" i="1" a="1"/>
  <c r="V142" i="1" s="1"/>
  <c r="V143" i="1" a="1"/>
  <c r="V143" i="1" s="1"/>
  <c r="V144" i="1" a="1"/>
  <c r="V144" i="1" s="1"/>
  <c r="V145" i="1" a="1"/>
  <c r="V145" i="1" s="1"/>
  <c r="V146" i="1" a="1"/>
  <c r="V146" i="1" s="1"/>
  <c r="V148" i="1" a="1"/>
  <c r="V148" i="1" s="1"/>
  <c r="V149" i="1" a="1"/>
  <c r="V149" i="1" s="1"/>
  <c r="V150" i="1" a="1"/>
  <c r="V150" i="1" s="1"/>
  <c r="V151" i="1" a="1"/>
  <c r="V151" i="1" s="1"/>
  <c r="V152" i="1" a="1"/>
  <c r="V152" i="1" s="1"/>
  <c r="V153" i="1" a="1"/>
  <c r="V153" i="1" s="1"/>
  <c r="V380" i="1" a="1"/>
  <c r="V380" i="1" s="1"/>
  <c r="V154" i="1" a="1"/>
  <c r="V154" i="1" s="1"/>
  <c r="V155" i="1" a="1"/>
  <c r="V155" i="1" s="1"/>
  <c r="V156" i="1" a="1"/>
  <c r="V156" i="1" s="1"/>
  <c r="V157" i="1" a="1"/>
  <c r="V157" i="1" s="1"/>
  <c r="V158" i="1" a="1"/>
  <c r="V158" i="1" s="1"/>
  <c r="V2" i="1" a="1"/>
  <c r="V2" i="1" s="1"/>
  <c r="B130" i="1" a="1"/>
  <c r="B130" i="1" s="1"/>
  <c r="C130" i="1" a="1"/>
  <c r="C130" i="1" s="1"/>
  <c r="D130" i="1" a="1"/>
  <c r="D130" i="1" s="1"/>
  <c r="E130" i="1" a="1"/>
  <c r="E130" i="1" s="1"/>
  <c r="F130" i="1" a="1"/>
  <c r="F130" i="1" s="1"/>
  <c r="G130" i="1" a="1"/>
  <c r="G130" i="1" s="1"/>
  <c r="H130" i="1" a="1"/>
  <c r="H130" i="1" s="1"/>
  <c r="I130" i="1" a="1"/>
  <c r="I130" i="1" s="1"/>
  <c r="J130" i="1" a="1"/>
  <c r="J130" i="1" s="1"/>
  <c r="K130" i="1" a="1"/>
  <c r="K130" i="1" s="1"/>
  <c r="L130" i="1" a="1"/>
  <c r="L130" i="1" s="1"/>
  <c r="M130" i="1" a="1"/>
  <c r="M130" i="1" s="1"/>
  <c r="N130" i="1" a="1"/>
  <c r="N130" i="1" s="1"/>
  <c r="O130" i="1" a="1"/>
  <c r="O130" i="1" s="1"/>
  <c r="P130" i="1" a="1"/>
  <c r="P130" i="1" s="1"/>
  <c r="Q130" i="1" a="1"/>
  <c r="Q130" i="1" s="1"/>
  <c r="R130" i="1" a="1"/>
  <c r="R130" i="1" s="1"/>
  <c r="S130" i="1" a="1"/>
  <c r="S130" i="1" s="1"/>
  <c r="T130" i="1" a="1"/>
  <c r="T130" i="1" s="1"/>
  <c r="U130" i="1" a="1"/>
  <c r="U130" i="1" s="1"/>
  <c r="W130" i="1" a="1"/>
  <c r="W130" i="1" s="1"/>
  <c r="X130" i="1" a="1"/>
  <c r="X130" i="1" s="1"/>
  <c r="Y130" i="1" a="1"/>
  <c r="Y130" i="1" s="1"/>
  <c r="B124" i="1" a="1"/>
  <c r="B124" i="1" s="1"/>
  <c r="C124" i="1" a="1"/>
  <c r="C124" i="1" s="1"/>
  <c r="D124" i="1" a="1"/>
  <c r="D124" i="1" s="1"/>
  <c r="E124" i="1" a="1"/>
  <c r="E124" i="1" s="1"/>
  <c r="F124" i="1" a="1"/>
  <c r="F124" i="1" s="1"/>
  <c r="G124" i="1" a="1"/>
  <c r="G124" i="1" s="1"/>
  <c r="H124" i="1" a="1"/>
  <c r="H124" i="1" s="1"/>
  <c r="I124" i="1" a="1"/>
  <c r="I124" i="1" s="1"/>
  <c r="J124" i="1" a="1"/>
  <c r="J124" i="1" s="1"/>
  <c r="K124" i="1" a="1"/>
  <c r="K124" i="1" s="1"/>
  <c r="L124" i="1" a="1"/>
  <c r="L124" i="1" s="1"/>
  <c r="M124" i="1" a="1"/>
  <c r="M124" i="1" s="1"/>
  <c r="N124" i="1" a="1"/>
  <c r="N124" i="1" s="1"/>
  <c r="O124" i="1" a="1"/>
  <c r="O124" i="1" s="1"/>
  <c r="P124" i="1" a="1"/>
  <c r="P124" i="1" s="1"/>
  <c r="Q124" i="1" a="1"/>
  <c r="Q124" i="1" s="1"/>
  <c r="R124" i="1" a="1"/>
  <c r="R124" i="1" s="1"/>
  <c r="S124" i="1" a="1"/>
  <c r="S124" i="1" s="1"/>
  <c r="T124" i="1" a="1"/>
  <c r="T124" i="1" s="1"/>
  <c r="U124" i="1" a="1"/>
  <c r="U124" i="1" s="1"/>
  <c r="W124" i="1" a="1"/>
  <c r="W124" i="1" s="1"/>
  <c r="X124" i="1" a="1"/>
  <c r="X124" i="1" s="1"/>
  <c r="Y124" i="1" a="1"/>
  <c r="Y124" i="1" s="1"/>
  <c r="B125" i="1" a="1"/>
  <c r="B125" i="1" s="1"/>
  <c r="C125" i="1" a="1"/>
  <c r="C125" i="1" s="1"/>
  <c r="D125" i="1" a="1"/>
  <c r="D125" i="1" s="1"/>
  <c r="E125" i="1" a="1"/>
  <c r="E125" i="1" s="1"/>
  <c r="F125" i="1" a="1"/>
  <c r="F125" i="1" s="1"/>
  <c r="G125" i="1" a="1"/>
  <c r="G125" i="1" s="1"/>
  <c r="H125" i="1" a="1"/>
  <c r="H125" i="1" s="1"/>
  <c r="I125" i="1" a="1"/>
  <c r="I125" i="1" s="1"/>
  <c r="J125" i="1" a="1"/>
  <c r="J125" i="1" s="1"/>
  <c r="K125" i="1" a="1"/>
  <c r="K125" i="1" s="1"/>
  <c r="L125" i="1" a="1"/>
  <c r="L125" i="1" s="1"/>
  <c r="M125" i="1" a="1"/>
  <c r="M125" i="1" s="1"/>
  <c r="N125" i="1" a="1"/>
  <c r="N125" i="1" s="1"/>
  <c r="O125" i="1" a="1"/>
  <c r="O125" i="1" s="1"/>
  <c r="P125" i="1" a="1"/>
  <c r="P125" i="1" s="1"/>
  <c r="Q125" i="1" a="1"/>
  <c r="Q125" i="1" s="1"/>
  <c r="R125" i="1" a="1"/>
  <c r="R125" i="1" s="1"/>
  <c r="S125" i="1" a="1"/>
  <c r="S125" i="1" s="1"/>
  <c r="T125" i="1" a="1"/>
  <c r="T125" i="1" s="1"/>
  <c r="U125" i="1" a="1"/>
  <c r="U125" i="1" s="1"/>
  <c r="W125" i="1" a="1"/>
  <c r="W125" i="1" s="1"/>
  <c r="X125" i="1" a="1"/>
  <c r="X125" i="1" s="1"/>
  <c r="Y125" i="1" a="1"/>
  <c r="Y125" i="1" s="1"/>
  <c r="B200" i="1" a="1"/>
  <c r="B200" i="1" s="1"/>
  <c r="C200" i="1" a="1"/>
  <c r="C200" i="1" s="1"/>
  <c r="D200" i="1" a="1"/>
  <c r="D200" i="1" s="1"/>
  <c r="E200" i="1" a="1"/>
  <c r="E200" i="1" s="1"/>
  <c r="F200" i="1" a="1"/>
  <c r="F200" i="1" s="1"/>
  <c r="G200" i="1" a="1"/>
  <c r="G200" i="1" s="1"/>
  <c r="H200" i="1" a="1"/>
  <c r="H200" i="1" s="1"/>
  <c r="I200" i="1" a="1"/>
  <c r="I200" i="1" s="1"/>
  <c r="J200" i="1" a="1"/>
  <c r="J200" i="1" s="1"/>
  <c r="K200" i="1" a="1"/>
  <c r="K200" i="1" s="1"/>
  <c r="L200" i="1" a="1"/>
  <c r="L200" i="1" s="1"/>
  <c r="M200" i="1" a="1"/>
  <c r="M200" i="1" s="1"/>
  <c r="N200" i="1" a="1"/>
  <c r="N200" i="1" s="1"/>
  <c r="O200" i="1" a="1"/>
  <c r="O200" i="1" s="1"/>
  <c r="P200" i="1" a="1"/>
  <c r="P200" i="1" s="1"/>
  <c r="Q200" i="1" a="1"/>
  <c r="Q200" i="1" s="1"/>
  <c r="R200" i="1" a="1"/>
  <c r="R200" i="1" s="1"/>
  <c r="S200" i="1" a="1"/>
  <c r="S200" i="1" s="1"/>
  <c r="T200" i="1" a="1"/>
  <c r="T200" i="1" s="1"/>
  <c r="U200" i="1" a="1"/>
  <c r="U200" i="1" s="1"/>
  <c r="W200" i="1" a="1"/>
  <c r="W200" i="1" s="1"/>
  <c r="X200" i="1" a="1"/>
  <c r="X200" i="1" s="1"/>
  <c r="Y200" i="1" a="1"/>
  <c r="Y200" i="1" s="1"/>
  <c r="B126" i="1" a="1"/>
  <c r="B126" i="1" s="1"/>
  <c r="C126" i="1" a="1"/>
  <c r="C126" i="1" s="1"/>
  <c r="D126" i="1" a="1"/>
  <c r="D126" i="1" s="1"/>
  <c r="E126" i="1" a="1"/>
  <c r="E126" i="1" s="1"/>
  <c r="F126" i="1" a="1"/>
  <c r="F126" i="1" s="1"/>
  <c r="G126" i="1" a="1"/>
  <c r="G126" i="1" s="1"/>
  <c r="H126" i="1" a="1"/>
  <c r="H126" i="1" s="1"/>
  <c r="I126" i="1" a="1"/>
  <c r="I126" i="1" s="1"/>
  <c r="J126" i="1" a="1"/>
  <c r="J126" i="1" s="1"/>
  <c r="K126" i="1" a="1"/>
  <c r="K126" i="1" s="1"/>
  <c r="L126" i="1" a="1"/>
  <c r="L126" i="1" s="1"/>
  <c r="M126" i="1" a="1"/>
  <c r="M126" i="1" s="1"/>
  <c r="N126" i="1" a="1"/>
  <c r="N126" i="1" s="1"/>
  <c r="O126" i="1" a="1"/>
  <c r="O126" i="1" s="1"/>
  <c r="P126" i="1" a="1"/>
  <c r="P126" i="1" s="1"/>
  <c r="Q126" i="1" a="1"/>
  <c r="Q126" i="1" s="1"/>
  <c r="R126" i="1" a="1"/>
  <c r="R126" i="1" s="1"/>
  <c r="S126" i="1" a="1"/>
  <c r="S126" i="1" s="1"/>
  <c r="T126" i="1" a="1"/>
  <c r="T126" i="1" s="1"/>
  <c r="U126" i="1" a="1"/>
  <c r="U126" i="1" s="1"/>
  <c r="W126" i="1" a="1"/>
  <c r="W126" i="1" s="1"/>
  <c r="X126" i="1" a="1"/>
  <c r="X126" i="1" s="1"/>
  <c r="Y126" i="1" a="1"/>
  <c r="Y126" i="1" s="1"/>
  <c r="B127" i="1" a="1"/>
  <c r="B127" i="1" s="1"/>
  <c r="C127" i="1" a="1"/>
  <c r="C127" i="1" s="1"/>
  <c r="D127" i="1" a="1"/>
  <c r="D127" i="1" s="1"/>
  <c r="E127" i="1" a="1"/>
  <c r="E127" i="1" s="1"/>
  <c r="F127" i="1" a="1"/>
  <c r="F127" i="1" s="1"/>
  <c r="G127" i="1" a="1"/>
  <c r="G127" i="1" s="1"/>
  <c r="H127" i="1" a="1"/>
  <c r="H127" i="1" s="1"/>
  <c r="I127" i="1" a="1"/>
  <c r="I127" i="1" s="1"/>
  <c r="J127" i="1" a="1"/>
  <c r="J127" i="1" s="1"/>
  <c r="K127" i="1" a="1"/>
  <c r="K127" i="1" s="1"/>
  <c r="L127" i="1" a="1"/>
  <c r="L127" i="1" s="1"/>
  <c r="M127" i="1" a="1"/>
  <c r="M127" i="1" s="1"/>
  <c r="N127" i="1" a="1"/>
  <c r="N127" i="1" s="1"/>
  <c r="O127" i="1" a="1"/>
  <c r="O127" i="1" s="1"/>
  <c r="P127" i="1" a="1"/>
  <c r="P127" i="1" s="1"/>
  <c r="Q127" i="1" a="1"/>
  <c r="Q127" i="1" s="1"/>
  <c r="R127" i="1" a="1"/>
  <c r="R127" i="1" s="1"/>
  <c r="S127" i="1" a="1"/>
  <c r="S127" i="1" s="1"/>
  <c r="T127" i="1" a="1"/>
  <c r="T127" i="1" s="1"/>
  <c r="U127" i="1" a="1"/>
  <c r="U127" i="1" s="1"/>
  <c r="W127" i="1" a="1"/>
  <c r="W127" i="1" s="1"/>
  <c r="X127" i="1" a="1"/>
  <c r="X127" i="1" s="1"/>
  <c r="Y127" i="1" a="1"/>
  <c r="Y127" i="1" s="1"/>
  <c r="B133" i="1" a="1"/>
  <c r="B133" i="1" s="1"/>
  <c r="C133" i="1" a="1"/>
  <c r="C133" i="1" s="1"/>
  <c r="D133" i="1" a="1"/>
  <c r="D133" i="1" s="1"/>
  <c r="E133" i="1" a="1"/>
  <c r="E133" i="1" s="1"/>
  <c r="F133" i="1" a="1"/>
  <c r="F133" i="1" s="1"/>
  <c r="G133" i="1" a="1"/>
  <c r="G133" i="1" s="1"/>
  <c r="H133" i="1" a="1"/>
  <c r="H133" i="1" s="1"/>
  <c r="I133" i="1" a="1"/>
  <c r="I133" i="1" s="1"/>
  <c r="J133" i="1" a="1"/>
  <c r="J133" i="1" s="1"/>
  <c r="K133" i="1" a="1"/>
  <c r="K133" i="1" s="1"/>
  <c r="L133" i="1" a="1"/>
  <c r="L133" i="1" s="1"/>
  <c r="M133" i="1" a="1"/>
  <c r="M133" i="1" s="1"/>
  <c r="N133" i="1" a="1"/>
  <c r="N133" i="1" s="1"/>
  <c r="O133" i="1" a="1"/>
  <c r="O133" i="1" s="1"/>
  <c r="P133" i="1" a="1"/>
  <c r="P133" i="1" s="1"/>
  <c r="Q133" i="1" a="1"/>
  <c r="Q133" i="1" s="1"/>
  <c r="R133" i="1" a="1"/>
  <c r="R133" i="1" s="1"/>
  <c r="S133" i="1" a="1"/>
  <c r="S133" i="1" s="1"/>
  <c r="T133" i="1" a="1"/>
  <c r="T133" i="1" s="1"/>
  <c r="U133" i="1" a="1"/>
  <c r="U133" i="1" s="1"/>
  <c r="W133" i="1" a="1"/>
  <c r="W133" i="1" s="1"/>
  <c r="X133" i="1" a="1"/>
  <c r="X133" i="1" s="1"/>
  <c r="Y133" i="1" a="1"/>
  <c r="Y133" i="1" s="1"/>
  <c r="B128" i="1" a="1"/>
  <c r="B128" i="1" s="1"/>
  <c r="C128" i="1" a="1"/>
  <c r="C128" i="1" s="1"/>
  <c r="D128" i="1" a="1"/>
  <c r="D128" i="1" s="1"/>
  <c r="E128" i="1" a="1"/>
  <c r="E128" i="1" s="1"/>
  <c r="F128" i="1" a="1"/>
  <c r="F128" i="1" s="1"/>
  <c r="G128" i="1" a="1"/>
  <c r="G128" i="1" s="1"/>
  <c r="H128" i="1" a="1"/>
  <c r="H128" i="1" s="1"/>
  <c r="I128" i="1" a="1"/>
  <c r="I128" i="1" s="1"/>
  <c r="J128" i="1" a="1"/>
  <c r="J128" i="1" s="1"/>
  <c r="K128" i="1" a="1"/>
  <c r="K128" i="1" s="1"/>
  <c r="L128" i="1" a="1"/>
  <c r="L128" i="1" s="1"/>
  <c r="M128" i="1" a="1"/>
  <c r="M128" i="1" s="1"/>
  <c r="N128" i="1" a="1"/>
  <c r="N128" i="1" s="1"/>
  <c r="O128" i="1" a="1"/>
  <c r="O128" i="1" s="1"/>
  <c r="P128" i="1" a="1"/>
  <c r="P128" i="1" s="1"/>
  <c r="Q128" i="1" a="1"/>
  <c r="Q128" i="1" s="1"/>
  <c r="R128" i="1" a="1"/>
  <c r="R128" i="1" s="1"/>
  <c r="S128" i="1" a="1"/>
  <c r="S128" i="1" s="1"/>
  <c r="T128" i="1" a="1"/>
  <c r="T128" i="1" s="1"/>
  <c r="U128" i="1" a="1"/>
  <c r="U128" i="1" s="1"/>
  <c r="W128" i="1" a="1"/>
  <c r="W128" i="1" s="1"/>
  <c r="X128" i="1" a="1"/>
  <c r="X128" i="1" s="1"/>
  <c r="Y128" i="1" a="1"/>
  <c r="Y128" i="1" s="1"/>
  <c r="B129" i="1" a="1"/>
  <c r="B129" i="1" s="1"/>
  <c r="C129" i="1" a="1"/>
  <c r="C129" i="1" s="1"/>
  <c r="D129" i="1" a="1"/>
  <c r="D129" i="1" s="1"/>
  <c r="E129" i="1" a="1"/>
  <c r="E129" i="1" s="1"/>
  <c r="F129" i="1" a="1"/>
  <c r="F129" i="1" s="1"/>
  <c r="G129" i="1" a="1"/>
  <c r="G129" i="1" s="1"/>
  <c r="H129" i="1" a="1"/>
  <c r="H129" i="1" s="1"/>
  <c r="I129" i="1" a="1"/>
  <c r="I129" i="1" s="1"/>
  <c r="J129" i="1" a="1"/>
  <c r="J129" i="1" s="1"/>
  <c r="K129" i="1" a="1"/>
  <c r="K129" i="1" s="1"/>
  <c r="L129" i="1" a="1"/>
  <c r="L129" i="1" s="1"/>
  <c r="M129" i="1" a="1"/>
  <c r="M129" i="1" s="1"/>
  <c r="N129" i="1" a="1"/>
  <c r="N129" i="1" s="1"/>
  <c r="O129" i="1" a="1"/>
  <c r="O129" i="1" s="1"/>
  <c r="P129" i="1" a="1"/>
  <c r="P129" i="1" s="1"/>
  <c r="Q129" i="1" a="1"/>
  <c r="Q129" i="1" s="1"/>
  <c r="R129" i="1" a="1"/>
  <c r="R129" i="1" s="1"/>
  <c r="S129" i="1" a="1"/>
  <c r="S129" i="1" s="1"/>
  <c r="T129" i="1" a="1"/>
  <c r="T129" i="1" s="1"/>
  <c r="U129" i="1" a="1"/>
  <c r="U129" i="1" s="1"/>
  <c r="W129" i="1" a="1"/>
  <c r="W129" i="1" s="1"/>
  <c r="X129" i="1" a="1"/>
  <c r="X129" i="1" s="1"/>
  <c r="Y129" i="1" a="1"/>
  <c r="Y129" i="1" s="1"/>
  <c r="B131" i="1" a="1"/>
  <c r="B131" i="1" s="1"/>
  <c r="C131" i="1" a="1"/>
  <c r="C131" i="1" s="1"/>
  <c r="D131" i="1" a="1"/>
  <c r="D131" i="1" s="1"/>
  <c r="E131" i="1" a="1"/>
  <c r="E131" i="1" s="1"/>
  <c r="F131" i="1" a="1"/>
  <c r="F131" i="1" s="1"/>
  <c r="G131" i="1" a="1"/>
  <c r="G131" i="1" s="1"/>
  <c r="H131" i="1" a="1"/>
  <c r="H131" i="1" s="1"/>
  <c r="I131" i="1" a="1"/>
  <c r="I131" i="1" s="1"/>
  <c r="J131" i="1" a="1"/>
  <c r="J131" i="1" s="1"/>
  <c r="K131" i="1" a="1"/>
  <c r="K131" i="1" s="1"/>
  <c r="L131" i="1" a="1"/>
  <c r="L131" i="1" s="1"/>
  <c r="M131" i="1" a="1"/>
  <c r="M131" i="1" s="1"/>
  <c r="N131" i="1" a="1"/>
  <c r="N131" i="1" s="1"/>
  <c r="O131" i="1" a="1"/>
  <c r="O131" i="1" s="1"/>
  <c r="P131" i="1" a="1"/>
  <c r="P131" i="1" s="1"/>
  <c r="Q131" i="1" a="1"/>
  <c r="Q131" i="1" s="1"/>
  <c r="R131" i="1" a="1"/>
  <c r="R131" i="1" s="1"/>
  <c r="S131" i="1" a="1"/>
  <c r="S131" i="1" s="1"/>
  <c r="T131" i="1" a="1"/>
  <c r="T131" i="1" s="1"/>
  <c r="U131" i="1" a="1"/>
  <c r="U131" i="1" s="1"/>
  <c r="W131" i="1" a="1"/>
  <c r="W131" i="1" s="1"/>
  <c r="X131" i="1" a="1"/>
  <c r="X131" i="1" s="1"/>
  <c r="Y131" i="1" a="1"/>
  <c r="Y131" i="1" s="1"/>
  <c r="B132" i="1" a="1"/>
  <c r="B132" i="1" s="1"/>
  <c r="C132" i="1" a="1"/>
  <c r="C132" i="1" s="1"/>
  <c r="D132" i="1" a="1"/>
  <c r="D132" i="1" s="1"/>
  <c r="E132" i="1" a="1"/>
  <c r="E132" i="1" s="1"/>
  <c r="F132" i="1" a="1"/>
  <c r="F132" i="1" s="1"/>
  <c r="G132" i="1" a="1"/>
  <c r="G132" i="1" s="1"/>
  <c r="H132" i="1" a="1"/>
  <c r="H132" i="1" s="1"/>
  <c r="I132" i="1" a="1"/>
  <c r="I132" i="1" s="1"/>
  <c r="J132" i="1" a="1"/>
  <c r="J132" i="1" s="1"/>
  <c r="K132" i="1" a="1"/>
  <c r="K132" i="1" s="1"/>
  <c r="L132" i="1" a="1"/>
  <c r="L132" i="1" s="1"/>
  <c r="M132" i="1" a="1"/>
  <c r="M132" i="1" s="1"/>
  <c r="N132" i="1" a="1"/>
  <c r="N132" i="1" s="1"/>
  <c r="O132" i="1" a="1"/>
  <c r="O132" i="1" s="1"/>
  <c r="P132" i="1" a="1"/>
  <c r="P132" i="1" s="1"/>
  <c r="Q132" i="1" a="1"/>
  <c r="Q132" i="1" s="1"/>
  <c r="R132" i="1" a="1"/>
  <c r="R132" i="1" s="1"/>
  <c r="S132" i="1" a="1"/>
  <c r="S132" i="1" s="1"/>
  <c r="T132" i="1" a="1"/>
  <c r="T132" i="1" s="1"/>
  <c r="U132" i="1" a="1"/>
  <c r="U132" i="1" s="1"/>
  <c r="W132" i="1" a="1"/>
  <c r="W132" i="1" s="1"/>
  <c r="X132" i="1" a="1"/>
  <c r="X132" i="1" s="1"/>
  <c r="Y132" i="1" a="1"/>
  <c r="Y132" i="1" s="1"/>
  <c r="B134" i="1" a="1"/>
  <c r="B134" i="1" s="1"/>
  <c r="C134" i="1" a="1"/>
  <c r="C134" i="1" s="1"/>
  <c r="D134" i="1" a="1"/>
  <c r="D134" i="1" s="1"/>
  <c r="E134" i="1" a="1"/>
  <c r="E134" i="1" s="1"/>
  <c r="F134" i="1" a="1"/>
  <c r="F134" i="1" s="1"/>
  <c r="G134" i="1" a="1"/>
  <c r="G134" i="1" s="1"/>
  <c r="H134" i="1" a="1"/>
  <c r="H134" i="1" s="1"/>
  <c r="I134" i="1" a="1"/>
  <c r="I134" i="1" s="1"/>
  <c r="J134" i="1" a="1"/>
  <c r="J134" i="1" s="1"/>
  <c r="K134" i="1" a="1"/>
  <c r="K134" i="1" s="1"/>
  <c r="L134" i="1" a="1"/>
  <c r="L134" i="1" s="1"/>
  <c r="M134" i="1" a="1"/>
  <c r="M134" i="1" s="1"/>
  <c r="N134" i="1" a="1"/>
  <c r="N134" i="1" s="1"/>
  <c r="O134" i="1" a="1"/>
  <c r="O134" i="1" s="1"/>
  <c r="P134" i="1" a="1"/>
  <c r="P134" i="1" s="1"/>
  <c r="Q134" i="1" a="1"/>
  <c r="Q134" i="1" s="1"/>
  <c r="R134" i="1" a="1"/>
  <c r="R134" i="1" s="1"/>
  <c r="S134" i="1" a="1"/>
  <c r="S134" i="1" s="1"/>
  <c r="T134" i="1" a="1"/>
  <c r="T134" i="1" s="1"/>
  <c r="U134" i="1" a="1"/>
  <c r="U134" i="1" s="1"/>
  <c r="W134" i="1" a="1"/>
  <c r="W134" i="1" s="1"/>
  <c r="X134" i="1" a="1"/>
  <c r="X134" i="1" s="1"/>
  <c r="Y134" i="1" a="1"/>
  <c r="Y134" i="1" s="1"/>
  <c r="B135" i="1" a="1"/>
  <c r="B135" i="1" s="1"/>
  <c r="C135" i="1" a="1"/>
  <c r="C135" i="1" s="1"/>
  <c r="D135" i="1" a="1"/>
  <c r="D135" i="1" s="1"/>
  <c r="E135" i="1" a="1"/>
  <c r="E135" i="1" s="1"/>
  <c r="F135" i="1" a="1"/>
  <c r="F135" i="1" s="1"/>
  <c r="G135" i="1" a="1"/>
  <c r="G135" i="1" s="1"/>
  <c r="H135" i="1" a="1"/>
  <c r="H135" i="1" s="1"/>
  <c r="I135" i="1" a="1"/>
  <c r="I135" i="1" s="1"/>
  <c r="J135" i="1" a="1"/>
  <c r="J135" i="1" s="1"/>
  <c r="K135" i="1" a="1"/>
  <c r="K135" i="1" s="1"/>
  <c r="L135" i="1" a="1"/>
  <c r="L135" i="1" s="1"/>
  <c r="M135" i="1" a="1"/>
  <c r="M135" i="1" s="1"/>
  <c r="N135" i="1" a="1"/>
  <c r="N135" i="1" s="1"/>
  <c r="O135" i="1" a="1"/>
  <c r="O135" i="1" s="1"/>
  <c r="P135" i="1" a="1"/>
  <c r="P135" i="1" s="1"/>
  <c r="Q135" i="1" a="1"/>
  <c r="Q135" i="1" s="1"/>
  <c r="R135" i="1" a="1"/>
  <c r="R135" i="1" s="1"/>
  <c r="S135" i="1" a="1"/>
  <c r="S135" i="1" s="1"/>
  <c r="T135" i="1" a="1"/>
  <c r="T135" i="1" s="1"/>
  <c r="U135" i="1" a="1"/>
  <c r="U135" i="1" s="1"/>
  <c r="W135" i="1" a="1"/>
  <c r="W135" i="1" s="1"/>
  <c r="X135" i="1" a="1"/>
  <c r="X135" i="1" s="1"/>
  <c r="Y135" i="1" a="1"/>
  <c r="Y135" i="1" s="1"/>
  <c r="B136" i="1" a="1"/>
  <c r="B136" i="1" s="1"/>
  <c r="C136" i="1" a="1"/>
  <c r="C136" i="1" s="1"/>
  <c r="D136" i="1" a="1"/>
  <c r="D136" i="1" s="1"/>
  <c r="E136" i="1" a="1"/>
  <c r="E136" i="1" s="1"/>
  <c r="F136" i="1" a="1"/>
  <c r="F136" i="1" s="1"/>
  <c r="G136" i="1" a="1"/>
  <c r="G136" i="1" s="1"/>
  <c r="H136" i="1" a="1"/>
  <c r="H136" i="1" s="1"/>
  <c r="I136" i="1" a="1"/>
  <c r="I136" i="1" s="1"/>
  <c r="J136" i="1" a="1"/>
  <c r="J136" i="1" s="1"/>
  <c r="K136" i="1" a="1"/>
  <c r="K136" i="1" s="1"/>
  <c r="L136" i="1" a="1"/>
  <c r="L136" i="1" s="1"/>
  <c r="M136" i="1" a="1"/>
  <c r="M136" i="1" s="1"/>
  <c r="N136" i="1" a="1"/>
  <c r="N136" i="1" s="1"/>
  <c r="O136" i="1" a="1"/>
  <c r="O136" i="1" s="1"/>
  <c r="P136" i="1" a="1"/>
  <c r="P136" i="1" s="1"/>
  <c r="Q136" i="1" a="1"/>
  <c r="Q136" i="1" s="1"/>
  <c r="R136" i="1" a="1"/>
  <c r="R136" i="1" s="1"/>
  <c r="S136" i="1" a="1"/>
  <c r="S136" i="1" s="1"/>
  <c r="T136" i="1" a="1"/>
  <c r="T136" i="1" s="1"/>
  <c r="U136" i="1" a="1"/>
  <c r="U136" i="1" s="1"/>
  <c r="W136" i="1" a="1"/>
  <c r="W136" i="1" s="1"/>
  <c r="X136" i="1" a="1"/>
  <c r="X136" i="1" s="1"/>
  <c r="Y136" i="1" a="1"/>
  <c r="Y136" i="1" s="1"/>
  <c r="B139" i="1" a="1"/>
  <c r="B139" i="1" s="1"/>
  <c r="C139" i="1" a="1"/>
  <c r="C139" i="1" s="1"/>
  <c r="D139" i="1" a="1"/>
  <c r="D139" i="1" s="1"/>
  <c r="E139" i="1" a="1"/>
  <c r="E139" i="1" s="1"/>
  <c r="F139" i="1" a="1"/>
  <c r="F139" i="1" s="1"/>
  <c r="G139" i="1" a="1"/>
  <c r="G139" i="1" s="1"/>
  <c r="H139" i="1" a="1"/>
  <c r="H139" i="1" s="1"/>
  <c r="I139" i="1" a="1"/>
  <c r="I139" i="1" s="1"/>
  <c r="J139" i="1" a="1"/>
  <c r="J139" i="1" s="1"/>
  <c r="K139" i="1" a="1"/>
  <c r="K139" i="1" s="1"/>
  <c r="L139" i="1" a="1"/>
  <c r="L139" i="1" s="1"/>
  <c r="M139" i="1" a="1"/>
  <c r="M139" i="1" s="1"/>
  <c r="N139" i="1" a="1"/>
  <c r="N139" i="1" s="1"/>
  <c r="O139" i="1" a="1"/>
  <c r="O139" i="1" s="1"/>
  <c r="P139" i="1" a="1"/>
  <c r="P139" i="1" s="1"/>
  <c r="Q139" i="1" a="1"/>
  <c r="Q139" i="1" s="1"/>
  <c r="R139" i="1" a="1"/>
  <c r="R139" i="1" s="1"/>
  <c r="S139" i="1" a="1"/>
  <c r="S139" i="1" s="1"/>
  <c r="T139" i="1" a="1"/>
  <c r="T139" i="1" s="1"/>
  <c r="U139" i="1" a="1"/>
  <c r="U139" i="1" s="1"/>
  <c r="W139" i="1" a="1"/>
  <c r="W139" i="1" s="1"/>
  <c r="X139" i="1" a="1"/>
  <c r="X139" i="1" s="1"/>
  <c r="Y139" i="1" a="1"/>
  <c r="Y139" i="1" s="1"/>
  <c r="B137" i="1" a="1"/>
  <c r="B137" i="1" s="1"/>
  <c r="C137" i="1" a="1"/>
  <c r="C137" i="1" s="1"/>
  <c r="D137" i="1" a="1"/>
  <c r="D137" i="1" s="1"/>
  <c r="E137" i="1" a="1"/>
  <c r="E137" i="1" s="1"/>
  <c r="F137" i="1" a="1"/>
  <c r="F137" i="1" s="1"/>
  <c r="G137" i="1" a="1"/>
  <c r="G137" i="1" s="1"/>
  <c r="H137" i="1" a="1"/>
  <c r="H137" i="1" s="1"/>
  <c r="I137" i="1" a="1"/>
  <c r="I137" i="1" s="1"/>
  <c r="J137" i="1" a="1"/>
  <c r="J137" i="1" s="1"/>
  <c r="K137" i="1" a="1"/>
  <c r="K137" i="1" s="1"/>
  <c r="L137" i="1" a="1"/>
  <c r="L137" i="1" s="1"/>
  <c r="M137" i="1" a="1"/>
  <c r="M137" i="1" s="1"/>
  <c r="N137" i="1" a="1"/>
  <c r="N137" i="1" s="1"/>
  <c r="O137" i="1" a="1"/>
  <c r="O137" i="1" s="1"/>
  <c r="P137" i="1" a="1"/>
  <c r="P137" i="1" s="1"/>
  <c r="Q137" i="1" a="1"/>
  <c r="Q137" i="1" s="1"/>
  <c r="R137" i="1" a="1"/>
  <c r="R137" i="1" s="1"/>
  <c r="S137" i="1" a="1"/>
  <c r="S137" i="1" s="1"/>
  <c r="T137" i="1" a="1"/>
  <c r="T137" i="1" s="1"/>
  <c r="U137" i="1" a="1"/>
  <c r="U137" i="1" s="1"/>
  <c r="W137" i="1" a="1"/>
  <c r="W137" i="1" s="1"/>
  <c r="X137" i="1" a="1"/>
  <c r="X137" i="1" s="1"/>
  <c r="Y137" i="1" a="1"/>
  <c r="Y137" i="1" s="1"/>
  <c r="B138" i="1" a="1"/>
  <c r="B138" i="1" s="1"/>
  <c r="C138" i="1" a="1"/>
  <c r="C138" i="1" s="1"/>
  <c r="D138" i="1" a="1"/>
  <c r="D138" i="1" s="1"/>
  <c r="E138" i="1" a="1"/>
  <c r="E138" i="1" s="1"/>
  <c r="F138" i="1" a="1"/>
  <c r="F138" i="1" s="1"/>
  <c r="G138" i="1" a="1"/>
  <c r="G138" i="1" s="1"/>
  <c r="H138" i="1" a="1"/>
  <c r="H138" i="1" s="1"/>
  <c r="I138" i="1" a="1"/>
  <c r="I138" i="1" s="1"/>
  <c r="J138" i="1" a="1"/>
  <c r="J138" i="1" s="1"/>
  <c r="K138" i="1" a="1"/>
  <c r="K138" i="1" s="1"/>
  <c r="L138" i="1" a="1"/>
  <c r="L138" i="1" s="1"/>
  <c r="M138" i="1" a="1"/>
  <c r="M138" i="1" s="1"/>
  <c r="N138" i="1" a="1"/>
  <c r="N138" i="1" s="1"/>
  <c r="O138" i="1" a="1"/>
  <c r="O138" i="1" s="1"/>
  <c r="P138" i="1" a="1"/>
  <c r="P138" i="1" s="1"/>
  <c r="Q138" i="1" a="1"/>
  <c r="Q138" i="1" s="1"/>
  <c r="R138" i="1" a="1"/>
  <c r="R138" i="1" s="1"/>
  <c r="S138" i="1" a="1"/>
  <c r="S138" i="1" s="1"/>
  <c r="T138" i="1" a="1"/>
  <c r="T138" i="1" s="1"/>
  <c r="U138" i="1" a="1"/>
  <c r="U138" i="1" s="1"/>
  <c r="W138" i="1" a="1"/>
  <c r="W138" i="1" s="1"/>
  <c r="X138" i="1" a="1"/>
  <c r="X138" i="1" s="1"/>
  <c r="Y138" i="1" a="1"/>
  <c r="Y138" i="1" s="1"/>
  <c r="B140" i="1" a="1"/>
  <c r="B140" i="1" s="1"/>
  <c r="C140" i="1" a="1"/>
  <c r="C140" i="1" s="1"/>
  <c r="D140" i="1" a="1"/>
  <c r="D140" i="1" s="1"/>
  <c r="E140" i="1" a="1"/>
  <c r="E140" i="1" s="1"/>
  <c r="F140" i="1" a="1"/>
  <c r="F140" i="1" s="1"/>
  <c r="G140" i="1" a="1"/>
  <c r="G140" i="1" s="1"/>
  <c r="H140" i="1" a="1"/>
  <c r="H140" i="1" s="1"/>
  <c r="I140" i="1" a="1"/>
  <c r="I140" i="1" s="1"/>
  <c r="J140" i="1" a="1"/>
  <c r="J140" i="1" s="1"/>
  <c r="K140" i="1" a="1"/>
  <c r="K140" i="1" s="1"/>
  <c r="L140" i="1" a="1"/>
  <c r="L140" i="1" s="1"/>
  <c r="M140" i="1" a="1"/>
  <c r="M140" i="1" s="1"/>
  <c r="N140" i="1" a="1"/>
  <c r="N140" i="1" s="1"/>
  <c r="O140" i="1" a="1"/>
  <c r="O140" i="1" s="1"/>
  <c r="P140" i="1" a="1"/>
  <c r="P140" i="1" s="1"/>
  <c r="Q140" i="1" a="1"/>
  <c r="Q140" i="1" s="1"/>
  <c r="R140" i="1" a="1"/>
  <c r="R140" i="1" s="1"/>
  <c r="S140" i="1" a="1"/>
  <c r="S140" i="1" s="1"/>
  <c r="T140" i="1" a="1"/>
  <c r="T140" i="1" s="1"/>
  <c r="U140" i="1" a="1"/>
  <c r="U140" i="1" s="1"/>
  <c r="W140" i="1" a="1"/>
  <c r="W140" i="1" s="1"/>
  <c r="X140" i="1" a="1"/>
  <c r="X140" i="1" s="1"/>
  <c r="Y140" i="1" a="1"/>
  <c r="Y140" i="1" s="1"/>
  <c r="B141" i="1" a="1"/>
  <c r="B141" i="1" s="1"/>
  <c r="C141" i="1" a="1"/>
  <c r="C141" i="1" s="1"/>
  <c r="D141" i="1" a="1"/>
  <c r="D141" i="1" s="1"/>
  <c r="E141" i="1" a="1"/>
  <c r="E141" i="1" s="1"/>
  <c r="F141" i="1" a="1"/>
  <c r="F141" i="1" s="1"/>
  <c r="G141" i="1" a="1"/>
  <c r="G141" i="1" s="1"/>
  <c r="H141" i="1" a="1"/>
  <c r="H141" i="1" s="1"/>
  <c r="I141" i="1" a="1"/>
  <c r="I141" i="1" s="1"/>
  <c r="J141" i="1" a="1"/>
  <c r="J141" i="1" s="1"/>
  <c r="K141" i="1" a="1"/>
  <c r="K141" i="1" s="1"/>
  <c r="L141" i="1" a="1"/>
  <c r="L141" i="1" s="1"/>
  <c r="M141" i="1" a="1"/>
  <c r="M141" i="1" s="1"/>
  <c r="N141" i="1" a="1"/>
  <c r="N141" i="1" s="1"/>
  <c r="O141" i="1" a="1"/>
  <c r="O141" i="1" s="1"/>
  <c r="P141" i="1" a="1"/>
  <c r="P141" i="1" s="1"/>
  <c r="Q141" i="1" a="1"/>
  <c r="Q141" i="1" s="1"/>
  <c r="R141" i="1" a="1"/>
  <c r="R141" i="1" s="1"/>
  <c r="S141" i="1" a="1"/>
  <c r="S141" i="1" s="1"/>
  <c r="T141" i="1" a="1"/>
  <c r="T141" i="1" s="1"/>
  <c r="U141" i="1" a="1"/>
  <c r="U141" i="1" s="1"/>
  <c r="W141" i="1" a="1"/>
  <c r="W141" i="1" s="1"/>
  <c r="X141" i="1" a="1"/>
  <c r="X141" i="1" s="1"/>
  <c r="Y141" i="1" a="1"/>
  <c r="Y141" i="1" s="1"/>
  <c r="B142" i="1" a="1"/>
  <c r="B142" i="1" s="1"/>
  <c r="C142" i="1" a="1"/>
  <c r="C142" i="1" s="1"/>
  <c r="D142" i="1" a="1"/>
  <c r="D142" i="1" s="1"/>
  <c r="E142" i="1" a="1"/>
  <c r="E142" i="1" s="1"/>
  <c r="F142" i="1" a="1"/>
  <c r="F142" i="1" s="1"/>
  <c r="G142" i="1" a="1"/>
  <c r="G142" i="1" s="1"/>
  <c r="H142" i="1" a="1"/>
  <c r="H142" i="1" s="1"/>
  <c r="I142" i="1" a="1"/>
  <c r="I142" i="1" s="1"/>
  <c r="J142" i="1" a="1"/>
  <c r="J142" i="1" s="1"/>
  <c r="K142" i="1" a="1"/>
  <c r="K142" i="1" s="1"/>
  <c r="L142" i="1" a="1"/>
  <c r="L142" i="1" s="1"/>
  <c r="M142" i="1" a="1"/>
  <c r="M142" i="1" s="1"/>
  <c r="N142" i="1" a="1"/>
  <c r="N142" i="1" s="1"/>
  <c r="O142" i="1" a="1"/>
  <c r="O142" i="1" s="1"/>
  <c r="P142" i="1" a="1"/>
  <c r="P142" i="1" s="1"/>
  <c r="Q142" i="1" a="1"/>
  <c r="Q142" i="1" s="1"/>
  <c r="R142" i="1" a="1"/>
  <c r="R142" i="1" s="1"/>
  <c r="S142" i="1" a="1"/>
  <c r="S142" i="1" s="1"/>
  <c r="T142" i="1" a="1"/>
  <c r="T142" i="1" s="1"/>
  <c r="U142" i="1" a="1"/>
  <c r="U142" i="1" s="1"/>
  <c r="W142" i="1" a="1"/>
  <c r="W142" i="1" s="1"/>
  <c r="X142" i="1" a="1"/>
  <c r="X142" i="1" s="1"/>
  <c r="Y142" i="1" a="1"/>
  <c r="Y142" i="1" s="1"/>
  <c r="B143" i="1" a="1"/>
  <c r="B143" i="1" s="1"/>
  <c r="C143" i="1" a="1"/>
  <c r="C143" i="1" s="1"/>
  <c r="D143" i="1" a="1"/>
  <c r="D143" i="1" s="1"/>
  <c r="E143" i="1" a="1"/>
  <c r="E143" i="1" s="1"/>
  <c r="F143" i="1" a="1"/>
  <c r="F143" i="1" s="1"/>
  <c r="G143" i="1" a="1"/>
  <c r="G143" i="1" s="1"/>
  <c r="H143" i="1" a="1"/>
  <c r="H143" i="1" s="1"/>
  <c r="I143" i="1" a="1"/>
  <c r="I143" i="1" s="1"/>
  <c r="J143" i="1" a="1"/>
  <c r="J143" i="1" s="1"/>
  <c r="K143" i="1" a="1"/>
  <c r="K143" i="1" s="1"/>
  <c r="L143" i="1" a="1"/>
  <c r="L143" i="1" s="1"/>
  <c r="M143" i="1" a="1"/>
  <c r="M143" i="1" s="1"/>
  <c r="N143" i="1" a="1"/>
  <c r="N143" i="1" s="1"/>
  <c r="O143" i="1" a="1"/>
  <c r="O143" i="1" s="1"/>
  <c r="P143" i="1" a="1"/>
  <c r="P143" i="1" s="1"/>
  <c r="Q143" i="1" a="1"/>
  <c r="Q143" i="1" s="1"/>
  <c r="R143" i="1" a="1"/>
  <c r="R143" i="1" s="1"/>
  <c r="S143" i="1" a="1"/>
  <c r="S143" i="1" s="1"/>
  <c r="T143" i="1" a="1"/>
  <c r="T143" i="1" s="1"/>
  <c r="U143" i="1" a="1"/>
  <c r="U143" i="1" s="1"/>
  <c r="W143" i="1" a="1"/>
  <c r="W143" i="1" s="1"/>
  <c r="X143" i="1" a="1"/>
  <c r="X143" i="1" s="1"/>
  <c r="Y143" i="1" a="1"/>
  <c r="Y143" i="1" s="1"/>
  <c r="B144" i="1" a="1"/>
  <c r="B144" i="1" s="1"/>
  <c r="C144" i="1" a="1"/>
  <c r="C144" i="1" s="1"/>
  <c r="D144" i="1" a="1"/>
  <c r="D144" i="1" s="1"/>
  <c r="E144" i="1" a="1"/>
  <c r="E144" i="1" s="1"/>
  <c r="F144" i="1" a="1"/>
  <c r="F144" i="1" s="1"/>
  <c r="G144" i="1" a="1"/>
  <c r="G144" i="1" s="1"/>
  <c r="H144" i="1" a="1"/>
  <c r="H144" i="1" s="1"/>
  <c r="I144" i="1" a="1"/>
  <c r="I144" i="1" s="1"/>
  <c r="J144" i="1" a="1"/>
  <c r="J144" i="1" s="1"/>
  <c r="K144" i="1" a="1"/>
  <c r="K144" i="1" s="1"/>
  <c r="L144" i="1" a="1"/>
  <c r="L144" i="1" s="1"/>
  <c r="M144" i="1" a="1"/>
  <c r="M144" i="1" s="1"/>
  <c r="N144" i="1" a="1"/>
  <c r="N144" i="1" s="1"/>
  <c r="O144" i="1" a="1"/>
  <c r="O144" i="1" s="1"/>
  <c r="P144" i="1" a="1"/>
  <c r="P144" i="1" s="1"/>
  <c r="Q144" i="1" a="1"/>
  <c r="Q144" i="1" s="1"/>
  <c r="R144" i="1" a="1"/>
  <c r="R144" i="1" s="1"/>
  <c r="S144" i="1" a="1"/>
  <c r="S144" i="1" s="1"/>
  <c r="T144" i="1" a="1"/>
  <c r="T144" i="1" s="1"/>
  <c r="U144" i="1" a="1"/>
  <c r="U144" i="1" s="1"/>
  <c r="W144" i="1" a="1"/>
  <c r="W144" i="1" s="1"/>
  <c r="X144" i="1" a="1"/>
  <c r="X144" i="1" s="1"/>
  <c r="Y144" i="1" a="1"/>
  <c r="Y144" i="1" s="1"/>
  <c r="B145" i="1" a="1"/>
  <c r="B145" i="1" s="1"/>
  <c r="C145" i="1" a="1"/>
  <c r="C145" i="1" s="1"/>
  <c r="D145" i="1" a="1"/>
  <c r="D145" i="1" s="1"/>
  <c r="E145" i="1" a="1"/>
  <c r="E145" i="1" s="1"/>
  <c r="F145" i="1" a="1"/>
  <c r="F145" i="1" s="1"/>
  <c r="G145" i="1" a="1"/>
  <c r="G145" i="1" s="1"/>
  <c r="H145" i="1" a="1"/>
  <c r="H145" i="1" s="1"/>
  <c r="I145" i="1" a="1"/>
  <c r="I145" i="1" s="1"/>
  <c r="J145" i="1" a="1"/>
  <c r="J145" i="1" s="1"/>
  <c r="K145" i="1" a="1"/>
  <c r="K145" i="1" s="1"/>
  <c r="L145" i="1" a="1"/>
  <c r="L145" i="1" s="1"/>
  <c r="M145" i="1" a="1"/>
  <c r="M145" i="1" s="1"/>
  <c r="N145" i="1" a="1"/>
  <c r="N145" i="1" s="1"/>
  <c r="O145" i="1" a="1"/>
  <c r="O145" i="1" s="1"/>
  <c r="P145" i="1" a="1"/>
  <c r="P145" i="1" s="1"/>
  <c r="Q145" i="1" a="1"/>
  <c r="Q145" i="1" s="1"/>
  <c r="R145" i="1" a="1"/>
  <c r="R145" i="1" s="1"/>
  <c r="S145" i="1" a="1"/>
  <c r="S145" i="1" s="1"/>
  <c r="T145" i="1" a="1"/>
  <c r="T145" i="1" s="1"/>
  <c r="U145" i="1" a="1"/>
  <c r="U145" i="1" s="1"/>
  <c r="W145" i="1" a="1"/>
  <c r="W145" i="1" s="1"/>
  <c r="X145" i="1" a="1"/>
  <c r="X145" i="1" s="1"/>
  <c r="Y145" i="1" a="1"/>
  <c r="Y145" i="1" s="1"/>
  <c r="B146" i="1" a="1"/>
  <c r="B146" i="1" s="1"/>
  <c r="C146" i="1" a="1"/>
  <c r="C146" i="1" s="1"/>
  <c r="D146" i="1" a="1"/>
  <c r="D146" i="1" s="1"/>
  <c r="E146" i="1" a="1"/>
  <c r="E146" i="1" s="1"/>
  <c r="F146" i="1" a="1"/>
  <c r="F146" i="1" s="1"/>
  <c r="G146" i="1" a="1"/>
  <c r="G146" i="1" s="1"/>
  <c r="H146" i="1" a="1"/>
  <c r="H146" i="1" s="1"/>
  <c r="I146" i="1" a="1"/>
  <c r="I146" i="1" s="1"/>
  <c r="J146" i="1" a="1"/>
  <c r="J146" i="1" s="1"/>
  <c r="K146" i="1" a="1"/>
  <c r="K146" i="1" s="1"/>
  <c r="L146" i="1" a="1"/>
  <c r="L146" i="1" s="1"/>
  <c r="M146" i="1" a="1"/>
  <c r="M146" i="1" s="1"/>
  <c r="N146" i="1" a="1"/>
  <c r="N146" i="1" s="1"/>
  <c r="O146" i="1" a="1"/>
  <c r="O146" i="1" s="1"/>
  <c r="P146" i="1" a="1"/>
  <c r="P146" i="1" s="1"/>
  <c r="Q146" i="1" a="1"/>
  <c r="Q146" i="1" s="1"/>
  <c r="R146" i="1" a="1"/>
  <c r="R146" i="1" s="1"/>
  <c r="S146" i="1" a="1"/>
  <c r="S146" i="1" s="1"/>
  <c r="T146" i="1" a="1"/>
  <c r="T146" i="1" s="1"/>
  <c r="U146" i="1" a="1"/>
  <c r="U146" i="1" s="1"/>
  <c r="W146" i="1" a="1"/>
  <c r="W146" i="1" s="1"/>
  <c r="X146" i="1" a="1"/>
  <c r="X146" i="1" s="1"/>
  <c r="Y146" i="1" a="1"/>
  <c r="Y146" i="1" s="1"/>
  <c r="B148" i="1" a="1"/>
  <c r="B148" i="1" s="1"/>
  <c r="C148" i="1" a="1"/>
  <c r="C148" i="1" s="1"/>
  <c r="D148" i="1" a="1"/>
  <c r="D148" i="1" s="1"/>
  <c r="E148" i="1" a="1"/>
  <c r="E148" i="1" s="1"/>
  <c r="F148" i="1" a="1"/>
  <c r="F148" i="1" s="1"/>
  <c r="G148" i="1" a="1"/>
  <c r="G148" i="1" s="1"/>
  <c r="H148" i="1" a="1"/>
  <c r="H148" i="1" s="1"/>
  <c r="I148" i="1" a="1"/>
  <c r="I148" i="1" s="1"/>
  <c r="J148" i="1" a="1"/>
  <c r="J148" i="1" s="1"/>
  <c r="K148" i="1" a="1"/>
  <c r="K148" i="1" s="1"/>
  <c r="L148" i="1" a="1"/>
  <c r="L148" i="1" s="1"/>
  <c r="M148" i="1" a="1"/>
  <c r="M148" i="1" s="1"/>
  <c r="N148" i="1" a="1"/>
  <c r="N148" i="1" s="1"/>
  <c r="O148" i="1" a="1"/>
  <c r="O148" i="1" s="1"/>
  <c r="P148" i="1" a="1"/>
  <c r="P148" i="1" s="1"/>
  <c r="Q148" i="1" a="1"/>
  <c r="Q148" i="1" s="1"/>
  <c r="R148" i="1" a="1"/>
  <c r="R148" i="1" s="1"/>
  <c r="S148" i="1" a="1"/>
  <c r="S148" i="1" s="1"/>
  <c r="T148" i="1" a="1"/>
  <c r="T148" i="1" s="1"/>
  <c r="U148" i="1" a="1"/>
  <c r="U148" i="1" s="1"/>
  <c r="W148" i="1" a="1"/>
  <c r="W148" i="1" s="1"/>
  <c r="X148" i="1" a="1"/>
  <c r="X148" i="1" s="1"/>
  <c r="Y148" i="1" a="1"/>
  <c r="Y148" i="1" s="1"/>
  <c r="B149" i="1" a="1"/>
  <c r="B149" i="1" s="1"/>
  <c r="C149" i="1" a="1"/>
  <c r="C149" i="1" s="1"/>
  <c r="D149" i="1" a="1"/>
  <c r="D149" i="1" s="1"/>
  <c r="E149" i="1" a="1"/>
  <c r="E149" i="1" s="1"/>
  <c r="F149" i="1" a="1"/>
  <c r="F149" i="1" s="1"/>
  <c r="G149" i="1" a="1"/>
  <c r="G149" i="1" s="1"/>
  <c r="H149" i="1" a="1"/>
  <c r="H149" i="1" s="1"/>
  <c r="I149" i="1" a="1"/>
  <c r="I149" i="1" s="1"/>
  <c r="J149" i="1" a="1"/>
  <c r="J149" i="1" s="1"/>
  <c r="K149" i="1" a="1"/>
  <c r="K149" i="1" s="1"/>
  <c r="L149" i="1" a="1"/>
  <c r="L149" i="1" s="1"/>
  <c r="M149" i="1" a="1"/>
  <c r="M149" i="1" s="1"/>
  <c r="N149" i="1" a="1"/>
  <c r="N149" i="1" s="1"/>
  <c r="O149" i="1" a="1"/>
  <c r="O149" i="1" s="1"/>
  <c r="P149" i="1" a="1"/>
  <c r="P149" i="1" s="1"/>
  <c r="Q149" i="1" a="1"/>
  <c r="Q149" i="1" s="1"/>
  <c r="R149" i="1" a="1"/>
  <c r="R149" i="1" s="1"/>
  <c r="S149" i="1" a="1"/>
  <c r="S149" i="1" s="1"/>
  <c r="T149" i="1" a="1"/>
  <c r="T149" i="1" s="1"/>
  <c r="U149" i="1" a="1"/>
  <c r="U149" i="1" s="1"/>
  <c r="W149" i="1" a="1"/>
  <c r="W149" i="1" s="1"/>
  <c r="X149" i="1" a="1"/>
  <c r="X149" i="1" s="1"/>
  <c r="Y149" i="1" a="1"/>
  <c r="Y149" i="1" s="1"/>
  <c r="B150" i="1" a="1"/>
  <c r="B150" i="1" s="1"/>
  <c r="AF150" i="1" s="1" a="1"/>
  <c r="AF150" i="1" s="1"/>
  <c r="C150" i="1" a="1"/>
  <c r="C150" i="1" s="1"/>
  <c r="D150" i="1" a="1"/>
  <c r="D150" i="1" s="1"/>
  <c r="E150" i="1" a="1"/>
  <c r="E150" i="1" s="1"/>
  <c r="F150" i="1" a="1"/>
  <c r="F150" i="1" s="1"/>
  <c r="G150" i="1" a="1"/>
  <c r="G150" i="1" s="1"/>
  <c r="H150" i="1" a="1"/>
  <c r="H150" i="1" s="1"/>
  <c r="I150" i="1" a="1"/>
  <c r="I150" i="1" s="1"/>
  <c r="J150" i="1" a="1"/>
  <c r="J150" i="1" s="1"/>
  <c r="K150" i="1" a="1"/>
  <c r="K150" i="1" s="1"/>
  <c r="L150" i="1" a="1"/>
  <c r="L150" i="1" s="1"/>
  <c r="M150" i="1" a="1"/>
  <c r="M150" i="1" s="1"/>
  <c r="N150" i="1" a="1"/>
  <c r="N150" i="1" s="1"/>
  <c r="O150" i="1" a="1"/>
  <c r="O150" i="1" s="1"/>
  <c r="P150" i="1" a="1"/>
  <c r="P150" i="1" s="1"/>
  <c r="Q150" i="1" a="1"/>
  <c r="Q150" i="1" s="1"/>
  <c r="R150" i="1" a="1"/>
  <c r="R150" i="1" s="1"/>
  <c r="S150" i="1" a="1"/>
  <c r="S150" i="1" s="1"/>
  <c r="T150" i="1" a="1"/>
  <c r="T150" i="1" s="1"/>
  <c r="U150" i="1" a="1"/>
  <c r="U150" i="1" s="1"/>
  <c r="W150" i="1" a="1"/>
  <c r="W150" i="1" s="1"/>
  <c r="X150" i="1" a="1"/>
  <c r="X150" i="1" s="1"/>
  <c r="Y150" i="1" a="1"/>
  <c r="Y150" i="1" s="1"/>
  <c r="B151" i="1" a="1"/>
  <c r="B151" i="1" s="1"/>
  <c r="C151" i="1" a="1"/>
  <c r="C151" i="1" s="1"/>
  <c r="D151" i="1" a="1"/>
  <c r="D151" i="1" s="1"/>
  <c r="E151" i="1" a="1"/>
  <c r="E151" i="1" s="1"/>
  <c r="F151" i="1" a="1"/>
  <c r="F151" i="1" s="1"/>
  <c r="G151" i="1" a="1"/>
  <c r="G151" i="1" s="1"/>
  <c r="H151" i="1" a="1"/>
  <c r="H151" i="1" s="1"/>
  <c r="I151" i="1" a="1"/>
  <c r="I151" i="1" s="1"/>
  <c r="J151" i="1" a="1"/>
  <c r="J151" i="1" s="1"/>
  <c r="K151" i="1" a="1"/>
  <c r="K151" i="1" s="1"/>
  <c r="L151" i="1" a="1"/>
  <c r="L151" i="1" s="1"/>
  <c r="M151" i="1" a="1"/>
  <c r="M151" i="1" s="1"/>
  <c r="N151" i="1" a="1"/>
  <c r="N151" i="1" s="1"/>
  <c r="O151" i="1" a="1"/>
  <c r="O151" i="1" s="1"/>
  <c r="P151" i="1" a="1"/>
  <c r="P151" i="1" s="1"/>
  <c r="Q151" i="1" a="1"/>
  <c r="Q151" i="1" s="1"/>
  <c r="R151" i="1" a="1"/>
  <c r="R151" i="1" s="1"/>
  <c r="S151" i="1" a="1"/>
  <c r="S151" i="1" s="1"/>
  <c r="T151" i="1" a="1"/>
  <c r="T151" i="1" s="1"/>
  <c r="U151" i="1" a="1"/>
  <c r="U151" i="1" s="1"/>
  <c r="W151" i="1" a="1"/>
  <c r="W151" i="1" s="1"/>
  <c r="X151" i="1" a="1"/>
  <c r="X151" i="1" s="1"/>
  <c r="Y151" i="1" a="1"/>
  <c r="Y151" i="1" s="1"/>
  <c r="B152" i="1" a="1"/>
  <c r="B152" i="1" s="1"/>
  <c r="C152" i="1" a="1"/>
  <c r="C152" i="1" s="1"/>
  <c r="D152" i="1" a="1"/>
  <c r="D152" i="1" s="1"/>
  <c r="E152" i="1" a="1"/>
  <c r="E152" i="1" s="1"/>
  <c r="F152" i="1" a="1"/>
  <c r="F152" i="1" s="1"/>
  <c r="G152" i="1" a="1"/>
  <c r="G152" i="1" s="1"/>
  <c r="H152" i="1" a="1"/>
  <c r="H152" i="1" s="1"/>
  <c r="I152" i="1" a="1"/>
  <c r="I152" i="1" s="1"/>
  <c r="J152" i="1" a="1"/>
  <c r="J152" i="1" s="1"/>
  <c r="K152" i="1" a="1"/>
  <c r="K152" i="1" s="1"/>
  <c r="L152" i="1" a="1"/>
  <c r="L152" i="1" s="1"/>
  <c r="M152" i="1" a="1"/>
  <c r="M152" i="1" s="1"/>
  <c r="N152" i="1" a="1"/>
  <c r="N152" i="1" s="1"/>
  <c r="O152" i="1" a="1"/>
  <c r="O152" i="1" s="1"/>
  <c r="P152" i="1" a="1"/>
  <c r="P152" i="1" s="1"/>
  <c r="Q152" i="1" a="1"/>
  <c r="Q152" i="1" s="1"/>
  <c r="R152" i="1" a="1"/>
  <c r="R152" i="1" s="1"/>
  <c r="S152" i="1" a="1"/>
  <c r="S152" i="1" s="1"/>
  <c r="T152" i="1" a="1"/>
  <c r="T152" i="1" s="1"/>
  <c r="U152" i="1" a="1"/>
  <c r="U152" i="1" s="1"/>
  <c r="W152" i="1" a="1"/>
  <c r="W152" i="1" s="1"/>
  <c r="X152" i="1" a="1"/>
  <c r="X152" i="1" s="1"/>
  <c r="Y152" i="1" a="1"/>
  <c r="Y152" i="1" s="1"/>
  <c r="B153" i="1" a="1"/>
  <c r="B153" i="1" s="1"/>
  <c r="C153" i="1" a="1"/>
  <c r="C153" i="1" s="1"/>
  <c r="D153" i="1" a="1"/>
  <c r="D153" i="1" s="1"/>
  <c r="E153" i="1" a="1"/>
  <c r="E153" i="1" s="1"/>
  <c r="F153" i="1" a="1"/>
  <c r="F153" i="1" s="1"/>
  <c r="G153" i="1" a="1"/>
  <c r="G153" i="1" s="1"/>
  <c r="H153" i="1" a="1"/>
  <c r="H153" i="1" s="1"/>
  <c r="I153" i="1" a="1"/>
  <c r="I153" i="1" s="1"/>
  <c r="J153" i="1" a="1"/>
  <c r="J153" i="1" s="1"/>
  <c r="K153" i="1" a="1"/>
  <c r="K153" i="1" s="1"/>
  <c r="L153" i="1" a="1"/>
  <c r="L153" i="1" s="1"/>
  <c r="M153" i="1" a="1"/>
  <c r="M153" i="1" s="1"/>
  <c r="N153" i="1" a="1"/>
  <c r="N153" i="1" s="1"/>
  <c r="O153" i="1" a="1"/>
  <c r="O153" i="1" s="1"/>
  <c r="P153" i="1" a="1"/>
  <c r="P153" i="1" s="1"/>
  <c r="Q153" i="1" a="1"/>
  <c r="Q153" i="1" s="1"/>
  <c r="R153" i="1" a="1"/>
  <c r="R153" i="1" s="1"/>
  <c r="S153" i="1" a="1"/>
  <c r="S153" i="1" s="1"/>
  <c r="T153" i="1" a="1"/>
  <c r="T153" i="1" s="1"/>
  <c r="U153" i="1" a="1"/>
  <c r="U153" i="1" s="1"/>
  <c r="W153" i="1" a="1"/>
  <c r="W153" i="1" s="1"/>
  <c r="X153" i="1" a="1"/>
  <c r="X153" i="1" s="1"/>
  <c r="Y153" i="1" a="1"/>
  <c r="Y153" i="1" s="1"/>
  <c r="B380" i="1" a="1"/>
  <c r="B380" i="1" s="1"/>
  <c r="C380" i="1" a="1"/>
  <c r="C380" i="1" s="1"/>
  <c r="D380" i="1" a="1"/>
  <c r="D380" i="1" s="1"/>
  <c r="E380" i="1" a="1"/>
  <c r="E380" i="1" s="1"/>
  <c r="F380" i="1" a="1"/>
  <c r="F380" i="1" s="1"/>
  <c r="G380" i="1" a="1"/>
  <c r="G380" i="1" s="1"/>
  <c r="H380" i="1" a="1"/>
  <c r="H380" i="1" s="1"/>
  <c r="I380" i="1" a="1"/>
  <c r="I380" i="1" s="1"/>
  <c r="J380" i="1" a="1"/>
  <c r="J380" i="1" s="1"/>
  <c r="K380" i="1" a="1"/>
  <c r="K380" i="1" s="1"/>
  <c r="L380" i="1" a="1"/>
  <c r="L380" i="1" s="1"/>
  <c r="M380" i="1" a="1"/>
  <c r="M380" i="1" s="1"/>
  <c r="N380" i="1" a="1"/>
  <c r="N380" i="1" s="1"/>
  <c r="O380" i="1" a="1"/>
  <c r="O380" i="1" s="1"/>
  <c r="P380" i="1" a="1"/>
  <c r="P380" i="1" s="1"/>
  <c r="Q380" i="1" a="1"/>
  <c r="Q380" i="1" s="1"/>
  <c r="R380" i="1" a="1"/>
  <c r="R380" i="1" s="1"/>
  <c r="S380" i="1" a="1"/>
  <c r="S380" i="1" s="1"/>
  <c r="T380" i="1" a="1"/>
  <c r="T380" i="1" s="1"/>
  <c r="U380" i="1" a="1"/>
  <c r="U380" i="1" s="1"/>
  <c r="W380" i="1" a="1"/>
  <c r="W380" i="1" s="1"/>
  <c r="X380" i="1" a="1"/>
  <c r="X380" i="1" s="1"/>
  <c r="Y380" i="1" a="1"/>
  <c r="Y380" i="1" s="1"/>
  <c r="B154" i="1" a="1"/>
  <c r="B154" i="1" s="1"/>
  <c r="C154" i="1" a="1"/>
  <c r="C154" i="1" s="1"/>
  <c r="D154" i="1" a="1"/>
  <c r="D154" i="1" s="1"/>
  <c r="E154" i="1" a="1"/>
  <c r="E154" i="1" s="1"/>
  <c r="F154" i="1" a="1"/>
  <c r="F154" i="1" s="1"/>
  <c r="G154" i="1" a="1"/>
  <c r="G154" i="1" s="1"/>
  <c r="H154" i="1" a="1"/>
  <c r="H154" i="1" s="1"/>
  <c r="I154" i="1" a="1"/>
  <c r="I154" i="1" s="1"/>
  <c r="J154" i="1" a="1"/>
  <c r="J154" i="1" s="1"/>
  <c r="K154" i="1" a="1"/>
  <c r="K154" i="1" s="1"/>
  <c r="L154" i="1" a="1"/>
  <c r="L154" i="1" s="1"/>
  <c r="M154" i="1" a="1"/>
  <c r="M154" i="1" s="1"/>
  <c r="N154" i="1" a="1"/>
  <c r="N154" i="1" s="1"/>
  <c r="O154" i="1" a="1"/>
  <c r="O154" i="1" s="1"/>
  <c r="P154" i="1" a="1"/>
  <c r="P154" i="1" s="1"/>
  <c r="Q154" i="1" a="1"/>
  <c r="Q154" i="1" s="1"/>
  <c r="R154" i="1" a="1"/>
  <c r="R154" i="1" s="1"/>
  <c r="S154" i="1" a="1"/>
  <c r="S154" i="1" s="1"/>
  <c r="T154" i="1" a="1"/>
  <c r="T154" i="1" s="1"/>
  <c r="U154" i="1" a="1"/>
  <c r="U154" i="1" s="1"/>
  <c r="W154" i="1" a="1"/>
  <c r="W154" i="1" s="1"/>
  <c r="X154" i="1" a="1"/>
  <c r="X154" i="1" s="1"/>
  <c r="Y154" i="1" a="1"/>
  <c r="Y154" i="1" s="1"/>
  <c r="B155" i="1" a="1"/>
  <c r="B155" i="1" s="1"/>
  <c r="C155" i="1" a="1"/>
  <c r="C155" i="1" s="1"/>
  <c r="D155" i="1" a="1"/>
  <c r="D155" i="1" s="1"/>
  <c r="E155" i="1" a="1"/>
  <c r="E155" i="1" s="1"/>
  <c r="F155" i="1" a="1"/>
  <c r="F155" i="1" s="1"/>
  <c r="G155" i="1" a="1"/>
  <c r="G155" i="1" s="1"/>
  <c r="H155" i="1" a="1"/>
  <c r="H155" i="1" s="1"/>
  <c r="I155" i="1" a="1"/>
  <c r="I155" i="1" s="1"/>
  <c r="J155" i="1" a="1"/>
  <c r="J155" i="1" s="1"/>
  <c r="K155" i="1" a="1"/>
  <c r="K155" i="1" s="1"/>
  <c r="L155" i="1" a="1"/>
  <c r="L155" i="1" s="1"/>
  <c r="M155" i="1" a="1"/>
  <c r="M155" i="1" s="1"/>
  <c r="N155" i="1" a="1"/>
  <c r="N155" i="1" s="1"/>
  <c r="O155" i="1" a="1"/>
  <c r="O155" i="1" s="1"/>
  <c r="P155" i="1" a="1"/>
  <c r="P155" i="1" s="1"/>
  <c r="Q155" i="1" a="1"/>
  <c r="Q155" i="1" s="1"/>
  <c r="R155" i="1" a="1"/>
  <c r="R155" i="1" s="1"/>
  <c r="S155" i="1" a="1"/>
  <c r="S155" i="1" s="1"/>
  <c r="T155" i="1" a="1"/>
  <c r="T155" i="1" s="1"/>
  <c r="U155" i="1" a="1"/>
  <c r="U155" i="1" s="1"/>
  <c r="W155" i="1" a="1"/>
  <c r="W155" i="1" s="1"/>
  <c r="X155" i="1" a="1"/>
  <c r="X155" i="1" s="1"/>
  <c r="Y155" i="1" a="1"/>
  <c r="Y155" i="1" s="1"/>
  <c r="B156" i="1" a="1"/>
  <c r="B156" i="1" s="1"/>
  <c r="C156" i="1" a="1"/>
  <c r="C156" i="1" s="1"/>
  <c r="D156" i="1" a="1"/>
  <c r="D156" i="1" s="1"/>
  <c r="E156" i="1" a="1"/>
  <c r="E156" i="1" s="1"/>
  <c r="F156" i="1" a="1"/>
  <c r="F156" i="1" s="1"/>
  <c r="G156" i="1" a="1"/>
  <c r="G156" i="1" s="1"/>
  <c r="H156" i="1" a="1"/>
  <c r="H156" i="1" s="1"/>
  <c r="I156" i="1" a="1"/>
  <c r="I156" i="1" s="1"/>
  <c r="J156" i="1" a="1"/>
  <c r="J156" i="1" s="1"/>
  <c r="K156" i="1" a="1"/>
  <c r="K156" i="1" s="1"/>
  <c r="L156" i="1" a="1"/>
  <c r="L156" i="1" s="1"/>
  <c r="M156" i="1" a="1"/>
  <c r="M156" i="1" s="1"/>
  <c r="N156" i="1" a="1"/>
  <c r="N156" i="1" s="1"/>
  <c r="O156" i="1" a="1"/>
  <c r="O156" i="1" s="1"/>
  <c r="P156" i="1" a="1"/>
  <c r="P156" i="1" s="1"/>
  <c r="Q156" i="1" a="1"/>
  <c r="Q156" i="1" s="1"/>
  <c r="R156" i="1" a="1"/>
  <c r="R156" i="1" s="1"/>
  <c r="S156" i="1" a="1"/>
  <c r="S156" i="1" s="1"/>
  <c r="T156" i="1" a="1"/>
  <c r="T156" i="1" s="1"/>
  <c r="U156" i="1" a="1"/>
  <c r="U156" i="1" s="1"/>
  <c r="W156" i="1" a="1"/>
  <c r="W156" i="1" s="1"/>
  <c r="X156" i="1" a="1"/>
  <c r="X156" i="1" s="1"/>
  <c r="Y156" i="1" a="1"/>
  <c r="Y156" i="1" s="1"/>
  <c r="B157" i="1" a="1"/>
  <c r="B157" i="1" s="1"/>
  <c r="C157" i="1" a="1"/>
  <c r="C157" i="1" s="1"/>
  <c r="D157" i="1" a="1"/>
  <c r="D157" i="1" s="1"/>
  <c r="E157" i="1" a="1"/>
  <c r="E157" i="1" s="1"/>
  <c r="F157" i="1" a="1"/>
  <c r="F157" i="1" s="1"/>
  <c r="G157" i="1" a="1"/>
  <c r="G157" i="1" s="1"/>
  <c r="H157" i="1" a="1"/>
  <c r="H157" i="1" s="1"/>
  <c r="I157" i="1" a="1"/>
  <c r="I157" i="1" s="1"/>
  <c r="J157" i="1" a="1"/>
  <c r="J157" i="1" s="1"/>
  <c r="K157" i="1" a="1"/>
  <c r="K157" i="1" s="1"/>
  <c r="L157" i="1" a="1"/>
  <c r="L157" i="1" s="1"/>
  <c r="M157" i="1" a="1"/>
  <c r="M157" i="1" s="1"/>
  <c r="N157" i="1" a="1"/>
  <c r="N157" i="1" s="1"/>
  <c r="O157" i="1" a="1"/>
  <c r="O157" i="1" s="1"/>
  <c r="P157" i="1" a="1"/>
  <c r="P157" i="1" s="1"/>
  <c r="Q157" i="1" a="1"/>
  <c r="Q157" i="1" s="1"/>
  <c r="R157" i="1" a="1"/>
  <c r="R157" i="1" s="1"/>
  <c r="S157" i="1" a="1"/>
  <c r="S157" i="1" s="1"/>
  <c r="T157" i="1" a="1"/>
  <c r="T157" i="1" s="1"/>
  <c r="U157" i="1" a="1"/>
  <c r="U157" i="1" s="1"/>
  <c r="W157" i="1" a="1"/>
  <c r="W157" i="1" s="1"/>
  <c r="X157" i="1" a="1"/>
  <c r="X157" i="1" s="1"/>
  <c r="Y157" i="1" a="1"/>
  <c r="Y157" i="1" s="1"/>
  <c r="B158" i="1" a="1"/>
  <c r="B158" i="1" s="1"/>
  <c r="C158" i="1" a="1"/>
  <c r="C158" i="1" s="1"/>
  <c r="D158" i="1" a="1"/>
  <c r="D158" i="1" s="1"/>
  <c r="E158" i="1" a="1"/>
  <c r="E158" i="1" s="1"/>
  <c r="F158" i="1" a="1"/>
  <c r="F158" i="1" s="1"/>
  <c r="G158" i="1" a="1"/>
  <c r="G158" i="1" s="1"/>
  <c r="H158" i="1" a="1"/>
  <c r="H158" i="1" s="1"/>
  <c r="I158" i="1" a="1"/>
  <c r="I158" i="1" s="1"/>
  <c r="J158" i="1" a="1"/>
  <c r="J158" i="1" s="1"/>
  <c r="K158" i="1" a="1"/>
  <c r="K158" i="1" s="1"/>
  <c r="L158" i="1" a="1"/>
  <c r="L158" i="1" s="1"/>
  <c r="M158" i="1" a="1"/>
  <c r="M158" i="1" s="1"/>
  <c r="N158" i="1" a="1"/>
  <c r="N158" i="1" s="1"/>
  <c r="O158" i="1" a="1"/>
  <c r="O158" i="1" s="1"/>
  <c r="P158" i="1" a="1"/>
  <c r="P158" i="1" s="1"/>
  <c r="Q158" i="1" a="1"/>
  <c r="Q158" i="1" s="1"/>
  <c r="R158" i="1" a="1"/>
  <c r="R158" i="1" s="1"/>
  <c r="S158" i="1" a="1"/>
  <c r="S158" i="1" s="1"/>
  <c r="T158" i="1" a="1"/>
  <c r="T158" i="1" s="1"/>
  <c r="U158" i="1" a="1"/>
  <c r="U158" i="1" s="1"/>
  <c r="W158" i="1" a="1"/>
  <c r="W158" i="1" s="1"/>
  <c r="X158" i="1" a="1"/>
  <c r="X158" i="1" s="1"/>
  <c r="Y158" i="1" a="1"/>
  <c r="Y158" i="1" s="1"/>
  <c r="Y6" i="1" a="1"/>
  <c r="Y6" i="1" s="1"/>
  <c r="Y3" i="1" a="1"/>
  <c r="Y3" i="1" s="1"/>
  <c r="Y4" i="1" a="1"/>
  <c r="Y4" i="1" s="1"/>
  <c r="Y5" i="1" a="1"/>
  <c r="Y5" i="1" s="1"/>
  <c r="Y7" i="1" a="1"/>
  <c r="Y7" i="1" s="1"/>
  <c r="Y8" i="1" a="1"/>
  <c r="Y8" i="1" s="1"/>
  <c r="Y372" i="1" a="1"/>
  <c r="Y372" i="1" s="1"/>
  <c r="Y10" i="1" a="1"/>
  <c r="Y10" i="1" s="1"/>
  <c r="Y11" i="1" a="1"/>
  <c r="Y11" i="1" s="1"/>
  <c r="Y12" i="1" a="1"/>
  <c r="Y12" i="1" s="1"/>
  <c r="Y353" i="1" a="1"/>
  <c r="Y353" i="1" s="1"/>
  <c r="Y13" i="1" a="1"/>
  <c r="Y13" i="1" s="1"/>
  <c r="Y38" i="1" a="1"/>
  <c r="Y38" i="1" s="1"/>
  <c r="Y14" i="1" a="1"/>
  <c r="Y14" i="1" s="1"/>
  <c r="Y15" i="1" a="1"/>
  <c r="Y15" i="1" s="1"/>
  <c r="Y41" i="1" a="1"/>
  <c r="Y41" i="1" s="1"/>
  <c r="Y9" i="1" a="1"/>
  <c r="Y9" i="1" s="1"/>
  <c r="Y373" i="1" a="1"/>
  <c r="Y373" i="1" s="1"/>
  <c r="Y30" i="1" a="1"/>
  <c r="Y30" i="1" s="1"/>
  <c r="Y17" i="1" a="1"/>
  <c r="Y17" i="1" s="1"/>
  <c r="Y18" i="1" a="1"/>
  <c r="Y18" i="1" s="1"/>
  <c r="Y19" i="1" a="1"/>
  <c r="Y19" i="1" s="1"/>
  <c r="Y20" i="1" a="1"/>
  <c r="Y20" i="1" s="1"/>
  <c r="Y21" i="1" a="1"/>
  <c r="Y21" i="1" s="1"/>
  <c r="Y22" i="1" a="1"/>
  <c r="Y22" i="1" s="1"/>
  <c r="Y23" i="1" a="1"/>
  <c r="Y23" i="1" s="1"/>
  <c r="Y24" i="1" a="1"/>
  <c r="Y24" i="1" s="1"/>
  <c r="Y27" i="1" a="1"/>
  <c r="Y27" i="1" s="1"/>
  <c r="Y25" i="1" a="1"/>
  <c r="Y25" i="1" s="1"/>
  <c r="Y26" i="1" a="1"/>
  <c r="Y26" i="1" s="1"/>
  <c r="Y28" i="1" a="1"/>
  <c r="Y28" i="1" s="1"/>
  <c r="Y34" i="1" a="1"/>
  <c r="Y34" i="1" s="1"/>
  <c r="Y29" i="1" a="1"/>
  <c r="Y29" i="1" s="1"/>
  <c r="Y31" i="1" a="1"/>
  <c r="Y31" i="1" s="1"/>
  <c r="Y32" i="1" a="1"/>
  <c r="Y32" i="1" s="1"/>
  <c r="Y33" i="1" a="1"/>
  <c r="Y33" i="1" s="1"/>
  <c r="Y35" i="1" a="1"/>
  <c r="Y35" i="1" s="1"/>
  <c r="Y36" i="1" a="1"/>
  <c r="Y36" i="1" s="1"/>
  <c r="Y37" i="1" a="1"/>
  <c r="Y37" i="1" s="1"/>
  <c r="Y39" i="1" a="1"/>
  <c r="Y39" i="1" s="1"/>
  <c r="Y40" i="1" a="1"/>
  <c r="Y40" i="1" s="1"/>
  <c r="Y43" i="1" a="1"/>
  <c r="Y43" i="1" s="1"/>
  <c r="Y44" i="1" a="1"/>
  <c r="Y44" i="1" s="1"/>
  <c r="Y45" i="1" a="1"/>
  <c r="Y45" i="1" s="1"/>
  <c r="Y46" i="1" a="1"/>
  <c r="Y46" i="1" s="1"/>
  <c r="Y47" i="1" a="1"/>
  <c r="Y47" i="1" s="1"/>
  <c r="Y48" i="1" a="1"/>
  <c r="Y48" i="1" s="1"/>
  <c r="Y49" i="1" a="1"/>
  <c r="Y49" i="1" s="1"/>
  <c r="Y60" i="1" a="1"/>
  <c r="Y60" i="1" s="1"/>
  <c r="Y50" i="1" a="1"/>
  <c r="Y50" i="1" s="1"/>
  <c r="Y51" i="1" a="1"/>
  <c r="Y51" i="1" s="1"/>
  <c r="Y374" i="1" a="1"/>
  <c r="Y374" i="1" s="1"/>
  <c r="Y52" i="1" a="1"/>
  <c r="Y52" i="1" s="1"/>
  <c r="Y62" i="1" a="1"/>
  <c r="Y62" i="1" s="1"/>
  <c r="Y53" i="1" a="1"/>
  <c r="Y53" i="1" s="1"/>
  <c r="Y54" i="1" a="1"/>
  <c r="Y54" i="1" s="1"/>
  <c r="Y55" i="1" a="1"/>
  <c r="Y55" i="1" s="1"/>
  <c r="Y66" i="1" a="1"/>
  <c r="Y66" i="1" s="1"/>
  <c r="Y56" i="1" a="1"/>
  <c r="Y56" i="1" s="1"/>
  <c r="Y57" i="1" a="1"/>
  <c r="Y57" i="1" s="1"/>
  <c r="Y58" i="1" a="1"/>
  <c r="Y58" i="1" s="1"/>
  <c r="Y59" i="1" a="1"/>
  <c r="Y59" i="1" s="1"/>
  <c r="Y61" i="1" a="1"/>
  <c r="Y61" i="1" s="1"/>
  <c r="Y183" i="1" a="1"/>
  <c r="Y183" i="1" s="1"/>
  <c r="Y69" i="1" a="1"/>
  <c r="Y69" i="1" s="1"/>
  <c r="Y375" i="1" a="1"/>
  <c r="Y375" i="1" s="1"/>
  <c r="Y63" i="1" a="1"/>
  <c r="Y63" i="1" s="1"/>
  <c r="Y64" i="1" a="1"/>
  <c r="Y64" i="1" s="1"/>
  <c r="Y65" i="1" a="1"/>
  <c r="Y65" i="1" s="1"/>
  <c r="Y67" i="1" a="1"/>
  <c r="Y67" i="1" s="1"/>
  <c r="Y68" i="1" a="1"/>
  <c r="Y68" i="1" s="1"/>
  <c r="Y70" i="1" a="1"/>
  <c r="Y70" i="1" s="1"/>
  <c r="Y79" i="1" a="1"/>
  <c r="Y79" i="1" s="1"/>
  <c r="Y118" i="1" a="1"/>
  <c r="Y118" i="1" s="1"/>
  <c r="Y101" i="1" a="1"/>
  <c r="Y101" i="1" s="1"/>
  <c r="Y94" i="1" a="1"/>
  <c r="Y94" i="1" s="1"/>
  <c r="Y73" i="1" a="1"/>
  <c r="Y73" i="1" s="1"/>
  <c r="Y74" i="1" a="1"/>
  <c r="Y74" i="1" s="1"/>
  <c r="Y75" i="1" a="1"/>
  <c r="Y75" i="1" s="1"/>
  <c r="Y100" i="1" a="1"/>
  <c r="Y100" i="1" s="1"/>
  <c r="Y76" i="1" a="1"/>
  <c r="Y76" i="1" s="1"/>
  <c r="Y78" i="1" a="1"/>
  <c r="Y78" i="1" s="1"/>
  <c r="Y80" i="1" a="1"/>
  <c r="Y80" i="1" s="1"/>
  <c r="Y95" i="1" a="1"/>
  <c r="Y95" i="1" s="1"/>
  <c r="Y82" i="1" a="1"/>
  <c r="Y82" i="1" s="1"/>
  <c r="Y115" i="1" a="1"/>
  <c r="Y115" i="1" s="1"/>
  <c r="Y83" i="1" a="1"/>
  <c r="Y83" i="1" s="1"/>
  <c r="Y376" i="1" a="1"/>
  <c r="Y376" i="1" s="1"/>
  <c r="Y84" i="1" a="1"/>
  <c r="Y84" i="1" s="1"/>
  <c r="Y85" i="1" a="1"/>
  <c r="Y85" i="1" s="1"/>
  <c r="Y86" i="1" a="1"/>
  <c r="Y86" i="1" s="1"/>
  <c r="Y87" i="1" a="1"/>
  <c r="Y87" i="1" s="1"/>
  <c r="Y377" i="1" a="1"/>
  <c r="Y377" i="1" s="1"/>
  <c r="Y88" i="1" a="1"/>
  <c r="Y88" i="1" s="1"/>
  <c r="Y89" i="1" a="1"/>
  <c r="Y89" i="1" s="1"/>
  <c r="Y90" i="1" a="1"/>
  <c r="Y90" i="1" s="1"/>
  <c r="Y91" i="1" a="1"/>
  <c r="Y91" i="1" s="1"/>
  <c r="Y93" i="1" a="1"/>
  <c r="Y93" i="1" s="1"/>
  <c r="Y378" i="1" a="1"/>
  <c r="Y378" i="1" s="1"/>
  <c r="Y96" i="1" a="1"/>
  <c r="Y96" i="1" s="1"/>
  <c r="Y97" i="1" a="1"/>
  <c r="Y97" i="1" s="1"/>
  <c r="Y99" i="1" a="1"/>
  <c r="Y99" i="1" s="1"/>
  <c r="Y379" i="1" a="1"/>
  <c r="Y379" i="1" s="1"/>
  <c r="Y77" i="1" a="1"/>
  <c r="Y77" i="1" s="1"/>
  <c r="Y102" i="1" a="1"/>
  <c r="Y102" i="1" s="1"/>
  <c r="Y103" i="1" a="1"/>
  <c r="Y103" i="1" s="1"/>
  <c r="Y105" i="1" a="1"/>
  <c r="Y105" i="1" s="1"/>
  <c r="Y106" i="1" a="1"/>
  <c r="Y106" i="1" s="1"/>
  <c r="Y72" i="1" a="1"/>
  <c r="Y72" i="1" s="1"/>
  <c r="Y108" i="1" a="1"/>
  <c r="Y108" i="1" s="1"/>
  <c r="Y109" i="1" a="1"/>
  <c r="Y109" i="1" s="1"/>
  <c r="Y98" i="1" a="1"/>
  <c r="Y98" i="1" s="1"/>
  <c r="Y110" i="1" a="1"/>
  <c r="Y110" i="1" s="1"/>
  <c r="Y111" i="1" a="1"/>
  <c r="Y111" i="1" s="1"/>
  <c r="Y332" i="1" a="1"/>
  <c r="Y332" i="1" s="1"/>
  <c r="Y112" i="1" a="1"/>
  <c r="Y112" i="1" s="1"/>
  <c r="Y113" i="1" a="1"/>
  <c r="Y113" i="1" s="1"/>
  <c r="Y71" i="1" a="1"/>
  <c r="Y71" i="1" s="1"/>
  <c r="Y114" i="1" a="1"/>
  <c r="Y114" i="1" s="1"/>
  <c r="Y116" i="1" a="1"/>
  <c r="Y116" i="1" s="1"/>
  <c r="Y92" i="1" a="1"/>
  <c r="Y92" i="1" s="1"/>
  <c r="Y117" i="1" a="1"/>
  <c r="Y117" i="1" s="1"/>
  <c r="Y119" i="1" a="1"/>
  <c r="Y119" i="1" s="1"/>
  <c r="Y120" i="1" a="1"/>
  <c r="Y120" i="1" s="1"/>
  <c r="Y121" i="1" a="1"/>
  <c r="Y121" i="1" s="1"/>
  <c r="Y122" i="1" a="1"/>
  <c r="Y122" i="1" s="1"/>
  <c r="Y123" i="1" a="1"/>
  <c r="Y123" i="1" s="1"/>
  <c r="Y2" i="1" a="1"/>
  <c r="Y2" i="1" s="1"/>
  <c r="S6" i="1" a="1"/>
  <c r="S6" i="1" s="1"/>
  <c r="T6" i="1" a="1"/>
  <c r="T6" i="1" s="1"/>
  <c r="U6" i="1" a="1"/>
  <c r="U6" i="1" s="1"/>
  <c r="W6" i="1" a="1"/>
  <c r="W6" i="1" s="1"/>
  <c r="X6" i="1" a="1"/>
  <c r="X6" i="1" s="1"/>
  <c r="S3" i="1" a="1"/>
  <c r="S3" i="1" s="1"/>
  <c r="T3" i="1" a="1"/>
  <c r="T3" i="1" s="1"/>
  <c r="U3" i="1" a="1"/>
  <c r="U3" i="1" s="1"/>
  <c r="W3" i="1" a="1"/>
  <c r="W3" i="1" s="1"/>
  <c r="X3" i="1" a="1"/>
  <c r="X3" i="1" s="1"/>
  <c r="S4" i="1" a="1"/>
  <c r="S4" i="1" s="1"/>
  <c r="T4" i="1" a="1"/>
  <c r="T4" i="1" s="1"/>
  <c r="U4" i="1" a="1"/>
  <c r="U4" i="1" s="1"/>
  <c r="W4" i="1" a="1"/>
  <c r="W4" i="1" s="1"/>
  <c r="X4" i="1" a="1"/>
  <c r="X4" i="1" s="1"/>
  <c r="S5" i="1" a="1"/>
  <c r="S5" i="1" s="1"/>
  <c r="T5" i="1" a="1"/>
  <c r="T5" i="1" s="1"/>
  <c r="U5" i="1" a="1"/>
  <c r="U5" i="1" s="1"/>
  <c r="W5" i="1" a="1"/>
  <c r="W5" i="1" s="1"/>
  <c r="X5" i="1" a="1"/>
  <c r="X5" i="1" s="1"/>
  <c r="S7" i="1" a="1"/>
  <c r="S7" i="1" s="1"/>
  <c r="T7" i="1" a="1"/>
  <c r="T7" i="1" s="1"/>
  <c r="U7" i="1" a="1"/>
  <c r="U7" i="1" s="1"/>
  <c r="W7" i="1" a="1"/>
  <c r="W7" i="1" s="1"/>
  <c r="X7" i="1" a="1"/>
  <c r="X7" i="1" s="1"/>
  <c r="S8" i="1" a="1"/>
  <c r="S8" i="1" s="1"/>
  <c r="T8" i="1" a="1"/>
  <c r="T8" i="1" s="1"/>
  <c r="U8" i="1" a="1"/>
  <c r="U8" i="1" s="1"/>
  <c r="W8" i="1" a="1"/>
  <c r="W8" i="1" s="1"/>
  <c r="X8" i="1" a="1"/>
  <c r="X8" i="1" s="1"/>
  <c r="S372" i="1" a="1"/>
  <c r="S372" i="1" s="1"/>
  <c r="T372" i="1" a="1"/>
  <c r="T372" i="1" s="1"/>
  <c r="U372" i="1" a="1"/>
  <c r="U372" i="1" s="1"/>
  <c r="W372" i="1" a="1"/>
  <c r="W372" i="1" s="1"/>
  <c r="X372" i="1" a="1"/>
  <c r="X372" i="1" s="1"/>
  <c r="S10" i="1" a="1"/>
  <c r="S10" i="1" s="1"/>
  <c r="T10" i="1" a="1"/>
  <c r="T10" i="1" s="1"/>
  <c r="U10" i="1" a="1"/>
  <c r="U10" i="1" s="1"/>
  <c r="W10" i="1" a="1"/>
  <c r="W10" i="1" s="1"/>
  <c r="X10" i="1" a="1"/>
  <c r="X10" i="1" s="1"/>
  <c r="S11" i="1" a="1"/>
  <c r="S11" i="1" s="1"/>
  <c r="T11" i="1" a="1"/>
  <c r="T11" i="1" s="1"/>
  <c r="U11" i="1" a="1"/>
  <c r="U11" i="1" s="1"/>
  <c r="W11" i="1" a="1"/>
  <c r="W11" i="1" s="1"/>
  <c r="X11" i="1" a="1"/>
  <c r="X11" i="1" s="1"/>
  <c r="S12" i="1" a="1"/>
  <c r="S12" i="1" s="1"/>
  <c r="T12" i="1" a="1"/>
  <c r="T12" i="1" s="1"/>
  <c r="U12" i="1" a="1"/>
  <c r="U12" i="1" s="1"/>
  <c r="W12" i="1" a="1"/>
  <c r="W12" i="1" s="1"/>
  <c r="X12" i="1" a="1"/>
  <c r="X12" i="1" s="1"/>
  <c r="S353" i="1" a="1"/>
  <c r="S353" i="1" s="1"/>
  <c r="T353" i="1" a="1"/>
  <c r="T353" i="1" s="1"/>
  <c r="U353" i="1" a="1"/>
  <c r="U353" i="1" s="1"/>
  <c r="W353" i="1" a="1"/>
  <c r="W353" i="1" s="1"/>
  <c r="X353" i="1" a="1"/>
  <c r="X353" i="1" s="1"/>
  <c r="S13" i="1" a="1"/>
  <c r="S13" i="1" s="1"/>
  <c r="T13" i="1" a="1"/>
  <c r="T13" i="1" s="1"/>
  <c r="U13" i="1" a="1"/>
  <c r="U13" i="1" s="1"/>
  <c r="W13" i="1" a="1"/>
  <c r="W13" i="1" s="1"/>
  <c r="X13" i="1" a="1"/>
  <c r="X13" i="1" s="1"/>
  <c r="S38" i="1" a="1"/>
  <c r="S38" i="1" s="1"/>
  <c r="T38" i="1" a="1"/>
  <c r="T38" i="1" s="1"/>
  <c r="U38" i="1" a="1"/>
  <c r="U38" i="1" s="1"/>
  <c r="W38" i="1" a="1"/>
  <c r="W38" i="1" s="1"/>
  <c r="X38" i="1" a="1"/>
  <c r="X38" i="1" s="1"/>
  <c r="S14" i="1" a="1"/>
  <c r="S14" i="1" s="1"/>
  <c r="T14" i="1" a="1"/>
  <c r="T14" i="1" s="1"/>
  <c r="U14" i="1" a="1"/>
  <c r="U14" i="1" s="1"/>
  <c r="W14" i="1" a="1"/>
  <c r="W14" i="1" s="1"/>
  <c r="X14" i="1" a="1"/>
  <c r="X14" i="1" s="1"/>
  <c r="S15" i="1" a="1"/>
  <c r="S15" i="1" s="1"/>
  <c r="T15" i="1" a="1"/>
  <c r="T15" i="1" s="1"/>
  <c r="U15" i="1" a="1"/>
  <c r="U15" i="1" s="1"/>
  <c r="W15" i="1" a="1"/>
  <c r="W15" i="1" s="1"/>
  <c r="X15" i="1" a="1"/>
  <c r="X15" i="1" s="1"/>
  <c r="S41" i="1" a="1"/>
  <c r="S41" i="1" s="1"/>
  <c r="T41" i="1" a="1"/>
  <c r="T41" i="1" s="1"/>
  <c r="U41" i="1" a="1"/>
  <c r="U41" i="1" s="1"/>
  <c r="W41" i="1" a="1"/>
  <c r="W41" i="1" s="1"/>
  <c r="X41" i="1" a="1"/>
  <c r="X41" i="1" s="1"/>
  <c r="S9" i="1" a="1"/>
  <c r="S9" i="1" s="1"/>
  <c r="T9" i="1" a="1"/>
  <c r="T9" i="1" s="1"/>
  <c r="U9" i="1" a="1"/>
  <c r="U9" i="1" s="1"/>
  <c r="W9" i="1" a="1"/>
  <c r="W9" i="1" s="1"/>
  <c r="X9" i="1" a="1"/>
  <c r="X9" i="1" s="1"/>
  <c r="S373" i="1" a="1"/>
  <c r="S373" i="1" s="1"/>
  <c r="T373" i="1" a="1"/>
  <c r="T373" i="1" s="1"/>
  <c r="U373" i="1" a="1"/>
  <c r="U373" i="1" s="1"/>
  <c r="W373" i="1" a="1"/>
  <c r="W373" i="1" s="1"/>
  <c r="X373" i="1" a="1"/>
  <c r="X373" i="1" s="1"/>
  <c r="S30" i="1" a="1"/>
  <c r="S30" i="1" s="1"/>
  <c r="T30" i="1" a="1"/>
  <c r="T30" i="1" s="1"/>
  <c r="U30" i="1" a="1"/>
  <c r="U30" i="1" s="1"/>
  <c r="W30" i="1" a="1"/>
  <c r="W30" i="1" s="1"/>
  <c r="X30" i="1" a="1"/>
  <c r="X30" i="1" s="1"/>
  <c r="S17" i="1" a="1"/>
  <c r="S17" i="1" s="1"/>
  <c r="T17" i="1" a="1"/>
  <c r="T17" i="1" s="1"/>
  <c r="U17" i="1" a="1"/>
  <c r="U17" i="1" s="1"/>
  <c r="W17" i="1" a="1"/>
  <c r="W17" i="1" s="1"/>
  <c r="X17" i="1" a="1"/>
  <c r="X17" i="1" s="1"/>
  <c r="S18" i="1" a="1"/>
  <c r="S18" i="1" s="1"/>
  <c r="T18" i="1" a="1"/>
  <c r="T18" i="1" s="1"/>
  <c r="U18" i="1" a="1"/>
  <c r="U18" i="1" s="1"/>
  <c r="W18" i="1" a="1"/>
  <c r="W18" i="1" s="1"/>
  <c r="X18" i="1" a="1"/>
  <c r="X18" i="1" s="1"/>
  <c r="S19" i="1" a="1"/>
  <c r="S19" i="1" s="1"/>
  <c r="T19" i="1" a="1"/>
  <c r="T19" i="1" s="1"/>
  <c r="U19" i="1" a="1"/>
  <c r="U19" i="1" s="1"/>
  <c r="W19" i="1" a="1"/>
  <c r="W19" i="1" s="1"/>
  <c r="X19" i="1" a="1"/>
  <c r="X19" i="1" s="1"/>
  <c r="S20" i="1" a="1"/>
  <c r="S20" i="1" s="1"/>
  <c r="T20" i="1" a="1"/>
  <c r="T20" i="1" s="1"/>
  <c r="U20" i="1" a="1"/>
  <c r="U20" i="1" s="1"/>
  <c r="W20" i="1" a="1"/>
  <c r="W20" i="1" s="1"/>
  <c r="X20" i="1" a="1"/>
  <c r="X20" i="1" s="1"/>
  <c r="S21" i="1" a="1"/>
  <c r="S21" i="1" s="1"/>
  <c r="T21" i="1" a="1"/>
  <c r="T21" i="1" s="1"/>
  <c r="U21" i="1" a="1"/>
  <c r="U21" i="1" s="1"/>
  <c r="W21" i="1" a="1"/>
  <c r="W21" i="1" s="1"/>
  <c r="X21" i="1" a="1"/>
  <c r="X21" i="1" s="1"/>
  <c r="S22" i="1" a="1"/>
  <c r="S22" i="1" s="1"/>
  <c r="T22" i="1" a="1"/>
  <c r="T22" i="1" s="1"/>
  <c r="U22" i="1" a="1"/>
  <c r="U22" i="1" s="1"/>
  <c r="W22" i="1" a="1"/>
  <c r="W22" i="1" s="1"/>
  <c r="X22" i="1" a="1"/>
  <c r="X22" i="1" s="1"/>
  <c r="S23" i="1" a="1"/>
  <c r="S23" i="1" s="1"/>
  <c r="T23" i="1" a="1"/>
  <c r="T23" i="1" s="1"/>
  <c r="U23" i="1" a="1"/>
  <c r="U23" i="1" s="1"/>
  <c r="W23" i="1" a="1"/>
  <c r="W23" i="1" s="1"/>
  <c r="X23" i="1" a="1"/>
  <c r="X23" i="1" s="1"/>
  <c r="S24" i="1" a="1"/>
  <c r="S24" i="1" s="1"/>
  <c r="T24" i="1" a="1"/>
  <c r="T24" i="1" s="1"/>
  <c r="U24" i="1" a="1"/>
  <c r="U24" i="1" s="1"/>
  <c r="W24" i="1" a="1"/>
  <c r="W24" i="1" s="1"/>
  <c r="X24" i="1" a="1"/>
  <c r="X24" i="1" s="1"/>
  <c r="S27" i="1" a="1"/>
  <c r="S27" i="1" s="1"/>
  <c r="T27" i="1" a="1"/>
  <c r="T27" i="1" s="1"/>
  <c r="U27" i="1" a="1"/>
  <c r="U27" i="1" s="1"/>
  <c r="W27" i="1" a="1"/>
  <c r="W27" i="1" s="1"/>
  <c r="X27" i="1" a="1"/>
  <c r="X27" i="1" s="1"/>
  <c r="S25" i="1" a="1"/>
  <c r="S25" i="1" s="1"/>
  <c r="T25" i="1" a="1"/>
  <c r="T25" i="1" s="1"/>
  <c r="U25" i="1" a="1"/>
  <c r="U25" i="1" s="1"/>
  <c r="W25" i="1" a="1"/>
  <c r="W25" i="1" s="1"/>
  <c r="X25" i="1" a="1"/>
  <c r="X25" i="1" s="1"/>
  <c r="S26" i="1" a="1"/>
  <c r="S26" i="1" s="1"/>
  <c r="T26" i="1" a="1"/>
  <c r="T26" i="1" s="1"/>
  <c r="U26" i="1" a="1"/>
  <c r="U26" i="1" s="1"/>
  <c r="W26" i="1" a="1"/>
  <c r="W26" i="1" s="1"/>
  <c r="X26" i="1" a="1"/>
  <c r="X26" i="1" s="1"/>
  <c r="S28" i="1" a="1"/>
  <c r="S28" i="1" s="1"/>
  <c r="T28" i="1" a="1"/>
  <c r="T28" i="1" s="1"/>
  <c r="U28" i="1" a="1"/>
  <c r="U28" i="1" s="1"/>
  <c r="W28" i="1" a="1"/>
  <c r="W28" i="1" s="1"/>
  <c r="X28" i="1" a="1"/>
  <c r="X28" i="1" s="1"/>
  <c r="S34" i="1" a="1"/>
  <c r="S34" i="1" s="1"/>
  <c r="T34" i="1" a="1"/>
  <c r="T34" i="1" s="1"/>
  <c r="U34" i="1" a="1"/>
  <c r="U34" i="1" s="1"/>
  <c r="W34" i="1" a="1"/>
  <c r="W34" i="1" s="1"/>
  <c r="X34" i="1" a="1"/>
  <c r="X34" i="1" s="1"/>
  <c r="S29" i="1" a="1"/>
  <c r="S29" i="1" s="1"/>
  <c r="T29" i="1" a="1"/>
  <c r="T29" i="1" s="1"/>
  <c r="U29" i="1" a="1"/>
  <c r="U29" i="1" s="1"/>
  <c r="W29" i="1" a="1"/>
  <c r="W29" i="1" s="1"/>
  <c r="X29" i="1" a="1"/>
  <c r="X29" i="1" s="1"/>
  <c r="S31" i="1" a="1"/>
  <c r="S31" i="1" s="1"/>
  <c r="T31" i="1" a="1"/>
  <c r="T31" i="1" s="1"/>
  <c r="U31" i="1" a="1"/>
  <c r="U31" i="1" s="1"/>
  <c r="W31" i="1" a="1"/>
  <c r="W31" i="1" s="1"/>
  <c r="X31" i="1" a="1"/>
  <c r="X31" i="1" s="1"/>
  <c r="S32" i="1" a="1"/>
  <c r="S32" i="1" s="1"/>
  <c r="T32" i="1" a="1"/>
  <c r="T32" i="1" s="1"/>
  <c r="U32" i="1" a="1"/>
  <c r="U32" i="1" s="1"/>
  <c r="W32" i="1" a="1"/>
  <c r="W32" i="1" s="1"/>
  <c r="X32" i="1" a="1"/>
  <c r="X32" i="1" s="1"/>
  <c r="S33" i="1" a="1"/>
  <c r="S33" i="1" s="1"/>
  <c r="T33" i="1" a="1"/>
  <c r="T33" i="1" s="1"/>
  <c r="U33" i="1" a="1"/>
  <c r="U33" i="1" s="1"/>
  <c r="W33" i="1" a="1"/>
  <c r="W33" i="1" s="1"/>
  <c r="X33" i="1" a="1"/>
  <c r="X33" i="1" s="1"/>
  <c r="S35" i="1" a="1"/>
  <c r="S35" i="1" s="1"/>
  <c r="T35" i="1" a="1"/>
  <c r="T35" i="1" s="1"/>
  <c r="U35" i="1" a="1"/>
  <c r="U35" i="1" s="1"/>
  <c r="W35" i="1" a="1"/>
  <c r="W35" i="1" s="1"/>
  <c r="X35" i="1" a="1"/>
  <c r="X35" i="1" s="1"/>
  <c r="S36" i="1" a="1"/>
  <c r="S36" i="1" s="1"/>
  <c r="T36" i="1" a="1"/>
  <c r="T36" i="1" s="1"/>
  <c r="U36" i="1" a="1"/>
  <c r="U36" i="1" s="1"/>
  <c r="W36" i="1" a="1"/>
  <c r="W36" i="1" s="1"/>
  <c r="X36" i="1" a="1"/>
  <c r="X36" i="1" s="1"/>
  <c r="S37" i="1" a="1"/>
  <c r="S37" i="1" s="1"/>
  <c r="T37" i="1" a="1"/>
  <c r="T37" i="1" s="1"/>
  <c r="U37" i="1" a="1"/>
  <c r="U37" i="1" s="1"/>
  <c r="W37" i="1" a="1"/>
  <c r="W37" i="1" s="1"/>
  <c r="X37" i="1" a="1"/>
  <c r="X37" i="1" s="1"/>
  <c r="S39" i="1" a="1"/>
  <c r="S39" i="1" s="1"/>
  <c r="T39" i="1" a="1"/>
  <c r="T39" i="1" s="1"/>
  <c r="U39" i="1" a="1"/>
  <c r="U39" i="1" s="1"/>
  <c r="W39" i="1" a="1"/>
  <c r="W39" i="1" s="1"/>
  <c r="X39" i="1" a="1"/>
  <c r="X39" i="1" s="1"/>
  <c r="S40" i="1" a="1"/>
  <c r="S40" i="1" s="1"/>
  <c r="T40" i="1" a="1"/>
  <c r="T40" i="1" s="1"/>
  <c r="U40" i="1" a="1"/>
  <c r="U40" i="1" s="1"/>
  <c r="W40" i="1" a="1"/>
  <c r="W40" i="1" s="1"/>
  <c r="X40" i="1" a="1"/>
  <c r="X40" i="1" s="1"/>
  <c r="S43" i="1" a="1"/>
  <c r="S43" i="1" s="1"/>
  <c r="T43" i="1" a="1"/>
  <c r="T43" i="1" s="1"/>
  <c r="U43" i="1" a="1"/>
  <c r="U43" i="1" s="1"/>
  <c r="W43" i="1" a="1"/>
  <c r="W43" i="1" s="1"/>
  <c r="X43" i="1" a="1"/>
  <c r="X43" i="1" s="1"/>
  <c r="S44" i="1" a="1"/>
  <c r="S44" i="1" s="1"/>
  <c r="T44" i="1" a="1"/>
  <c r="T44" i="1" s="1"/>
  <c r="U44" i="1" a="1"/>
  <c r="U44" i="1" s="1"/>
  <c r="W44" i="1" a="1"/>
  <c r="W44" i="1" s="1"/>
  <c r="X44" i="1" a="1"/>
  <c r="X44" i="1" s="1"/>
  <c r="S45" i="1" a="1"/>
  <c r="S45" i="1" s="1"/>
  <c r="T45" i="1" a="1"/>
  <c r="T45" i="1" s="1"/>
  <c r="U45" i="1" a="1"/>
  <c r="U45" i="1" s="1"/>
  <c r="W45" i="1" a="1"/>
  <c r="W45" i="1" s="1"/>
  <c r="X45" i="1" a="1"/>
  <c r="X45" i="1" s="1"/>
  <c r="S46" i="1" a="1"/>
  <c r="S46" i="1" s="1"/>
  <c r="T46" i="1" a="1"/>
  <c r="T46" i="1" s="1"/>
  <c r="U46" i="1" a="1"/>
  <c r="U46" i="1" s="1"/>
  <c r="W46" i="1" a="1"/>
  <c r="W46" i="1" s="1"/>
  <c r="X46" i="1" a="1"/>
  <c r="X46" i="1" s="1"/>
  <c r="S47" i="1" a="1"/>
  <c r="S47" i="1" s="1"/>
  <c r="T47" i="1" a="1"/>
  <c r="T47" i="1" s="1"/>
  <c r="U47" i="1" a="1"/>
  <c r="U47" i="1" s="1"/>
  <c r="W47" i="1" a="1"/>
  <c r="W47" i="1" s="1"/>
  <c r="X47" i="1" a="1"/>
  <c r="X47" i="1" s="1"/>
  <c r="S48" i="1" a="1"/>
  <c r="S48" i="1" s="1"/>
  <c r="T48" i="1" a="1"/>
  <c r="T48" i="1" s="1"/>
  <c r="U48" i="1" a="1"/>
  <c r="U48" i="1" s="1"/>
  <c r="W48" i="1" a="1"/>
  <c r="W48" i="1" s="1"/>
  <c r="X48" i="1" a="1"/>
  <c r="X48" i="1" s="1"/>
  <c r="S49" i="1" a="1"/>
  <c r="S49" i="1" s="1"/>
  <c r="T49" i="1" a="1"/>
  <c r="T49" i="1" s="1"/>
  <c r="U49" i="1" a="1"/>
  <c r="U49" i="1" s="1"/>
  <c r="W49" i="1" a="1"/>
  <c r="W49" i="1" s="1"/>
  <c r="X49" i="1" a="1"/>
  <c r="X49" i="1" s="1"/>
  <c r="S60" i="1" a="1"/>
  <c r="S60" i="1" s="1"/>
  <c r="T60" i="1" a="1"/>
  <c r="T60" i="1" s="1"/>
  <c r="U60" i="1" a="1"/>
  <c r="U60" i="1" s="1"/>
  <c r="W60" i="1" a="1"/>
  <c r="W60" i="1" s="1"/>
  <c r="X60" i="1" a="1"/>
  <c r="X60" i="1" s="1"/>
  <c r="S50" i="1" a="1"/>
  <c r="S50" i="1" s="1"/>
  <c r="T50" i="1" a="1"/>
  <c r="T50" i="1" s="1"/>
  <c r="U50" i="1" a="1"/>
  <c r="U50" i="1" s="1"/>
  <c r="W50" i="1" a="1"/>
  <c r="W50" i="1" s="1"/>
  <c r="X50" i="1" a="1"/>
  <c r="X50" i="1" s="1"/>
  <c r="S51" i="1" a="1"/>
  <c r="S51" i="1" s="1"/>
  <c r="T51" i="1" a="1"/>
  <c r="T51" i="1" s="1"/>
  <c r="U51" i="1" a="1"/>
  <c r="U51" i="1" s="1"/>
  <c r="W51" i="1" a="1"/>
  <c r="W51" i="1" s="1"/>
  <c r="X51" i="1" a="1"/>
  <c r="X51" i="1" s="1"/>
  <c r="S374" i="1" a="1"/>
  <c r="S374" i="1" s="1"/>
  <c r="T374" i="1" a="1"/>
  <c r="T374" i="1" s="1"/>
  <c r="U374" i="1" a="1"/>
  <c r="U374" i="1" s="1"/>
  <c r="W374" i="1" a="1"/>
  <c r="W374" i="1" s="1"/>
  <c r="X374" i="1" a="1"/>
  <c r="X374" i="1" s="1"/>
  <c r="S52" i="1" a="1"/>
  <c r="S52" i="1" s="1"/>
  <c r="T52" i="1" a="1"/>
  <c r="T52" i="1" s="1"/>
  <c r="U52" i="1" a="1"/>
  <c r="U52" i="1" s="1"/>
  <c r="W52" i="1" a="1"/>
  <c r="W52" i="1" s="1"/>
  <c r="X52" i="1" a="1"/>
  <c r="X52" i="1" s="1"/>
  <c r="S62" i="1" a="1"/>
  <c r="S62" i="1" s="1"/>
  <c r="T62" i="1" a="1"/>
  <c r="T62" i="1" s="1"/>
  <c r="U62" i="1" a="1"/>
  <c r="U62" i="1" s="1"/>
  <c r="W62" i="1" a="1"/>
  <c r="W62" i="1" s="1"/>
  <c r="X62" i="1" a="1"/>
  <c r="X62" i="1" s="1"/>
  <c r="S53" i="1" a="1"/>
  <c r="S53" i="1" s="1"/>
  <c r="T53" i="1" a="1"/>
  <c r="T53" i="1" s="1"/>
  <c r="U53" i="1" a="1"/>
  <c r="U53" i="1" s="1"/>
  <c r="W53" i="1" a="1"/>
  <c r="W53" i="1" s="1"/>
  <c r="X53" i="1" a="1"/>
  <c r="X53" i="1" s="1"/>
  <c r="S54" i="1" a="1"/>
  <c r="S54" i="1" s="1"/>
  <c r="T54" i="1" a="1"/>
  <c r="T54" i="1" s="1"/>
  <c r="U54" i="1" a="1"/>
  <c r="U54" i="1" s="1"/>
  <c r="W54" i="1" a="1"/>
  <c r="W54" i="1" s="1"/>
  <c r="X54" i="1" a="1"/>
  <c r="X54" i="1" s="1"/>
  <c r="S55" i="1" a="1"/>
  <c r="S55" i="1" s="1"/>
  <c r="T55" i="1" a="1"/>
  <c r="T55" i="1" s="1"/>
  <c r="U55" i="1" a="1"/>
  <c r="U55" i="1" s="1"/>
  <c r="W55" i="1" a="1"/>
  <c r="W55" i="1" s="1"/>
  <c r="X55" i="1" a="1"/>
  <c r="X55" i="1" s="1"/>
  <c r="S66" i="1" a="1"/>
  <c r="S66" i="1" s="1"/>
  <c r="T66" i="1" a="1"/>
  <c r="T66" i="1" s="1"/>
  <c r="U66" i="1" a="1"/>
  <c r="U66" i="1" s="1"/>
  <c r="W66" i="1" a="1"/>
  <c r="W66" i="1" s="1"/>
  <c r="X66" i="1" a="1"/>
  <c r="X66" i="1" s="1"/>
  <c r="S56" i="1" a="1"/>
  <c r="S56" i="1" s="1"/>
  <c r="T56" i="1" a="1"/>
  <c r="T56" i="1" s="1"/>
  <c r="U56" i="1" a="1"/>
  <c r="U56" i="1" s="1"/>
  <c r="W56" i="1" a="1"/>
  <c r="W56" i="1" s="1"/>
  <c r="X56" i="1" a="1"/>
  <c r="X56" i="1" s="1"/>
  <c r="S57" i="1" a="1"/>
  <c r="S57" i="1" s="1"/>
  <c r="T57" i="1" a="1"/>
  <c r="T57" i="1" s="1"/>
  <c r="U57" i="1" a="1"/>
  <c r="U57" i="1" s="1"/>
  <c r="W57" i="1" a="1"/>
  <c r="W57" i="1" s="1"/>
  <c r="X57" i="1" a="1"/>
  <c r="X57" i="1" s="1"/>
  <c r="S58" i="1" a="1"/>
  <c r="S58" i="1" s="1"/>
  <c r="T58" i="1" a="1"/>
  <c r="T58" i="1" s="1"/>
  <c r="U58" i="1" a="1"/>
  <c r="U58" i="1" s="1"/>
  <c r="W58" i="1" a="1"/>
  <c r="W58" i="1" s="1"/>
  <c r="X58" i="1" a="1"/>
  <c r="X58" i="1" s="1"/>
  <c r="S59" i="1" a="1"/>
  <c r="S59" i="1" s="1"/>
  <c r="T59" i="1" a="1"/>
  <c r="T59" i="1" s="1"/>
  <c r="U59" i="1" a="1"/>
  <c r="U59" i="1" s="1"/>
  <c r="W59" i="1" a="1"/>
  <c r="W59" i="1" s="1"/>
  <c r="X59" i="1" a="1"/>
  <c r="X59" i="1" s="1"/>
  <c r="S61" i="1" a="1"/>
  <c r="S61" i="1" s="1"/>
  <c r="T61" i="1" a="1"/>
  <c r="T61" i="1" s="1"/>
  <c r="U61" i="1" a="1"/>
  <c r="U61" i="1" s="1"/>
  <c r="W61" i="1" a="1"/>
  <c r="W61" i="1" s="1"/>
  <c r="X61" i="1" a="1"/>
  <c r="X61" i="1" s="1"/>
  <c r="S183" i="1" a="1"/>
  <c r="S183" i="1" s="1"/>
  <c r="T183" i="1" a="1"/>
  <c r="T183" i="1" s="1"/>
  <c r="U183" i="1" a="1"/>
  <c r="U183" i="1" s="1"/>
  <c r="W183" i="1" a="1"/>
  <c r="W183" i="1" s="1"/>
  <c r="X183" i="1" a="1"/>
  <c r="X183" i="1" s="1"/>
  <c r="S69" i="1" a="1"/>
  <c r="S69" i="1" s="1"/>
  <c r="T69" i="1" a="1"/>
  <c r="T69" i="1" s="1"/>
  <c r="U69" i="1" a="1"/>
  <c r="U69" i="1" s="1"/>
  <c r="W69" i="1" a="1"/>
  <c r="W69" i="1" s="1"/>
  <c r="X69" i="1" a="1"/>
  <c r="X69" i="1" s="1"/>
  <c r="S375" i="1" a="1"/>
  <c r="S375" i="1" s="1"/>
  <c r="T375" i="1" a="1"/>
  <c r="T375" i="1" s="1"/>
  <c r="U375" i="1" a="1"/>
  <c r="U375" i="1" s="1"/>
  <c r="W375" i="1" a="1"/>
  <c r="W375" i="1" s="1"/>
  <c r="X375" i="1" a="1"/>
  <c r="X375" i="1" s="1"/>
  <c r="S63" i="1" a="1"/>
  <c r="S63" i="1" s="1"/>
  <c r="T63" i="1" a="1"/>
  <c r="T63" i="1" s="1"/>
  <c r="U63" i="1" a="1"/>
  <c r="U63" i="1" s="1"/>
  <c r="W63" i="1" a="1"/>
  <c r="W63" i="1" s="1"/>
  <c r="X63" i="1" a="1"/>
  <c r="X63" i="1" s="1"/>
  <c r="S64" i="1" a="1"/>
  <c r="S64" i="1" s="1"/>
  <c r="T64" i="1" a="1"/>
  <c r="T64" i="1" s="1"/>
  <c r="U64" i="1" a="1"/>
  <c r="U64" i="1" s="1"/>
  <c r="W64" i="1" a="1"/>
  <c r="W64" i="1" s="1"/>
  <c r="X64" i="1" a="1"/>
  <c r="X64" i="1" s="1"/>
  <c r="S65" i="1" a="1"/>
  <c r="S65" i="1" s="1"/>
  <c r="T65" i="1" a="1"/>
  <c r="T65" i="1" s="1"/>
  <c r="U65" i="1" a="1"/>
  <c r="U65" i="1" s="1"/>
  <c r="W65" i="1" a="1"/>
  <c r="W65" i="1" s="1"/>
  <c r="X65" i="1" a="1"/>
  <c r="X65" i="1" s="1"/>
  <c r="S67" i="1" a="1"/>
  <c r="S67" i="1" s="1"/>
  <c r="T67" i="1" a="1"/>
  <c r="T67" i="1" s="1"/>
  <c r="U67" i="1" a="1"/>
  <c r="U67" i="1" s="1"/>
  <c r="W67" i="1" a="1"/>
  <c r="W67" i="1" s="1"/>
  <c r="X67" i="1" a="1"/>
  <c r="X67" i="1" s="1"/>
  <c r="S68" i="1" a="1"/>
  <c r="S68" i="1" s="1"/>
  <c r="T68" i="1" a="1"/>
  <c r="T68" i="1" s="1"/>
  <c r="U68" i="1" a="1"/>
  <c r="U68" i="1" s="1"/>
  <c r="W68" i="1" a="1"/>
  <c r="W68" i="1" s="1"/>
  <c r="X68" i="1" a="1"/>
  <c r="X68" i="1" s="1"/>
  <c r="S70" i="1" a="1"/>
  <c r="S70" i="1" s="1"/>
  <c r="T70" i="1" a="1"/>
  <c r="T70" i="1" s="1"/>
  <c r="U70" i="1" a="1"/>
  <c r="U70" i="1" s="1"/>
  <c r="W70" i="1" a="1"/>
  <c r="W70" i="1" s="1"/>
  <c r="X70" i="1" a="1"/>
  <c r="X70" i="1" s="1"/>
  <c r="S79" i="1" a="1"/>
  <c r="S79" i="1" s="1"/>
  <c r="T79" i="1" a="1"/>
  <c r="T79" i="1" s="1"/>
  <c r="U79" i="1" a="1"/>
  <c r="U79" i="1" s="1"/>
  <c r="W79" i="1" a="1"/>
  <c r="W79" i="1" s="1"/>
  <c r="X79" i="1" a="1"/>
  <c r="X79" i="1" s="1"/>
  <c r="S118" i="1" a="1"/>
  <c r="S118" i="1" s="1"/>
  <c r="T118" i="1" a="1"/>
  <c r="T118" i="1" s="1"/>
  <c r="U118" i="1" a="1"/>
  <c r="U118" i="1" s="1"/>
  <c r="W118" i="1" a="1"/>
  <c r="W118" i="1" s="1"/>
  <c r="X118" i="1" a="1"/>
  <c r="X118" i="1" s="1"/>
  <c r="S101" i="1" a="1"/>
  <c r="S101" i="1" s="1"/>
  <c r="T101" i="1" a="1"/>
  <c r="T101" i="1" s="1"/>
  <c r="U101" i="1" a="1"/>
  <c r="U101" i="1" s="1"/>
  <c r="W101" i="1" a="1"/>
  <c r="W101" i="1" s="1"/>
  <c r="X101" i="1" a="1"/>
  <c r="X101" i="1" s="1"/>
  <c r="S94" i="1" a="1"/>
  <c r="S94" i="1" s="1"/>
  <c r="T94" i="1" a="1"/>
  <c r="T94" i="1" s="1"/>
  <c r="U94" i="1" a="1"/>
  <c r="U94" i="1" s="1"/>
  <c r="W94" i="1" a="1"/>
  <c r="W94" i="1" s="1"/>
  <c r="X94" i="1" a="1"/>
  <c r="X94" i="1" s="1"/>
  <c r="S73" i="1" a="1"/>
  <c r="S73" i="1" s="1"/>
  <c r="T73" i="1" a="1"/>
  <c r="T73" i="1" s="1"/>
  <c r="U73" i="1" a="1"/>
  <c r="U73" i="1" s="1"/>
  <c r="W73" i="1" a="1"/>
  <c r="W73" i="1" s="1"/>
  <c r="X73" i="1" a="1"/>
  <c r="X73" i="1" s="1"/>
  <c r="S74" i="1" a="1"/>
  <c r="S74" i="1" s="1"/>
  <c r="T74" i="1" a="1"/>
  <c r="T74" i="1" s="1"/>
  <c r="U74" i="1" a="1"/>
  <c r="U74" i="1" s="1"/>
  <c r="W74" i="1" a="1"/>
  <c r="W74" i="1" s="1"/>
  <c r="X74" i="1" a="1"/>
  <c r="X74" i="1" s="1"/>
  <c r="S75" i="1" a="1"/>
  <c r="S75" i="1" s="1"/>
  <c r="T75" i="1" a="1"/>
  <c r="T75" i="1" s="1"/>
  <c r="U75" i="1" a="1"/>
  <c r="U75" i="1" s="1"/>
  <c r="W75" i="1" a="1"/>
  <c r="W75" i="1" s="1"/>
  <c r="X75" i="1" a="1"/>
  <c r="X75" i="1" s="1"/>
  <c r="S100" i="1" a="1"/>
  <c r="S100" i="1" s="1"/>
  <c r="T100" i="1" a="1"/>
  <c r="T100" i="1" s="1"/>
  <c r="U100" i="1" a="1"/>
  <c r="U100" i="1" s="1"/>
  <c r="W100" i="1" a="1"/>
  <c r="W100" i="1" s="1"/>
  <c r="X100" i="1" a="1"/>
  <c r="X100" i="1" s="1"/>
  <c r="S76" i="1" a="1"/>
  <c r="S76" i="1" s="1"/>
  <c r="T76" i="1" a="1"/>
  <c r="T76" i="1" s="1"/>
  <c r="U76" i="1" a="1"/>
  <c r="U76" i="1" s="1"/>
  <c r="W76" i="1" a="1"/>
  <c r="W76" i="1" s="1"/>
  <c r="X76" i="1" a="1"/>
  <c r="X76" i="1" s="1"/>
  <c r="S78" i="1" a="1"/>
  <c r="S78" i="1" s="1"/>
  <c r="T78" i="1" a="1"/>
  <c r="T78" i="1" s="1"/>
  <c r="U78" i="1" a="1"/>
  <c r="U78" i="1" s="1"/>
  <c r="W78" i="1" a="1"/>
  <c r="W78" i="1" s="1"/>
  <c r="X78" i="1" a="1"/>
  <c r="X78" i="1" s="1"/>
  <c r="S80" i="1" a="1"/>
  <c r="S80" i="1" s="1"/>
  <c r="T80" i="1" a="1"/>
  <c r="T80" i="1" s="1"/>
  <c r="U80" i="1" a="1"/>
  <c r="U80" i="1" s="1"/>
  <c r="W80" i="1" a="1"/>
  <c r="W80" i="1" s="1"/>
  <c r="X80" i="1" a="1"/>
  <c r="X80" i="1" s="1"/>
  <c r="S95" i="1" a="1"/>
  <c r="S95" i="1" s="1"/>
  <c r="T95" i="1" a="1"/>
  <c r="T95" i="1" s="1"/>
  <c r="U95" i="1" a="1"/>
  <c r="U95" i="1" s="1"/>
  <c r="W95" i="1" a="1"/>
  <c r="W95" i="1" s="1"/>
  <c r="X95" i="1" a="1"/>
  <c r="X95" i="1" s="1"/>
  <c r="S82" i="1" a="1"/>
  <c r="S82" i="1" s="1"/>
  <c r="T82" i="1" a="1"/>
  <c r="T82" i="1" s="1"/>
  <c r="U82" i="1" a="1"/>
  <c r="U82" i="1" s="1"/>
  <c r="W82" i="1" a="1"/>
  <c r="W82" i="1" s="1"/>
  <c r="X82" i="1" a="1"/>
  <c r="X82" i="1" s="1"/>
  <c r="S115" i="1" a="1"/>
  <c r="S115" i="1" s="1"/>
  <c r="T115" i="1" a="1"/>
  <c r="T115" i="1" s="1"/>
  <c r="U115" i="1" a="1"/>
  <c r="U115" i="1" s="1"/>
  <c r="W115" i="1" a="1"/>
  <c r="W115" i="1" s="1"/>
  <c r="X115" i="1" a="1"/>
  <c r="X115" i="1" s="1"/>
  <c r="S83" i="1" a="1"/>
  <c r="S83" i="1" s="1"/>
  <c r="T83" i="1" a="1"/>
  <c r="T83" i="1" s="1"/>
  <c r="U83" i="1" a="1"/>
  <c r="U83" i="1" s="1"/>
  <c r="W83" i="1" a="1"/>
  <c r="W83" i="1" s="1"/>
  <c r="X83" i="1" a="1"/>
  <c r="X83" i="1" s="1"/>
  <c r="S376" i="1" a="1"/>
  <c r="S376" i="1" s="1"/>
  <c r="T376" i="1" a="1"/>
  <c r="T376" i="1" s="1"/>
  <c r="U376" i="1" a="1"/>
  <c r="U376" i="1" s="1"/>
  <c r="W376" i="1" a="1"/>
  <c r="W376" i="1" s="1"/>
  <c r="X376" i="1" a="1"/>
  <c r="X376" i="1" s="1"/>
  <c r="S84" i="1" a="1"/>
  <c r="S84" i="1" s="1"/>
  <c r="T84" i="1" a="1"/>
  <c r="T84" i="1" s="1"/>
  <c r="U84" i="1" a="1"/>
  <c r="U84" i="1" s="1"/>
  <c r="W84" i="1" a="1"/>
  <c r="W84" i="1" s="1"/>
  <c r="X84" i="1" a="1"/>
  <c r="X84" i="1" s="1"/>
  <c r="S85" i="1" a="1"/>
  <c r="S85" i="1" s="1"/>
  <c r="T85" i="1" a="1"/>
  <c r="T85" i="1" s="1"/>
  <c r="U85" i="1" a="1"/>
  <c r="U85" i="1" s="1"/>
  <c r="W85" i="1" a="1"/>
  <c r="W85" i="1" s="1"/>
  <c r="X85" i="1" a="1"/>
  <c r="X85" i="1" s="1"/>
  <c r="S86" i="1" a="1"/>
  <c r="S86" i="1" s="1"/>
  <c r="T86" i="1" a="1"/>
  <c r="T86" i="1" s="1"/>
  <c r="U86" i="1" a="1"/>
  <c r="U86" i="1" s="1"/>
  <c r="W86" i="1" a="1"/>
  <c r="W86" i="1" s="1"/>
  <c r="X86" i="1" a="1"/>
  <c r="X86" i="1" s="1"/>
  <c r="S87" i="1" a="1"/>
  <c r="S87" i="1" s="1"/>
  <c r="T87" i="1" a="1"/>
  <c r="T87" i="1" s="1"/>
  <c r="U87" i="1" a="1"/>
  <c r="U87" i="1" s="1"/>
  <c r="W87" i="1" a="1"/>
  <c r="W87" i="1" s="1"/>
  <c r="X87" i="1" a="1"/>
  <c r="X87" i="1" s="1"/>
  <c r="S377" i="1" a="1"/>
  <c r="S377" i="1" s="1"/>
  <c r="T377" i="1" a="1"/>
  <c r="T377" i="1" s="1"/>
  <c r="U377" i="1" a="1"/>
  <c r="U377" i="1" s="1"/>
  <c r="W377" i="1" a="1"/>
  <c r="W377" i="1" s="1"/>
  <c r="X377" i="1" a="1"/>
  <c r="X377" i="1" s="1"/>
  <c r="S88" i="1" a="1"/>
  <c r="S88" i="1" s="1"/>
  <c r="T88" i="1" a="1"/>
  <c r="T88" i="1" s="1"/>
  <c r="U88" i="1" a="1"/>
  <c r="U88" i="1" s="1"/>
  <c r="W88" i="1" a="1"/>
  <c r="W88" i="1" s="1"/>
  <c r="X88" i="1" a="1"/>
  <c r="X88" i="1" s="1"/>
  <c r="S89" i="1" a="1"/>
  <c r="S89" i="1" s="1"/>
  <c r="T89" i="1" a="1"/>
  <c r="T89" i="1" s="1"/>
  <c r="U89" i="1" a="1"/>
  <c r="U89" i="1" s="1"/>
  <c r="W89" i="1" a="1"/>
  <c r="W89" i="1" s="1"/>
  <c r="X89" i="1" a="1"/>
  <c r="X89" i="1" s="1"/>
  <c r="S90" i="1" a="1"/>
  <c r="S90" i="1" s="1"/>
  <c r="T90" i="1" a="1"/>
  <c r="T90" i="1" s="1"/>
  <c r="U90" i="1" a="1"/>
  <c r="U90" i="1" s="1"/>
  <c r="W90" i="1" a="1"/>
  <c r="W90" i="1" s="1"/>
  <c r="X90" i="1" a="1"/>
  <c r="X90" i="1" s="1"/>
  <c r="S91" i="1" a="1"/>
  <c r="S91" i="1" s="1"/>
  <c r="T91" i="1" a="1"/>
  <c r="T91" i="1" s="1"/>
  <c r="U91" i="1" a="1"/>
  <c r="U91" i="1" s="1"/>
  <c r="W91" i="1" a="1"/>
  <c r="W91" i="1" s="1"/>
  <c r="X91" i="1" a="1"/>
  <c r="X91" i="1" s="1"/>
  <c r="S93" i="1" a="1"/>
  <c r="S93" i="1" s="1"/>
  <c r="T93" i="1" a="1"/>
  <c r="T93" i="1" s="1"/>
  <c r="U93" i="1" a="1"/>
  <c r="U93" i="1" s="1"/>
  <c r="W93" i="1" a="1"/>
  <c r="W93" i="1" s="1"/>
  <c r="X93" i="1" a="1"/>
  <c r="X93" i="1" s="1"/>
  <c r="S378" i="1" a="1"/>
  <c r="S378" i="1" s="1"/>
  <c r="T378" i="1" a="1"/>
  <c r="T378" i="1" s="1"/>
  <c r="U378" i="1" a="1"/>
  <c r="U378" i="1" s="1"/>
  <c r="W378" i="1" a="1"/>
  <c r="W378" i="1" s="1"/>
  <c r="X378" i="1" a="1"/>
  <c r="X378" i="1" s="1"/>
  <c r="S96" i="1" a="1"/>
  <c r="S96" i="1" s="1"/>
  <c r="T96" i="1" a="1"/>
  <c r="T96" i="1" s="1"/>
  <c r="U96" i="1" a="1"/>
  <c r="U96" i="1" s="1"/>
  <c r="W96" i="1" a="1"/>
  <c r="W96" i="1" s="1"/>
  <c r="X96" i="1" a="1"/>
  <c r="X96" i="1" s="1"/>
  <c r="S97" i="1" a="1"/>
  <c r="S97" i="1" s="1"/>
  <c r="T97" i="1" a="1"/>
  <c r="T97" i="1" s="1"/>
  <c r="U97" i="1" a="1"/>
  <c r="U97" i="1" s="1"/>
  <c r="W97" i="1" a="1"/>
  <c r="W97" i="1" s="1"/>
  <c r="X97" i="1" a="1"/>
  <c r="X97" i="1" s="1"/>
  <c r="S99" i="1" a="1"/>
  <c r="S99" i="1" s="1"/>
  <c r="T99" i="1" a="1"/>
  <c r="T99" i="1" s="1"/>
  <c r="U99" i="1" a="1"/>
  <c r="U99" i="1" s="1"/>
  <c r="W99" i="1" a="1"/>
  <c r="W99" i="1" s="1"/>
  <c r="X99" i="1" a="1"/>
  <c r="X99" i="1" s="1"/>
  <c r="S379" i="1" a="1"/>
  <c r="S379" i="1" s="1"/>
  <c r="T379" i="1" a="1"/>
  <c r="T379" i="1" s="1"/>
  <c r="U379" i="1" a="1"/>
  <c r="U379" i="1" s="1"/>
  <c r="W379" i="1" a="1"/>
  <c r="W379" i="1" s="1"/>
  <c r="X379" i="1" a="1"/>
  <c r="X379" i="1" s="1"/>
  <c r="S77" i="1" a="1"/>
  <c r="S77" i="1" s="1"/>
  <c r="T77" i="1" a="1"/>
  <c r="T77" i="1" s="1"/>
  <c r="U77" i="1" a="1"/>
  <c r="U77" i="1" s="1"/>
  <c r="W77" i="1" a="1"/>
  <c r="W77" i="1" s="1"/>
  <c r="X77" i="1" a="1"/>
  <c r="X77" i="1" s="1"/>
  <c r="S102" i="1" a="1"/>
  <c r="S102" i="1" s="1"/>
  <c r="T102" i="1" a="1"/>
  <c r="T102" i="1" s="1"/>
  <c r="U102" i="1" a="1"/>
  <c r="U102" i="1" s="1"/>
  <c r="W102" i="1" a="1"/>
  <c r="W102" i="1" s="1"/>
  <c r="X102" i="1" a="1"/>
  <c r="X102" i="1" s="1"/>
  <c r="S103" i="1" a="1"/>
  <c r="S103" i="1" s="1"/>
  <c r="T103" i="1" a="1"/>
  <c r="T103" i="1" s="1"/>
  <c r="U103" i="1" a="1"/>
  <c r="U103" i="1" s="1"/>
  <c r="W103" i="1" a="1"/>
  <c r="W103" i="1" s="1"/>
  <c r="X103" i="1" a="1"/>
  <c r="X103" i="1" s="1"/>
  <c r="S105" i="1" a="1"/>
  <c r="S105" i="1" s="1"/>
  <c r="T105" i="1" a="1"/>
  <c r="T105" i="1" s="1"/>
  <c r="U105" i="1" a="1"/>
  <c r="U105" i="1" s="1"/>
  <c r="W105" i="1" a="1"/>
  <c r="W105" i="1" s="1"/>
  <c r="X105" i="1" a="1"/>
  <c r="X105" i="1" s="1"/>
  <c r="S106" i="1" a="1"/>
  <c r="S106" i="1" s="1"/>
  <c r="T106" i="1" a="1"/>
  <c r="T106" i="1" s="1"/>
  <c r="U106" i="1" a="1"/>
  <c r="U106" i="1" s="1"/>
  <c r="W106" i="1" a="1"/>
  <c r="W106" i="1" s="1"/>
  <c r="X106" i="1" a="1"/>
  <c r="X106" i="1" s="1"/>
  <c r="S72" i="1" a="1"/>
  <c r="S72" i="1" s="1"/>
  <c r="T72" i="1" a="1"/>
  <c r="T72" i="1" s="1"/>
  <c r="U72" i="1" a="1"/>
  <c r="U72" i="1" s="1"/>
  <c r="W72" i="1" a="1"/>
  <c r="W72" i="1" s="1"/>
  <c r="X72" i="1" a="1"/>
  <c r="X72" i="1" s="1"/>
  <c r="S108" i="1" a="1"/>
  <c r="S108" i="1" s="1"/>
  <c r="T108" i="1" a="1"/>
  <c r="T108" i="1" s="1"/>
  <c r="U108" i="1" a="1"/>
  <c r="U108" i="1" s="1"/>
  <c r="W108" i="1" a="1"/>
  <c r="W108" i="1" s="1"/>
  <c r="X108" i="1" a="1"/>
  <c r="X108" i="1" s="1"/>
  <c r="S109" i="1" a="1"/>
  <c r="S109" i="1" s="1"/>
  <c r="T109" i="1" a="1"/>
  <c r="T109" i="1" s="1"/>
  <c r="U109" i="1" a="1"/>
  <c r="U109" i="1" s="1"/>
  <c r="W109" i="1" a="1"/>
  <c r="W109" i="1" s="1"/>
  <c r="X109" i="1" a="1"/>
  <c r="X109" i="1" s="1"/>
  <c r="S98" i="1" a="1"/>
  <c r="S98" i="1" s="1"/>
  <c r="T98" i="1" a="1"/>
  <c r="T98" i="1" s="1"/>
  <c r="U98" i="1" a="1"/>
  <c r="U98" i="1" s="1"/>
  <c r="W98" i="1" a="1"/>
  <c r="W98" i="1" s="1"/>
  <c r="X98" i="1" a="1"/>
  <c r="X98" i="1" s="1"/>
  <c r="S110" i="1" a="1"/>
  <c r="S110" i="1" s="1"/>
  <c r="T110" i="1" a="1"/>
  <c r="T110" i="1" s="1"/>
  <c r="U110" i="1" a="1"/>
  <c r="U110" i="1" s="1"/>
  <c r="W110" i="1" a="1"/>
  <c r="W110" i="1" s="1"/>
  <c r="X110" i="1" a="1"/>
  <c r="X110" i="1" s="1"/>
  <c r="S111" i="1" a="1"/>
  <c r="S111" i="1" s="1"/>
  <c r="T111" i="1" a="1"/>
  <c r="T111" i="1" s="1"/>
  <c r="U111" i="1" a="1"/>
  <c r="U111" i="1" s="1"/>
  <c r="W111" i="1" a="1"/>
  <c r="W111" i="1" s="1"/>
  <c r="X111" i="1" a="1"/>
  <c r="X111" i="1" s="1"/>
  <c r="S332" i="1" a="1"/>
  <c r="S332" i="1" s="1"/>
  <c r="T332" i="1" a="1"/>
  <c r="T332" i="1" s="1"/>
  <c r="U332" i="1" a="1"/>
  <c r="U332" i="1" s="1"/>
  <c r="W332" i="1" a="1"/>
  <c r="W332" i="1" s="1"/>
  <c r="X332" i="1" a="1"/>
  <c r="X332" i="1" s="1"/>
  <c r="S112" i="1" a="1"/>
  <c r="S112" i="1" s="1"/>
  <c r="T112" i="1" a="1"/>
  <c r="T112" i="1" s="1"/>
  <c r="U112" i="1" a="1"/>
  <c r="U112" i="1" s="1"/>
  <c r="W112" i="1" a="1"/>
  <c r="W112" i="1" s="1"/>
  <c r="X112" i="1" a="1"/>
  <c r="X112" i="1" s="1"/>
  <c r="S113" i="1" a="1"/>
  <c r="S113" i="1" s="1"/>
  <c r="T113" i="1" a="1"/>
  <c r="T113" i="1" s="1"/>
  <c r="U113" i="1" a="1"/>
  <c r="U113" i="1" s="1"/>
  <c r="W113" i="1" a="1"/>
  <c r="W113" i="1" s="1"/>
  <c r="X113" i="1" a="1"/>
  <c r="X113" i="1" s="1"/>
  <c r="S71" i="1" a="1"/>
  <c r="S71" i="1" s="1"/>
  <c r="T71" i="1" a="1"/>
  <c r="T71" i="1" s="1"/>
  <c r="U71" i="1" a="1"/>
  <c r="U71" i="1" s="1"/>
  <c r="W71" i="1" a="1"/>
  <c r="W71" i="1" s="1"/>
  <c r="X71" i="1" a="1"/>
  <c r="X71" i="1" s="1"/>
  <c r="S114" i="1" a="1"/>
  <c r="S114" i="1" s="1"/>
  <c r="T114" i="1" a="1"/>
  <c r="T114" i="1" s="1"/>
  <c r="U114" i="1" a="1"/>
  <c r="U114" i="1" s="1"/>
  <c r="W114" i="1" a="1"/>
  <c r="W114" i="1" s="1"/>
  <c r="X114" i="1" a="1"/>
  <c r="X114" i="1" s="1"/>
  <c r="S116" i="1" a="1"/>
  <c r="S116" i="1" s="1"/>
  <c r="T116" i="1" a="1"/>
  <c r="T116" i="1" s="1"/>
  <c r="U116" i="1" a="1"/>
  <c r="U116" i="1" s="1"/>
  <c r="W116" i="1" a="1"/>
  <c r="W116" i="1" s="1"/>
  <c r="X116" i="1" a="1"/>
  <c r="X116" i="1" s="1"/>
  <c r="S92" i="1" a="1"/>
  <c r="S92" i="1" s="1"/>
  <c r="T92" i="1" a="1"/>
  <c r="T92" i="1" s="1"/>
  <c r="U92" i="1" a="1"/>
  <c r="U92" i="1" s="1"/>
  <c r="W92" i="1" a="1"/>
  <c r="W92" i="1" s="1"/>
  <c r="X92" i="1" a="1"/>
  <c r="X92" i="1" s="1"/>
  <c r="S117" i="1" a="1"/>
  <c r="S117" i="1" s="1"/>
  <c r="T117" i="1" a="1"/>
  <c r="T117" i="1" s="1"/>
  <c r="U117" i="1" a="1"/>
  <c r="U117" i="1" s="1"/>
  <c r="W117" i="1" a="1"/>
  <c r="W117" i="1" s="1"/>
  <c r="X117" i="1" a="1"/>
  <c r="X117" i="1" s="1"/>
  <c r="S119" i="1" a="1"/>
  <c r="S119" i="1" s="1"/>
  <c r="T119" i="1" a="1"/>
  <c r="T119" i="1" s="1"/>
  <c r="U119" i="1" a="1"/>
  <c r="U119" i="1" s="1"/>
  <c r="W119" i="1" a="1"/>
  <c r="W119" i="1" s="1"/>
  <c r="X119" i="1" a="1"/>
  <c r="X119" i="1" s="1"/>
  <c r="S120" i="1" a="1"/>
  <c r="S120" i="1" s="1"/>
  <c r="T120" i="1" a="1"/>
  <c r="T120" i="1" s="1"/>
  <c r="U120" i="1" a="1"/>
  <c r="U120" i="1" s="1"/>
  <c r="W120" i="1" a="1"/>
  <c r="W120" i="1" s="1"/>
  <c r="X120" i="1" a="1"/>
  <c r="X120" i="1" s="1"/>
  <c r="S121" i="1" a="1"/>
  <c r="S121" i="1" s="1"/>
  <c r="T121" i="1" a="1"/>
  <c r="T121" i="1" s="1"/>
  <c r="U121" i="1" a="1"/>
  <c r="U121" i="1" s="1"/>
  <c r="W121" i="1" a="1"/>
  <c r="W121" i="1" s="1"/>
  <c r="X121" i="1" a="1"/>
  <c r="X121" i="1" s="1"/>
  <c r="S122" i="1" a="1"/>
  <c r="S122" i="1" s="1"/>
  <c r="T122" i="1" a="1"/>
  <c r="T122" i="1" s="1"/>
  <c r="U122" i="1" a="1"/>
  <c r="U122" i="1" s="1"/>
  <c r="W122" i="1" a="1"/>
  <c r="W122" i="1" s="1"/>
  <c r="X122" i="1" a="1"/>
  <c r="X122" i="1" s="1"/>
  <c r="S123" i="1" a="1"/>
  <c r="S123" i="1" s="1"/>
  <c r="T123" i="1" a="1"/>
  <c r="T123" i="1" s="1"/>
  <c r="U123" i="1" a="1"/>
  <c r="U123" i="1" s="1"/>
  <c r="W123" i="1" a="1"/>
  <c r="W123" i="1" s="1"/>
  <c r="X123" i="1" a="1"/>
  <c r="X123" i="1" s="1"/>
  <c r="X2" i="1" a="1"/>
  <c r="X2" i="1" s="1"/>
  <c r="U2" i="1" a="1"/>
  <c r="U2" i="1" s="1"/>
  <c r="W2" i="1" a="1"/>
  <c r="W2" i="1" s="1"/>
  <c r="T2" i="1" a="1"/>
  <c r="T2" i="1" s="1"/>
  <c r="S2" i="1" a="1"/>
  <c r="S2" i="1" s="1"/>
  <c r="B115" i="1" a="1"/>
  <c r="B115" i="1" s="1"/>
  <c r="C115" i="1" a="1"/>
  <c r="C115" i="1" s="1"/>
  <c r="D115" i="1" a="1"/>
  <c r="D115" i="1" s="1"/>
  <c r="E115" i="1" a="1"/>
  <c r="E115" i="1" s="1"/>
  <c r="F115" i="1" a="1"/>
  <c r="F115" i="1" s="1"/>
  <c r="G115" i="1" a="1"/>
  <c r="G115" i="1" s="1"/>
  <c r="H115" i="1" a="1"/>
  <c r="H115" i="1" s="1"/>
  <c r="I115" i="1" a="1"/>
  <c r="I115" i="1" s="1"/>
  <c r="J115" i="1" a="1"/>
  <c r="J115" i="1" s="1"/>
  <c r="K115" i="1" a="1"/>
  <c r="K115" i="1" s="1"/>
  <c r="L115" i="1" a="1"/>
  <c r="L115" i="1" s="1"/>
  <c r="M115" i="1" a="1"/>
  <c r="M115" i="1" s="1"/>
  <c r="N115" i="1" a="1"/>
  <c r="N115" i="1" s="1"/>
  <c r="O115" i="1" a="1"/>
  <c r="O115" i="1" s="1"/>
  <c r="P115" i="1" a="1"/>
  <c r="P115" i="1" s="1"/>
  <c r="Q115" i="1" a="1"/>
  <c r="Q115" i="1" s="1"/>
  <c r="R115" i="1" a="1"/>
  <c r="R115" i="1" s="1"/>
  <c r="B83" i="1" a="1"/>
  <c r="B83" i="1" s="1"/>
  <c r="AF83" i="1" s="1" a="1"/>
  <c r="AF83" i="1" s="1"/>
  <c r="C83" i="1" a="1"/>
  <c r="C83" i="1" s="1"/>
  <c r="D83" i="1" a="1"/>
  <c r="D83" i="1" s="1"/>
  <c r="E83" i="1" a="1"/>
  <c r="E83" i="1" s="1"/>
  <c r="F83" i="1" a="1"/>
  <c r="F83" i="1" s="1"/>
  <c r="G83" i="1" a="1"/>
  <c r="G83" i="1" s="1"/>
  <c r="H83" i="1" a="1"/>
  <c r="H83" i="1" s="1"/>
  <c r="I83" i="1" a="1"/>
  <c r="I83" i="1" s="1"/>
  <c r="J83" i="1" a="1"/>
  <c r="J83" i="1" s="1"/>
  <c r="K83" i="1" a="1"/>
  <c r="K83" i="1" s="1"/>
  <c r="L83" i="1" a="1"/>
  <c r="L83" i="1" s="1"/>
  <c r="M83" i="1" a="1"/>
  <c r="M83" i="1" s="1"/>
  <c r="N83" i="1" a="1"/>
  <c r="N83" i="1" s="1"/>
  <c r="O83" i="1" a="1"/>
  <c r="O83" i="1" s="1"/>
  <c r="P83" i="1" a="1"/>
  <c r="P83" i="1" s="1"/>
  <c r="Q83" i="1" a="1"/>
  <c r="Q83" i="1" s="1"/>
  <c r="R83" i="1" a="1"/>
  <c r="R83" i="1" s="1"/>
  <c r="B376" i="1" a="1"/>
  <c r="B376" i="1" s="1"/>
  <c r="C376" i="1" a="1"/>
  <c r="C376" i="1" s="1"/>
  <c r="D376" i="1" a="1"/>
  <c r="D376" i="1" s="1"/>
  <c r="E376" i="1" a="1"/>
  <c r="E376" i="1" s="1"/>
  <c r="F376" i="1" a="1"/>
  <c r="F376" i="1" s="1"/>
  <c r="G376" i="1" a="1"/>
  <c r="G376" i="1" s="1"/>
  <c r="H376" i="1" a="1"/>
  <c r="H376" i="1" s="1"/>
  <c r="I376" i="1" a="1"/>
  <c r="I376" i="1" s="1"/>
  <c r="J376" i="1" a="1"/>
  <c r="J376" i="1" s="1"/>
  <c r="K376" i="1" a="1"/>
  <c r="K376" i="1" s="1"/>
  <c r="L376" i="1" a="1"/>
  <c r="L376" i="1" s="1"/>
  <c r="M376" i="1" a="1"/>
  <c r="M376" i="1" s="1"/>
  <c r="N376" i="1" a="1"/>
  <c r="N376" i="1" s="1"/>
  <c r="O376" i="1" a="1"/>
  <c r="O376" i="1" s="1"/>
  <c r="P376" i="1" a="1"/>
  <c r="P376" i="1" s="1"/>
  <c r="Q376" i="1" a="1"/>
  <c r="Q376" i="1" s="1"/>
  <c r="R376" i="1" a="1"/>
  <c r="R376" i="1" s="1"/>
  <c r="B84" i="1" a="1"/>
  <c r="B84" i="1" s="1"/>
  <c r="AF84" i="1" s="1" a="1"/>
  <c r="AF84" i="1" s="1"/>
  <c r="C84" i="1" a="1"/>
  <c r="C84" i="1" s="1"/>
  <c r="D84" i="1" a="1"/>
  <c r="D84" i="1" s="1"/>
  <c r="E84" i="1" a="1"/>
  <c r="E84" i="1" s="1"/>
  <c r="F84" i="1" a="1"/>
  <c r="F84" i="1" s="1"/>
  <c r="G84" i="1" a="1"/>
  <c r="G84" i="1" s="1"/>
  <c r="H84" i="1" a="1"/>
  <c r="H84" i="1" s="1"/>
  <c r="I84" i="1" a="1"/>
  <c r="I84" i="1" s="1"/>
  <c r="J84" i="1" a="1"/>
  <c r="J84" i="1" s="1"/>
  <c r="K84" i="1" a="1"/>
  <c r="K84" i="1" s="1"/>
  <c r="L84" i="1" a="1"/>
  <c r="L84" i="1" s="1"/>
  <c r="M84" i="1" a="1"/>
  <c r="M84" i="1" s="1"/>
  <c r="N84" i="1" a="1"/>
  <c r="N84" i="1" s="1"/>
  <c r="O84" i="1" a="1"/>
  <c r="O84" i="1" s="1"/>
  <c r="P84" i="1" a="1"/>
  <c r="P84" i="1" s="1"/>
  <c r="Q84" i="1" a="1"/>
  <c r="Q84" i="1" s="1"/>
  <c r="R84" i="1" a="1"/>
  <c r="R84" i="1" s="1"/>
  <c r="B85" i="1" a="1"/>
  <c r="B85" i="1" s="1"/>
  <c r="AF85" i="1" s="1" a="1"/>
  <c r="AF85" i="1" s="1"/>
  <c r="C85" i="1" a="1"/>
  <c r="C85" i="1" s="1"/>
  <c r="D85" i="1" a="1"/>
  <c r="D85" i="1" s="1"/>
  <c r="E85" i="1" a="1"/>
  <c r="E85" i="1" s="1"/>
  <c r="F85" i="1" a="1"/>
  <c r="F85" i="1" s="1"/>
  <c r="G85" i="1" a="1"/>
  <c r="G85" i="1" s="1"/>
  <c r="H85" i="1" a="1"/>
  <c r="H85" i="1" s="1"/>
  <c r="I85" i="1" a="1"/>
  <c r="I85" i="1" s="1"/>
  <c r="J85" i="1" a="1"/>
  <c r="J85" i="1" s="1"/>
  <c r="K85" i="1" a="1"/>
  <c r="K85" i="1" s="1"/>
  <c r="L85" i="1" a="1"/>
  <c r="L85" i="1" s="1"/>
  <c r="M85" i="1" a="1"/>
  <c r="M85" i="1" s="1"/>
  <c r="N85" i="1" a="1"/>
  <c r="N85" i="1" s="1"/>
  <c r="O85" i="1" a="1"/>
  <c r="O85" i="1" s="1"/>
  <c r="P85" i="1" a="1"/>
  <c r="P85" i="1" s="1"/>
  <c r="Q85" i="1" a="1"/>
  <c r="Q85" i="1" s="1"/>
  <c r="R85" i="1" a="1"/>
  <c r="R85" i="1" s="1"/>
  <c r="B86" i="1" a="1"/>
  <c r="B86" i="1" s="1"/>
  <c r="AF86" i="1" s="1" a="1"/>
  <c r="AF86" i="1" s="1"/>
  <c r="C86" i="1" a="1"/>
  <c r="C86" i="1" s="1"/>
  <c r="D86" i="1" a="1"/>
  <c r="D86" i="1" s="1"/>
  <c r="E86" i="1" a="1"/>
  <c r="E86" i="1" s="1"/>
  <c r="F86" i="1" a="1"/>
  <c r="F86" i="1" s="1"/>
  <c r="G86" i="1" a="1"/>
  <c r="G86" i="1" s="1"/>
  <c r="H86" i="1" a="1"/>
  <c r="H86" i="1" s="1"/>
  <c r="I86" i="1" a="1"/>
  <c r="I86" i="1" s="1"/>
  <c r="J86" i="1" a="1"/>
  <c r="J86" i="1" s="1"/>
  <c r="K86" i="1" a="1"/>
  <c r="K86" i="1" s="1"/>
  <c r="L86" i="1" a="1"/>
  <c r="L86" i="1" s="1"/>
  <c r="M86" i="1" a="1"/>
  <c r="M86" i="1" s="1"/>
  <c r="N86" i="1" a="1"/>
  <c r="N86" i="1" s="1"/>
  <c r="O86" i="1" a="1"/>
  <c r="O86" i="1" s="1"/>
  <c r="P86" i="1" a="1"/>
  <c r="P86" i="1" s="1"/>
  <c r="Q86" i="1" a="1"/>
  <c r="Q86" i="1" s="1"/>
  <c r="R86" i="1" a="1"/>
  <c r="R86" i="1" s="1"/>
  <c r="B87" i="1" a="1"/>
  <c r="B87" i="1" s="1"/>
  <c r="C87" i="1" a="1"/>
  <c r="C87" i="1" s="1"/>
  <c r="D87" i="1" a="1"/>
  <c r="D87" i="1" s="1"/>
  <c r="E87" i="1" a="1"/>
  <c r="E87" i="1" s="1"/>
  <c r="F87" i="1" a="1"/>
  <c r="F87" i="1" s="1"/>
  <c r="G87" i="1" a="1"/>
  <c r="G87" i="1" s="1"/>
  <c r="H87" i="1" a="1"/>
  <c r="H87" i="1" s="1"/>
  <c r="I87" i="1" a="1"/>
  <c r="I87" i="1" s="1"/>
  <c r="J87" i="1" a="1"/>
  <c r="J87" i="1" s="1"/>
  <c r="K87" i="1" a="1"/>
  <c r="K87" i="1" s="1"/>
  <c r="L87" i="1" a="1"/>
  <c r="L87" i="1" s="1"/>
  <c r="M87" i="1" a="1"/>
  <c r="M87" i="1" s="1"/>
  <c r="N87" i="1" a="1"/>
  <c r="N87" i="1" s="1"/>
  <c r="O87" i="1" a="1"/>
  <c r="O87" i="1" s="1"/>
  <c r="P87" i="1" a="1"/>
  <c r="P87" i="1" s="1"/>
  <c r="Q87" i="1" a="1"/>
  <c r="Q87" i="1" s="1"/>
  <c r="R87" i="1" a="1"/>
  <c r="R87" i="1" s="1"/>
  <c r="B377" i="1" a="1"/>
  <c r="B377" i="1" s="1"/>
  <c r="C377" i="1" a="1"/>
  <c r="C377" i="1" s="1"/>
  <c r="D377" i="1" a="1"/>
  <c r="D377" i="1" s="1"/>
  <c r="E377" i="1" a="1"/>
  <c r="E377" i="1" s="1"/>
  <c r="F377" i="1" a="1"/>
  <c r="F377" i="1" s="1"/>
  <c r="G377" i="1" a="1"/>
  <c r="G377" i="1" s="1"/>
  <c r="H377" i="1" a="1"/>
  <c r="H377" i="1" s="1"/>
  <c r="I377" i="1" a="1"/>
  <c r="I377" i="1" s="1"/>
  <c r="J377" i="1" a="1"/>
  <c r="J377" i="1" s="1"/>
  <c r="K377" i="1" a="1"/>
  <c r="K377" i="1" s="1"/>
  <c r="L377" i="1" a="1"/>
  <c r="L377" i="1" s="1"/>
  <c r="M377" i="1" a="1"/>
  <c r="M377" i="1" s="1"/>
  <c r="N377" i="1" a="1"/>
  <c r="N377" i="1" s="1"/>
  <c r="O377" i="1" a="1"/>
  <c r="O377" i="1" s="1"/>
  <c r="P377" i="1" a="1"/>
  <c r="P377" i="1" s="1"/>
  <c r="Q377" i="1" a="1"/>
  <c r="Q377" i="1" s="1"/>
  <c r="R377" i="1" a="1"/>
  <c r="R377" i="1" s="1"/>
  <c r="B88" i="1" a="1"/>
  <c r="B88" i="1" s="1"/>
  <c r="C88" i="1" a="1"/>
  <c r="C88" i="1" s="1"/>
  <c r="D88" i="1" a="1"/>
  <c r="D88" i="1" s="1"/>
  <c r="E88" i="1" a="1"/>
  <c r="E88" i="1" s="1"/>
  <c r="F88" i="1" a="1"/>
  <c r="F88" i="1" s="1"/>
  <c r="G88" i="1" a="1"/>
  <c r="G88" i="1" s="1"/>
  <c r="H88" i="1" a="1"/>
  <c r="H88" i="1" s="1"/>
  <c r="I88" i="1" a="1"/>
  <c r="I88" i="1" s="1"/>
  <c r="J88" i="1" a="1"/>
  <c r="J88" i="1" s="1"/>
  <c r="K88" i="1" a="1"/>
  <c r="K88" i="1" s="1"/>
  <c r="L88" i="1" a="1"/>
  <c r="L88" i="1" s="1"/>
  <c r="M88" i="1" a="1"/>
  <c r="M88" i="1" s="1"/>
  <c r="N88" i="1" a="1"/>
  <c r="N88" i="1" s="1"/>
  <c r="O88" i="1" a="1"/>
  <c r="O88" i="1" s="1"/>
  <c r="P88" i="1" a="1"/>
  <c r="P88" i="1" s="1"/>
  <c r="Q88" i="1" a="1"/>
  <c r="Q88" i="1" s="1"/>
  <c r="R88" i="1" a="1"/>
  <c r="R88" i="1" s="1"/>
  <c r="B89" i="1" a="1"/>
  <c r="B89" i="1" s="1"/>
  <c r="C89" i="1" a="1"/>
  <c r="C89" i="1" s="1"/>
  <c r="D89" i="1" a="1"/>
  <c r="D89" i="1" s="1"/>
  <c r="E89" i="1" a="1"/>
  <c r="E89" i="1" s="1"/>
  <c r="F89" i="1" a="1"/>
  <c r="F89" i="1" s="1"/>
  <c r="G89" i="1" a="1"/>
  <c r="G89" i="1" s="1"/>
  <c r="H89" i="1" a="1"/>
  <c r="H89" i="1" s="1"/>
  <c r="I89" i="1" a="1"/>
  <c r="I89" i="1" s="1"/>
  <c r="J89" i="1" a="1"/>
  <c r="J89" i="1" s="1"/>
  <c r="K89" i="1" a="1"/>
  <c r="K89" i="1" s="1"/>
  <c r="L89" i="1" a="1"/>
  <c r="L89" i="1" s="1"/>
  <c r="M89" i="1" a="1"/>
  <c r="M89" i="1" s="1"/>
  <c r="N89" i="1" a="1"/>
  <c r="N89" i="1" s="1"/>
  <c r="O89" i="1" a="1"/>
  <c r="O89" i="1" s="1"/>
  <c r="P89" i="1" a="1"/>
  <c r="P89" i="1" s="1"/>
  <c r="Q89" i="1" a="1"/>
  <c r="Q89" i="1" s="1"/>
  <c r="R89" i="1" a="1"/>
  <c r="R89" i="1" s="1"/>
  <c r="B90" i="1" a="1"/>
  <c r="B90" i="1" s="1"/>
  <c r="C90" i="1" a="1"/>
  <c r="C90" i="1" s="1"/>
  <c r="D90" i="1" a="1"/>
  <c r="D90" i="1" s="1"/>
  <c r="E90" i="1" a="1"/>
  <c r="E90" i="1" s="1"/>
  <c r="F90" i="1" a="1"/>
  <c r="F90" i="1" s="1"/>
  <c r="G90" i="1" a="1"/>
  <c r="G90" i="1" s="1"/>
  <c r="H90" i="1" a="1"/>
  <c r="H90" i="1" s="1"/>
  <c r="I90" i="1" a="1"/>
  <c r="I90" i="1" s="1"/>
  <c r="J90" i="1" a="1"/>
  <c r="J90" i="1" s="1"/>
  <c r="K90" i="1" a="1"/>
  <c r="K90" i="1" s="1"/>
  <c r="L90" i="1" a="1"/>
  <c r="L90" i="1" s="1"/>
  <c r="M90" i="1" a="1"/>
  <c r="M90" i="1" s="1"/>
  <c r="N90" i="1" a="1"/>
  <c r="N90" i="1" s="1"/>
  <c r="O90" i="1" a="1"/>
  <c r="O90" i="1" s="1"/>
  <c r="P90" i="1" a="1"/>
  <c r="P90" i="1" s="1"/>
  <c r="Q90" i="1" a="1"/>
  <c r="Q90" i="1" s="1"/>
  <c r="R90" i="1" a="1"/>
  <c r="R90" i="1" s="1"/>
  <c r="B91" i="1" a="1"/>
  <c r="B91" i="1" s="1"/>
  <c r="C91" i="1" a="1"/>
  <c r="C91" i="1" s="1"/>
  <c r="D91" i="1" a="1"/>
  <c r="D91" i="1" s="1"/>
  <c r="E91" i="1" a="1"/>
  <c r="E91" i="1" s="1"/>
  <c r="F91" i="1" a="1"/>
  <c r="F91" i="1" s="1"/>
  <c r="G91" i="1" a="1"/>
  <c r="G91" i="1" s="1"/>
  <c r="H91" i="1" a="1"/>
  <c r="H91" i="1" s="1"/>
  <c r="I91" i="1" a="1"/>
  <c r="I91" i="1" s="1"/>
  <c r="J91" i="1" a="1"/>
  <c r="J91" i="1" s="1"/>
  <c r="K91" i="1" a="1"/>
  <c r="K91" i="1" s="1"/>
  <c r="L91" i="1" a="1"/>
  <c r="L91" i="1" s="1"/>
  <c r="M91" i="1" a="1"/>
  <c r="M91" i="1" s="1"/>
  <c r="N91" i="1" a="1"/>
  <c r="N91" i="1" s="1"/>
  <c r="O91" i="1" a="1"/>
  <c r="O91" i="1" s="1"/>
  <c r="P91" i="1" a="1"/>
  <c r="P91" i="1" s="1"/>
  <c r="Q91" i="1" a="1"/>
  <c r="Q91" i="1" s="1"/>
  <c r="R91" i="1" a="1"/>
  <c r="R91" i="1" s="1"/>
  <c r="B93" i="1" a="1"/>
  <c r="B93" i="1" s="1"/>
  <c r="C93" i="1" a="1"/>
  <c r="C93" i="1" s="1"/>
  <c r="D93" i="1" a="1"/>
  <c r="D93" i="1" s="1"/>
  <c r="E93" i="1" a="1"/>
  <c r="E93" i="1" s="1"/>
  <c r="F93" i="1" a="1"/>
  <c r="F93" i="1" s="1"/>
  <c r="G93" i="1" a="1"/>
  <c r="G93" i="1" s="1"/>
  <c r="H93" i="1" a="1"/>
  <c r="H93" i="1" s="1"/>
  <c r="I93" i="1" a="1"/>
  <c r="I93" i="1" s="1"/>
  <c r="J93" i="1" a="1"/>
  <c r="J93" i="1" s="1"/>
  <c r="K93" i="1" a="1"/>
  <c r="K93" i="1" s="1"/>
  <c r="L93" i="1" a="1"/>
  <c r="L93" i="1" s="1"/>
  <c r="M93" i="1" a="1"/>
  <c r="M93" i="1" s="1"/>
  <c r="N93" i="1" a="1"/>
  <c r="N93" i="1" s="1"/>
  <c r="O93" i="1" a="1"/>
  <c r="O93" i="1" s="1"/>
  <c r="P93" i="1" a="1"/>
  <c r="P93" i="1" s="1"/>
  <c r="Q93" i="1" a="1"/>
  <c r="Q93" i="1" s="1"/>
  <c r="R93" i="1" a="1"/>
  <c r="R93" i="1" s="1"/>
  <c r="B378" i="1" a="1"/>
  <c r="B378" i="1" s="1"/>
  <c r="C378" i="1" a="1"/>
  <c r="C378" i="1" s="1"/>
  <c r="D378" i="1" a="1"/>
  <c r="D378" i="1" s="1"/>
  <c r="E378" i="1" a="1"/>
  <c r="E378" i="1" s="1"/>
  <c r="F378" i="1" a="1"/>
  <c r="F378" i="1" s="1"/>
  <c r="G378" i="1" a="1"/>
  <c r="G378" i="1" s="1"/>
  <c r="H378" i="1" a="1"/>
  <c r="H378" i="1" s="1"/>
  <c r="I378" i="1" a="1"/>
  <c r="I378" i="1" s="1"/>
  <c r="J378" i="1" a="1"/>
  <c r="J378" i="1" s="1"/>
  <c r="K378" i="1" a="1"/>
  <c r="K378" i="1" s="1"/>
  <c r="L378" i="1" a="1"/>
  <c r="L378" i="1" s="1"/>
  <c r="M378" i="1" a="1"/>
  <c r="M378" i="1" s="1"/>
  <c r="N378" i="1" a="1"/>
  <c r="N378" i="1" s="1"/>
  <c r="O378" i="1" a="1"/>
  <c r="O378" i="1" s="1"/>
  <c r="P378" i="1" a="1"/>
  <c r="P378" i="1" s="1"/>
  <c r="Q378" i="1" a="1"/>
  <c r="Q378" i="1" s="1"/>
  <c r="R378" i="1" a="1"/>
  <c r="R378" i="1" s="1"/>
  <c r="B96" i="1" a="1"/>
  <c r="B96" i="1" s="1"/>
  <c r="C96" i="1" a="1"/>
  <c r="C96" i="1" s="1"/>
  <c r="D96" i="1" a="1"/>
  <c r="D96" i="1" s="1"/>
  <c r="E96" i="1" a="1"/>
  <c r="E96" i="1" s="1"/>
  <c r="F96" i="1" a="1"/>
  <c r="F96" i="1" s="1"/>
  <c r="G96" i="1" a="1"/>
  <c r="G96" i="1" s="1"/>
  <c r="H96" i="1" a="1"/>
  <c r="H96" i="1" s="1"/>
  <c r="I96" i="1" a="1"/>
  <c r="I96" i="1" s="1"/>
  <c r="J96" i="1" a="1"/>
  <c r="J96" i="1" s="1"/>
  <c r="K96" i="1" a="1"/>
  <c r="K96" i="1" s="1"/>
  <c r="L96" i="1" a="1"/>
  <c r="L96" i="1" s="1"/>
  <c r="M96" i="1" a="1"/>
  <c r="M96" i="1" s="1"/>
  <c r="N96" i="1" a="1"/>
  <c r="N96" i="1" s="1"/>
  <c r="O96" i="1" a="1"/>
  <c r="O96" i="1" s="1"/>
  <c r="P96" i="1" a="1"/>
  <c r="P96" i="1" s="1"/>
  <c r="Q96" i="1" a="1"/>
  <c r="Q96" i="1" s="1"/>
  <c r="R96" i="1" a="1"/>
  <c r="R96" i="1" s="1"/>
  <c r="B97" i="1" a="1"/>
  <c r="B97" i="1" s="1"/>
  <c r="C97" i="1" a="1"/>
  <c r="C97" i="1" s="1"/>
  <c r="D97" i="1" a="1"/>
  <c r="D97" i="1" s="1"/>
  <c r="E97" i="1" a="1"/>
  <c r="E97" i="1" s="1"/>
  <c r="F97" i="1" a="1"/>
  <c r="F97" i="1" s="1"/>
  <c r="G97" i="1" a="1"/>
  <c r="G97" i="1" s="1"/>
  <c r="H97" i="1" a="1"/>
  <c r="H97" i="1" s="1"/>
  <c r="I97" i="1" a="1"/>
  <c r="I97" i="1" s="1"/>
  <c r="J97" i="1" a="1"/>
  <c r="J97" i="1" s="1"/>
  <c r="K97" i="1" a="1"/>
  <c r="K97" i="1" s="1"/>
  <c r="L97" i="1" a="1"/>
  <c r="L97" i="1" s="1"/>
  <c r="M97" i="1" a="1"/>
  <c r="M97" i="1" s="1"/>
  <c r="N97" i="1" a="1"/>
  <c r="N97" i="1" s="1"/>
  <c r="O97" i="1" a="1"/>
  <c r="O97" i="1" s="1"/>
  <c r="P97" i="1" a="1"/>
  <c r="P97" i="1" s="1"/>
  <c r="Q97" i="1" a="1"/>
  <c r="Q97" i="1" s="1"/>
  <c r="R97" i="1" a="1"/>
  <c r="R97" i="1" s="1"/>
  <c r="B99" i="1" a="1"/>
  <c r="B99" i="1" s="1"/>
  <c r="C99" i="1" a="1"/>
  <c r="C99" i="1" s="1"/>
  <c r="D99" i="1" a="1"/>
  <c r="D99" i="1" s="1"/>
  <c r="E99" i="1" a="1"/>
  <c r="E99" i="1" s="1"/>
  <c r="F99" i="1" a="1"/>
  <c r="F99" i="1" s="1"/>
  <c r="G99" i="1" a="1"/>
  <c r="G99" i="1" s="1"/>
  <c r="H99" i="1" a="1"/>
  <c r="H99" i="1" s="1"/>
  <c r="I99" i="1" a="1"/>
  <c r="I99" i="1" s="1"/>
  <c r="J99" i="1" a="1"/>
  <c r="J99" i="1" s="1"/>
  <c r="K99" i="1" a="1"/>
  <c r="K99" i="1" s="1"/>
  <c r="L99" i="1" a="1"/>
  <c r="L99" i="1" s="1"/>
  <c r="M99" i="1" a="1"/>
  <c r="M99" i="1" s="1"/>
  <c r="N99" i="1" a="1"/>
  <c r="N99" i="1" s="1"/>
  <c r="O99" i="1" a="1"/>
  <c r="O99" i="1" s="1"/>
  <c r="P99" i="1" a="1"/>
  <c r="P99" i="1" s="1"/>
  <c r="Q99" i="1" a="1"/>
  <c r="Q99" i="1" s="1"/>
  <c r="R99" i="1" a="1"/>
  <c r="R99" i="1" s="1"/>
  <c r="B379" i="1" a="1"/>
  <c r="B379" i="1" s="1"/>
  <c r="C379" i="1" a="1"/>
  <c r="C379" i="1" s="1"/>
  <c r="D379" i="1" a="1"/>
  <c r="D379" i="1" s="1"/>
  <c r="E379" i="1" a="1"/>
  <c r="E379" i="1" s="1"/>
  <c r="F379" i="1" a="1"/>
  <c r="F379" i="1" s="1"/>
  <c r="G379" i="1" a="1"/>
  <c r="G379" i="1" s="1"/>
  <c r="H379" i="1" a="1"/>
  <c r="H379" i="1" s="1"/>
  <c r="I379" i="1" a="1"/>
  <c r="I379" i="1" s="1"/>
  <c r="J379" i="1" a="1"/>
  <c r="J379" i="1" s="1"/>
  <c r="K379" i="1" a="1"/>
  <c r="K379" i="1" s="1"/>
  <c r="L379" i="1" a="1"/>
  <c r="L379" i="1" s="1"/>
  <c r="M379" i="1" a="1"/>
  <c r="M379" i="1" s="1"/>
  <c r="N379" i="1" a="1"/>
  <c r="N379" i="1" s="1"/>
  <c r="O379" i="1" a="1"/>
  <c r="O379" i="1" s="1"/>
  <c r="P379" i="1" a="1"/>
  <c r="P379" i="1" s="1"/>
  <c r="Q379" i="1" a="1"/>
  <c r="Q379" i="1" s="1"/>
  <c r="R379" i="1" a="1"/>
  <c r="R379" i="1" s="1"/>
  <c r="B77" i="1" a="1"/>
  <c r="B77" i="1" s="1"/>
  <c r="C77" i="1" a="1"/>
  <c r="C77" i="1" s="1"/>
  <c r="D77" i="1" a="1"/>
  <c r="D77" i="1" s="1"/>
  <c r="E77" i="1" a="1"/>
  <c r="E77" i="1" s="1"/>
  <c r="F77" i="1" a="1"/>
  <c r="F77" i="1" s="1"/>
  <c r="G77" i="1" a="1"/>
  <c r="G77" i="1" s="1"/>
  <c r="H77" i="1" a="1"/>
  <c r="H77" i="1" s="1"/>
  <c r="I77" i="1" a="1"/>
  <c r="I77" i="1" s="1"/>
  <c r="J77" i="1" a="1"/>
  <c r="J77" i="1" s="1"/>
  <c r="K77" i="1" a="1"/>
  <c r="K77" i="1" s="1"/>
  <c r="L77" i="1" a="1"/>
  <c r="L77" i="1" s="1"/>
  <c r="M77" i="1" a="1"/>
  <c r="M77" i="1" s="1"/>
  <c r="N77" i="1" a="1"/>
  <c r="N77" i="1" s="1"/>
  <c r="O77" i="1" a="1"/>
  <c r="O77" i="1" s="1"/>
  <c r="P77" i="1" a="1"/>
  <c r="P77" i="1" s="1"/>
  <c r="Q77" i="1" a="1"/>
  <c r="Q77" i="1" s="1"/>
  <c r="R77" i="1" a="1"/>
  <c r="R77" i="1" s="1"/>
  <c r="B102" i="1" a="1"/>
  <c r="B102" i="1" s="1"/>
  <c r="C102" i="1" a="1"/>
  <c r="C102" i="1" s="1"/>
  <c r="D102" i="1" a="1"/>
  <c r="D102" i="1" s="1"/>
  <c r="E102" i="1" a="1"/>
  <c r="E102" i="1" s="1"/>
  <c r="F102" i="1" a="1"/>
  <c r="F102" i="1" s="1"/>
  <c r="G102" i="1" a="1"/>
  <c r="G102" i="1" s="1"/>
  <c r="H102" i="1" a="1"/>
  <c r="H102" i="1" s="1"/>
  <c r="I102" i="1" a="1"/>
  <c r="I102" i="1" s="1"/>
  <c r="J102" i="1" a="1"/>
  <c r="J102" i="1" s="1"/>
  <c r="K102" i="1" a="1"/>
  <c r="K102" i="1" s="1"/>
  <c r="L102" i="1" a="1"/>
  <c r="L102" i="1" s="1"/>
  <c r="M102" i="1" a="1"/>
  <c r="M102" i="1" s="1"/>
  <c r="N102" i="1" a="1"/>
  <c r="N102" i="1" s="1"/>
  <c r="O102" i="1" a="1"/>
  <c r="O102" i="1" s="1"/>
  <c r="P102" i="1" a="1"/>
  <c r="P102" i="1" s="1"/>
  <c r="Q102" i="1" a="1"/>
  <c r="Q102" i="1" s="1"/>
  <c r="R102" i="1" a="1"/>
  <c r="R102" i="1" s="1"/>
  <c r="B103" i="1" a="1"/>
  <c r="B103" i="1" s="1"/>
  <c r="C103" i="1" a="1"/>
  <c r="C103" i="1" s="1"/>
  <c r="D103" i="1" a="1"/>
  <c r="D103" i="1" s="1"/>
  <c r="E103" i="1" a="1"/>
  <c r="E103" i="1" s="1"/>
  <c r="F103" i="1" a="1"/>
  <c r="F103" i="1" s="1"/>
  <c r="G103" i="1" a="1"/>
  <c r="G103" i="1" s="1"/>
  <c r="H103" i="1" a="1"/>
  <c r="H103" i="1" s="1"/>
  <c r="I103" i="1" a="1"/>
  <c r="I103" i="1" s="1"/>
  <c r="J103" i="1" a="1"/>
  <c r="J103" i="1" s="1"/>
  <c r="K103" i="1" a="1"/>
  <c r="K103" i="1" s="1"/>
  <c r="L103" i="1" a="1"/>
  <c r="L103" i="1" s="1"/>
  <c r="M103" i="1" a="1"/>
  <c r="M103" i="1" s="1"/>
  <c r="N103" i="1" a="1"/>
  <c r="N103" i="1" s="1"/>
  <c r="O103" i="1" a="1"/>
  <c r="O103" i="1" s="1"/>
  <c r="P103" i="1" a="1"/>
  <c r="P103" i="1" s="1"/>
  <c r="Q103" i="1" a="1"/>
  <c r="Q103" i="1" s="1"/>
  <c r="R103" i="1" a="1"/>
  <c r="R103" i="1" s="1"/>
  <c r="B105" i="1" a="1"/>
  <c r="B105" i="1" s="1"/>
  <c r="C105" i="1" a="1"/>
  <c r="C105" i="1" s="1"/>
  <c r="D105" i="1" a="1"/>
  <c r="D105" i="1" s="1"/>
  <c r="E105" i="1" a="1"/>
  <c r="E105" i="1" s="1"/>
  <c r="F105" i="1" a="1"/>
  <c r="F105" i="1" s="1"/>
  <c r="G105" i="1" a="1"/>
  <c r="G105" i="1" s="1"/>
  <c r="H105" i="1" a="1"/>
  <c r="H105" i="1" s="1"/>
  <c r="I105" i="1" a="1"/>
  <c r="I105" i="1" s="1"/>
  <c r="J105" i="1" a="1"/>
  <c r="J105" i="1" s="1"/>
  <c r="K105" i="1" a="1"/>
  <c r="K105" i="1" s="1"/>
  <c r="L105" i="1" a="1"/>
  <c r="L105" i="1" s="1"/>
  <c r="M105" i="1" a="1"/>
  <c r="M105" i="1" s="1"/>
  <c r="N105" i="1" a="1"/>
  <c r="N105" i="1" s="1"/>
  <c r="O105" i="1" a="1"/>
  <c r="O105" i="1" s="1"/>
  <c r="P105" i="1" a="1"/>
  <c r="P105" i="1" s="1"/>
  <c r="Q105" i="1" a="1"/>
  <c r="Q105" i="1" s="1"/>
  <c r="R105" i="1" a="1"/>
  <c r="R105" i="1" s="1"/>
  <c r="B106" i="1" a="1"/>
  <c r="B106" i="1" s="1"/>
  <c r="C106" i="1" a="1"/>
  <c r="C106" i="1" s="1"/>
  <c r="D106" i="1" a="1"/>
  <c r="D106" i="1" s="1"/>
  <c r="E106" i="1" a="1"/>
  <c r="E106" i="1" s="1"/>
  <c r="F106" i="1" a="1"/>
  <c r="F106" i="1" s="1"/>
  <c r="G106" i="1" a="1"/>
  <c r="G106" i="1" s="1"/>
  <c r="H106" i="1" a="1"/>
  <c r="H106" i="1" s="1"/>
  <c r="I106" i="1" a="1"/>
  <c r="I106" i="1" s="1"/>
  <c r="J106" i="1" a="1"/>
  <c r="J106" i="1" s="1"/>
  <c r="K106" i="1" a="1"/>
  <c r="K106" i="1" s="1"/>
  <c r="L106" i="1" a="1"/>
  <c r="L106" i="1" s="1"/>
  <c r="M106" i="1" a="1"/>
  <c r="M106" i="1" s="1"/>
  <c r="N106" i="1" a="1"/>
  <c r="N106" i="1" s="1"/>
  <c r="O106" i="1" a="1"/>
  <c r="O106" i="1" s="1"/>
  <c r="P106" i="1" a="1"/>
  <c r="P106" i="1" s="1"/>
  <c r="Q106" i="1" a="1"/>
  <c r="Q106" i="1" s="1"/>
  <c r="R106" i="1" a="1"/>
  <c r="R106" i="1" s="1"/>
  <c r="B72" i="1" a="1"/>
  <c r="B72" i="1" s="1"/>
  <c r="C72" i="1" a="1"/>
  <c r="C72" i="1" s="1"/>
  <c r="D72" i="1" a="1"/>
  <c r="D72" i="1" s="1"/>
  <c r="E72" i="1" a="1"/>
  <c r="E72" i="1" s="1"/>
  <c r="F72" i="1" a="1"/>
  <c r="F72" i="1" s="1"/>
  <c r="G72" i="1" a="1"/>
  <c r="G72" i="1" s="1"/>
  <c r="H72" i="1" a="1"/>
  <c r="H72" i="1" s="1"/>
  <c r="I72" i="1" a="1"/>
  <c r="I72" i="1" s="1"/>
  <c r="J72" i="1" a="1"/>
  <c r="J72" i="1" s="1"/>
  <c r="K72" i="1" a="1"/>
  <c r="K72" i="1" s="1"/>
  <c r="L72" i="1" a="1"/>
  <c r="L72" i="1" s="1"/>
  <c r="M72" i="1" a="1"/>
  <c r="M72" i="1" s="1"/>
  <c r="N72" i="1" a="1"/>
  <c r="N72" i="1" s="1"/>
  <c r="O72" i="1" a="1"/>
  <c r="O72" i="1" s="1"/>
  <c r="P72" i="1" a="1"/>
  <c r="P72" i="1" s="1"/>
  <c r="Q72" i="1" a="1"/>
  <c r="Q72" i="1" s="1"/>
  <c r="R72" i="1" a="1"/>
  <c r="R72" i="1" s="1"/>
  <c r="B108" i="1" a="1"/>
  <c r="B108" i="1" s="1"/>
  <c r="C108" i="1" a="1"/>
  <c r="C108" i="1" s="1"/>
  <c r="D108" i="1" a="1"/>
  <c r="D108" i="1" s="1"/>
  <c r="E108" i="1" a="1"/>
  <c r="E108" i="1" s="1"/>
  <c r="F108" i="1" a="1"/>
  <c r="F108" i="1" s="1"/>
  <c r="G108" i="1" a="1"/>
  <c r="G108" i="1" s="1"/>
  <c r="H108" i="1" a="1"/>
  <c r="H108" i="1" s="1"/>
  <c r="I108" i="1" a="1"/>
  <c r="I108" i="1" s="1"/>
  <c r="J108" i="1" a="1"/>
  <c r="J108" i="1" s="1"/>
  <c r="K108" i="1" a="1"/>
  <c r="K108" i="1" s="1"/>
  <c r="L108" i="1" a="1"/>
  <c r="L108" i="1" s="1"/>
  <c r="M108" i="1" a="1"/>
  <c r="M108" i="1" s="1"/>
  <c r="N108" i="1" a="1"/>
  <c r="N108" i="1" s="1"/>
  <c r="O108" i="1" a="1"/>
  <c r="O108" i="1" s="1"/>
  <c r="P108" i="1" a="1"/>
  <c r="P108" i="1" s="1"/>
  <c r="Q108" i="1" a="1"/>
  <c r="Q108" i="1" s="1"/>
  <c r="R108" i="1" a="1"/>
  <c r="R108" i="1" s="1"/>
  <c r="B109" i="1" a="1"/>
  <c r="B109" i="1" s="1"/>
  <c r="C109" i="1" a="1"/>
  <c r="C109" i="1" s="1"/>
  <c r="D109" i="1" a="1"/>
  <c r="D109" i="1" s="1"/>
  <c r="E109" i="1" a="1"/>
  <c r="E109" i="1" s="1"/>
  <c r="F109" i="1" a="1"/>
  <c r="F109" i="1" s="1"/>
  <c r="G109" i="1" a="1"/>
  <c r="G109" i="1" s="1"/>
  <c r="H109" i="1" a="1"/>
  <c r="H109" i="1" s="1"/>
  <c r="I109" i="1" a="1"/>
  <c r="I109" i="1" s="1"/>
  <c r="J109" i="1" a="1"/>
  <c r="J109" i="1" s="1"/>
  <c r="K109" i="1" a="1"/>
  <c r="K109" i="1" s="1"/>
  <c r="L109" i="1" a="1"/>
  <c r="L109" i="1" s="1"/>
  <c r="M109" i="1" a="1"/>
  <c r="M109" i="1" s="1"/>
  <c r="N109" i="1" a="1"/>
  <c r="N109" i="1" s="1"/>
  <c r="O109" i="1" a="1"/>
  <c r="O109" i="1" s="1"/>
  <c r="P109" i="1" a="1"/>
  <c r="P109" i="1" s="1"/>
  <c r="Q109" i="1" a="1"/>
  <c r="Q109" i="1" s="1"/>
  <c r="R109" i="1" a="1"/>
  <c r="R109" i="1" s="1"/>
  <c r="B98" i="1" a="1"/>
  <c r="B98" i="1" s="1"/>
  <c r="C98" i="1" a="1"/>
  <c r="C98" i="1" s="1"/>
  <c r="D98" i="1" a="1"/>
  <c r="D98" i="1" s="1"/>
  <c r="E98" i="1" a="1"/>
  <c r="E98" i="1" s="1"/>
  <c r="F98" i="1" a="1"/>
  <c r="F98" i="1" s="1"/>
  <c r="G98" i="1" a="1"/>
  <c r="G98" i="1" s="1"/>
  <c r="H98" i="1" a="1"/>
  <c r="H98" i="1" s="1"/>
  <c r="I98" i="1" a="1"/>
  <c r="I98" i="1" s="1"/>
  <c r="J98" i="1" a="1"/>
  <c r="J98" i="1" s="1"/>
  <c r="K98" i="1" a="1"/>
  <c r="K98" i="1" s="1"/>
  <c r="L98" i="1" a="1"/>
  <c r="L98" i="1" s="1"/>
  <c r="M98" i="1" a="1"/>
  <c r="M98" i="1" s="1"/>
  <c r="N98" i="1" a="1"/>
  <c r="N98" i="1" s="1"/>
  <c r="O98" i="1" a="1"/>
  <c r="O98" i="1" s="1"/>
  <c r="P98" i="1" a="1"/>
  <c r="P98" i="1" s="1"/>
  <c r="Q98" i="1" a="1"/>
  <c r="Q98" i="1" s="1"/>
  <c r="R98" i="1" a="1"/>
  <c r="R98" i="1" s="1"/>
  <c r="B110" i="1" a="1"/>
  <c r="B110" i="1" s="1"/>
  <c r="C110" i="1" a="1"/>
  <c r="C110" i="1" s="1"/>
  <c r="D110" i="1" a="1"/>
  <c r="D110" i="1" s="1"/>
  <c r="E110" i="1" a="1"/>
  <c r="E110" i="1" s="1"/>
  <c r="F110" i="1" a="1"/>
  <c r="F110" i="1" s="1"/>
  <c r="G110" i="1" a="1"/>
  <c r="G110" i="1" s="1"/>
  <c r="H110" i="1" a="1"/>
  <c r="H110" i="1" s="1"/>
  <c r="I110" i="1" a="1"/>
  <c r="I110" i="1" s="1"/>
  <c r="J110" i="1" a="1"/>
  <c r="J110" i="1" s="1"/>
  <c r="K110" i="1" a="1"/>
  <c r="K110" i="1" s="1"/>
  <c r="L110" i="1" a="1"/>
  <c r="L110" i="1" s="1"/>
  <c r="M110" i="1" a="1"/>
  <c r="M110" i="1" s="1"/>
  <c r="N110" i="1" a="1"/>
  <c r="N110" i="1" s="1"/>
  <c r="O110" i="1" a="1"/>
  <c r="O110" i="1" s="1"/>
  <c r="P110" i="1" a="1"/>
  <c r="P110" i="1" s="1"/>
  <c r="Q110" i="1" a="1"/>
  <c r="Q110" i="1" s="1"/>
  <c r="R110" i="1" a="1"/>
  <c r="R110" i="1" s="1"/>
  <c r="B111" i="1" a="1"/>
  <c r="B111" i="1" s="1"/>
  <c r="C111" i="1" a="1"/>
  <c r="C111" i="1" s="1"/>
  <c r="D111" i="1" a="1"/>
  <c r="D111" i="1" s="1"/>
  <c r="E111" i="1" a="1"/>
  <c r="E111" i="1" s="1"/>
  <c r="F111" i="1" a="1"/>
  <c r="F111" i="1" s="1"/>
  <c r="G111" i="1" a="1"/>
  <c r="G111" i="1" s="1"/>
  <c r="H111" i="1" a="1"/>
  <c r="H111" i="1" s="1"/>
  <c r="I111" i="1" a="1"/>
  <c r="I111" i="1" s="1"/>
  <c r="J111" i="1" a="1"/>
  <c r="J111" i="1" s="1"/>
  <c r="K111" i="1" a="1"/>
  <c r="K111" i="1" s="1"/>
  <c r="L111" i="1" a="1"/>
  <c r="L111" i="1" s="1"/>
  <c r="M111" i="1" a="1"/>
  <c r="M111" i="1" s="1"/>
  <c r="N111" i="1" a="1"/>
  <c r="N111" i="1" s="1"/>
  <c r="O111" i="1" a="1"/>
  <c r="O111" i="1" s="1"/>
  <c r="P111" i="1" a="1"/>
  <c r="P111" i="1" s="1"/>
  <c r="Q111" i="1" a="1"/>
  <c r="Q111" i="1" s="1"/>
  <c r="R111" i="1" a="1"/>
  <c r="R111" i="1" s="1"/>
  <c r="B332" i="1" a="1"/>
  <c r="B332" i="1" s="1"/>
  <c r="C332" i="1" a="1"/>
  <c r="C332" i="1" s="1"/>
  <c r="D332" i="1" a="1"/>
  <c r="D332" i="1" s="1"/>
  <c r="E332" i="1" a="1"/>
  <c r="E332" i="1" s="1"/>
  <c r="F332" i="1" a="1"/>
  <c r="F332" i="1" s="1"/>
  <c r="G332" i="1" a="1"/>
  <c r="G332" i="1" s="1"/>
  <c r="H332" i="1" a="1"/>
  <c r="H332" i="1" s="1"/>
  <c r="I332" i="1" a="1"/>
  <c r="I332" i="1" s="1"/>
  <c r="J332" i="1" a="1"/>
  <c r="J332" i="1" s="1"/>
  <c r="K332" i="1" a="1"/>
  <c r="K332" i="1" s="1"/>
  <c r="L332" i="1" a="1"/>
  <c r="L332" i="1" s="1"/>
  <c r="M332" i="1" a="1"/>
  <c r="M332" i="1" s="1"/>
  <c r="N332" i="1" a="1"/>
  <c r="N332" i="1" s="1"/>
  <c r="O332" i="1" a="1"/>
  <c r="O332" i="1" s="1"/>
  <c r="P332" i="1" a="1"/>
  <c r="P332" i="1" s="1"/>
  <c r="Q332" i="1" a="1"/>
  <c r="Q332" i="1" s="1"/>
  <c r="R332" i="1" a="1"/>
  <c r="R332" i="1" s="1"/>
  <c r="B112" i="1" a="1"/>
  <c r="B112" i="1" s="1"/>
  <c r="C112" i="1" a="1"/>
  <c r="C112" i="1" s="1"/>
  <c r="D112" i="1" a="1"/>
  <c r="D112" i="1" s="1"/>
  <c r="E112" i="1" a="1"/>
  <c r="E112" i="1" s="1"/>
  <c r="F112" i="1" a="1"/>
  <c r="F112" i="1" s="1"/>
  <c r="G112" i="1" a="1"/>
  <c r="G112" i="1" s="1"/>
  <c r="H112" i="1" a="1"/>
  <c r="H112" i="1" s="1"/>
  <c r="I112" i="1" a="1"/>
  <c r="I112" i="1" s="1"/>
  <c r="J112" i="1" a="1"/>
  <c r="J112" i="1" s="1"/>
  <c r="K112" i="1" a="1"/>
  <c r="K112" i="1" s="1"/>
  <c r="L112" i="1" a="1"/>
  <c r="L112" i="1" s="1"/>
  <c r="M112" i="1" a="1"/>
  <c r="M112" i="1" s="1"/>
  <c r="N112" i="1" a="1"/>
  <c r="N112" i="1" s="1"/>
  <c r="O112" i="1" a="1"/>
  <c r="O112" i="1" s="1"/>
  <c r="P112" i="1" a="1"/>
  <c r="P112" i="1" s="1"/>
  <c r="Q112" i="1" a="1"/>
  <c r="Q112" i="1" s="1"/>
  <c r="R112" i="1" a="1"/>
  <c r="R112" i="1" s="1"/>
  <c r="B113" i="1" a="1"/>
  <c r="B113" i="1" s="1"/>
  <c r="C113" i="1" a="1"/>
  <c r="C113" i="1" s="1"/>
  <c r="D113" i="1" a="1"/>
  <c r="D113" i="1" s="1"/>
  <c r="E113" i="1" a="1"/>
  <c r="E113" i="1" s="1"/>
  <c r="F113" i="1" a="1"/>
  <c r="F113" i="1" s="1"/>
  <c r="G113" i="1" a="1"/>
  <c r="G113" i="1" s="1"/>
  <c r="H113" i="1" a="1"/>
  <c r="H113" i="1" s="1"/>
  <c r="I113" i="1" a="1"/>
  <c r="I113" i="1" s="1"/>
  <c r="J113" i="1" a="1"/>
  <c r="J113" i="1" s="1"/>
  <c r="K113" i="1" a="1"/>
  <c r="K113" i="1" s="1"/>
  <c r="L113" i="1" a="1"/>
  <c r="L113" i="1" s="1"/>
  <c r="M113" i="1" a="1"/>
  <c r="M113" i="1" s="1"/>
  <c r="N113" i="1" a="1"/>
  <c r="N113" i="1" s="1"/>
  <c r="O113" i="1" a="1"/>
  <c r="O113" i="1" s="1"/>
  <c r="P113" i="1" a="1"/>
  <c r="P113" i="1" s="1"/>
  <c r="Q113" i="1" a="1"/>
  <c r="Q113" i="1" s="1"/>
  <c r="R113" i="1" a="1"/>
  <c r="R113" i="1" s="1"/>
  <c r="B71" i="1" a="1"/>
  <c r="B71" i="1" s="1"/>
  <c r="C71" i="1" a="1"/>
  <c r="C71" i="1" s="1"/>
  <c r="D71" i="1" a="1"/>
  <c r="D71" i="1" s="1"/>
  <c r="E71" i="1" a="1"/>
  <c r="E71" i="1" s="1"/>
  <c r="F71" i="1" a="1"/>
  <c r="F71" i="1" s="1"/>
  <c r="G71" i="1" a="1"/>
  <c r="G71" i="1" s="1"/>
  <c r="H71" i="1" a="1"/>
  <c r="H71" i="1" s="1"/>
  <c r="I71" i="1" a="1"/>
  <c r="I71" i="1" s="1"/>
  <c r="J71" i="1" a="1"/>
  <c r="J71" i="1" s="1"/>
  <c r="K71" i="1" a="1"/>
  <c r="K71" i="1" s="1"/>
  <c r="L71" i="1" a="1"/>
  <c r="L71" i="1" s="1"/>
  <c r="M71" i="1" a="1"/>
  <c r="M71" i="1" s="1"/>
  <c r="N71" i="1" a="1"/>
  <c r="N71" i="1" s="1"/>
  <c r="O71" i="1" a="1"/>
  <c r="O71" i="1" s="1"/>
  <c r="P71" i="1" a="1"/>
  <c r="P71" i="1" s="1"/>
  <c r="Q71" i="1" a="1"/>
  <c r="Q71" i="1" s="1"/>
  <c r="R71" i="1" a="1"/>
  <c r="R71" i="1" s="1"/>
  <c r="B114" i="1" a="1"/>
  <c r="B114" i="1" s="1"/>
  <c r="C114" i="1" a="1"/>
  <c r="C114" i="1" s="1"/>
  <c r="D114" i="1" a="1"/>
  <c r="D114" i="1" s="1"/>
  <c r="E114" i="1" a="1"/>
  <c r="E114" i="1" s="1"/>
  <c r="F114" i="1" a="1"/>
  <c r="F114" i="1" s="1"/>
  <c r="G114" i="1" a="1"/>
  <c r="G114" i="1" s="1"/>
  <c r="H114" i="1" a="1"/>
  <c r="H114" i="1" s="1"/>
  <c r="I114" i="1" a="1"/>
  <c r="I114" i="1" s="1"/>
  <c r="J114" i="1" a="1"/>
  <c r="J114" i="1" s="1"/>
  <c r="K114" i="1" a="1"/>
  <c r="K114" i="1" s="1"/>
  <c r="L114" i="1" a="1"/>
  <c r="L114" i="1" s="1"/>
  <c r="M114" i="1" a="1"/>
  <c r="M114" i="1" s="1"/>
  <c r="N114" i="1" a="1"/>
  <c r="N114" i="1" s="1"/>
  <c r="O114" i="1" a="1"/>
  <c r="O114" i="1" s="1"/>
  <c r="P114" i="1" a="1"/>
  <c r="P114" i="1" s="1"/>
  <c r="Q114" i="1" a="1"/>
  <c r="Q114" i="1" s="1"/>
  <c r="R114" i="1" a="1"/>
  <c r="R114" i="1" s="1"/>
  <c r="B116" i="1" a="1"/>
  <c r="B116" i="1" s="1"/>
  <c r="C116" i="1" a="1"/>
  <c r="C116" i="1" s="1"/>
  <c r="D116" i="1" a="1"/>
  <c r="D116" i="1" s="1"/>
  <c r="E116" i="1" a="1"/>
  <c r="E116" i="1" s="1"/>
  <c r="F116" i="1" a="1"/>
  <c r="F116" i="1" s="1"/>
  <c r="G116" i="1" a="1"/>
  <c r="G116" i="1" s="1"/>
  <c r="H116" i="1" a="1"/>
  <c r="H116" i="1" s="1"/>
  <c r="I116" i="1" a="1"/>
  <c r="I116" i="1" s="1"/>
  <c r="J116" i="1" a="1"/>
  <c r="J116" i="1" s="1"/>
  <c r="K116" i="1" a="1"/>
  <c r="K116" i="1" s="1"/>
  <c r="L116" i="1" a="1"/>
  <c r="L116" i="1" s="1"/>
  <c r="M116" i="1" a="1"/>
  <c r="M116" i="1" s="1"/>
  <c r="N116" i="1" a="1"/>
  <c r="N116" i="1" s="1"/>
  <c r="O116" i="1" a="1"/>
  <c r="O116" i="1" s="1"/>
  <c r="P116" i="1" a="1"/>
  <c r="P116" i="1" s="1"/>
  <c r="Q116" i="1" a="1"/>
  <c r="Q116" i="1" s="1"/>
  <c r="R116" i="1" a="1"/>
  <c r="R116" i="1" s="1"/>
  <c r="B92" i="1" a="1"/>
  <c r="B92" i="1" s="1"/>
  <c r="C92" i="1" a="1"/>
  <c r="C92" i="1" s="1"/>
  <c r="D92" i="1" a="1"/>
  <c r="D92" i="1" s="1"/>
  <c r="E92" i="1" a="1"/>
  <c r="E92" i="1" s="1"/>
  <c r="F92" i="1" a="1"/>
  <c r="F92" i="1" s="1"/>
  <c r="G92" i="1" a="1"/>
  <c r="G92" i="1" s="1"/>
  <c r="H92" i="1" a="1"/>
  <c r="H92" i="1" s="1"/>
  <c r="I92" i="1" a="1"/>
  <c r="I92" i="1" s="1"/>
  <c r="J92" i="1" a="1"/>
  <c r="J92" i="1" s="1"/>
  <c r="K92" i="1" a="1"/>
  <c r="K92" i="1" s="1"/>
  <c r="L92" i="1" a="1"/>
  <c r="L92" i="1" s="1"/>
  <c r="M92" i="1" a="1"/>
  <c r="M92" i="1" s="1"/>
  <c r="N92" i="1" a="1"/>
  <c r="N92" i="1" s="1"/>
  <c r="O92" i="1" a="1"/>
  <c r="O92" i="1" s="1"/>
  <c r="P92" i="1" a="1"/>
  <c r="P92" i="1" s="1"/>
  <c r="Q92" i="1" a="1"/>
  <c r="Q92" i="1" s="1"/>
  <c r="R92" i="1" a="1"/>
  <c r="R92" i="1" s="1"/>
  <c r="B117" i="1" a="1"/>
  <c r="B117" i="1" s="1"/>
  <c r="C117" i="1" a="1"/>
  <c r="C117" i="1" s="1"/>
  <c r="D117" i="1" a="1"/>
  <c r="D117" i="1" s="1"/>
  <c r="E117" i="1" a="1"/>
  <c r="E117" i="1" s="1"/>
  <c r="F117" i="1" a="1"/>
  <c r="F117" i="1" s="1"/>
  <c r="G117" i="1" a="1"/>
  <c r="G117" i="1" s="1"/>
  <c r="H117" i="1" a="1"/>
  <c r="H117" i="1" s="1"/>
  <c r="I117" i="1" a="1"/>
  <c r="I117" i="1" s="1"/>
  <c r="J117" i="1" a="1"/>
  <c r="J117" i="1" s="1"/>
  <c r="K117" i="1" a="1"/>
  <c r="K117" i="1" s="1"/>
  <c r="L117" i="1" a="1"/>
  <c r="L117" i="1" s="1"/>
  <c r="M117" i="1" a="1"/>
  <c r="M117" i="1" s="1"/>
  <c r="N117" i="1" a="1"/>
  <c r="N117" i="1" s="1"/>
  <c r="O117" i="1" a="1"/>
  <c r="O117" i="1" s="1"/>
  <c r="P117" i="1" a="1"/>
  <c r="P117" i="1" s="1"/>
  <c r="Q117" i="1" a="1"/>
  <c r="Q117" i="1" s="1"/>
  <c r="R117" i="1" a="1"/>
  <c r="R117" i="1" s="1"/>
  <c r="B119" i="1" a="1"/>
  <c r="B119" i="1" s="1"/>
  <c r="C119" i="1" a="1"/>
  <c r="C119" i="1" s="1"/>
  <c r="D119" i="1" a="1"/>
  <c r="D119" i="1" s="1"/>
  <c r="E119" i="1" a="1"/>
  <c r="E119" i="1" s="1"/>
  <c r="F119" i="1" a="1"/>
  <c r="F119" i="1" s="1"/>
  <c r="G119" i="1" a="1"/>
  <c r="G119" i="1" s="1"/>
  <c r="H119" i="1" a="1"/>
  <c r="H119" i="1" s="1"/>
  <c r="I119" i="1" a="1"/>
  <c r="I119" i="1" s="1"/>
  <c r="J119" i="1" a="1"/>
  <c r="J119" i="1" s="1"/>
  <c r="K119" i="1" a="1"/>
  <c r="K119" i="1" s="1"/>
  <c r="L119" i="1" a="1"/>
  <c r="L119" i="1" s="1"/>
  <c r="M119" i="1" a="1"/>
  <c r="M119" i="1" s="1"/>
  <c r="N119" i="1" a="1"/>
  <c r="N119" i="1" s="1"/>
  <c r="O119" i="1" a="1"/>
  <c r="O119" i="1" s="1"/>
  <c r="P119" i="1" a="1"/>
  <c r="P119" i="1" s="1"/>
  <c r="Q119" i="1" a="1"/>
  <c r="Q119" i="1" s="1"/>
  <c r="R119" i="1" a="1"/>
  <c r="R119" i="1" s="1"/>
  <c r="B120" i="1" a="1"/>
  <c r="B120" i="1" s="1"/>
  <c r="C120" i="1" a="1"/>
  <c r="C120" i="1" s="1"/>
  <c r="D120" i="1" a="1"/>
  <c r="D120" i="1" s="1"/>
  <c r="E120" i="1" a="1"/>
  <c r="E120" i="1" s="1"/>
  <c r="F120" i="1" a="1"/>
  <c r="F120" i="1" s="1"/>
  <c r="G120" i="1" a="1"/>
  <c r="G120" i="1" s="1"/>
  <c r="H120" i="1" a="1"/>
  <c r="H120" i="1" s="1"/>
  <c r="I120" i="1" a="1"/>
  <c r="I120" i="1" s="1"/>
  <c r="J120" i="1" a="1"/>
  <c r="J120" i="1" s="1"/>
  <c r="K120" i="1" a="1"/>
  <c r="K120" i="1" s="1"/>
  <c r="L120" i="1" a="1"/>
  <c r="L120" i="1" s="1"/>
  <c r="M120" i="1" a="1"/>
  <c r="M120" i="1" s="1"/>
  <c r="N120" i="1" a="1"/>
  <c r="N120" i="1" s="1"/>
  <c r="O120" i="1" a="1"/>
  <c r="O120" i="1" s="1"/>
  <c r="P120" i="1" a="1"/>
  <c r="P120" i="1" s="1"/>
  <c r="Q120" i="1" a="1"/>
  <c r="Q120" i="1" s="1"/>
  <c r="R120" i="1" a="1"/>
  <c r="R120" i="1" s="1"/>
  <c r="B121" i="1" a="1"/>
  <c r="B121" i="1" s="1"/>
  <c r="C121" i="1" a="1"/>
  <c r="C121" i="1" s="1"/>
  <c r="D121" i="1" a="1"/>
  <c r="D121" i="1" s="1"/>
  <c r="E121" i="1" a="1"/>
  <c r="E121" i="1" s="1"/>
  <c r="F121" i="1" a="1"/>
  <c r="F121" i="1" s="1"/>
  <c r="G121" i="1" a="1"/>
  <c r="G121" i="1" s="1"/>
  <c r="H121" i="1" a="1"/>
  <c r="H121" i="1" s="1"/>
  <c r="I121" i="1" a="1"/>
  <c r="I121" i="1" s="1"/>
  <c r="J121" i="1" a="1"/>
  <c r="J121" i="1" s="1"/>
  <c r="K121" i="1" a="1"/>
  <c r="K121" i="1" s="1"/>
  <c r="L121" i="1" a="1"/>
  <c r="L121" i="1" s="1"/>
  <c r="M121" i="1" a="1"/>
  <c r="M121" i="1" s="1"/>
  <c r="N121" i="1" a="1"/>
  <c r="N121" i="1" s="1"/>
  <c r="O121" i="1" a="1"/>
  <c r="O121" i="1" s="1"/>
  <c r="P121" i="1" a="1"/>
  <c r="P121" i="1" s="1"/>
  <c r="Q121" i="1" a="1"/>
  <c r="Q121" i="1" s="1"/>
  <c r="R121" i="1" a="1"/>
  <c r="R121" i="1" s="1"/>
  <c r="B122" i="1" a="1"/>
  <c r="B122" i="1" s="1"/>
  <c r="C122" i="1" a="1"/>
  <c r="C122" i="1" s="1"/>
  <c r="D122" i="1" a="1"/>
  <c r="D122" i="1" s="1"/>
  <c r="E122" i="1" a="1"/>
  <c r="E122" i="1" s="1"/>
  <c r="F122" i="1" a="1"/>
  <c r="F122" i="1" s="1"/>
  <c r="G122" i="1" a="1"/>
  <c r="G122" i="1" s="1"/>
  <c r="H122" i="1" a="1"/>
  <c r="H122" i="1" s="1"/>
  <c r="I122" i="1" a="1"/>
  <c r="I122" i="1" s="1"/>
  <c r="J122" i="1" a="1"/>
  <c r="J122" i="1" s="1"/>
  <c r="K122" i="1" a="1"/>
  <c r="K122" i="1" s="1"/>
  <c r="L122" i="1" a="1"/>
  <c r="L122" i="1" s="1"/>
  <c r="M122" i="1" a="1"/>
  <c r="M122" i="1" s="1"/>
  <c r="N122" i="1" a="1"/>
  <c r="N122" i="1" s="1"/>
  <c r="O122" i="1" a="1"/>
  <c r="O122" i="1" s="1"/>
  <c r="P122" i="1" a="1"/>
  <c r="P122" i="1" s="1"/>
  <c r="Q122" i="1" a="1"/>
  <c r="Q122" i="1" s="1"/>
  <c r="R122" i="1" a="1"/>
  <c r="R122" i="1" s="1"/>
  <c r="B123" i="1" a="1"/>
  <c r="B123" i="1" s="1"/>
  <c r="C123" i="1" a="1"/>
  <c r="C123" i="1" s="1"/>
  <c r="D123" i="1" a="1"/>
  <c r="D123" i="1" s="1"/>
  <c r="E123" i="1" a="1"/>
  <c r="E123" i="1" s="1"/>
  <c r="F123" i="1" a="1"/>
  <c r="F123" i="1" s="1"/>
  <c r="G123" i="1" a="1"/>
  <c r="G123" i="1" s="1"/>
  <c r="H123" i="1" a="1"/>
  <c r="H123" i="1" s="1"/>
  <c r="I123" i="1" a="1"/>
  <c r="I123" i="1" s="1"/>
  <c r="J123" i="1" a="1"/>
  <c r="J123" i="1" s="1"/>
  <c r="K123" i="1" a="1"/>
  <c r="K123" i="1" s="1"/>
  <c r="L123" i="1" a="1"/>
  <c r="L123" i="1" s="1"/>
  <c r="M123" i="1" a="1"/>
  <c r="M123" i="1" s="1"/>
  <c r="N123" i="1" a="1"/>
  <c r="N123" i="1" s="1"/>
  <c r="O123" i="1" a="1"/>
  <c r="O123" i="1" s="1"/>
  <c r="P123" i="1" a="1"/>
  <c r="P123" i="1" s="1"/>
  <c r="Q123" i="1" a="1"/>
  <c r="Q123" i="1" s="1"/>
  <c r="R123" i="1" a="1"/>
  <c r="R123" i="1" s="1"/>
  <c r="B82" i="1" a="1"/>
  <c r="B82" i="1" s="1"/>
  <c r="AF82" i="1" s="1" a="1"/>
  <c r="AF82" i="1" s="1"/>
  <c r="C82" i="1" a="1"/>
  <c r="C82" i="1" s="1"/>
  <c r="D82" i="1" a="1"/>
  <c r="D82" i="1" s="1"/>
  <c r="E82" i="1" a="1"/>
  <c r="E82" i="1" s="1"/>
  <c r="F82" i="1" a="1"/>
  <c r="F82" i="1" s="1"/>
  <c r="G82" i="1" a="1"/>
  <c r="G82" i="1" s="1"/>
  <c r="H82" i="1" a="1"/>
  <c r="H82" i="1" s="1"/>
  <c r="I82" i="1" a="1"/>
  <c r="I82" i="1" s="1"/>
  <c r="J82" i="1" a="1"/>
  <c r="J82" i="1" s="1"/>
  <c r="K82" i="1" a="1"/>
  <c r="K82" i="1" s="1"/>
  <c r="L82" i="1" a="1"/>
  <c r="L82" i="1" s="1"/>
  <c r="M82" i="1" a="1"/>
  <c r="M82" i="1" s="1"/>
  <c r="N82" i="1" a="1"/>
  <c r="N82" i="1" s="1"/>
  <c r="O82" i="1" a="1"/>
  <c r="O82" i="1" s="1"/>
  <c r="P82" i="1" a="1"/>
  <c r="P82" i="1" s="1"/>
  <c r="Q82" i="1" a="1"/>
  <c r="Q82" i="1" s="1"/>
  <c r="R82" i="1" a="1"/>
  <c r="R82" i="1" s="1"/>
  <c r="N6" i="1" a="1"/>
  <c r="N6" i="1" s="1"/>
  <c r="O6" i="1" a="1"/>
  <c r="O6" i="1" s="1"/>
  <c r="P6" i="1" a="1"/>
  <c r="P6" i="1" s="1"/>
  <c r="Q6" i="1" a="1"/>
  <c r="Q6" i="1" s="1"/>
  <c r="R6" i="1" a="1"/>
  <c r="R6" i="1" s="1"/>
  <c r="N3" i="1" a="1"/>
  <c r="N3" i="1" s="1"/>
  <c r="O3" i="1" a="1"/>
  <c r="O3" i="1" s="1"/>
  <c r="P3" i="1" a="1"/>
  <c r="P3" i="1" s="1"/>
  <c r="Q3" i="1" a="1"/>
  <c r="Q3" i="1" s="1"/>
  <c r="R3" i="1" a="1"/>
  <c r="R3" i="1" s="1"/>
  <c r="N4" i="1" a="1"/>
  <c r="N4" i="1" s="1"/>
  <c r="O4" i="1" a="1"/>
  <c r="O4" i="1" s="1"/>
  <c r="P4" i="1" a="1"/>
  <c r="P4" i="1" s="1"/>
  <c r="Q4" i="1" a="1"/>
  <c r="Q4" i="1" s="1"/>
  <c r="R4" i="1" a="1"/>
  <c r="R4" i="1" s="1"/>
  <c r="N5" i="1" a="1"/>
  <c r="N5" i="1" s="1"/>
  <c r="O5" i="1" a="1"/>
  <c r="O5" i="1" s="1"/>
  <c r="P5" i="1" a="1"/>
  <c r="P5" i="1" s="1"/>
  <c r="Q5" i="1" a="1"/>
  <c r="Q5" i="1" s="1"/>
  <c r="R5" i="1" a="1"/>
  <c r="R5" i="1" s="1"/>
  <c r="N7" i="1" a="1"/>
  <c r="N7" i="1" s="1"/>
  <c r="O7" i="1" a="1"/>
  <c r="O7" i="1" s="1"/>
  <c r="P7" i="1" a="1"/>
  <c r="P7" i="1" s="1"/>
  <c r="Q7" i="1" a="1"/>
  <c r="Q7" i="1" s="1"/>
  <c r="R7" i="1" a="1"/>
  <c r="R7" i="1" s="1"/>
  <c r="N8" i="1" a="1"/>
  <c r="N8" i="1" s="1"/>
  <c r="O8" i="1" a="1"/>
  <c r="O8" i="1" s="1"/>
  <c r="P8" i="1" a="1"/>
  <c r="P8" i="1" s="1"/>
  <c r="Q8" i="1" a="1"/>
  <c r="Q8" i="1" s="1"/>
  <c r="R8" i="1" a="1"/>
  <c r="R8" i="1" s="1"/>
  <c r="N372" i="1" a="1"/>
  <c r="N372" i="1" s="1"/>
  <c r="O372" i="1" a="1"/>
  <c r="O372" i="1" s="1"/>
  <c r="P372" i="1" a="1"/>
  <c r="P372" i="1" s="1"/>
  <c r="Q372" i="1" a="1"/>
  <c r="Q372" i="1" s="1"/>
  <c r="R372" i="1" a="1"/>
  <c r="R372" i="1" s="1"/>
  <c r="N10" i="1" a="1"/>
  <c r="N10" i="1" s="1"/>
  <c r="O10" i="1" a="1"/>
  <c r="O10" i="1" s="1"/>
  <c r="P10" i="1" a="1"/>
  <c r="P10" i="1" s="1"/>
  <c r="Q10" i="1" a="1"/>
  <c r="Q10" i="1" s="1"/>
  <c r="R10" i="1" a="1"/>
  <c r="R10" i="1" s="1"/>
  <c r="N11" i="1" a="1"/>
  <c r="N11" i="1" s="1"/>
  <c r="O11" i="1" a="1"/>
  <c r="O11" i="1" s="1"/>
  <c r="P11" i="1" a="1"/>
  <c r="P11" i="1" s="1"/>
  <c r="Q11" i="1" a="1"/>
  <c r="Q11" i="1" s="1"/>
  <c r="R11" i="1" a="1"/>
  <c r="R11" i="1" s="1"/>
  <c r="N12" i="1" a="1"/>
  <c r="N12" i="1" s="1"/>
  <c r="O12" i="1" a="1"/>
  <c r="O12" i="1" s="1"/>
  <c r="P12" i="1" a="1"/>
  <c r="P12" i="1" s="1"/>
  <c r="Q12" i="1" a="1"/>
  <c r="Q12" i="1" s="1"/>
  <c r="R12" i="1" a="1"/>
  <c r="R12" i="1" s="1"/>
  <c r="N353" i="1" a="1"/>
  <c r="N353" i="1" s="1"/>
  <c r="O353" i="1" a="1"/>
  <c r="O353" i="1" s="1"/>
  <c r="P353" i="1" a="1"/>
  <c r="P353" i="1" s="1"/>
  <c r="Q353" i="1" a="1"/>
  <c r="Q353" i="1" s="1"/>
  <c r="R353" i="1" a="1"/>
  <c r="R353" i="1" s="1"/>
  <c r="N13" i="1" a="1"/>
  <c r="N13" i="1" s="1"/>
  <c r="O13" i="1" a="1"/>
  <c r="O13" i="1" s="1"/>
  <c r="P13" i="1" a="1"/>
  <c r="P13" i="1" s="1"/>
  <c r="Q13" i="1" a="1"/>
  <c r="Q13" i="1" s="1"/>
  <c r="R13" i="1" a="1"/>
  <c r="R13" i="1" s="1"/>
  <c r="N38" i="1" a="1"/>
  <c r="N38" i="1" s="1"/>
  <c r="O38" i="1" a="1"/>
  <c r="O38" i="1" s="1"/>
  <c r="P38" i="1" a="1"/>
  <c r="P38" i="1" s="1"/>
  <c r="Q38" i="1" a="1"/>
  <c r="Q38" i="1" s="1"/>
  <c r="R38" i="1" a="1"/>
  <c r="R38" i="1" s="1"/>
  <c r="N14" i="1" a="1"/>
  <c r="N14" i="1" s="1"/>
  <c r="O14" i="1" a="1"/>
  <c r="O14" i="1" s="1"/>
  <c r="P14" i="1" a="1"/>
  <c r="P14" i="1" s="1"/>
  <c r="Q14" i="1" a="1"/>
  <c r="Q14" i="1" s="1"/>
  <c r="R14" i="1" a="1"/>
  <c r="R14" i="1" s="1"/>
  <c r="N15" i="1" a="1"/>
  <c r="N15" i="1" s="1"/>
  <c r="O15" i="1" a="1"/>
  <c r="O15" i="1" s="1"/>
  <c r="P15" i="1" a="1"/>
  <c r="P15" i="1" s="1"/>
  <c r="Q15" i="1" a="1"/>
  <c r="Q15" i="1" s="1"/>
  <c r="R15" i="1" a="1"/>
  <c r="R15" i="1" s="1"/>
  <c r="N41" i="1" a="1"/>
  <c r="N41" i="1" s="1"/>
  <c r="O41" i="1" a="1"/>
  <c r="O41" i="1" s="1"/>
  <c r="P41" i="1" a="1"/>
  <c r="P41" i="1" s="1"/>
  <c r="Q41" i="1" a="1"/>
  <c r="Q41" i="1" s="1"/>
  <c r="R41" i="1" a="1"/>
  <c r="R41" i="1" s="1"/>
  <c r="N9" i="1" a="1"/>
  <c r="N9" i="1" s="1"/>
  <c r="O9" i="1" a="1"/>
  <c r="O9" i="1" s="1"/>
  <c r="P9" i="1" a="1"/>
  <c r="P9" i="1" s="1"/>
  <c r="Q9" i="1" a="1"/>
  <c r="Q9" i="1" s="1"/>
  <c r="R9" i="1" a="1"/>
  <c r="R9" i="1" s="1"/>
  <c r="N373" i="1" a="1"/>
  <c r="N373" i="1" s="1"/>
  <c r="O373" i="1" a="1"/>
  <c r="O373" i="1" s="1"/>
  <c r="P373" i="1" a="1"/>
  <c r="P373" i="1" s="1"/>
  <c r="Q373" i="1" a="1"/>
  <c r="Q373" i="1" s="1"/>
  <c r="R373" i="1" a="1"/>
  <c r="R373" i="1" s="1"/>
  <c r="N30" i="1" a="1"/>
  <c r="N30" i="1" s="1"/>
  <c r="O30" i="1" a="1"/>
  <c r="O30" i="1" s="1"/>
  <c r="P30" i="1" a="1"/>
  <c r="P30" i="1" s="1"/>
  <c r="Q30" i="1" a="1"/>
  <c r="Q30" i="1" s="1"/>
  <c r="R30" i="1" a="1"/>
  <c r="R30" i="1" s="1"/>
  <c r="N17" i="1" a="1"/>
  <c r="N17" i="1" s="1"/>
  <c r="O17" i="1" a="1"/>
  <c r="O17" i="1" s="1"/>
  <c r="P17" i="1" a="1"/>
  <c r="P17" i="1" s="1"/>
  <c r="Q17" i="1" a="1"/>
  <c r="Q17" i="1" s="1"/>
  <c r="R17" i="1" a="1"/>
  <c r="R17" i="1" s="1"/>
  <c r="N18" i="1" a="1"/>
  <c r="N18" i="1" s="1"/>
  <c r="O18" i="1" a="1"/>
  <c r="O18" i="1" s="1"/>
  <c r="P18" i="1" a="1"/>
  <c r="P18" i="1" s="1"/>
  <c r="Q18" i="1" a="1"/>
  <c r="Q18" i="1" s="1"/>
  <c r="R18" i="1" a="1"/>
  <c r="R18" i="1" s="1"/>
  <c r="N19" i="1" a="1"/>
  <c r="N19" i="1" s="1"/>
  <c r="O19" i="1" a="1"/>
  <c r="O19" i="1" s="1"/>
  <c r="P19" i="1" a="1"/>
  <c r="P19" i="1" s="1"/>
  <c r="Q19" i="1" a="1"/>
  <c r="Q19" i="1" s="1"/>
  <c r="R19" i="1" a="1"/>
  <c r="R19" i="1" s="1"/>
  <c r="N20" i="1" a="1"/>
  <c r="N20" i="1" s="1"/>
  <c r="O20" i="1" a="1"/>
  <c r="O20" i="1" s="1"/>
  <c r="P20" i="1" a="1"/>
  <c r="P20" i="1" s="1"/>
  <c r="Q20" i="1" a="1"/>
  <c r="Q20" i="1" s="1"/>
  <c r="R20" i="1" a="1"/>
  <c r="R20" i="1" s="1"/>
  <c r="N21" i="1" a="1"/>
  <c r="N21" i="1" s="1"/>
  <c r="O21" i="1" a="1"/>
  <c r="O21" i="1" s="1"/>
  <c r="P21" i="1" a="1"/>
  <c r="P21" i="1" s="1"/>
  <c r="Q21" i="1" a="1"/>
  <c r="Q21" i="1" s="1"/>
  <c r="R21" i="1" a="1"/>
  <c r="R21" i="1" s="1"/>
  <c r="N22" i="1" a="1"/>
  <c r="N22" i="1" s="1"/>
  <c r="O22" i="1" a="1"/>
  <c r="O22" i="1" s="1"/>
  <c r="P22" i="1" a="1"/>
  <c r="P22" i="1" s="1"/>
  <c r="Q22" i="1" a="1"/>
  <c r="Q22" i="1" s="1"/>
  <c r="R22" i="1" a="1"/>
  <c r="R22" i="1" s="1"/>
  <c r="N23" i="1" a="1"/>
  <c r="N23" i="1" s="1"/>
  <c r="O23" i="1" a="1"/>
  <c r="O23" i="1" s="1"/>
  <c r="P23" i="1" a="1"/>
  <c r="P23" i="1" s="1"/>
  <c r="Q23" i="1" a="1"/>
  <c r="Q23" i="1" s="1"/>
  <c r="R23" i="1" a="1"/>
  <c r="R23" i="1" s="1"/>
  <c r="N24" i="1" a="1"/>
  <c r="N24" i="1" s="1"/>
  <c r="O24" i="1" a="1"/>
  <c r="O24" i="1" s="1"/>
  <c r="P24" i="1" a="1"/>
  <c r="P24" i="1" s="1"/>
  <c r="Q24" i="1" a="1"/>
  <c r="Q24" i="1" s="1"/>
  <c r="R24" i="1" a="1"/>
  <c r="R24" i="1" s="1"/>
  <c r="N27" i="1" a="1"/>
  <c r="N27" i="1" s="1"/>
  <c r="O27" i="1" a="1"/>
  <c r="O27" i="1" s="1"/>
  <c r="P27" i="1" a="1"/>
  <c r="P27" i="1" s="1"/>
  <c r="Q27" i="1" a="1"/>
  <c r="Q27" i="1" s="1"/>
  <c r="R27" i="1" a="1"/>
  <c r="R27" i="1" s="1"/>
  <c r="N25" i="1" a="1"/>
  <c r="N25" i="1" s="1"/>
  <c r="O25" i="1" a="1"/>
  <c r="O25" i="1" s="1"/>
  <c r="P25" i="1" a="1"/>
  <c r="P25" i="1" s="1"/>
  <c r="Q25" i="1" a="1"/>
  <c r="Q25" i="1" s="1"/>
  <c r="R25" i="1" a="1"/>
  <c r="R25" i="1" s="1"/>
  <c r="N26" i="1" a="1"/>
  <c r="N26" i="1" s="1"/>
  <c r="O26" i="1" a="1"/>
  <c r="O26" i="1" s="1"/>
  <c r="P26" i="1" a="1"/>
  <c r="P26" i="1" s="1"/>
  <c r="Q26" i="1" a="1"/>
  <c r="Q26" i="1" s="1"/>
  <c r="R26" i="1" a="1"/>
  <c r="R26" i="1" s="1"/>
  <c r="N28" i="1" a="1"/>
  <c r="N28" i="1" s="1"/>
  <c r="O28" i="1" a="1"/>
  <c r="O28" i="1" s="1"/>
  <c r="P28" i="1" a="1"/>
  <c r="P28" i="1" s="1"/>
  <c r="Q28" i="1" a="1"/>
  <c r="Q28" i="1" s="1"/>
  <c r="R28" i="1" a="1"/>
  <c r="R28" i="1" s="1"/>
  <c r="N34" i="1" a="1"/>
  <c r="N34" i="1" s="1"/>
  <c r="O34" i="1" a="1"/>
  <c r="O34" i="1" s="1"/>
  <c r="P34" i="1" a="1"/>
  <c r="P34" i="1" s="1"/>
  <c r="Q34" i="1" a="1"/>
  <c r="Q34" i="1" s="1"/>
  <c r="R34" i="1" a="1"/>
  <c r="R34" i="1" s="1"/>
  <c r="N29" i="1" a="1"/>
  <c r="N29" i="1" s="1"/>
  <c r="O29" i="1" a="1"/>
  <c r="O29" i="1" s="1"/>
  <c r="P29" i="1" a="1"/>
  <c r="P29" i="1" s="1"/>
  <c r="Q29" i="1" a="1"/>
  <c r="Q29" i="1" s="1"/>
  <c r="R29" i="1" a="1"/>
  <c r="R29" i="1" s="1"/>
  <c r="N31" i="1" a="1"/>
  <c r="N31" i="1" s="1"/>
  <c r="O31" i="1" a="1"/>
  <c r="O31" i="1" s="1"/>
  <c r="P31" i="1" a="1"/>
  <c r="P31" i="1" s="1"/>
  <c r="Q31" i="1" a="1"/>
  <c r="Q31" i="1" s="1"/>
  <c r="R31" i="1" a="1"/>
  <c r="R31" i="1" s="1"/>
  <c r="N32" i="1" a="1"/>
  <c r="N32" i="1" s="1"/>
  <c r="O32" i="1" a="1"/>
  <c r="O32" i="1" s="1"/>
  <c r="P32" i="1" a="1"/>
  <c r="P32" i="1" s="1"/>
  <c r="Q32" i="1" a="1"/>
  <c r="Q32" i="1" s="1"/>
  <c r="R32" i="1" a="1"/>
  <c r="R32" i="1" s="1"/>
  <c r="N33" i="1" a="1"/>
  <c r="N33" i="1" s="1"/>
  <c r="O33" i="1" a="1"/>
  <c r="O33" i="1" s="1"/>
  <c r="P33" i="1" a="1"/>
  <c r="P33" i="1" s="1"/>
  <c r="Q33" i="1" a="1"/>
  <c r="Q33" i="1" s="1"/>
  <c r="R33" i="1" a="1"/>
  <c r="R33" i="1" s="1"/>
  <c r="N35" i="1" a="1"/>
  <c r="N35" i="1" s="1"/>
  <c r="O35" i="1" a="1"/>
  <c r="O35" i="1" s="1"/>
  <c r="P35" i="1" a="1"/>
  <c r="P35" i="1" s="1"/>
  <c r="Q35" i="1" a="1"/>
  <c r="Q35" i="1" s="1"/>
  <c r="R35" i="1" a="1"/>
  <c r="R35" i="1" s="1"/>
  <c r="N36" i="1" a="1"/>
  <c r="N36" i="1" s="1"/>
  <c r="O36" i="1" a="1"/>
  <c r="O36" i="1" s="1"/>
  <c r="P36" i="1" a="1"/>
  <c r="P36" i="1" s="1"/>
  <c r="Q36" i="1" a="1"/>
  <c r="Q36" i="1" s="1"/>
  <c r="R36" i="1" a="1"/>
  <c r="R36" i="1" s="1"/>
  <c r="N37" i="1" a="1"/>
  <c r="N37" i="1" s="1"/>
  <c r="O37" i="1" a="1"/>
  <c r="O37" i="1" s="1"/>
  <c r="P37" i="1" a="1"/>
  <c r="P37" i="1" s="1"/>
  <c r="Q37" i="1" a="1"/>
  <c r="Q37" i="1" s="1"/>
  <c r="R37" i="1" a="1"/>
  <c r="R37" i="1" s="1"/>
  <c r="N39" i="1" a="1"/>
  <c r="N39" i="1" s="1"/>
  <c r="O39" i="1" a="1"/>
  <c r="O39" i="1" s="1"/>
  <c r="P39" i="1" a="1"/>
  <c r="P39" i="1" s="1"/>
  <c r="Q39" i="1" a="1"/>
  <c r="Q39" i="1" s="1"/>
  <c r="R39" i="1" a="1"/>
  <c r="R39" i="1" s="1"/>
  <c r="N40" i="1" a="1"/>
  <c r="N40" i="1" s="1"/>
  <c r="O40" i="1" a="1"/>
  <c r="O40" i="1" s="1"/>
  <c r="P40" i="1" a="1"/>
  <c r="P40" i="1" s="1"/>
  <c r="Q40" i="1" a="1"/>
  <c r="Q40" i="1" s="1"/>
  <c r="R40" i="1" a="1"/>
  <c r="R40" i="1" s="1"/>
  <c r="N43" i="1" a="1"/>
  <c r="N43" i="1" s="1"/>
  <c r="O43" i="1" a="1"/>
  <c r="O43" i="1" s="1"/>
  <c r="P43" i="1" a="1"/>
  <c r="P43" i="1" s="1"/>
  <c r="Q43" i="1" a="1"/>
  <c r="Q43" i="1" s="1"/>
  <c r="R43" i="1" a="1"/>
  <c r="R43" i="1" s="1"/>
  <c r="N44" i="1" a="1"/>
  <c r="N44" i="1" s="1"/>
  <c r="O44" i="1" a="1"/>
  <c r="O44" i="1" s="1"/>
  <c r="P44" i="1" a="1"/>
  <c r="P44" i="1" s="1"/>
  <c r="Q44" i="1" a="1"/>
  <c r="Q44" i="1" s="1"/>
  <c r="R44" i="1" a="1"/>
  <c r="R44" i="1" s="1"/>
  <c r="N45" i="1" a="1"/>
  <c r="N45" i="1" s="1"/>
  <c r="O45" i="1" a="1"/>
  <c r="O45" i="1" s="1"/>
  <c r="P45" i="1" a="1"/>
  <c r="P45" i="1" s="1"/>
  <c r="Q45" i="1" a="1"/>
  <c r="Q45" i="1" s="1"/>
  <c r="R45" i="1" a="1"/>
  <c r="R45" i="1" s="1"/>
  <c r="N46" i="1" a="1"/>
  <c r="N46" i="1" s="1"/>
  <c r="O46" i="1" a="1"/>
  <c r="O46" i="1" s="1"/>
  <c r="P46" i="1" a="1"/>
  <c r="P46" i="1" s="1"/>
  <c r="Q46" i="1" a="1"/>
  <c r="Q46" i="1" s="1"/>
  <c r="R46" i="1" a="1"/>
  <c r="R46" i="1" s="1"/>
  <c r="N47" i="1" a="1"/>
  <c r="N47" i="1" s="1"/>
  <c r="O47" i="1" a="1"/>
  <c r="O47" i="1" s="1"/>
  <c r="P47" i="1" a="1"/>
  <c r="P47" i="1" s="1"/>
  <c r="Q47" i="1" a="1"/>
  <c r="Q47" i="1" s="1"/>
  <c r="R47" i="1" a="1"/>
  <c r="R47" i="1" s="1"/>
  <c r="N48" i="1" a="1"/>
  <c r="N48" i="1" s="1"/>
  <c r="O48" i="1" a="1"/>
  <c r="O48" i="1" s="1"/>
  <c r="P48" i="1" a="1"/>
  <c r="P48" i="1" s="1"/>
  <c r="Q48" i="1" a="1"/>
  <c r="Q48" i="1" s="1"/>
  <c r="R48" i="1" a="1"/>
  <c r="R48" i="1" s="1"/>
  <c r="N49" i="1" a="1"/>
  <c r="N49" i="1" s="1"/>
  <c r="O49" i="1" a="1"/>
  <c r="O49" i="1" s="1"/>
  <c r="P49" i="1" a="1"/>
  <c r="P49" i="1" s="1"/>
  <c r="Q49" i="1" a="1"/>
  <c r="Q49" i="1" s="1"/>
  <c r="R49" i="1" a="1"/>
  <c r="R49" i="1" s="1"/>
  <c r="N60" i="1" a="1"/>
  <c r="N60" i="1" s="1"/>
  <c r="O60" i="1" a="1"/>
  <c r="O60" i="1" s="1"/>
  <c r="P60" i="1" a="1"/>
  <c r="P60" i="1" s="1"/>
  <c r="Q60" i="1" a="1"/>
  <c r="Q60" i="1" s="1"/>
  <c r="R60" i="1" a="1"/>
  <c r="R60" i="1" s="1"/>
  <c r="N50" i="1" a="1"/>
  <c r="N50" i="1" s="1"/>
  <c r="O50" i="1" a="1"/>
  <c r="O50" i="1" s="1"/>
  <c r="P50" i="1" a="1"/>
  <c r="P50" i="1" s="1"/>
  <c r="Q50" i="1" a="1"/>
  <c r="Q50" i="1" s="1"/>
  <c r="R50" i="1" a="1"/>
  <c r="R50" i="1" s="1"/>
  <c r="N51" i="1" a="1"/>
  <c r="N51" i="1" s="1"/>
  <c r="O51" i="1" a="1"/>
  <c r="O51" i="1" s="1"/>
  <c r="P51" i="1" a="1"/>
  <c r="P51" i="1" s="1"/>
  <c r="Q51" i="1" a="1"/>
  <c r="Q51" i="1" s="1"/>
  <c r="R51" i="1" a="1"/>
  <c r="R51" i="1" s="1"/>
  <c r="N374" i="1" a="1"/>
  <c r="N374" i="1" s="1"/>
  <c r="O374" i="1" a="1"/>
  <c r="O374" i="1" s="1"/>
  <c r="P374" i="1" a="1"/>
  <c r="P374" i="1" s="1"/>
  <c r="Q374" i="1" a="1"/>
  <c r="Q374" i="1" s="1"/>
  <c r="R374" i="1" a="1"/>
  <c r="R374" i="1" s="1"/>
  <c r="N52" i="1" a="1"/>
  <c r="N52" i="1" s="1"/>
  <c r="O52" i="1" a="1"/>
  <c r="O52" i="1" s="1"/>
  <c r="P52" i="1" a="1"/>
  <c r="P52" i="1" s="1"/>
  <c r="Q52" i="1" a="1"/>
  <c r="Q52" i="1" s="1"/>
  <c r="R52" i="1" a="1"/>
  <c r="R52" i="1" s="1"/>
  <c r="N62" i="1" a="1"/>
  <c r="N62" i="1" s="1"/>
  <c r="O62" i="1" a="1"/>
  <c r="O62" i="1" s="1"/>
  <c r="P62" i="1" a="1"/>
  <c r="P62" i="1" s="1"/>
  <c r="Q62" i="1" a="1"/>
  <c r="Q62" i="1" s="1"/>
  <c r="R62" i="1" a="1"/>
  <c r="R62" i="1" s="1"/>
  <c r="N53" i="1" a="1"/>
  <c r="N53" i="1" s="1"/>
  <c r="O53" i="1" a="1"/>
  <c r="O53" i="1" s="1"/>
  <c r="P53" i="1" a="1"/>
  <c r="P53" i="1" s="1"/>
  <c r="Q53" i="1" a="1"/>
  <c r="Q53" i="1" s="1"/>
  <c r="R53" i="1" a="1"/>
  <c r="R53" i="1" s="1"/>
  <c r="N54" i="1" a="1"/>
  <c r="N54" i="1" s="1"/>
  <c r="O54" i="1" a="1"/>
  <c r="O54" i="1" s="1"/>
  <c r="P54" i="1" a="1"/>
  <c r="P54" i="1" s="1"/>
  <c r="Q54" i="1" a="1"/>
  <c r="Q54" i="1" s="1"/>
  <c r="R54" i="1" a="1"/>
  <c r="R54" i="1" s="1"/>
  <c r="N55" i="1" a="1"/>
  <c r="N55" i="1" s="1"/>
  <c r="O55" i="1" a="1"/>
  <c r="O55" i="1" s="1"/>
  <c r="P55" i="1" a="1"/>
  <c r="P55" i="1" s="1"/>
  <c r="Q55" i="1" a="1"/>
  <c r="Q55" i="1" s="1"/>
  <c r="R55" i="1" a="1"/>
  <c r="R55" i="1" s="1"/>
  <c r="N66" i="1" a="1"/>
  <c r="N66" i="1" s="1"/>
  <c r="O66" i="1" a="1"/>
  <c r="O66" i="1" s="1"/>
  <c r="P66" i="1" a="1"/>
  <c r="P66" i="1" s="1"/>
  <c r="Q66" i="1" a="1"/>
  <c r="Q66" i="1" s="1"/>
  <c r="R66" i="1" a="1"/>
  <c r="R66" i="1" s="1"/>
  <c r="N56" i="1" a="1"/>
  <c r="N56" i="1" s="1"/>
  <c r="O56" i="1" a="1"/>
  <c r="O56" i="1" s="1"/>
  <c r="P56" i="1" a="1"/>
  <c r="P56" i="1" s="1"/>
  <c r="Q56" i="1" a="1"/>
  <c r="Q56" i="1" s="1"/>
  <c r="R56" i="1" a="1"/>
  <c r="R56" i="1" s="1"/>
  <c r="N57" i="1" a="1"/>
  <c r="N57" i="1" s="1"/>
  <c r="O57" i="1" a="1"/>
  <c r="O57" i="1" s="1"/>
  <c r="P57" i="1" a="1"/>
  <c r="P57" i="1" s="1"/>
  <c r="Q57" i="1" a="1"/>
  <c r="Q57" i="1" s="1"/>
  <c r="R57" i="1" a="1"/>
  <c r="R57" i="1" s="1"/>
  <c r="N58" i="1" a="1"/>
  <c r="N58" i="1" s="1"/>
  <c r="O58" i="1" a="1"/>
  <c r="O58" i="1" s="1"/>
  <c r="P58" i="1" a="1"/>
  <c r="P58" i="1" s="1"/>
  <c r="Q58" i="1" a="1"/>
  <c r="Q58" i="1" s="1"/>
  <c r="R58" i="1" a="1"/>
  <c r="R58" i="1" s="1"/>
  <c r="N59" i="1" a="1"/>
  <c r="N59" i="1" s="1"/>
  <c r="O59" i="1" a="1"/>
  <c r="O59" i="1" s="1"/>
  <c r="P59" i="1" a="1"/>
  <c r="P59" i="1" s="1"/>
  <c r="Q59" i="1" a="1"/>
  <c r="Q59" i="1" s="1"/>
  <c r="R59" i="1" a="1"/>
  <c r="R59" i="1" s="1"/>
  <c r="N61" i="1" a="1"/>
  <c r="N61" i="1" s="1"/>
  <c r="O61" i="1" a="1"/>
  <c r="O61" i="1" s="1"/>
  <c r="P61" i="1" a="1"/>
  <c r="P61" i="1" s="1"/>
  <c r="Q61" i="1" a="1"/>
  <c r="Q61" i="1" s="1"/>
  <c r="R61" i="1" a="1"/>
  <c r="R61" i="1" s="1"/>
  <c r="N183" i="1" a="1"/>
  <c r="N183" i="1" s="1"/>
  <c r="O183" i="1" a="1"/>
  <c r="O183" i="1" s="1"/>
  <c r="P183" i="1" a="1"/>
  <c r="P183" i="1" s="1"/>
  <c r="Q183" i="1" a="1"/>
  <c r="Q183" i="1" s="1"/>
  <c r="R183" i="1" a="1"/>
  <c r="R183" i="1" s="1"/>
  <c r="N69" i="1" a="1"/>
  <c r="N69" i="1" s="1"/>
  <c r="O69" i="1" a="1"/>
  <c r="O69" i="1" s="1"/>
  <c r="P69" i="1" a="1"/>
  <c r="P69" i="1" s="1"/>
  <c r="Q69" i="1" a="1"/>
  <c r="Q69" i="1" s="1"/>
  <c r="R69" i="1" a="1"/>
  <c r="R69" i="1" s="1"/>
  <c r="N375" i="1" a="1"/>
  <c r="N375" i="1" s="1"/>
  <c r="O375" i="1" a="1"/>
  <c r="O375" i="1" s="1"/>
  <c r="P375" i="1" a="1"/>
  <c r="P375" i="1" s="1"/>
  <c r="Q375" i="1" a="1"/>
  <c r="Q375" i="1" s="1"/>
  <c r="R375" i="1" a="1"/>
  <c r="R375" i="1" s="1"/>
  <c r="N63" i="1" a="1"/>
  <c r="N63" i="1" s="1"/>
  <c r="O63" i="1" a="1"/>
  <c r="O63" i="1" s="1"/>
  <c r="P63" i="1" a="1"/>
  <c r="P63" i="1" s="1"/>
  <c r="Q63" i="1" a="1"/>
  <c r="Q63" i="1" s="1"/>
  <c r="R63" i="1" a="1"/>
  <c r="R63" i="1" s="1"/>
  <c r="N64" i="1" a="1"/>
  <c r="N64" i="1" s="1"/>
  <c r="O64" i="1" a="1"/>
  <c r="O64" i="1" s="1"/>
  <c r="P64" i="1" a="1"/>
  <c r="P64" i="1" s="1"/>
  <c r="Q64" i="1" a="1"/>
  <c r="Q64" i="1" s="1"/>
  <c r="R64" i="1" a="1"/>
  <c r="R64" i="1" s="1"/>
  <c r="N65" i="1" a="1"/>
  <c r="N65" i="1" s="1"/>
  <c r="O65" i="1" a="1"/>
  <c r="O65" i="1" s="1"/>
  <c r="P65" i="1" a="1"/>
  <c r="P65" i="1" s="1"/>
  <c r="Q65" i="1" a="1"/>
  <c r="Q65" i="1" s="1"/>
  <c r="R65" i="1" a="1"/>
  <c r="R65" i="1" s="1"/>
  <c r="N67" i="1" a="1"/>
  <c r="N67" i="1" s="1"/>
  <c r="O67" i="1" a="1"/>
  <c r="O67" i="1" s="1"/>
  <c r="P67" i="1" a="1"/>
  <c r="P67" i="1" s="1"/>
  <c r="Q67" i="1" a="1"/>
  <c r="Q67" i="1" s="1"/>
  <c r="R67" i="1" a="1"/>
  <c r="R67" i="1" s="1"/>
  <c r="N68" i="1" a="1"/>
  <c r="N68" i="1" s="1"/>
  <c r="O68" i="1" a="1"/>
  <c r="O68" i="1" s="1"/>
  <c r="P68" i="1" a="1"/>
  <c r="P68" i="1" s="1"/>
  <c r="Q68" i="1" a="1"/>
  <c r="Q68" i="1" s="1"/>
  <c r="R68" i="1" a="1"/>
  <c r="R68" i="1" s="1"/>
  <c r="N70" i="1" a="1"/>
  <c r="N70" i="1" s="1"/>
  <c r="O70" i="1" a="1"/>
  <c r="O70" i="1" s="1"/>
  <c r="P70" i="1" a="1"/>
  <c r="P70" i="1" s="1"/>
  <c r="Q70" i="1" a="1"/>
  <c r="Q70" i="1" s="1"/>
  <c r="R70" i="1" a="1"/>
  <c r="R70" i="1" s="1"/>
  <c r="N79" i="1" a="1"/>
  <c r="N79" i="1" s="1"/>
  <c r="O79" i="1" a="1"/>
  <c r="O79" i="1" s="1"/>
  <c r="P79" i="1" a="1"/>
  <c r="P79" i="1" s="1"/>
  <c r="Q79" i="1" a="1"/>
  <c r="Q79" i="1" s="1"/>
  <c r="R79" i="1" a="1"/>
  <c r="R79" i="1" s="1"/>
  <c r="N118" i="1" a="1"/>
  <c r="N118" i="1" s="1"/>
  <c r="O118" i="1" a="1"/>
  <c r="O118" i="1" s="1"/>
  <c r="P118" i="1" a="1"/>
  <c r="P118" i="1" s="1"/>
  <c r="Q118" i="1" a="1"/>
  <c r="Q118" i="1" s="1"/>
  <c r="R118" i="1" a="1"/>
  <c r="R118" i="1" s="1"/>
  <c r="N101" i="1" a="1"/>
  <c r="N101" i="1" s="1"/>
  <c r="O101" i="1" a="1"/>
  <c r="O101" i="1" s="1"/>
  <c r="P101" i="1" a="1"/>
  <c r="P101" i="1" s="1"/>
  <c r="Q101" i="1" a="1"/>
  <c r="Q101" i="1" s="1"/>
  <c r="R101" i="1" a="1"/>
  <c r="R101" i="1" s="1"/>
  <c r="N94" i="1" a="1"/>
  <c r="N94" i="1" s="1"/>
  <c r="O94" i="1" a="1"/>
  <c r="O94" i="1" s="1"/>
  <c r="P94" i="1" a="1"/>
  <c r="P94" i="1" s="1"/>
  <c r="Q94" i="1" a="1"/>
  <c r="Q94" i="1" s="1"/>
  <c r="R94" i="1" a="1"/>
  <c r="R94" i="1" s="1"/>
  <c r="N73" i="1" a="1"/>
  <c r="N73" i="1" s="1"/>
  <c r="O73" i="1" a="1"/>
  <c r="O73" i="1" s="1"/>
  <c r="P73" i="1" a="1"/>
  <c r="P73" i="1" s="1"/>
  <c r="Q73" i="1" a="1"/>
  <c r="Q73" i="1" s="1"/>
  <c r="R73" i="1" a="1"/>
  <c r="R73" i="1" s="1"/>
  <c r="N74" i="1" a="1"/>
  <c r="N74" i="1" s="1"/>
  <c r="O74" i="1" a="1"/>
  <c r="O74" i="1" s="1"/>
  <c r="P74" i="1" a="1"/>
  <c r="P74" i="1" s="1"/>
  <c r="Q74" i="1" a="1"/>
  <c r="Q74" i="1" s="1"/>
  <c r="R74" i="1" a="1"/>
  <c r="R74" i="1" s="1"/>
  <c r="N75" i="1" a="1"/>
  <c r="N75" i="1" s="1"/>
  <c r="O75" i="1" a="1"/>
  <c r="O75" i="1" s="1"/>
  <c r="P75" i="1" a="1"/>
  <c r="P75" i="1" s="1"/>
  <c r="Q75" i="1" a="1"/>
  <c r="Q75" i="1" s="1"/>
  <c r="R75" i="1" a="1"/>
  <c r="R75" i="1" s="1"/>
  <c r="N100" i="1" a="1"/>
  <c r="N100" i="1" s="1"/>
  <c r="O100" i="1" a="1"/>
  <c r="O100" i="1" s="1"/>
  <c r="P100" i="1" a="1"/>
  <c r="P100" i="1" s="1"/>
  <c r="Q100" i="1" a="1"/>
  <c r="Q100" i="1" s="1"/>
  <c r="R100" i="1" a="1"/>
  <c r="R100" i="1" s="1"/>
  <c r="N76" i="1" a="1"/>
  <c r="N76" i="1" s="1"/>
  <c r="O76" i="1" a="1"/>
  <c r="O76" i="1" s="1"/>
  <c r="P76" i="1" a="1"/>
  <c r="P76" i="1" s="1"/>
  <c r="Q76" i="1" a="1"/>
  <c r="Q76" i="1" s="1"/>
  <c r="R76" i="1" a="1"/>
  <c r="R76" i="1" s="1"/>
  <c r="N78" i="1" a="1"/>
  <c r="N78" i="1" s="1"/>
  <c r="O78" i="1" a="1"/>
  <c r="O78" i="1" s="1"/>
  <c r="P78" i="1" a="1"/>
  <c r="P78" i="1" s="1"/>
  <c r="Q78" i="1" a="1"/>
  <c r="Q78" i="1" s="1"/>
  <c r="R78" i="1" a="1"/>
  <c r="R78" i="1" s="1"/>
  <c r="N80" i="1" a="1"/>
  <c r="N80" i="1" s="1"/>
  <c r="O80" i="1" a="1"/>
  <c r="O80" i="1" s="1"/>
  <c r="P80" i="1" a="1"/>
  <c r="P80" i="1" s="1"/>
  <c r="Q80" i="1" a="1"/>
  <c r="Q80" i="1" s="1"/>
  <c r="R80" i="1" a="1"/>
  <c r="R80" i="1" s="1"/>
  <c r="N95" i="1" a="1"/>
  <c r="N95" i="1" s="1"/>
  <c r="O95" i="1" a="1"/>
  <c r="O95" i="1" s="1"/>
  <c r="P95" i="1" a="1"/>
  <c r="P95" i="1" s="1"/>
  <c r="Q95" i="1" a="1"/>
  <c r="Q95" i="1" s="1"/>
  <c r="R95" i="1" a="1"/>
  <c r="R95" i="1" s="1"/>
  <c r="R2" i="1" a="1"/>
  <c r="R2" i="1" s="1"/>
  <c r="Q2" i="1" a="1"/>
  <c r="Q2" i="1" s="1"/>
  <c r="P2" i="1" a="1"/>
  <c r="P2" i="1" s="1"/>
  <c r="O2" i="1" a="1"/>
  <c r="O2" i="1" s="1"/>
  <c r="N2" i="1" a="1"/>
  <c r="N2" i="1" s="1"/>
  <c r="L6" i="1" a="1"/>
  <c r="L6" i="1" s="1"/>
  <c r="M6" i="1" a="1"/>
  <c r="M6" i="1" s="1"/>
  <c r="L3" i="1" a="1"/>
  <c r="L3" i="1" s="1"/>
  <c r="M3" i="1" a="1"/>
  <c r="M3" i="1" s="1"/>
  <c r="L4" i="1" a="1"/>
  <c r="L4" i="1" s="1"/>
  <c r="M4" i="1" a="1"/>
  <c r="M4" i="1" s="1"/>
  <c r="L5" i="1" a="1"/>
  <c r="L5" i="1" s="1"/>
  <c r="M5" i="1" a="1"/>
  <c r="M5" i="1" s="1"/>
  <c r="L7" i="1" a="1"/>
  <c r="L7" i="1" s="1"/>
  <c r="M7" i="1" a="1"/>
  <c r="M7" i="1" s="1"/>
  <c r="L8" i="1" a="1"/>
  <c r="L8" i="1" s="1"/>
  <c r="M8" i="1" a="1"/>
  <c r="M8" i="1" s="1"/>
  <c r="L372" i="1" a="1"/>
  <c r="L372" i="1" s="1"/>
  <c r="M372" i="1" a="1"/>
  <c r="M372" i="1" s="1"/>
  <c r="L10" i="1" a="1"/>
  <c r="L10" i="1" s="1"/>
  <c r="M10" i="1" a="1"/>
  <c r="M10" i="1" s="1"/>
  <c r="L11" i="1" a="1"/>
  <c r="L11" i="1" s="1"/>
  <c r="M11" i="1" a="1"/>
  <c r="M11" i="1" s="1"/>
  <c r="L12" i="1" a="1"/>
  <c r="L12" i="1" s="1"/>
  <c r="M12" i="1" a="1"/>
  <c r="M12" i="1" s="1"/>
  <c r="L353" i="1" a="1"/>
  <c r="L353" i="1" s="1"/>
  <c r="M353" i="1" a="1"/>
  <c r="M353" i="1" s="1"/>
  <c r="L13" i="1" a="1"/>
  <c r="L13" i="1" s="1"/>
  <c r="M13" i="1" a="1"/>
  <c r="M13" i="1" s="1"/>
  <c r="L38" i="1" a="1"/>
  <c r="L38" i="1" s="1"/>
  <c r="M38" i="1" a="1"/>
  <c r="M38" i="1" s="1"/>
  <c r="L14" i="1" a="1"/>
  <c r="L14" i="1" s="1"/>
  <c r="M14" i="1" a="1"/>
  <c r="M14" i="1" s="1"/>
  <c r="L15" i="1" a="1"/>
  <c r="L15" i="1" s="1"/>
  <c r="M15" i="1" a="1"/>
  <c r="M15" i="1" s="1"/>
  <c r="L41" i="1" a="1"/>
  <c r="L41" i="1" s="1"/>
  <c r="M41" i="1" a="1"/>
  <c r="M41" i="1" s="1"/>
  <c r="L9" i="1" a="1"/>
  <c r="L9" i="1" s="1"/>
  <c r="M9" i="1" a="1"/>
  <c r="M9" i="1" s="1"/>
  <c r="L373" i="1" a="1"/>
  <c r="L373" i="1" s="1"/>
  <c r="M373" i="1" a="1"/>
  <c r="M373" i="1" s="1"/>
  <c r="L30" i="1" a="1"/>
  <c r="L30" i="1" s="1"/>
  <c r="M30" i="1" a="1"/>
  <c r="M30" i="1" s="1"/>
  <c r="L17" i="1" a="1"/>
  <c r="L17" i="1" s="1"/>
  <c r="M17" i="1" a="1"/>
  <c r="M17" i="1" s="1"/>
  <c r="L18" i="1" a="1"/>
  <c r="L18" i="1" s="1"/>
  <c r="M18" i="1" a="1"/>
  <c r="M18" i="1" s="1"/>
  <c r="L19" i="1" a="1"/>
  <c r="L19" i="1" s="1"/>
  <c r="M19" i="1" a="1"/>
  <c r="M19" i="1" s="1"/>
  <c r="L20" i="1" a="1"/>
  <c r="L20" i="1" s="1"/>
  <c r="M20" i="1" a="1"/>
  <c r="M20" i="1" s="1"/>
  <c r="L21" i="1" a="1"/>
  <c r="L21" i="1" s="1"/>
  <c r="M21" i="1" a="1"/>
  <c r="M21" i="1" s="1"/>
  <c r="L22" i="1" a="1"/>
  <c r="L22" i="1" s="1"/>
  <c r="M22" i="1" a="1"/>
  <c r="M22" i="1" s="1"/>
  <c r="L23" i="1" a="1"/>
  <c r="L23" i="1" s="1"/>
  <c r="M23" i="1" a="1"/>
  <c r="M23" i="1" s="1"/>
  <c r="L24" i="1" a="1"/>
  <c r="L24" i="1" s="1"/>
  <c r="M24" i="1" a="1"/>
  <c r="M24" i="1" s="1"/>
  <c r="L27" i="1" a="1"/>
  <c r="L27" i="1" s="1"/>
  <c r="M27" i="1" a="1"/>
  <c r="M27" i="1" s="1"/>
  <c r="L25" i="1" a="1"/>
  <c r="L25" i="1" s="1"/>
  <c r="M25" i="1" a="1"/>
  <c r="M25" i="1" s="1"/>
  <c r="L26" i="1" a="1"/>
  <c r="L26" i="1" s="1"/>
  <c r="M26" i="1" a="1"/>
  <c r="M26" i="1" s="1"/>
  <c r="L28" i="1" a="1"/>
  <c r="L28" i="1" s="1"/>
  <c r="M28" i="1" a="1"/>
  <c r="M28" i="1" s="1"/>
  <c r="L34" i="1" a="1"/>
  <c r="L34" i="1" s="1"/>
  <c r="M34" i="1" a="1"/>
  <c r="M34" i="1" s="1"/>
  <c r="L29" i="1" a="1"/>
  <c r="L29" i="1" s="1"/>
  <c r="M29" i="1" a="1"/>
  <c r="M29" i="1" s="1"/>
  <c r="L31" i="1" a="1"/>
  <c r="L31" i="1" s="1"/>
  <c r="M31" i="1" a="1"/>
  <c r="M31" i="1" s="1"/>
  <c r="L32" i="1" a="1"/>
  <c r="L32" i="1" s="1"/>
  <c r="M32" i="1" a="1"/>
  <c r="M32" i="1" s="1"/>
  <c r="L33" i="1" a="1"/>
  <c r="L33" i="1" s="1"/>
  <c r="M33" i="1" a="1"/>
  <c r="M33" i="1" s="1"/>
  <c r="L35" i="1" a="1"/>
  <c r="L35" i="1" s="1"/>
  <c r="M35" i="1" a="1"/>
  <c r="M35" i="1" s="1"/>
  <c r="L36" i="1" a="1"/>
  <c r="L36" i="1" s="1"/>
  <c r="M36" i="1" a="1"/>
  <c r="M36" i="1" s="1"/>
  <c r="L37" i="1" a="1"/>
  <c r="L37" i="1" s="1"/>
  <c r="M37" i="1" a="1"/>
  <c r="M37" i="1" s="1"/>
  <c r="L39" i="1" a="1"/>
  <c r="L39" i="1" s="1"/>
  <c r="M39" i="1" a="1"/>
  <c r="M39" i="1" s="1"/>
  <c r="L40" i="1" a="1"/>
  <c r="L40" i="1" s="1"/>
  <c r="M40" i="1" a="1"/>
  <c r="M40" i="1" s="1"/>
  <c r="L43" i="1" a="1"/>
  <c r="L43" i="1" s="1"/>
  <c r="M43" i="1" a="1"/>
  <c r="M43" i="1" s="1"/>
  <c r="L44" i="1" a="1"/>
  <c r="L44" i="1" s="1"/>
  <c r="M44" i="1" a="1"/>
  <c r="M44" i="1" s="1"/>
  <c r="L45" i="1" a="1"/>
  <c r="L45" i="1" s="1"/>
  <c r="M45" i="1" a="1"/>
  <c r="M45" i="1" s="1"/>
  <c r="L46" i="1" a="1"/>
  <c r="L46" i="1" s="1"/>
  <c r="M46" i="1" a="1"/>
  <c r="M46" i="1" s="1"/>
  <c r="L47" i="1" a="1"/>
  <c r="L47" i="1" s="1"/>
  <c r="M47" i="1" a="1"/>
  <c r="M47" i="1" s="1"/>
  <c r="L48" i="1" a="1"/>
  <c r="L48" i="1" s="1"/>
  <c r="M48" i="1" a="1"/>
  <c r="M48" i="1" s="1"/>
  <c r="L49" i="1" a="1"/>
  <c r="L49" i="1" s="1"/>
  <c r="M49" i="1" a="1"/>
  <c r="M49" i="1" s="1"/>
  <c r="L60" i="1" a="1"/>
  <c r="L60" i="1" s="1"/>
  <c r="M60" i="1" a="1"/>
  <c r="M60" i="1" s="1"/>
  <c r="L50" i="1" a="1"/>
  <c r="L50" i="1" s="1"/>
  <c r="M50" i="1" a="1"/>
  <c r="M50" i="1" s="1"/>
  <c r="L51" i="1" a="1"/>
  <c r="L51" i="1" s="1"/>
  <c r="M51" i="1" a="1"/>
  <c r="M51" i="1" s="1"/>
  <c r="L374" i="1" a="1"/>
  <c r="L374" i="1" s="1"/>
  <c r="M374" i="1" a="1"/>
  <c r="M374" i="1" s="1"/>
  <c r="L52" i="1" a="1"/>
  <c r="L52" i="1" s="1"/>
  <c r="M52" i="1" a="1"/>
  <c r="M52" i="1" s="1"/>
  <c r="L62" i="1" a="1"/>
  <c r="L62" i="1" s="1"/>
  <c r="M62" i="1" a="1"/>
  <c r="M62" i="1" s="1"/>
  <c r="L53" i="1" a="1"/>
  <c r="L53" i="1" s="1"/>
  <c r="M53" i="1" a="1"/>
  <c r="M53" i="1" s="1"/>
  <c r="L54" i="1" a="1"/>
  <c r="L54" i="1" s="1"/>
  <c r="M54" i="1" a="1"/>
  <c r="M54" i="1" s="1"/>
  <c r="L55" i="1" a="1"/>
  <c r="L55" i="1" s="1"/>
  <c r="M55" i="1" a="1"/>
  <c r="M55" i="1" s="1"/>
  <c r="L66" i="1" a="1"/>
  <c r="L66" i="1" s="1"/>
  <c r="M66" i="1" a="1"/>
  <c r="M66" i="1" s="1"/>
  <c r="L56" i="1" a="1"/>
  <c r="L56" i="1" s="1"/>
  <c r="M56" i="1" a="1"/>
  <c r="M56" i="1" s="1"/>
  <c r="L57" i="1" a="1"/>
  <c r="L57" i="1" s="1"/>
  <c r="M57" i="1" a="1"/>
  <c r="M57" i="1" s="1"/>
  <c r="L58" i="1" a="1"/>
  <c r="L58" i="1" s="1"/>
  <c r="M58" i="1" a="1"/>
  <c r="M58" i="1" s="1"/>
  <c r="L59" i="1" a="1"/>
  <c r="L59" i="1" s="1"/>
  <c r="M59" i="1" a="1"/>
  <c r="M59" i="1" s="1"/>
  <c r="L61" i="1" a="1"/>
  <c r="L61" i="1" s="1"/>
  <c r="M61" i="1" a="1"/>
  <c r="M61" i="1" s="1"/>
  <c r="L183" i="1" a="1"/>
  <c r="L183" i="1" s="1"/>
  <c r="M183" i="1" a="1"/>
  <c r="M183" i="1" s="1"/>
  <c r="L69" i="1" a="1"/>
  <c r="L69" i="1" s="1"/>
  <c r="M69" i="1" a="1"/>
  <c r="M69" i="1" s="1"/>
  <c r="L375" i="1" a="1"/>
  <c r="L375" i="1" s="1"/>
  <c r="M375" i="1" a="1"/>
  <c r="M375" i="1" s="1"/>
  <c r="L63" i="1" a="1"/>
  <c r="L63" i="1" s="1"/>
  <c r="M63" i="1" a="1"/>
  <c r="M63" i="1" s="1"/>
  <c r="L64" i="1" a="1"/>
  <c r="L64" i="1" s="1"/>
  <c r="M64" i="1" a="1"/>
  <c r="M64" i="1" s="1"/>
  <c r="L65" i="1" a="1"/>
  <c r="L65" i="1" s="1"/>
  <c r="M65" i="1" a="1"/>
  <c r="M65" i="1" s="1"/>
  <c r="L67" i="1" a="1"/>
  <c r="L67" i="1" s="1"/>
  <c r="M67" i="1" a="1"/>
  <c r="M67" i="1" s="1"/>
  <c r="L68" i="1" a="1"/>
  <c r="L68" i="1" s="1"/>
  <c r="M68" i="1" a="1"/>
  <c r="M68" i="1" s="1"/>
  <c r="L70" i="1" a="1"/>
  <c r="L70" i="1" s="1"/>
  <c r="M70" i="1" a="1"/>
  <c r="M70" i="1" s="1"/>
  <c r="L79" i="1" a="1"/>
  <c r="L79" i="1" s="1"/>
  <c r="M79" i="1" a="1"/>
  <c r="M79" i="1" s="1"/>
  <c r="L118" i="1" a="1"/>
  <c r="L118" i="1" s="1"/>
  <c r="M118" i="1" a="1"/>
  <c r="M118" i="1" s="1"/>
  <c r="L101" i="1" a="1"/>
  <c r="L101" i="1" s="1"/>
  <c r="M101" i="1" a="1"/>
  <c r="M101" i="1" s="1"/>
  <c r="L94" i="1" a="1"/>
  <c r="L94" i="1" s="1"/>
  <c r="M94" i="1" a="1"/>
  <c r="M94" i="1" s="1"/>
  <c r="L73" i="1" a="1"/>
  <c r="L73" i="1" s="1"/>
  <c r="M73" i="1" a="1"/>
  <c r="M73" i="1" s="1"/>
  <c r="L74" i="1" a="1"/>
  <c r="L74" i="1" s="1"/>
  <c r="M74" i="1" a="1"/>
  <c r="M74" i="1" s="1"/>
  <c r="L75" i="1" a="1"/>
  <c r="L75" i="1" s="1"/>
  <c r="M75" i="1" a="1"/>
  <c r="M75" i="1" s="1"/>
  <c r="L100" i="1" a="1"/>
  <c r="L100" i="1" s="1"/>
  <c r="M100" i="1" a="1"/>
  <c r="M100" i="1" s="1"/>
  <c r="L76" i="1" a="1"/>
  <c r="L76" i="1" s="1"/>
  <c r="M76" i="1" a="1"/>
  <c r="M76" i="1" s="1"/>
  <c r="L78" i="1" a="1"/>
  <c r="L78" i="1" s="1"/>
  <c r="M78" i="1" a="1"/>
  <c r="M78" i="1" s="1"/>
  <c r="L80" i="1" a="1"/>
  <c r="L80" i="1" s="1"/>
  <c r="M80" i="1" a="1"/>
  <c r="M80" i="1" s="1"/>
  <c r="L95" i="1" a="1"/>
  <c r="L95" i="1" s="1"/>
  <c r="M95" i="1" a="1"/>
  <c r="M95" i="1" s="1"/>
  <c r="M2" i="1" a="1"/>
  <c r="M2" i="1" s="1"/>
  <c r="L2" i="1" a="1"/>
  <c r="L2" i="1" s="1"/>
  <c r="B6" i="1" a="1"/>
  <c r="B6" i="1" s="1"/>
  <c r="C6" i="1" a="1"/>
  <c r="C6" i="1" s="1"/>
  <c r="D6" i="1" a="1"/>
  <c r="D6" i="1" s="1"/>
  <c r="E6" i="1" a="1"/>
  <c r="E6" i="1" s="1"/>
  <c r="F6" i="1" a="1"/>
  <c r="F6" i="1" s="1"/>
  <c r="G6" i="1" a="1"/>
  <c r="G6" i="1" s="1"/>
  <c r="H6" i="1" a="1"/>
  <c r="H6" i="1" s="1"/>
  <c r="I6" i="1" a="1"/>
  <c r="I6" i="1" s="1"/>
  <c r="J6" i="1" a="1"/>
  <c r="J6" i="1" s="1"/>
  <c r="K6" i="1" a="1"/>
  <c r="K6" i="1" s="1"/>
  <c r="B3" i="1" a="1"/>
  <c r="B3" i="1" s="1"/>
  <c r="C3" i="1" a="1"/>
  <c r="C3" i="1" s="1"/>
  <c r="D3" i="1" a="1"/>
  <c r="D3" i="1" s="1"/>
  <c r="E3" i="1" a="1"/>
  <c r="E3" i="1" s="1"/>
  <c r="F3" i="1" a="1"/>
  <c r="F3" i="1" s="1"/>
  <c r="G3" i="1" a="1"/>
  <c r="G3" i="1" s="1"/>
  <c r="H3" i="1" a="1"/>
  <c r="H3" i="1" s="1"/>
  <c r="I3" i="1" a="1"/>
  <c r="I3" i="1" s="1"/>
  <c r="J3" i="1" a="1"/>
  <c r="J3" i="1" s="1"/>
  <c r="K3" i="1" a="1"/>
  <c r="K3" i="1" s="1"/>
  <c r="B4" i="1" a="1"/>
  <c r="B4" i="1" s="1"/>
  <c r="C4" i="1" a="1"/>
  <c r="C4" i="1" s="1"/>
  <c r="D4" i="1" a="1"/>
  <c r="D4" i="1" s="1"/>
  <c r="E4" i="1" a="1"/>
  <c r="E4" i="1" s="1"/>
  <c r="F4" i="1" a="1"/>
  <c r="F4" i="1" s="1"/>
  <c r="G4" i="1" a="1"/>
  <c r="G4" i="1" s="1"/>
  <c r="H4" i="1" a="1"/>
  <c r="H4" i="1" s="1"/>
  <c r="I4" i="1" a="1"/>
  <c r="I4" i="1" s="1"/>
  <c r="J4" i="1" a="1"/>
  <c r="J4" i="1" s="1"/>
  <c r="K4" i="1" a="1"/>
  <c r="K4" i="1" s="1"/>
  <c r="B5" i="1" a="1"/>
  <c r="B5" i="1" s="1"/>
  <c r="C5" i="1" a="1"/>
  <c r="C5" i="1" s="1"/>
  <c r="D5" i="1" a="1"/>
  <c r="D5" i="1" s="1"/>
  <c r="E5" i="1" a="1"/>
  <c r="E5" i="1" s="1"/>
  <c r="F5" i="1" a="1"/>
  <c r="F5" i="1" s="1"/>
  <c r="G5" i="1" a="1"/>
  <c r="G5" i="1" s="1"/>
  <c r="H5" i="1" a="1"/>
  <c r="H5" i="1" s="1"/>
  <c r="I5" i="1" a="1"/>
  <c r="I5" i="1" s="1"/>
  <c r="J5" i="1" a="1"/>
  <c r="J5" i="1" s="1"/>
  <c r="K5" i="1" a="1"/>
  <c r="K5" i="1" s="1"/>
  <c r="B7" i="1" a="1"/>
  <c r="B7" i="1" s="1"/>
  <c r="C7" i="1" a="1"/>
  <c r="C7" i="1" s="1"/>
  <c r="D7" i="1" a="1"/>
  <c r="D7" i="1" s="1"/>
  <c r="E7" i="1" a="1"/>
  <c r="E7" i="1" s="1"/>
  <c r="F7" i="1" a="1"/>
  <c r="F7" i="1" s="1"/>
  <c r="G7" i="1" a="1"/>
  <c r="G7" i="1" s="1"/>
  <c r="H7" i="1" a="1"/>
  <c r="H7" i="1" s="1"/>
  <c r="I7" i="1" a="1"/>
  <c r="I7" i="1" s="1"/>
  <c r="J7" i="1" a="1"/>
  <c r="J7" i="1" s="1"/>
  <c r="K7" i="1" a="1"/>
  <c r="K7" i="1" s="1"/>
  <c r="B8" i="1" a="1"/>
  <c r="B8" i="1" s="1"/>
  <c r="C8" i="1" a="1"/>
  <c r="C8" i="1" s="1"/>
  <c r="D8" i="1" a="1"/>
  <c r="D8" i="1" s="1"/>
  <c r="E8" i="1" a="1"/>
  <c r="E8" i="1" s="1"/>
  <c r="F8" i="1" a="1"/>
  <c r="F8" i="1" s="1"/>
  <c r="G8" i="1" a="1"/>
  <c r="G8" i="1" s="1"/>
  <c r="H8" i="1" a="1"/>
  <c r="H8" i="1" s="1"/>
  <c r="I8" i="1" a="1"/>
  <c r="I8" i="1" s="1"/>
  <c r="J8" i="1" a="1"/>
  <c r="J8" i="1" s="1"/>
  <c r="K8" i="1" a="1"/>
  <c r="K8" i="1" s="1"/>
  <c r="B372" i="1" a="1"/>
  <c r="B372" i="1" s="1"/>
  <c r="C372" i="1" a="1"/>
  <c r="C372" i="1" s="1"/>
  <c r="D372" i="1" a="1"/>
  <c r="D372" i="1" s="1"/>
  <c r="E372" i="1" a="1"/>
  <c r="E372" i="1" s="1"/>
  <c r="F372" i="1" a="1"/>
  <c r="F372" i="1" s="1"/>
  <c r="G372" i="1" a="1"/>
  <c r="G372" i="1" s="1"/>
  <c r="H372" i="1" a="1"/>
  <c r="H372" i="1" s="1"/>
  <c r="I372" i="1" a="1"/>
  <c r="I372" i="1" s="1"/>
  <c r="J372" i="1" a="1"/>
  <c r="J372" i="1" s="1"/>
  <c r="K372" i="1" a="1"/>
  <c r="K372" i="1" s="1"/>
  <c r="B10" i="1" a="1"/>
  <c r="B10" i="1" s="1"/>
  <c r="C10" i="1" a="1"/>
  <c r="C10" i="1" s="1"/>
  <c r="D10" i="1" a="1"/>
  <c r="D10" i="1" s="1"/>
  <c r="E10" i="1" a="1"/>
  <c r="E10" i="1" s="1"/>
  <c r="F10" i="1" a="1"/>
  <c r="F10" i="1" s="1"/>
  <c r="G10" i="1" a="1"/>
  <c r="G10" i="1" s="1"/>
  <c r="H10" i="1" a="1"/>
  <c r="H10" i="1" s="1"/>
  <c r="I10" i="1" a="1"/>
  <c r="I10" i="1" s="1"/>
  <c r="J10" i="1" a="1"/>
  <c r="J10" i="1" s="1"/>
  <c r="K10" i="1" a="1"/>
  <c r="K10" i="1" s="1"/>
  <c r="B11" i="1" a="1"/>
  <c r="B11" i="1" s="1"/>
  <c r="C11" i="1" a="1"/>
  <c r="C11" i="1" s="1"/>
  <c r="D11" i="1" a="1"/>
  <c r="D11" i="1" s="1"/>
  <c r="E11" i="1" a="1"/>
  <c r="E11" i="1" s="1"/>
  <c r="F11" i="1" a="1"/>
  <c r="F11" i="1" s="1"/>
  <c r="G11" i="1" a="1"/>
  <c r="G11" i="1" s="1"/>
  <c r="H11" i="1" a="1"/>
  <c r="H11" i="1" s="1"/>
  <c r="I11" i="1" a="1"/>
  <c r="I11" i="1" s="1"/>
  <c r="J11" i="1" a="1"/>
  <c r="J11" i="1" s="1"/>
  <c r="K11" i="1" a="1"/>
  <c r="K11" i="1" s="1"/>
  <c r="B12" i="1" a="1"/>
  <c r="B12" i="1" s="1"/>
  <c r="C12" i="1" a="1"/>
  <c r="C12" i="1" s="1"/>
  <c r="D12" i="1" a="1"/>
  <c r="D12" i="1" s="1"/>
  <c r="E12" i="1" a="1"/>
  <c r="E12" i="1" s="1"/>
  <c r="F12" i="1" a="1"/>
  <c r="F12" i="1" s="1"/>
  <c r="G12" i="1" a="1"/>
  <c r="G12" i="1" s="1"/>
  <c r="H12" i="1" a="1"/>
  <c r="H12" i="1" s="1"/>
  <c r="I12" i="1" a="1"/>
  <c r="I12" i="1" s="1"/>
  <c r="J12" i="1" a="1"/>
  <c r="J12" i="1" s="1"/>
  <c r="K12" i="1" a="1"/>
  <c r="K12" i="1" s="1"/>
  <c r="B353" i="1" a="1"/>
  <c r="B353" i="1" s="1"/>
  <c r="C353" i="1" a="1"/>
  <c r="C353" i="1" s="1"/>
  <c r="D353" i="1" a="1"/>
  <c r="D353" i="1" s="1"/>
  <c r="E353" i="1" a="1"/>
  <c r="E353" i="1" s="1"/>
  <c r="F353" i="1" a="1"/>
  <c r="F353" i="1" s="1"/>
  <c r="G353" i="1" a="1"/>
  <c r="G353" i="1" s="1"/>
  <c r="H353" i="1" a="1"/>
  <c r="H353" i="1" s="1"/>
  <c r="I353" i="1" a="1"/>
  <c r="I353" i="1" s="1"/>
  <c r="J353" i="1" a="1"/>
  <c r="J353" i="1" s="1"/>
  <c r="K353" i="1" a="1"/>
  <c r="K353" i="1" s="1"/>
  <c r="B13" i="1" a="1"/>
  <c r="B13" i="1" s="1"/>
  <c r="C13" i="1" a="1"/>
  <c r="C13" i="1" s="1"/>
  <c r="D13" i="1" a="1"/>
  <c r="D13" i="1" s="1"/>
  <c r="E13" i="1" a="1"/>
  <c r="E13" i="1" s="1"/>
  <c r="F13" i="1" a="1"/>
  <c r="F13" i="1" s="1"/>
  <c r="G13" i="1" a="1"/>
  <c r="G13" i="1" s="1"/>
  <c r="H13" i="1" a="1"/>
  <c r="H13" i="1" s="1"/>
  <c r="I13" i="1" a="1"/>
  <c r="I13" i="1" s="1"/>
  <c r="J13" i="1" a="1"/>
  <c r="J13" i="1" s="1"/>
  <c r="K13" i="1" a="1"/>
  <c r="K13" i="1" s="1"/>
  <c r="B38" i="1" a="1"/>
  <c r="B38" i="1" s="1"/>
  <c r="C38" i="1" a="1"/>
  <c r="C38" i="1" s="1"/>
  <c r="D38" i="1" a="1"/>
  <c r="D38" i="1" s="1"/>
  <c r="E38" i="1" a="1"/>
  <c r="E38" i="1" s="1"/>
  <c r="F38" i="1" a="1"/>
  <c r="F38" i="1" s="1"/>
  <c r="G38" i="1" a="1"/>
  <c r="G38" i="1" s="1"/>
  <c r="H38" i="1" a="1"/>
  <c r="H38" i="1" s="1"/>
  <c r="I38" i="1" a="1"/>
  <c r="I38" i="1" s="1"/>
  <c r="J38" i="1" a="1"/>
  <c r="J38" i="1" s="1"/>
  <c r="K38" i="1" a="1"/>
  <c r="K38" i="1" s="1"/>
  <c r="B14" i="1" a="1"/>
  <c r="B14" i="1" s="1"/>
  <c r="C14" i="1" a="1"/>
  <c r="C14" i="1" s="1"/>
  <c r="D14" i="1" a="1"/>
  <c r="D14" i="1" s="1"/>
  <c r="E14" i="1" a="1"/>
  <c r="E14" i="1" s="1"/>
  <c r="F14" i="1" a="1"/>
  <c r="F14" i="1" s="1"/>
  <c r="G14" i="1" a="1"/>
  <c r="G14" i="1" s="1"/>
  <c r="H14" i="1" a="1"/>
  <c r="H14" i="1" s="1"/>
  <c r="I14" i="1" a="1"/>
  <c r="I14" i="1" s="1"/>
  <c r="J14" i="1" a="1"/>
  <c r="J14" i="1" s="1"/>
  <c r="K14" i="1" a="1"/>
  <c r="K14" i="1" s="1"/>
  <c r="B15" i="1" a="1"/>
  <c r="B15" i="1" s="1"/>
  <c r="C15" i="1" a="1"/>
  <c r="C15" i="1" s="1"/>
  <c r="D15" i="1" a="1"/>
  <c r="D15" i="1" s="1"/>
  <c r="E15" i="1" a="1"/>
  <c r="E15" i="1" s="1"/>
  <c r="F15" i="1" a="1"/>
  <c r="F15" i="1" s="1"/>
  <c r="G15" i="1" a="1"/>
  <c r="G15" i="1" s="1"/>
  <c r="H15" i="1" a="1"/>
  <c r="H15" i="1" s="1"/>
  <c r="I15" i="1" a="1"/>
  <c r="I15" i="1" s="1"/>
  <c r="J15" i="1" a="1"/>
  <c r="J15" i="1" s="1"/>
  <c r="K15" i="1" a="1"/>
  <c r="K15" i="1" s="1"/>
  <c r="B41" i="1" a="1"/>
  <c r="B41" i="1" s="1"/>
  <c r="C41" i="1" a="1"/>
  <c r="C41" i="1" s="1"/>
  <c r="D41" i="1" a="1"/>
  <c r="D41" i="1" s="1"/>
  <c r="E41" i="1" a="1"/>
  <c r="E41" i="1" s="1"/>
  <c r="F41" i="1" a="1"/>
  <c r="F41" i="1" s="1"/>
  <c r="G41" i="1" a="1"/>
  <c r="G41" i="1" s="1"/>
  <c r="H41" i="1" a="1"/>
  <c r="H41" i="1" s="1"/>
  <c r="I41" i="1" a="1"/>
  <c r="I41" i="1" s="1"/>
  <c r="J41" i="1" a="1"/>
  <c r="J41" i="1" s="1"/>
  <c r="K41" i="1" a="1"/>
  <c r="K41" i="1" s="1"/>
  <c r="B9" i="1" a="1"/>
  <c r="B9" i="1" s="1"/>
  <c r="C9" i="1" a="1"/>
  <c r="C9" i="1" s="1"/>
  <c r="D9" i="1" a="1"/>
  <c r="D9" i="1" s="1"/>
  <c r="E9" i="1" a="1"/>
  <c r="E9" i="1" s="1"/>
  <c r="F9" i="1" a="1"/>
  <c r="F9" i="1" s="1"/>
  <c r="G9" i="1" a="1"/>
  <c r="G9" i="1" s="1"/>
  <c r="H9" i="1" a="1"/>
  <c r="H9" i="1" s="1"/>
  <c r="I9" i="1" a="1"/>
  <c r="I9" i="1" s="1"/>
  <c r="J9" i="1" a="1"/>
  <c r="J9" i="1" s="1"/>
  <c r="K9" i="1" a="1"/>
  <c r="K9" i="1" s="1"/>
  <c r="B373" i="1" a="1"/>
  <c r="B373" i="1" s="1"/>
  <c r="C373" i="1" a="1"/>
  <c r="C373" i="1" s="1"/>
  <c r="D373" i="1" a="1"/>
  <c r="D373" i="1" s="1"/>
  <c r="E373" i="1" a="1"/>
  <c r="E373" i="1" s="1"/>
  <c r="F373" i="1" a="1"/>
  <c r="F373" i="1" s="1"/>
  <c r="G373" i="1" a="1"/>
  <c r="G373" i="1" s="1"/>
  <c r="H373" i="1" a="1"/>
  <c r="H373" i="1" s="1"/>
  <c r="I373" i="1" a="1"/>
  <c r="I373" i="1" s="1"/>
  <c r="J373" i="1" a="1"/>
  <c r="J373" i="1" s="1"/>
  <c r="K373" i="1" a="1"/>
  <c r="K373" i="1" s="1"/>
  <c r="B30" i="1" a="1"/>
  <c r="B30" i="1" s="1"/>
  <c r="C30" i="1" a="1"/>
  <c r="C30" i="1" s="1"/>
  <c r="D30" i="1" a="1"/>
  <c r="D30" i="1" s="1"/>
  <c r="E30" i="1" a="1"/>
  <c r="E30" i="1" s="1"/>
  <c r="F30" i="1" a="1"/>
  <c r="F30" i="1" s="1"/>
  <c r="G30" i="1" a="1"/>
  <c r="G30" i="1" s="1"/>
  <c r="H30" i="1" a="1"/>
  <c r="H30" i="1" s="1"/>
  <c r="I30" i="1" a="1"/>
  <c r="I30" i="1" s="1"/>
  <c r="J30" i="1" a="1"/>
  <c r="J30" i="1" s="1"/>
  <c r="K30" i="1" a="1"/>
  <c r="K30" i="1" s="1"/>
  <c r="B17" i="1" a="1"/>
  <c r="B17" i="1" s="1"/>
  <c r="C17" i="1" a="1"/>
  <c r="C17" i="1" s="1"/>
  <c r="D17" i="1" a="1"/>
  <c r="D17" i="1" s="1"/>
  <c r="E17" i="1" a="1"/>
  <c r="E17" i="1" s="1"/>
  <c r="F17" i="1" a="1"/>
  <c r="F17" i="1" s="1"/>
  <c r="G17" i="1" a="1"/>
  <c r="G17" i="1" s="1"/>
  <c r="H17" i="1" a="1"/>
  <c r="H17" i="1" s="1"/>
  <c r="I17" i="1" a="1"/>
  <c r="I17" i="1" s="1"/>
  <c r="J17" i="1" a="1"/>
  <c r="J17" i="1" s="1"/>
  <c r="K17" i="1" a="1"/>
  <c r="K17" i="1" s="1"/>
  <c r="B18" i="1" a="1"/>
  <c r="B18" i="1" s="1"/>
  <c r="C18" i="1" a="1"/>
  <c r="C18" i="1" s="1"/>
  <c r="D18" i="1" a="1"/>
  <c r="D18" i="1" s="1"/>
  <c r="E18" i="1" a="1"/>
  <c r="E18" i="1" s="1"/>
  <c r="F18" i="1" a="1"/>
  <c r="F18" i="1" s="1"/>
  <c r="G18" i="1" a="1"/>
  <c r="G18" i="1" s="1"/>
  <c r="H18" i="1" a="1"/>
  <c r="H18" i="1" s="1"/>
  <c r="I18" i="1" a="1"/>
  <c r="I18" i="1" s="1"/>
  <c r="J18" i="1" a="1"/>
  <c r="J18" i="1" s="1"/>
  <c r="K18" i="1" a="1"/>
  <c r="K18" i="1" s="1"/>
  <c r="B19" i="1" a="1"/>
  <c r="B19" i="1" s="1"/>
  <c r="C19" i="1" a="1"/>
  <c r="C19" i="1" s="1"/>
  <c r="D19" i="1" a="1"/>
  <c r="D19" i="1" s="1"/>
  <c r="E19" i="1" a="1"/>
  <c r="E19" i="1" s="1"/>
  <c r="F19" i="1" a="1"/>
  <c r="F19" i="1" s="1"/>
  <c r="G19" i="1" a="1"/>
  <c r="G19" i="1" s="1"/>
  <c r="H19" i="1" a="1"/>
  <c r="H19" i="1" s="1"/>
  <c r="I19" i="1" a="1"/>
  <c r="I19" i="1" s="1"/>
  <c r="J19" i="1" a="1"/>
  <c r="J19" i="1" s="1"/>
  <c r="K19" i="1" a="1"/>
  <c r="K19" i="1" s="1"/>
  <c r="B20" i="1" a="1"/>
  <c r="B20" i="1" s="1"/>
  <c r="C20" i="1" a="1"/>
  <c r="C20" i="1" s="1"/>
  <c r="D20" i="1" a="1"/>
  <c r="D20" i="1" s="1"/>
  <c r="E20" i="1" a="1"/>
  <c r="E20" i="1" s="1"/>
  <c r="F20" i="1" a="1"/>
  <c r="F20" i="1" s="1"/>
  <c r="G20" i="1" a="1"/>
  <c r="G20" i="1" s="1"/>
  <c r="H20" i="1" a="1"/>
  <c r="H20" i="1" s="1"/>
  <c r="I20" i="1" a="1"/>
  <c r="I20" i="1" s="1"/>
  <c r="J20" i="1" a="1"/>
  <c r="J20" i="1" s="1"/>
  <c r="K20" i="1" a="1"/>
  <c r="K20" i="1" s="1"/>
  <c r="B21" i="1" a="1"/>
  <c r="B21" i="1" s="1"/>
  <c r="C21" i="1" a="1"/>
  <c r="C21" i="1" s="1"/>
  <c r="D21" i="1" a="1"/>
  <c r="D21" i="1" s="1"/>
  <c r="E21" i="1" a="1"/>
  <c r="E21" i="1" s="1"/>
  <c r="F21" i="1" a="1"/>
  <c r="F21" i="1" s="1"/>
  <c r="G21" i="1" a="1"/>
  <c r="G21" i="1" s="1"/>
  <c r="H21" i="1" a="1"/>
  <c r="H21" i="1" s="1"/>
  <c r="I21" i="1" a="1"/>
  <c r="I21" i="1" s="1"/>
  <c r="J21" i="1" a="1"/>
  <c r="J21" i="1" s="1"/>
  <c r="K21" i="1" a="1"/>
  <c r="K21" i="1" s="1"/>
  <c r="B22" i="1" a="1"/>
  <c r="B22" i="1" s="1"/>
  <c r="C22" i="1" a="1"/>
  <c r="C22" i="1" s="1"/>
  <c r="D22" i="1" a="1"/>
  <c r="D22" i="1" s="1"/>
  <c r="E22" i="1" a="1"/>
  <c r="E22" i="1" s="1"/>
  <c r="F22" i="1" a="1"/>
  <c r="F22" i="1" s="1"/>
  <c r="G22" i="1" a="1"/>
  <c r="G22" i="1" s="1"/>
  <c r="H22" i="1" a="1"/>
  <c r="H22" i="1" s="1"/>
  <c r="I22" i="1" a="1"/>
  <c r="I22" i="1" s="1"/>
  <c r="J22" i="1" a="1"/>
  <c r="J22" i="1" s="1"/>
  <c r="K22" i="1" a="1"/>
  <c r="K22" i="1" s="1"/>
  <c r="B23" i="1" a="1"/>
  <c r="B23" i="1" s="1"/>
  <c r="C23" i="1" a="1"/>
  <c r="C23" i="1" s="1"/>
  <c r="D23" i="1" a="1"/>
  <c r="D23" i="1" s="1"/>
  <c r="E23" i="1" a="1"/>
  <c r="E23" i="1" s="1"/>
  <c r="F23" i="1" a="1"/>
  <c r="F23" i="1" s="1"/>
  <c r="G23" i="1" a="1"/>
  <c r="G23" i="1" s="1"/>
  <c r="H23" i="1" a="1"/>
  <c r="H23" i="1" s="1"/>
  <c r="I23" i="1" a="1"/>
  <c r="I23" i="1" s="1"/>
  <c r="J23" i="1" a="1"/>
  <c r="J23" i="1" s="1"/>
  <c r="K23" i="1" a="1"/>
  <c r="K23" i="1" s="1"/>
  <c r="B24" i="1" a="1"/>
  <c r="B24" i="1" s="1"/>
  <c r="C24" i="1" a="1"/>
  <c r="C24" i="1" s="1"/>
  <c r="D24" i="1" a="1"/>
  <c r="D24" i="1" s="1"/>
  <c r="E24" i="1" a="1"/>
  <c r="E24" i="1" s="1"/>
  <c r="F24" i="1" a="1"/>
  <c r="F24" i="1" s="1"/>
  <c r="G24" i="1" a="1"/>
  <c r="G24" i="1" s="1"/>
  <c r="H24" i="1" a="1"/>
  <c r="H24" i="1" s="1"/>
  <c r="I24" i="1" a="1"/>
  <c r="I24" i="1" s="1"/>
  <c r="J24" i="1" a="1"/>
  <c r="J24" i="1" s="1"/>
  <c r="K24" i="1" a="1"/>
  <c r="K24" i="1" s="1"/>
  <c r="B27" i="1" a="1"/>
  <c r="B27" i="1" s="1"/>
  <c r="C27" i="1" a="1"/>
  <c r="C27" i="1" s="1"/>
  <c r="D27" i="1" a="1"/>
  <c r="D27" i="1" s="1"/>
  <c r="E27" i="1" a="1"/>
  <c r="E27" i="1" s="1"/>
  <c r="F27" i="1" a="1"/>
  <c r="F27" i="1" s="1"/>
  <c r="G27" i="1" a="1"/>
  <c r="G27" i="1" s="1"/>
  <c r="H27" i="1" a="1"/>
  <c r="H27" i="1" s="1"/>
  <c r="I27" i="1" a="1"/>
  <c r="I27" i="1" s="1"/>
  <c r="J27" i="1" a="1"/>
  <c r="J27" i="1" s="1"/>
  <c r="K27" i="1" a="1"/>
  <c r="K27" i="1" s="1"/>
  <c r="B25" i="1" a="1"/>
  <c r="B25" i="1" s="1"/>
  <c r="C25" i="1" a="1"/>
  <c r="C25" i="1" s="1"/>
  <c r="D25" i="1" a="1"/>
  <c r="D25" i="1" s="1"/>
  <c r="E25" i="1" a="1"/>
  <c r="E25" i="1" s="1"/>
  <c r="F25" i="1" a="1"/>
  <c r="F25" i="1" s="1"/>
  <c r="G25" i="1" a="1"/>
  <c r="G25" i="1" s="1"/>
  <c r="H25" i="1" a="1"/>
  <c r="H25" i="1" s="1"/>
  <c r="I25" i="1" a="1"/>
  <c r="I25" i="1" s="1"/>
  <c r="J25" i="1" a="1"/>
  <c r="J25" i="1" s="1"/>
  <c r="K25" i="1" a="1"/>
  <c r="K25" i="1" s="1"/>
  <c r="B26" i="1" a="1"/>
  <c r="B26" i="1" s="1"/>
  <c r="C26" i="1" a="1"/>
  <c r="C26" i="1" s="1"/>
  <c r="D26" i="1" a="1"/>
  <c r="D26" i="1" s="1"/>
  <c r="E26" i="1" a="1"/>
  <c r="E26" i="1" s="1"/>
  <c r="F26" i="1" a="1"/>
  <c r="F26" i="1" s="1"/>
  <c r="G26" i="1" a="1"/>
  <c r="G26" i="1" s="1"/>
  <c r="H26" i="1" a="1"/>
  <c r="H26" i="1" s="1"/>
  <c r="I26" i="1" a="1"/>
  <c r="I26" i="1" s="1"/>
  <c r="J26" i="1" a="1"/>
  <c r="J26" i="1" s="1"/>
  <c r="K26" i="1" a="1"/>
  <c r="K26" i="1" s="1"/>
  <c r="B28" i="1" a="1"/>
  <c r="B28" i="1" s="1"/>
  <c r="C28" i="1" a="1"/>
  <c r="C28" i="1" s="1"/>
  <c r="D28" i="1" a="1"/>
  <c r="D28" i="1" s="1"/>
  <c r="E28" i="1" a="1"/>
  <c r="E28" i="1" s="1"/>
  <c r="F28" i="1" a="1"/>
  <c r="F28" i="1" s="1"/>
  <c r="G28" i="1" a="1"/>
  <c r="G28" i="1" s="1"/>
  <c r="H28" i="1" a="1"/>
  <c r="H28" i="1" s="1"/>
  <c r="I28" i="1" a="1"/>
  <c r="I28" i="1" s="1"/>
  <c r="J28" i="1" a="1"/>
  <c r="J28" i="1" s="1"/>
  <c r="K28" i="1" a="1"/>
  <c r="K28" i="1" s="1"/>
  <c r="B34" i="1" a="1"/>
  <c r="B34" i="1" s="1"/>
  <c r="C34" i="1" a="1"/>
  <c r="C34" i="1" s="1"/>
  <c r="D34" i="1" a="1"/>
  <c r="D34" i="1" s="1"/>
  <c r="E34" i="1" a="1"/>
  <c r="E34" i="1" s="1"/>
  <c r="F34" i="1" a="1"/>
  <c r="F34" i="1" s="1"/>
  <c r="G34" i="1" a="1"/>
  <c r="G34" i="1" s="1"/>
  <c r="H34" i="1" a="1"/>
  <c r="H34" i="1" s="1"/>
  <c r="I34" i="1" a="1"/>
  <c r="I34" i="1" s="1"/>
  <c r="J34" i="1" a="1"/>
  <c r="J34" i="1" s="1"/>
  <c r="K34" i="1" a="1"/>
  <c r="K34" i="1" s="1"/>
  <c r="B29" i="1" a="1"/>
  <c r="B29" i="1" s="1"/>
  <c r="C29" i="1" a="1"/>
  <c r="C29" i="1" s="1"/>
  <c r="D29" i="1" a="1"/>
  <c r="D29" i="1" s="1"/>
  <c r="E29" i="1" a="1"/>
  <c r="E29" i="1" s="1"/>
  <c r="F29" i="1" a="1"/>
  <c r="F29" i="1" s="1"/>
  <c r="G29" i="1" a="1"/>
  <c r="G29" i="1" s="1"/>
  <c r="H29" i="1" a="1"/>
  <c r="H29" i="1" s="1"/>
  <c r="I29" i="1" a="1"/>
  <c r="I29" i="1" s="1"/>
  <c r="J29" i="1" a="1"/>
  <c r="J29" i="1" s="1"/>
  <c r="K29" i="1" a="1"/>
  <c r="K29" i="1" s="1"/>
  <c r="B31" i="1" a="1"/>
  <c r="B31" i="1" s="1"/>
  <c r="C31" i="1" a="1"/>
  <c r="C31" i="1" s="1"/>
  <c r="D31" i="1" a="1"/>
  <c r="D31" i="1" s="1"/>
  <c r="E31" i="1" a="1"/>
  <c r="E31" i="1" s="1"/>
  <c r="F31" i="1" a="1"/>
  <c r="F31" i="1" s="1"/>
  <c r="G31" i="1" a="1"/>
  <c r="G31" i="1" s="1"/>
  <c r="H31" i="1" a="1"/>
  <c r="H31" i="1" s="1"/>
  <c r="I31" i="1" a="1"/>
  <c r="I31" i="1" s="1"/>
  <c r="J31" i="1" a="1"/>
  <c r="J31" i="1" s="1"/>
  <c r="K31" i="1" a="1"/>
  <c r="K31" i="1" s="1"/>
  <c r="B32" i="1" a="1"/>
  <c r="B32" i="1" s="1"/>
  <c r="C32" i="1" a="1"/>
  <c r="C32" i="1" s="1"/>
  <c r="D32" i="1" a="1"/>
  <c r="D32" i="1" s="1"/>
  <c r="E32" i="1" a="1"/>
  <c r="E32" i="1" s="1"/>
  <c r="F32" i="1" a="1"/>
  <c r="F32" i="1" s="1"/>
  <c r="G32" i="1" a="1"/>
  <c r="G32" i="1" s="1"/>
  <c r="H32" i="1" a="1"/>
  <c r="H32" i="1" s="1"/>
  <c r="I32" i="1" a="1"/>
  <c r="I32" i="1" s="1"/>
  <c r="J32" i="1" a="1"/>
  <c r="J32" i="1" s="1"/>
  <c r="K32" i="1" a="1"/>
  <c r="K32" i="1" s="1"/>
  <c r="B33" i="1" a="1"/>
  <c r="B33" i="1" s="1"/>
  <c r="C33" i="1" a="1"/>
  <c r="C33" i="1" s="1"/>
  <c r="D33" i="1" a="1"/>
  <c r="D33" i="1" s="1"/>
  <c r="E33" i="1" a="1"/>
  <c r="E33" i="1" s="1"/>
  <c r="F33" i="1" a="1"/>
  <c r="F33" i="1" s="1"/>
  <c r="G33" i="1" a="1"/>
  <c r="G33" i="1" s="1"/>
  <c r="H33" i="1" a="1"/>
  <c r="H33" i="1" s="1"/>
  <c r="I33" i="1" a="1"/>
  <c r="I33" i="1" s="1"/>
  <c r="J33" i="1" a="1"/>
  <c r="J33" i="1" s="1"/>
  <c r="K33" i="1" a="1"/>
  <c r="K33" i="1" s="1"/>
  <c r="B35" i="1" a="1"/>
  <c r="B35" i="1" s="1"/>
  <c r="C35" i="1" a="1"/>
  <c r="C35" i="1" s="1"/>
  <c r="D35" i="1" a="1"/>
  <c r="D35" i="1" s="1"/>
  <c r="E35" i="1" a="1"/>
  <c r="E35" i="1" s="1"/>
  <c r="F35" i="1" a="1"/>
  <c r="F35" i="1" s="1"/>
  <c r="G35" i="1" a="1"/>
  <c r="G35" i="1" s="1"/>
  <c r="H35" i="1" a="1"/>
  <c r="H35" i="1" s="1"/>
  <c r="I35" i="1" a="1"/>
  <c r="I35" i="1" s="1"/>
  <c r="J35" i="1" a="1"/>
  <c r="J35" i="1" s="1"/>
  <c r="K35" i="1" a="1"/>
  <c r="K35" i="1" s="1"/>
  <c r="B36" i="1" a="1"/>
  <c r="B36" i="1" s="1"/>
  <c r="C36" i="1" a="1"/>
  <c r="C36" i="1" s="1"/>
  <c r="D36" i="1" a="1"/>
  <c r="D36" i="1" s="1"/>
  <c r="E36" i="1" a="1"/>
  <c r="E36" i="1" s="1"/>
  <c r="F36" i="1" a="1"/>
  <c r="F36" i="1" s="1"/>
  <c r="G36" i="1" a="1"/>
  <c r="G36" i="1" s="1"/>
  <c r="H36" i="1" a="1"/>
  <c r="H36" i="1" s="1"/>
  <c r="I36" i="1" a="1"/>
  <c r="I36" i="1" s="1"/>
  <c r="J36" i="1" a="1"/>
  <c r="J36" i="1" s="1"/>
  <c r="K36" i="1" a="1"/>
  <c r="K36" i="1" s="1"/>
  <c r="B37" i="1" a="1"/>
  <c r="B37" i="1" s="1"/>
  <c r="C37" i="1" a="1"/>
  <c r="C37" i="1" s="1"/>
  <c r="D37" i="1" a="1"/>
  <c r="D37" i="1" s="1"/>
  <c r="E37" i="1" a="1"/>
  <c r="E37" i="1" s="1"/>
  <c r="F37" i="1" a="1"/>
  <c r="F37" i="1" s="1"/>
  <c r="G37" i="1" a="1"/>
  <c r="G37" i="1" s="1"/>
  <c r="H37" i="1" a="1"/>
  <c r="H37" i="1" s="1"/>
  <c r="I37" i="1" a="1"/>
  <c r="I37" i="1" s="1"/>
  <c r="J37" i="1" a="1"/>
  <c r="J37" i="1" s="1"/>
  <c r="K37" i="1" a="1"/>
  <c r="K37" i="1" s="1"/>
  <c r="B39" i="1" a="1"/>
  <c r="B39" i="1" s="1"/>
  <c r="C39" i="1" a="1"/>
  <c r="C39" i="1" s="1"/>
  <c r="D39" i="1" a="1"/>
  <c r="D39" i="1" s="1"/>
  <c r="E39" i="1" a="1"/>
  <c r="E39" i="1" s="1"/>
  <c r="F39" i="1" a="1"/>
  <c r="F39" i="1" s="1"/>
  <c r="G39" i="1" a="1"/>
  <c r="G39" i="1" s="1"/>
  <c r="H39" i="1" a="1"/>
  <c r="H39" i="1" s="1"/>
  <c r="I39" i="1" a="1"/>
  <c r="I39" i="1" s="1"/>
  <c r="J39" i="1" a="1"/>
  <c r="J39" i="1" s="1"/>
  <c r="K39" i="1" a="1"/>
  <c r="K39" i="1" s="1"/>
  <c r="B40" i="1" a="1"/>
  <c r="B40" i="1" s="1"/>
  <c r="C40" i="1" a="1"/>
  <c r="C40" i="1" s="1"/>
  <c r="D40" i="1" a="1"/>
  <c r="D40" i="1" s="1"/>
  <c r="E40" i="1" a="1"/>
  <c r="E40" i="1" s="1"/>
  <c r="F40" i="1" a="1"/>
  <c r="F40" i="1" s="1"/>
  <c r="G40" i="1" a="1"/>
  <c r="G40" i="1" s="1"/>
  <c r="H40" i="1" a="1"/>
  <c r="H40" i="1" s="1"/>
  <c r="I40" i="1" a="1"/>
  <c r="I40" i="1" s="1"/>
  <c r="J40" i="1" a="1"/>
  <c r="J40" i="1" s="1"/>
  <c r="K40" i="1" a="1"/>
  <c r="K40" i="1" s="1"/>
  <c r="B43" i="1" a="1"/>
  <c r="B43" i="1" s="1"/>
  <c r="C43" i="1" a="1"/>
  <c r="C43" i="1" s="1"/>
  <c r="D43" i="1" a="1"/>
  <c r="D43" i="1" s="1"/>
  <c r="E43" i="1" a="1"/>
  <c r="E43" i="1" s="1"/>
  <c r="F43" i="1" a="1"/>
  <c r="F43" i="1" s="1"/>
  <c r="G43" i="1" a="1"/>
  <c r="G43" i="1" s="1"/>
  <c r="H43" i="1" a="1"/>
  <c r="H43" i="1" s="1"/>
  <c r="I43" i="1" a="1"/>
  <c r="I43" i="1" s="1"/>
  <c r="J43" i="1" a="1"/>
  <c r="J43" i="1" s="1"/>
  <c r="K43" i="1" a="1"/>
  <c r="K43" i="1" s="1"/>
  <c r="B44" i="1" a="1"/>
  <c r="B44" i="1" s="1"/>
  <c r="C44" i="1" a="1"/>
  <c r="C44" i="1" s="1"/>
  <c r="D44" i="1" a="1"/>
  <c r="D44" i="1" s="1"/>
  <c r="E44" i="1" a="1"/>
  <c r="E44" i="1" s="1"/>
  <c r="F44" i="1" a="1"/>
  <c r="F44" i="1" s="1"/>
  <c r="G44" i="1" a="1"/>
  <c r="G44" i="1" s="1"/>
  <c r="H44" i="1" a="1"/>
  <c r="H44" i="1" s="1"/>
  <c r="I44" i="1" a="1"/>
  <c r="I44" i="1" s="1"/>
  <c r="J44" i="1" a="1"/>
  <c r="J44" i="1" s="1"/>
  <c r="K44" i="1" a="1"/>
  <c r="K44" i="1" s="1"/>
  <c r="B45" i="1" a="1"/>
  <c r="B45" i="1" s="1"/>
  <c r="C45" i="1" a="1"/>
  <c r="C45" i="1" s="1"/>
  <c r="D45" i="1" a="1"/>
  <c r="D45" i="1" s="1"/>
  <c r="E45" i="1" a="1"/>
  <c r="E45" i="1" s="1"/>
  <c r="F45" i="1" a="1"/>
  <c r="F45" i="1" s="1"/>
  <c r="G45" i="1" a="1"/>
  <c r="G45" i="1" s="1"/>
  <c r="H45" i="1" a="1"/>
  <c r="H45" i="1" s="1"/>
  <c r="I45" i="1" a="1"/>
  <c r="I45" i="1" s="1"/>
  <c r="J45" i="1" a="1"/>
  <c r="J45" i="1" s="1"/>
  <c r="K45" i="1" a="1"/>
  <c r="K45" i="1" s="1"/>
  <c r="B46" i="1" a="1"/>
  <c r="B46" i="1" s="1"/>
  <c r="C46" i="1" a="1"/>
  <c r="C46" i="1" s="1"/>
  <c r="D46" i="1" a="1"/>
  <c r="D46" i="1" s="1"/>
  <c r="E46" i="1" a="1"/>
  <c r="E46" i="1" s="1"/>
  <c r="F46" i="1" a="1"/>
  <c r="F46" i="1" s="1"/>
  <c r="G46" i="1" a="1"/>
  <c r="G46" i="1" s="1"/>
  <c r="H46" i="1" a="1"/>
  <c r="H46" i="1" s="1"/>
  <c r="I46" i="1" a="1"/>
  <c r="I46" i="1" s="1"/>
  <c r="J46" i="1" a="1"/>
  <c r="J46" i="1" s="1"/>
  <c r="K46" i="1" a="1"/>
  <c r="K46" i="1" s="1"/>
  <c r="B47" i="1" a="1"/>
  <c r="B47" i="1" s="1"/>
  <c r="C47" i="1" a="1"/>
  <c r="C47" i="1" s="1"/>
  <c r="D47" i="1" a="1"/>
  <c r="D47" i="1" s="1"/>
  <c r="E47" i="1" a="1"/>
  <c r="E47" i="1" s="1"/>
  <c r="F47" i="1" a="1"/>
  <c r="F47" i="1" s="1"/>
  <c r="G47" i="1" a="1"/>
  <c r="G47" i="1" s="1"/>
  <c r="H47" i="1" a="1"/>
  <c r="H47" i="1" s="1"/>
  <c r="I47" i="1" a="1"/>
  <c r="I47" i="1" s="1"/>
  <c r="J47" i="1" a="1"/>
  <c r="J47" i="1" s="1"/>
  <c r="K47" i="1" a="1"/>
  <c r="K47" i="1" s="1"/>
  <c r="B48" i="1" a="1"/>
  <c r="B48" i="1" s="1"/>
  <c r="C48" i="1" a="1"/>
  <c r="C48" i="1" s="1"/>
  <c r="D48" i="1" a="1"/>
  <c r="D48" i="1" s="1"/>
  <c r="E48" i="1" a="1"/>
  <c r="E48" i="1" s="1"/>
  <c r="F48" i="1" a="1"/>
  <c r="F48" i="1" s="1"/>
  <c r="G48" i="1" a="1"/>
  <c r="G48" i="1" s="1"/>
  <c r="H48" i="1" a="1"/>
  <c r="H48" i="1" s="1"/>
  <c r="I48" i="1" a="1"/>
  <c r="I48" i="1" s="1"/>
  <c r="J48" i="1" a="1"/>
  <c r="J48" i="1" s="1"/>
  <c r="K48" i="1" a="1"/>
  <c r="K48" i="1" s="1"/>
  <c r="B49" i="1" a="1"/>
  <c r="B49" i="1" s="1"/>
  <c r="C49" i="1" a="1"/>
  <c r="C49" i="1" s="1"/>
  <c r="D49" i="1" a="1"/>
  <c r="D49" i="1" s="1"/>
  <c r="E49" i="1" a="1"/>
  <c r="E49" i="1" s="1"/>
  <c r="F49" i="1" a="1"/>
  <c r="F49" i="1" s="1"/>
  <c r="G49" i="1" a="1"/>
  <c r="G49" i="1" s="1"/>
  <c r="H49" i="1" a="1"/>
  <c r="H49" i="1" s="1"/>
  <c r="I49" i="1" a="1"/>
  <c r="I49" i="1" s="1"/>
  <c r="J49" i="1" a="1"/>
  <c r="J49" i="1" s="1"/>
  <c r="K49" i="1" a="1"/>
  <c r="K49" i="1" s="1"/>
  <c r="B60" i="1" a="1"/>
  <c r="B60" i="1" s="1"/>
  <c r="C60" i="1" a="1"/>
  <c r="C60" i="1" s="1"/>
  <c r="D60" i="1" a="1"/>
  <c r="D60" i="1" s="1"/>
  <c r="E60" i="1" a="1"/>
  <c r="E60" i="1" s="1"/>
  <c r="F60" i="1" a="1"/>
  <c r="F60" i="1" s="1"/>
  <c r="G60" i="1" a="1"/>
  <c r="G60" i="1" s="1"/>
  <c r="H60" i="1" a="1"/>
  <c r="H60" i="1" s="1"/>
  <c r="I60" i="1" a="1"/>
  <c r="I60" i="1" s="1"/>
  <c r="J60" i="1" a="1"/>
  <c r="J60" i="1" s="1"/>
  <c r="K60" i="1" a="1"/>
  <c r="K60" i="1" s="1"/>
  <c r="B50" i="1" a="1"/>
  <c r="B50" i="1" s="1"/>
  <c r="C50" i="1" a="1"/>
  <c r="C50" i="1" s="1"/>
  <c r="D50" i="1" a="1"/>
  <c r="D50" i="1" s="1"/>
  <c r="E50" i="1" a="1"/>
  <c r="E50" i="1" s="1"/>
  <c r="F50" i="1" a="1"/>
  <c r="F50" i="1" s="1"/>
  <c r="G50" i="1" a="1"/>
  <c r="G50" i="1" s="1"/>
  <c r="H50" i="1" a="1"/>
  <c r="H50" i="1" s="1"/>
  <c r="I50" i="1" a="1"/>
  <c r="I50" i="1" s="1"/>
  <c r="J50" i="1" a="1"/>
  <c r="J50" i="1" s="1"/>
  <c r="K50" i="1" a="1"/>
  <c r="K50" i="1" s="1"/>
  <c r="B51" i="1" a="1"/>
  <c r="B51" i="1" s="1"/>
  <c r="AF51" i="1" s="1" a="1"/>
  <c r="AF51" i="1" s="1"/>
  <c r="C51" i="1" a="1"/>
  <c r="C51" i="1" s="1"/>
  <c r="D51" i="1" a="1"/>
  <c r="D51" i="1" s="1"/>
  <c r="E51" i="1" a="1"/>
  <c r="E51" i="1" s="1"/>
  <c r="F51" i="1" a="1"/>
  <c r="F51" i="1" s="1"/>
  <c r="G51" i="1" a="1"/>
  <c r="G51" i="1" s="1"/>
  <c r="H51" i="1" a="1"/>
  <c r="H51" i="1" s="1"/>
  <c r="I51" i="1" a="1"/>
  <c r="I51" i="1" s="1"/>
  <c r="J51" i="1" a="1"/>
  <c r="J51" i="1" s="1"/>
  <c r="K51" i="1" a="1"/>
  <c r="K51" i="1" s="1"/>
  <c r="B374" i="1" a="1"/>
  <c r="B374" i="1" s="1"/>
  <c r="C374" i="1" a="1"/>
  <c r="C374" i="1" s="1"/>
  <c r="D374" i="1" a="1"/>
  <c r="D374" i="1" s="1"/>
  <c r="E374" i="1" a="1"/>
  <c r="E374" i="1" s="1"/>
  <c r="F374" i="1" a="1"/>
  <c r="F374" i="1" s="1"/>
  <c r="G374" i="1" a="1"/>
  <c r="G374" i="1" s="1"/>
  <c r="H374" i="1" a="1"/>
  <c r="H374" i="1" s="1"/>
  <c r="I374" i="1" a="1"/>
  <c r="I374" i="1" s="1"/>
  <c r="J374" i="1" a="1"/>
  <c r="J374" i="1" s="1"/>
  <c r="K374" i="1" a="1"/>
  <c r="K374" i="1" s="1"/>
  <c r="B52" i="1" a="1"/>
  <c r="B52" i="1" s="1"/>
  <c r="AF52" i="1" s="1" a="1"/>
  <c r="AF52" i="1" s="1"/>
  <c r="C52" i="1" a="1"/>
  <c r="C52" i="1" s="1"/>
  <c r="D52" i="1" a="1"/>
  <c r="D52" i="1" s="1"/>
  <c r="E52" i="1" a="1"/>
  <c r="E52" i="1" s="1"/>
  <c r="F52" i="1" a="1"/>
  <c r="F52" i="1" s="1"/>
  <c r="G52" i="1" a="1"/>
  <c r="G52" i="1" s="1"/>
  <c r="H52" i="1" a="1"/>
  <c r="H52" i="1" s="1"/>
  <c r="I52" i="1" a="1"/>
  <c r="I52" i="1" s="1"/>
  <c r="J52" i="1" a="1"/>
  <c r="J52" i="1" s="1"/>
  <c r="K52" i="1" a="1"/>
  <c r="K52" i="1" s="1"/>
  <c r="B62" i="1" a="1"/>
  <c r="B62" i="1" s="1"/>
  <c r="C62" i="1" a="1"/>
  <c r="C62" i="1" s="1"/>
  <c r="D62" i="1" a="1"/>
  <c r="D62" i="1" s="1"/>
  <c r="E62" i="1" a="1"/>
  <c r="E62" i="1" s="1"/>
  <c r="F62" i="1" a="1"/>
  <c r="F62" i="1" s="1"/>
  <c r="G62" i="1" a="1"/>
  <c r="G62" i="1" s="1"/>
  <c r="H62" i="1" a="1"/>
  <c r="H62" i="1" s="1"/>
  <c r="I62" i="1" a="1"/>
  <c r="I62" i="1" s="1"/>
  <c r="J62" i="1" a="1"/>
  <c r="J62" i="1" s="1"/>
  <c r="K62" i="1" a="1"/>
  <c r="K62" i="1" s="1"/>
  <c r="B53" i="1" a="1"/>
  <c r="B53" i="1" s="1"/>
  <c r="C53" i="1" a="1"/>
  <c r="C53" i="1" s="1"/>
  <c r="D53" i="1" a="1"/>
  <c r="D53" i="1" s="1"/>
  <c r="E53" i="1" a="1"/>
  <c r="E53" i="1" s="1"/>
  <c r="F53" i="1" a="1"/>
  <c r="F53" i="1" s="1"/>
  <c r="G53" i="1" a="1"/>
  <c r="G53" i="1" s="1"/>
  <c r="H53" i="1" a="1"/>
  <c r="H53" i="1" s="1"/>
  <c r="I53" i="1" a="1"/>
  <c r="I53" i="1" s="1"/>
  <c r="J53" i="1" a="1"/>
  <c r="J53" i="1" s="1"/>
  <c r="K53" i="1" a="1"/>
  <c r="K53" i="1" s="1"/>
  <c r="B54" i="1" a="1"/>
  <c r="B54" i="1" s="1"/>
  <c r="C54" i="1" a="1"/>
  <c r="C54" i="1" s="1"/>
  <c r="D54" i="1" a="1"/>
  <c r="D54" i="1" s="1"/>
  <c r="E54" i="1" a="1"/>
  <c r="E54" i="1" s="1"/>
  <c r="F54" i="1" a="1"/>
  <c r="F54" i="1" s="1"/>
  <c r="G54" i="1" a="1"/>
  <c r="G54" i="1" s="1"/>
  <c r="H54" i="1" a="1"/>
  <c r="H54" i="1" s="1"/>
  <c r="I54" i="1" a="1"/>
  <c r="I54" i="1" s="1"/>
  <c r="J54" i="1" a="1"/>
  <c r="J54" i="1" s="1"/>
  <c r="K54" i="1" a="1"/>
  <c r="K54" i="1" s="1"/>
  <c r="B55" i="1" a="1"/>
  <c r="B55" i="1" s="1"/>
  <c r="C55" i="1" a="1"/>
  <c r="C55" i="1" s="1"/>
  <c r="D55" i="1" a="1"/>
  <c r="D55" i="1" s="1"/>
  <c r="E55" i="1" a="1"/>
  <c r="E55" i="1" s="1"/>
  <c r="F55" i="1" a="1"/>
  <c r="F55" i="1" s="1"/>
  <c r="G55" i="1" a="1"/>
  <c r="G55" i="1" s="1"/>
  <c r="H55" i="1" a="1"/>
  <c r="H55" i="1" s="1"/>
  <c r="I55" i="1" a="1"/>
  <c r="I55" i="1" s="1"/>
  <c r="J55" i="1" a="1"/>
  <c r="J55" i="1" s="1"/>
  <c r="K55" i="1" a="1"/>
  <c r="K55" i="1" s="1"/>
  <c r="B66" i="1" a="1"/>
  <c r="B66" i="1" s="1"/>
  <c r="C66" i="1" a="1"/>
  <c r="C66" i="1" s="1"/>
  <c r="D66" i="1" a="1"/>
  <c r="D66" i="1" s="1"/>
  <c r="E66" i="1" a="1"/>
  <c r="E66" i="1" s="1"/>
  <c r="F66" i="1" a="1"/>
  <c r="F66" i="1" s="1"/>
  <c r="G66" i="1" a="1"/>
  <c r="G66" i="1" s="1"/>
  <c r="H66" i="1" a="1"/>
  <c r="H66" i="1" s="1"/>
  <c r="I66" i="1" a="1"/>
  <c r="I66" i="1" s="1"/>
  <c r="J66" i="1" a="1"/>
  <c r="J66" i="1" s="1"/>
  <c r="K66" i="1" a="1"/>
  <c r="K66" i="1" s="1"/>
  <c r="B56" i="1" a="1"/>
  <c r="B56" i="1" s="1"/>
  <c r="C56" i="1" a="1"/>
  <c r="C56" i="1" s="1"/>
  <c r="D56" i="1" a="1"/>
  <c r="D56" i="1" s="1"/>
  <c r="E56" i="1" a="1"/>
  <c r="E56" i="1" s="1"/>
  <c r="F56" i="1" a="1"/>
  <c r="F56" i="1" s="1"/>
  <c r="G56" i="1" a="1"/>
  <c r="G56" i="1" s="1"/>
  <c r="H56" i="1" a="1"/>
  <c r="H56" i="1" s="1"/>
  <c r="I56" i="1" a="1"/>
  <c r="I56" i="1" s="1"/>
  <c r="J56" i="1" a="1"/>
  <c r="J56" i="1" s="1"/>
  <c r="K56" i="1" a="1"/>
  <c r="K56" i="1" s="1"/>
  <c r="B57" i="1" a="1"/>
  <c r="B57" i="1" s="1"/>
  <c r="C57" i="1" a="1"/>
  <c r="C57" i="1" s="1"/>
  <c r="D57" i="1" a="1"/>
  <c r="D57" i="1" s="1"/>
  <c r="E57" i="1" a="1"/>
  <c r="E57" i="1" s="1"/>
  <c r="F57" i="1" a="1"/>
  <c r="F57" i="1" s="1"/>
  <c r="G57" i="1" a="1"/>
  <c r="G57" i="1" s="1"/>
  <c r="H57" i="1" a="1"/>
  <c r="H57" i="1" s="1"/>
  <c r="I57" i="1" a="1"/>
  <c r="I57" i="1" s="1"/>
  <c r="J57" i="1" a="1"/>
  <c r="J57" i="1" s="1"/>
  <c r="K57" i="1" a="1"/>
  <c r="K57" i="1" s="1"/>
  <c r="B58" i="1" a="1"/>
  <c r="B58" i="1" s="1"/>
  <c r="C58" i="1" a="1"/>
  <c r="C58" i="1" s="1"/>
  <c r="D58" i="1" a="1"/>
  <c r="D58" i="1" s="1"/>
  <c r="E58" i="1" a="1"/>
  <c r="E58" i="1" s="1"/>
  <c r="F58" i="1" a="1"/>
  <c r="F58" i="1" s="1"/>
  <c r="G58" i="1" a="1"/>
  <c r="G58" i="1" s="1"/>
  <c r="H58" i="1" a="1"/>
  <c r="H58" i="1" s="1"/>
  <c r="I58" i="1" a="1"/>
  <c r="I58" i="1" s="1"/>
  <c r="J58" i="1" a="1"/>
  <c r="J58" i="1" s="1"/>
  <c r="K58" i="1" a="1"/>
  <c r="K58" i="1" s="1"/>
  <c r="B59" i="1" a="1"/>
  <c r="B59" i="1" s="1"/>
  <c r="C59" i="1" a="1"/>
  <c r="C59" i="1" s="1"/>
  <c r="D59" i="1" a="1"/>
  <c r="D59" i="1" s="1"/>
  <c r="E59" i="1" a="1"/>
  <c r="E59" i="1" s="1"/>
  <c r="F59" i="1" a="1"/>
  <c r="F59" i="1" s="1"/>
  <c r="G59" i="1" a="1"/>
  <c r="G59" i="1" s="1"/>
  <c r="H59" i="1" a="1"/>
  <c r="H59" i="1" s="1"/>
  <c r="I59" i="1" a="1"/>
  <c r="I59" i="1" s="1"/>
  <c r="J59" i="1" a="1"/>
  <c r="J59" i="1" s="1"/>
  <c r="K59" i="1" a="1"/>
  <c r="K59" i="1" s="1"/>
  <c r="B61" i="1" a="1"/>
  <c r="B61" i="1" s="1"/>
  <c r="C61" i="1" a="1"/>
  <c r="C61" i="1" s="1"/>
  <c r="D61" i="1" a="1"/>
  <c r="D61" i="1" s="1"/>
  <c r="E61" i="1" a="1"/>
  <c r="E61" i="1" s="1"/>
  <c r="F61" i="1" a="1"/>
  <c r="F61" i="1" s="1"/>
  <c r="G61" i="1" a="1"/>
  <c r="G61" i="1" s="1"/>
  <c r="H61" i="1" a="1"/>
  <c r="H61" i="1" s="1"/>
  <c r="I61" i="1" a="1"/>
  <c r="I61" i="1" s="1"/>
  <c r="J61" i="1" a="1"/>
  <c r="J61" i="1" s="1"/>
  <c r="K61" i="1" a="1"/>
  <c r="K61" i="1" s="1"/>
  <c r="B183" i="1" a="1"/>
  <c r="B183" i="1" s="1"/>
  <c r="C183" i="1" a="1"/>
  <c r="C183" i="1" s="1"/>
  <c r="D183" i="1" a="1"/>
  <c r="D183" i="1" s="1"/>
  <c r="E183" i="1" a="1"/>
  <c r="E183" i="1" s="1"/>
  <c r="F183" i="1" a="1"/>
  <c r="F183" i="1" s="1"/>
  <c r="G183" i="1" a="1"/>
  <c r="G183" i="1" s="1"/>
  <c r="H183" i="1" a="1"/>
  <c r="H183" i="1" s="1"/>
  <c r="I183" i="1" a="1"/>
  <c r="I183" i="1" s="1"/>
  <c r="J183" i="1" a="1"/>
  <c r="J183" i="1" s="1"/>
  <c r="K183" i="1" a="1"/>
  <c r="K183" i="1" s="1"/>
  <c r="B69" i="1" a="1"/>
  <c r="B69" i="1" s="1"/>
  <c r="C69" i="1" a="1"/>
  <c r="C69" i="1" s="1"/>
  <c r="D69" i="1" a="1"/>
  <c r="D69" i="1" s="1"/>
  <c r="E69" i="1" a="1"/>
  <c r="E69" i="1" s="1"/>
  <c r="F69" i="1" a="1"/>
  <c r="F69" i="1" s="1"/>
  <c r="G69" i="1" a="1"/>
  <c r="G69" i="1" s="1"/>
  <c r="H69" i="1" a="1"/>
  <c r="H69" i="1" s="1"/>
  <c r="I69" i="1" a="1"/>
  <c r="I69" i="1" s="1"/>
  <c r="J69" i="1" a="1"/>
  <c r="J69" i="1" s="1"/>
  <c r="K69" i="1" a="1"/>
  <c r="K69" i="1" s="1"/>
  <c r="B375" i="1" a="1"/>
  <c r="B375" i="1" s="1"/>
  <c r="C375" i="1" a="1"/>
  <c r="C375" i="1" s="1"/>
  <c r="D375" i="1" a="1"/>
  <c r="D375" i="1" s="1"/>
  <c r="E375" i="1" a="1"/>
  <c r="E375" i="1" s="1"/>
  <c r="F375" i="1" a="1"/>
  <c r="F375" i="1" s="1"/>
  <c r="G375" i="1" a="1"/>
  <c r="G375" i="1" s="1"/>
  <c r="H375" i="1" a="1"/>
  <c r="H375" i="1" s="1"/>
  <c r="I375" i="1" a="1"/>
  <c r="I375" i="1" s="1"/>
  <c r="J375" i="1" a="1"/>
  <c r="J375" i="1" s="1"/>
  <c r="K375" i="1" a="1"/>
  <c r="K375" i="1" s="1"/>
  <c r="B63" i="1" a="1"/>
  <c r="B63" i="1" s="1"/>
  <c r="C63" i="1" a="1"/>
  <c r="C63" i="1" s="1"/>
  <c r="D63" i="1" a="1"/>
  <c r="D63" i="1" s="1"/>
  <c r="E63" i="1" a="1"/>
  <c r="E63" i="1" s="1"/>
  <c r="F63" i="1" a="1"/>
  <c r="F63" i="1" s="1"/>
  <c r="G63" i="1" a="1"/>
  <c r="G63" i="1" s="1"/>
  <c r="H63" i="1" a="1"/>
  <c r="H63" i="1" s="1"/>
  <c r="I63" i="1" a="1"/>
  <c r="I63" i="1" s="1"/>
  <c r="J63" i="1" a="1"/>
  <c r="J63" i="1" s="1"/>
  <c r="K63" i="1" a="1"/>
  <c r="K63" i="1" s="1"/>
  <c r="B64" i="1" a="1"/>
  <c r="B64" i="1" s="1"/>
  <c r="C64" i="1" a="1"/>
  <c r="C64" i="1" s="1"/>
  <c r="D64" i="1" a="1"/>
  <c r="D64" i="1" s="1"/>
  <c r="E64" i="1" a="1"/>
  <c r="E64" i="1" s="1"/>
  <c r="F64" i="1" a="1"/>
  <c r="F64" i="1" s="1"/>
  <c r="G64" i="1" a="1"/>
  <c r="G64" i="1" s="1"/>
  <c r="H64" i="1" a="1"/>
  <c r="H64" i="1" s="1"/>
  <c r="I64" i="1" a="1"/>
  <c r="I64" i="1" s="1"/>
  <c r="J64" i="1" a="1"/>
  <c r="J64" i="1" s="1"/>
  <c r="K64" i="1" a="1"/>
  <c r="K64" i="1" s="1"/>
  <c r="B65" i="1" a="1"/>
  <c r="B65" i="1" s="1"/>
  <c r="C65" i="1" a="1"/>
  <c r="C65" i="1" s="1"/>
  <c r="D65" i="1" a="1"/>
  <c r="D65" i="1" s="1"/>
  <c r="E65" i="1" a="1"/>
  <c r="E65" i="1" s="1"/>
  <c r="F65" i="1" a="1"/>
  <c r="F65" i="1" s="1"/>
  <c r="G65" i="1" a="1"/>
  <c r="G65" i="1" s="1"/>
  <c r="H65" i="1" a="1"/>
  <c r="H65" i="1" s="1"/>
  <c r="I65" i="1" a="1"/>
  <c r="I65" i="1" s="1"/>
  <c r="J65" i="1" a="1"/>
  <c r="J65" i="1" s="1"/>
  <c r="K65" i="1" a="1"/>
  <c r="K65" i="1" s="1"/>
  <c r="B67" i="1" a="1"/>
  <c r="B67" i="1" s="1"/>
  <c r="C67" i="1" a="1"/>
  <c r="C67" i="1" s="1"/>
  <c r="D67" i="1" a="1"/>
  <c r="D67" i="1" s="1"/>
  <c r="E67" i="1" a="1"/>
  <c r="E67" i="1" s="1"/>
  <c r="F67" i="1" a="1"/>
  <c r="F67" i="1" s="1"/>
  <c r="G67" i="1" a="1"/>
  <c r="G67" i="1" s="1"/>
  <c r="H67" i="1" a="1"/>
  <c r="H67" i="1" s="1"/>
  <c r="I67" i="1" a="1"/>
  <c r="I67" i="1" s="1"/>
  <c r="J67" i="1" a="1"/>
  <c r="J67" i="1" s="1"/>
  <c r="K67" i="1" a="1"/>
  <c r="K67" i="1" s="1"/>
  <c r="B68" i="1" a="1"/>
  <c r="B68" i="1" s="1"/>
  <c r="C68" i="1" a="1"/>
  <c r="C68" i="1" s="1"/>
  <c r="D68" i="1" a="1"/>
  <c r="D68" i="1" s="1"/>
  <c r="E68" i="1" a="1"/>
  <c r="E68" i="1" s="1"/>
  <c r="F68" i="1" a="1"/>
  <c r="F68" i="1" s="1"/>
  <c r="G68" i="1" a="1"/>
  <c r="G68" i="1" s="1"/>
  <c r="H68" i="1" a="1"/>
  <c r="H68" i="1" s="1"/>
  <c r="I68" i="1" a="1"/>
  <c r="I68" i="1" s="1"/>
  <c r="J68" i="1" a="1"/>
  <c r="J68" i="1" s="1"/>
  <c r="K68" i="1" a="1"/>
  <c r="K68" i="1" s="1"/>
  <c r="B70" i="1" a="1"/>
  <c r="B70" i="1" s="1"/>
  <c r="C70" i="1" a="1"/>
  <c r="C70" i="1" s="1"/>
  <c r="D70" i="1" a="1"/>
  <c r="D70" i="1" s="1"/>
  <c r="E70" i="1" a="1"/>
  <c r="E70" i="1" s="1"/>
  <c r="F70" i="1" a="1"/>
  <c r="F70" i="1" s="1"/>
  <c r="G70" i="1" a="1"/>
  <c r="G70" i="1" s="1"/>
  <c r="H70" i="1" a="1"/>
  <c r="H70" i="1" s="1"/>
  <c r="I70" i="1" a="1"/>
  <c r="I70" i="1" s="1"/>
  <c r="J70" i="1" a="1"/>
  <c r="J70" i="1" s="1"/>
  <c r="K70" i="1" a="1"/>
  <c r="K70" i="1" s="1"/>
  <c r="B79" i="1" a="1"/>
  <c r="B79" i="1" s="1"/>
  <c r="C79" i="1" a="1"/>
  <c r="C79" i="1" s="1"/>
  <c r="D79" i="1" a="1"/>
  <c r="D79" i="1" s="1"/>
  <c r="E79" i="1" a="1"/>
  <c r="E79" i="1" s="1"/>
  <c r="F79" i="1" a="1"/>
  <c r="F79" i="1" s="1"/>
  <c r="G79" i="1" a="1"/>
  <c r="G79" i="1" s="1"/>
  <c r="H79" i="1" a="1"/>
  <c r="H79" i="1" s="1"/>
  <c r="I79" i="1" a="1"/>
  <c r="I79" i="1" s="1"/>
  <c r="J79" i="1" a="1"/>
  <c r="J79" i="1" s="1"/>
  <c r="K79" i="1" a="1"/>
  <c r="K79" i="1" s="1"/>
  <c r="B118" i="1" a="1"/>
  <c r="B118" i="1" s="1"/>
  <c r="C118" i="1" a="1"/>
  <c r="C118" i="1" s="1"/>
  <c r="D118" i="1" a="1"/>
  <c r="D118" i="1" s="1"/>
  <c r="E118" i="1" a="1"/>
  <c r="E118" i="1" s="1"/>
  <c r="F118" i="1" a="1"/>
  <c r="F118" i="1" s="1"/>
  <c r="G118" i="1" a="1"/>
  <c r="G118" i="1" s="1"/>
  <c r="H118" i="1" a="1"/>
  <c r="H118" i="1" s="1"/>
  <c r="I118" i="1" a="1"/>
  <c r="I118" i="1" s="1"/>
  <c r="J118" i="1" a="1"/>
  <c r="J118" i="1" s="1"/>
  <c r="K118" i="1" a="1"/>
  <c r="K118" i="1" s="1"/>
  <c r="B101" i="1" a="1"/>
  <c r="B101" i="1" s="1"/>
  <c r="C101" i="1" a="1"/>
  <c r="C101" i="1" s="1"/>
  <c r="D101" i="1" a="1"/>
  <c r="D101" i="1" s="1"/>
  <c r="E101" i="1" a="1"/>
  <c r="E101" i="1" s="1"/>
  <c r="F101" i="1" a="1"/>
  <c r="F101" i="1" s="1"/>
  <c r="G101" i="1" a="1"/>
  <c r="G101" i="1" s="1"/>
  <c r="H101" i="1" a="1"/>
  <c r="H101" i="1" s="1"/>
  <c r="I101" i="1" a="1"/>
  <c r="I101" i="1" s="1"/>
  <c r="J101" i="1" a="1"/>
  <c r="J101" i="1" s="1"/>
  <c r="K101" i="1" a="1"/>
  <c r="K101" i="1" s="1"/>
  <c r="B94" i="1" a="1"/>
  <c r="B94" i="1" s="1"/>
  <c r="C94" i="1" a="1"/>
  <c r="C94" i="1" s="1"/>
  <c r="D94" i="1" a="1"/>
  <c r="D94" i="1" s="1"/>
  <c r="E94" i="1" a="1"/>
  <c r="E94" i="1" s="1"/>
  <c r="F94" i="1" a="1"/>
  <c r="F94" i="1" s="1"/>
  <c r="G94" i="1" a="1"/>
  <c r="G94" i="1" s="1"/>
  <c r="H94" i="1" a="1"/>
  <c r="H94" i="1" s="1"/>
  <c r="I94" i="1" a="1"/>
  <c r="I94" i="1" s="1"/>
  <c r="J94" i="1" a="1"/>
  <c r="J94" i="1" s="1"/>
  <c r="K94" i="1" a="1"/>
  <c r="K94" i="1" s="1"/>
  <c r="B73" i="1" a="1"/>
  <c r="B73" i="1" s="1"/>
  <c r="C73" i="1" a="1"/>
  <c r="C73" i="1" s="1"/>
  <c r="D73" i="1" a="1"/>
  <c r="D73" i="1" s="1"/>
  <c r="E73" i="1" a="1"/>
  <c r="E73" i="1" s="1"/>
  <c r="F73" i="1" a="1"/>
  <c r="F73" i="1" s="1"/>
  <c r="G73" i="1" a="1"/>
  <c r="G73" i="1" s="1"/>
  <c r="H73" i="1" a="1"/>
  <c r="H73" i="1" s="1"/>
  <c r="I73" i="1" a="1"/>
  <c r="I73" i="1" s="1"/>
  <c r="J73" i="1" a="1"/>
  <c r="J73" i="1" s="1"/>
  <c r="K73" i="1" a="1"/>
  <c r="K73" i="1" s="1"/>
  <c r="B74" i="1" a="1"/>
  <c r="B74" i="1" s="1"/>
  <c r="C74" i="1" a="1"/>
  <c r="C74" i="1" s="1"/>
  <c r="D74" i="1" a="1"/>
  <c r="D74" i="1" s="1"/>
  <c r="E74" i="1" a="1"/>
  <c r="E74" i="1" s="1"/>
  <c r="F74" i="1" a="1"/>
  <c r="F74" i="1" s="1"/>
  <c r="G74" i="1" a="1"/>
  <c r="G74" i="1" s="1"/>
  <c r="H74" i="1" a="1"/>
  <c r="H74" i="1" s="1"/>
  <c r="I74" i="1" a="1"/>
  <c r="I74" i="1" s="1"/>
  <c r="J74" i="1" a="1"/>
  <c r="J74" i="1" s="1"/>
  <c r="K74" i="1" a="1"/>
  <c r="K74" i="1" s="1"/>
  <c r="B75" i="1" a="1"/>
  <c r="B75" i="1" s="1"/>
  <c r="C75" i="1" a="1"/>
  <c r="C75" i="1" s="1"/>
  <c r="D75" i="1" a="1"/>
  <c r="D75" i="1" s="1"/>
  <c r="E75" i="1" a="1"/>
  <c r="E75" i="1" s="1"/>
  <c r="F75" i="1" a="1"/>
  <c r="F75" i="1" s="1"/>
  <c r="G75" i="1" a="1"/>
  <c r="G75" i="1" s="1"/>
  <c r="H75" i="1" a="1"/>
  <c r="H75" i="1" s="1"/>
  <c r="I75" i="1" a="1"/>
  <c r="I75" i="1" s="1"/>
  <c r="J75" i="1" a="1"/>
  <c r="J75" i="1" s="1"/>
  <c r="K75" i="1" a="1"/>
  <c r="K75" i="1" s="1"/>
  <c r="B100" i="1" a="1"/>
  <c r="B100" i="1" s="1"/>
  <c r="C100" i="1" a="1"/>
  <c r="C100" i="1" s="1"/>
  <c r="D100" i="1" a="1"/>
  <c r="D100" i="1" s="1"/>
  <c r="E100" i="1" a="1"/>
  <c r="E100" i="1" s="1"/>
  <c r="F100" i="1" a="1"/>
  <c r="F100" i="1" s="1"/>
  <c r="G100" i="1" a="1"/>
  <c r="G100" i="1" s="1"/>
  <c r="H100" i="1" a="1"/>
  <c r="H100" i="1" s="1"/>
  <c r="I100" i="1" a="1"/>
  <c r="I100" i="1" s="1"/>
  <c r="J100" i="1" a="1"/>
  <c r="J100" i="1" s="1"/>
  <c r="K100" i="1" a="1"/>
  <c r="K100" i="1" s="1"/>
  <c r="B76" i="1" a="1"/>
  <c r="B76" i="1" s="1"/>
  <c r="C76" i="1" a="1"/>
  <c r="C76" i="1" s="1"/>
  <c r="D76" i="1" a="1"/>
  <c r="D76" i="1" s="1"/>
  <c r="E76" i="1" a="1"/>
  <c r="E76" i="1" s="1"/>
  <c r="F76" i="1" a="1"/>
  <c r="F76" i="1" s="1"/>
  <c r="G76" i="1" a="1"/>
  <c r="G76" i="1" s="1"/>
  <c r="H76" i="1" a="1"/>
  <c r="H76" i="1" s="1"/>
  <c r="I76" i="1" a="1"/>
  <c r="I76" i="1" s="1"/>
  <c r="J76" i="1" a="1"/>
  <c r="J76" i="1" s="1"/>
  <c r="K76" i="1" a="1"/>
  <c r="K76" i="1" s="1"/>
  <c r="B78" i="1" a="1"/>
  <c r="B78" i="1" s="1"/>
  <c r="C78" i="1" a="1"/>
  <c r="C78" i="1" s="1"/>
  <c r="D78" i="1" a="1"/>
  <c r="D78" i="1" s="1"/>
  <c r="E78" i="1" a="1"/>
  <c r="E78" i="1" s="1"/>
  <c r="F78" i="1" a="1"/>
  <c r="F78" i="1" s="1"/>
  <c r="G78" i="1" a="1"/>
  <c r="G78" i="1" s="1"/>
  <c r="H78" i="1" a="1"/>
  <c r="H78" i="1" s="1"/>
  <c r="I78" i="1" a="1"/>
  <c r="I78" i="1" s="1"/>
  <c r="J78" i="1" a="1"/>
  <c r="J78" i="1" s="1"/>
  <c r="K78" i="1" a="1"/>
  <c r="K78" i="1" s="1"/>
  <c r="B80" i="1" a="1"/>
  <c r="B80" i="1" s="1"/>
  <c r="C80" i="1" a="1"/>
  <c r="C80" i="1" s="1"/>
  <c r="D80" i="1" a="1"/>
  <c r="D80" i="1" s="1"/>
  <c r="E80" i="1" a="1"/>
  <c r="E80" i="1" s="1"/>
  <c r="F80" i="1" a="1"/>
  <c r="F80" i="1" s="1"/>
  <c r="G80" i="1" a="1"/>
  <c r="G80" i="1" s="1"/>
  <c r="H80" i="1" a="1"/>
  <c r="H80" i="1" s="1"/>
  <c r="I80" i="1" a="1"/>
  <c r="I80" i="1" s="1"/>
  <c r="J80" i="1" a="1"/>
  <c r="J80" i="1" s="1"/>
  <c r="K80" i="1" a="1"/>
  <c r="K80" i="1" s="1"/>
  <c r="B95" i="1" a="1"/>
  <c r="B95" i="1" s="1"/>
  <c r="C95" i="1" a="1"/>
  <c r="C95" i="1" s="1"/>
  <c r="D95" i="1" a="1"/>
  <c r="D95" i="1" s="1"/>
  <c r="E95" i="1" a="1"/>
  <c r="E95" i="1" s="1"/>
  <c r="F95" i="1" a="1"/>
  <c r="F95" i="1" s="1"/>
  <c r="G95" i="1" a="1"/>
  <c r="G95" i="1" s="1"/>
  <c r="H95" i="1" a="1"/>
  <c r="H95" i="1" s="1"/>
  <c r="I95" i="1" a="1"/>
  <c r="I95" i="1" s="1"/>
  <c r="J95" i="1" a="1"/>
  <c r="J95" i="1" s="1"/>
  <c r="K95" i="1" a="1"/>
  <c r="K95" i="1" s="1"/>
  <c r="G2" i="1" a="1"/>
  <c r="G2" i="1" s="1"/>
  <c r="K2" i="1" a="1"/>
  <c r="K2" i="1" s="1"/>
  <c r="H2" i="1" a="1"/>
  <c r="H2" i="1" s="1"/>
  <c r="J2" i="1" a="1"/>
  <c r="J2" i="1" s="1"/>
  <c r="I2" i="1" a="1"/>
  <c r="I2" i="1" s="1"/>
  <c r="E2" i="1" a="1"/>
  <c r="E2" i="1" s="1"/>
  <c r="F2" i="1" a="1"/>
  <c r="F2" i="1" s="1"/>
  <c r="D2" i="1" a="1"/>
  <c r="D2" i="1" s="1"/>
  <c r="C2" i="1" a="1"/>
  <c r="C2" i="1" s="1"/>
  <c r="B2" i="1" a="1"/>
  <c r="B2" i="1" s="1"/>
  <c r="AE239" i="1" l="1" a="1"/>
  <c r="AE239" i="1" s="1"/>
  <c r="AE237" i="1" a="1"/>
  <c r="AE237" i="1" s="1"/>
  <c r="AE235" i="1" a="1"/>
  <c r="AE235" i="1" s="1"/>
  <c r="AE233" i="1" a="1"/>
  <c r="AE233" i="1" s="1"/>
  <c r="AE348" i="1" a="1"/>
  <c r="AE348" i="1" s="1"/>
  <c r="AE346" i="1" a="1"/>
  <c r="AE346" i="1" s="1"/>
  <c r="AE344" i="1" a="1"/>
  <c r="AE344" i="1" s="1"/>
  <c r="AE342" i="1" a="1"/>
  <c r="AE342" i="1" s="1"/>
  <c r="AE340" i="1" a="1"/>
  <c r="AE340" i="1" s="1"/>
  <c r="AE338" i="1" a="1"/>
  <c r="AE338" i="1" s="1"/>
  <c r="AE336" i="1" a="1"/>
  <c r="AE336" i="1" s="1"/>
  <c r="AE334" i="1" a="1"/>
  <c r="AE334" i="1" s="1"/>
  <c r="AE332" i="1" a="1"/>
  <c r="AE332" i="1" s="1"/>
  <c r="AE330" i="1" a="1"/>
  <c r="AE330" i="1" s="1"/>
  <c r="AE328" i="1" a="1"/>
  <c r="AE328" i="1" s="1"/>
  <c r="AE326" i="1" a="1"/>
  <c r="AE326" i="1" s="1"/>
  <c r="AE324" i="1" a="1"/>
  <c r="AE324" i="1" s="1"/>
  <c r="AE357" i="1" a="1"/>
  <c r="AE357" i="1" s="1"/>
  <c r="AE355" i="1" a="1"/>
  <c r="AE355" i="1" s="1"/>
  <c r="AE353" i="1" a="1"/>
  <c r="AE353" i="1" s="1"/>
  <c r="AE351" i="1" a="1"/>
  <c r="AE351" i="1" s="1"/>
  <c r="AE384" i="1" a="1"/>
  <c r="AE384" i="1" s="1"/>
  <c r="AD239" i="1" a="1"/>
  <c r="AD239" i="1" s="1"/>
  <c r="AD237" i="1" a="1"/>
  <c r="AD237" i="1" s="1"/>
  <c r="AD235" i="1" a="1"/>
  <c r="AD235" i="1" s="1"/>
  <c r="AD233" i="1" a="1"/>
  <c r="AD233" i="1" s="1"/>
  <c r="AD348" i="1" a="1"/>
  <c r="AD348" i="1" s="1"/>
  <c r="AD346" i="1" a="1"/>
  <c r="AD346" i="1" s="1"/>
  <c r="AD344" i="1" a="1"/>
  <c r="AD344" i="1" s="1"/>
  <c r="AD342" i="1" a="1"/>
  <c r="AD342" i="1" s="1"/>
  <c r="AD340" i="1" a="1"/>
  <c r="AD340" i="1" s="1"/>
  <c r="AD338" i="1" a="1"/>
  <c r="AD338" i="1" s="1"/>
  <c r="AD336" i="1" a="1"/>
  <c r="AD336" i="1" s="1"/>
  <c r="AD334" i="1" a="1"/>
  <c r="AD334" i="1" s="1"/>
  <c r="AD332" i="1" a="1"/>
  <c r="AD332" i="1" s="1"/>
  <c r="AD330" i="1" a="1"/>
  <c r="AD330" i="1" s="1"/>
  <c r="AD328" i="1" a="1"/>
  <c r="AD328" i="1" s="1"/>
  <c r="AD326" i="1" a="1"/>
  <c r="AD326" i="1" s="1"/>
  <c r="AD324" i="1" a="1"/>
  <c r="AD324" i="1" s="1"/>
  <c r="AD357" i="1" a="1"/>
  <c r="AD357" i="1" s="1"/>
  <c r="AD355" i="1" a="1"/>
  <c r="AD355" i="1" s="1"/>
  <c r="AD353" i="1" a="1"/>
  <c r="AD353" i="1" s="1"/>
  <c r="AD351" i="1" a="1"/>
  <c r="AD351" i="1" s="1"/>
  <c r="AD384" i="1" a="1"/>
  <c r="AD384" i="1" s="1"/>
  <c r="AC239" i="1" a="1"/>
  <c r="AC239" i="1" s="1"/>
  <c r="AC237" i="1" a="1"/>
  <c r="AC237" i="1" s="1"/>
  <c r="AC235" i="1" a="1"/>
  <c r="AC235" i="1" s="1"/>
  <c r="AC233" i="1" a="1"/>
  <c r="AC233" i="1" s="1"/>
  <c r="AC348" i="1" a="1"/>
  <c r="AC348" i="1" s="1"/>
  <c r="AC346" i="1" a="1"/>
  <c r="AC346" i="1" s="1"/>
  <c r="AC344" i="1" a="1"/>
  <c r="AC344" i="1" s="1"/>
  <c r="AC342" i="1" a="1"/>
  <c r="AC342" i="1" s="1"/>
  <c r="AC340" i="1" a="1"/>
  <c r="AC340" i="1" s="1"/>
  <c r="AC338" i="1" a="1"/>
  <c r="AC338" i="1" s="1"/>
  <c r="AC336" i="1" a="1"/>
  <c r="AC336" i="1" s="1"/>
  <c r="AC334" i="1" a="1"/>
  <c r="AC334" i="1" s="1"/>
  <c r="AC332" i="1" a="1"/>
  <c r="AC332" i="1" s="1"/>
  <c r="AC330" i="1" a="1"/>
  <c r="AC330" i="1" s="1"/>
  <c r="AC328" i="1" a="1"/>
  <c r="AC328" i="1" s="1"/>
  <c r="AC326" i="1" a="1"/>
  <c r="AC326" i="1" s="1"/>
  <c r="AC324" i="1" a="1"/>
  <c r="AC324" i="1" s="1"/>
  <c r="AC357" i="1" a="1"/>
  <c r="AC357" i="1" s="1"/>
  <c r="AC355" i="1" a="1"/>
  <c r="AC355" i="1" s="1"/>
  <c r="AC353" i="1" a="1"/>
  <c r="AC353" i="1" s="1"/>
  <c r="AC351" i="1" a="1"/>
  <c r="AC351" i="1" s="1"/>
  <c r="AC384" i="1" a="1"/>
  <c r="AC384" i="1" s="1"/>
  <c r="AB348" i="1" a="1"/>
  <c r="AB348" i="1" s="1"/>
  <c r="AB346" i="1" a="1"/>
  <c r="AB346" i="1" s="1"/>
  <c r="AB344" i="1" a="1"/>
  <c r="AB344" i="1" s="1"/>
  <c r="AB342" i="1" a="1"/>
  <c r="AB342" i="1" s="1"/>
  <c r="AB340" i="1" a="1"/>
  <c r="AB340" i="1" s="1"/>
  <c r="AB338" i="1" a="1"/>
  <c r="AB338" i="1" s="1"/>
  <c r="AB336" i="1" a="1"/>
  <c r="AB336" i="1" s="1"/>
  <c r="AB334" i="1" a="1"/>
  <c r="AB334" i="1" s="1"/>
  <c r="AB332" i="1" a="1"/>
  <c r="AB332" i="1" s="1"/>
  <c r="AB330" i="1" a="1"/>
  <c r="AB330" i="1" s="1"/>
  <c r="AB328" i="1" a="1"/>
  <c r="AB328" i="1" s="1"/>
  <c r="AB326" i="1" a="1"/>
  <c r="AB326" i="1" s="1"/>
  <c r="AB324" i="1" a="1"/>
  <c r="AB324" i="1" s="1"/>
  <c r="AB355" i="1" a="1"/>
  <c r="AB355" i="1" s="1"/>
  <c r="AB353" i="1" a="1"/>
  <c r="AB353" i="1" s="1"/>
  <c r="AB351" i="1" a="1"/>
  <c r="AB351" i="1" s="1"/>
  <c r="AB384" i="1" a="1"/>
  <c r="AB384" i="1" s="1"/>
  <c r="AE240" i="1" a="1"/>
  <c r="AE240" i="1" s="1"/>
  <c r="AE238" i="1" a="1"/>
  <c r="AE238" i="1" s="1"/>
  <c r="AE236" i="1" a="1"/>
  <c r="AE236" i="1" s="1"/>
  <c r="AE234" i="1" a="1"/>
  <c r="AE234" i="1" s="1"/>
  <c r="AE349" i="1" a="1"/>
  <c r="AE349" i="1" s="1"/>
  <c r="AE347" i="1" a="1"/>
  <c r="AE347" i="1" s="1"/>
  <c r="AE345" i="1" a="1"/>
  <c r="AE345" i="1" s="1"/>
  <c r="AE343" i="1" a="1"/>
  <c r="AE343" i="1" s="1"/>
  <c r="AE341" i="1" a="1"/>
  <c r="AE341" i="1" s="1"/>
  <c r="AE339" i="1" a="1"/>
  <c r="AE339" i="1" s="1"/>
  <c r="AE337" i="1" a="1"/>
  <c r="AE337" i="1" s="1"/>
  <c r="AE335" i="1" a="1"/>
  <c r="AE335" i="1" s="1"/>
  <c r="AE333" i="1" a="1"/>
  <c r="AE333" i="1" s="1"/>
  <c r="AE331" i="1" a="1"/>
  <c r="AE331" i="1" s="1"/>
  <c r="AE329" i="1" a="1"/>
  <c r="AE329" i="1" s="1"/>
  <c r="AE327" i="1" a="1"/>
  <c r="AE327" i="1" s="1"/>
  <c r="AE325" i="1" a="1"/>
  <c r="AE325" i="1" s="1"/>
  <c r="AE358" i="1" a="1"/>
  <c r="AE358" i="1" s="1"/>
  <c r="AE356" i="1" a="1"/>
  <c r="AE356" i="1" s="1"/>
  <c r="AE354" i="1" a="1"/>
  <c r="AE354" i="1" s="1"/>
  <c r="AE352" i="1" a="1"/>
  <c r="AE352" i="1" s="1"/>
  <c r="AE350" i="1" a="1"/>
  <c r="AE350" i="1" s="1"/>
  <c r="AE443" i="1" a="1"/>
  <c r="AE443" i="1" s="1"/>
  <c r="AD240" i="1" a="1"/>
  <c r="AD240" i="1" s="1"/>
  <c r="AD238" i="1" a="1"/>
  <c r="AD238" i="1" s="1"/>
  <c r="AD236" i="1" a="1"/>
  <c r="AD236" i="1" s="1"/>
  <c r="AD234" i="1" a="1"/>
  <c r="AD234" i="1" s="1"/>
  <c r="AD349" i="1" a="1"/>
  <c r="AD349" i="1" s="1"/>
  <c r="AD347" i="1" a="1"/>
  <c r="AD347" i="1" s="1"/>
  <c r="AD345" i="1" a="1"/>
  <c r="AD345" i="1" s="1"/>
  <c r="AD343" i="1" a="1"/>
  <c r="AD343" i="1" s="1"/>
  <c r="AD341" i="1" a="1"/>
  <c r="AD341" i="1" s="1"/>
  <c r="AD339" i="1" a="1"/>
  <c r="AD339" i="1" s="1"/>
  <c r="AD337" i="1" a="1"/>
  <c r="AD337" i="1" s="1"/>
  <c r="AD335" i="1" a="1"/>
  <c r="AD335" i="1" s="1"/>
  <c r="AD333" i="1" a="1"/>
  <c r="AD333" i="1" s="1"/>
  <c r="AD331" i="1" a="1"/>
  <c r="AD331" i="1" s="1"/>
  <c r="AD329" i="1" a="1"/>
  <c r="AD329" i="1" s="1"/>
  <c r="AD327" i="1" a="1"/>
  <c r="AD327" i="1" s="1"/>
  <c r="AD325" i="1" a="1"/>
  <c r="AD325" i="1" s="1"/>
  <c r="AD358" i="1" a="1"/>
  <c r="AD358" i="1" s="1"/>
  <c r="AD356" i="1" a="1"/>
  <c r="AD356" i="1" s="1"/>
  <c r="AD354" i="1" a="1"/>
  <c r="AD354" i="1" s="1"/>
  <c r="AD352" i="1" a="1"/>
  <c r="AD352" i="1" s="1"/>
  <c r="AD350" i="1" a="1"/>
  <c r="AD350" i="1" s="1"/>
  <c r="AD443" i="1" a="1"/>
  <c r="AD443" i="1" s="1"/>
  <c r="AC240" i="1" a="1"/>
  <c r="AC240" i="1" s="1"/>
  <c r="AC238" i="1" a="1"/>
  <c r="AC238" i="1" s="1"/>
  <c r="AC236" i="1" a="1"/>
  <c r="AC236" i="1" s="1"/>
  <c r="AC234" i="1" a="1"/>
  <c r="AC234" i="1" s="1"/>
  <c r="AC349" i="1" a="1"/>
  <c r="AC349" i="1" s="1"/>
  <c r="AC347" i="1" a="1"/>
  <c r="AC347" i="1" s="1"/>
  <c r="AC345" i="1" a="1"/>
  <c r="AC345" i="1" s="1"/>
  <c r="AC343" i="1" a="1"/>
  <c r="AC343" i="1" s="1"/>
  <c r="AC341" i="1" a="1"/>
  <c r="AC341" i="1" s="1"/>
  <c r="AC339" i="1" a="1"/>
  <c r="AC339" i="1" s="1"/>
  <c r="AC337" i="1" a="1"/>
  <c r="AC337" i="1" s="1"/>
  <c r="AC335" i="1" a="1"/>
  <c r="AC335" i="1" s="1"/>
  <c r="AC333" i="1" a="1"/>
  <c r="AC333" i="1" s="1"/>
  <c r="AC331" i="1" a="1"/>
  <c r="AC331" i="1" s="1"/>
  <c r="AC329" i="1" a="1"/>
  <c r="AC329" i="1" s="1"/>
  <c r="AC327" i="1" a="1"/>
  <c r="AC327" i="1" s="1"/>
  <c r="AC325" i="1" a="1"/>
  <c r="AC325" i="1" s="1"/>
  <c r="AC358" i="1" a="1"/>
  <c r="AC358" i="1" s="1"/>
  <c r="AC356" i="1" a="1"/>
  <c r="AC356" i="1" s="1"/>
  <c r="AC354" i="1" a="1"/>
  <c r="AC354" i="1" s="1"/>
  <c r="AC352" i="1" a="1"/>
  <c r="AC352" i="1" s="1"/>
  <c r="AC350" i="1" a="1"/>
  <c r="AC350" i="1" s="1"/>
  <c r="AC443" i="1" a="1"/>
  <c r="AC443" i="1" s="1"/>
  <c r="AB349" i="1" a="1"/>
  <c r="AB349" i="1" s="1"/>
  <c r="AB347" i="1" a="1"/>
  <c r="AB347" i="1" s="1"/>
  <c r="AB345" i="1" a="1"/>
  <c r="AB345" i="1" s="1"/>
  <c r="AB343" i="1" a="1"/>
  <c r="AB343" i="1" s="1"/>
  <c r="AB341" i="1" a="1"/>
  <c r="AB341" i="1" s="1"/>
  <c r="AB339" i="1" a="1"/>
  <c r="AB339" i="1" s="1"/>
  <c r="AB337" i="1" a="1"/>
  <c r="AB337" i="1" s="1"/>
  <c r="AB335" i="1" a="1"/>
  <c r="AB335" i="1" s="1"/>
  <c r="AB333" i="1" a="1"/>
  <c r="AB333" i="1" s="1"/>
  <c r="AB331" i="1" a="1"/>
  <c r="AB331" i="1" s="1"/>
  <c r="AB329" i="1" a="1"/>
  <c r="AB329" i="1" s="1"/>
  <c r="AB327" i="1" a="1"/>
  <c r="AB327" i="1" s="1"/>
  <c r="AB325" i="1" a="1"/>
  <c r="AB325" i="1" s="1"/>
  <c r="AB358" i="1" a="1"/>
  <c r="AB358" i="1" s="1"/>
  <c r="AB356" i="1" a="1"/>
  <c r="AB356" i="1" s="1"/>
  <c r="AB354" i="1" a="1"/>
  <c r="AB354" i="1" s="1"/>
  <c r="AB352" i="1" a="1"/>
  <c r="AB352" i="1" s="1"/>
  <c r="AB350" i="1" a="1"/>
  <c r="AB350" i="1" s="1"/>
  <c r="AE260" i="1" a="1"/>
  <c r="AE260" i="1" s="1"/>
  <c r="AE258" i="1" a="1"/>
  <c r="AE258" i="1" s="1"/>
  <c r="AE256" i="1" a="1"/>
  <c r="AE256" i="1" s="1"/>
  <c r="AE254" i="1" a="1"/>
  <c r="AE254" i="1" s="1"/>
  <c r="AE252" i="1" a="1"/>
  <c r="AE252" i="1" s="1"/>
  <c r="AE250" i="1" a="1"/>
  <c r="AE250" i="1" s="1"/>
  <c r="AE248" i="1" a="1"/>
  <c r="AE248" i="1" s="1"/>
  <c r="AE246" i="1" a="1"/>
  <c r="AE246" i="1" s="1"/>
  <c r="AE244" i="1" a="1"/>
  <c r="AE244" i="1" s="1"/>
  <c r="AE242" i="1" a="1"/>
  <c r="AE242" i="1" s="1"/>
  <c r="AE281" i="1" a="1"/>
  <c r="AE281" i="1" s="1"/>
  <c r="AE279" i="1" a="1"/>
  <c r="AE279" i="1" s="1"/>
  <c r="AE277" i="1" a="1"/>
  <c r="AE277" i="1" s="1"/>
  <c r="AE275" i="1" a="1"/>
  <c r="AE275" i="1" s="1"/>
  <c r="AE273" i="1" a="1"/>
  <c r="AE273" i="1" s="1"/>
  <c r="AE271" i="1" a="1"/>
  <c r="AE271" i="1" s="1"/>
  <c r="AD260" i="1" a="1"/>
  <c r="AD260" i="1" s="1"/>
  <c r="AD258" i="1" a="1"/>
  <c r="AD258" i="1" s="1"/>
  <c r="AD256" i="1" a="1"/>
  <c r="AD256" i="1" s="1"/>
  <c r="AD254" i="1" a="1"/>
  <c r="AD254" i="1" s="1"/>
  <c r="AD252" i="1" a="1"/>
  <c r="AD252" i="1" s="1"/>
  <c r="AD250" i="1" a="1"/>
  <c r="AD250" i="1" s="1"/>
  <c r="AD248" i="1" a="1"/>
  <c r="AD248" i="1" s="1"/>
  <c r="AD246" i="1" a="1"/>
  <c r="AD246" i="1" s="1"/>
  <c r="AD244" i="1" a="1"/>
  <c r="AD244" i="1" s="1"/>
  <c r="AD242" i="1" a="1"/>
  <c r="AD242" i="1" s="1"/>
  <c r="AD281" i="1" a="1"/>
  <c r="AD281" i="1" s="1"/>
  <c r="AD279" i="1" a="1"/>
  <c r="AD279" i="1" s="1"/>
  <c r="AD277" i="1" a="1"/>
  <c r="AD277" i="1" s="1"/>
  <c r="AD275" i="1" a="1"/>
  <c r="AD275" i="1" s="1"/>
  <c r="AD273" i="1" a="1"/>
  <c r="AD273" i="1" s="1"/>
  <c r="AD271" i="1" a="1"/>
  <c r="AD271" i="1" s="1"/>
  <c r="AC260" i="1" a="1"/>
  <c r="AC260" i="1" s="1"/>
  <c r="AC258" i="1" a="1"/>
  <c r="AC258" i="1" s="1"/>
  <c r="AC256" i="1" a="1"/>
  <c r="AC256" i="1" s="1"/>
  <c r="AC254" i="1" a="1"/>
  <c r="AC254" i="1" s="1"/>
  <c r="AC252" i="1" a="1"/>
  <c r="AC252" i="1" s="1"/>
  <c r="AC250" i="1" a="1"/>
  <c r="AC250" i="1" s="1"/>
  <c r="AC248" i="1" a="1"/>
  <c r="AC248" i="1" s="1"/>
  <c r="AC246" i="1" a="1"/>
  <c r="AC246" i="1" s="1"/>
  <c r="AC244" i="1" a="1"/>
  <c r="AC244" i="1" s="1"/>
  <c r="AC242" i="1" a="1"/>
  <c r="AC242" i="1" s="1"/>
  <c r="AC281" i="1" a="1"/>
  <c r="AC281" i="1" s="1"/>
  <c r="AC279" i="1" a="1"/>
  <c r="AC279" i="1" s="1"/>
  <c r="AC277" i="1" a="1"/>
  <c r="AC277" i="1" s="1"/>
  <c r="AC275" i="1" a="1"/>
  <c r="AC275" i="1" s="1"/>
  <c r="AC273" i="1" a="1"/>
  <c r="AC273" i="1" s="1"/>
  <c r="AC271" i="1" a="1"/>
  <c r="AC271" i="1" s="1"/>
  <c r="AE259" i="1" a="1"/>
  <c r="AE259" i="1" s="1"/>
  <c r="AE257" i="1" a="1"/>
  <c r="AE257" i="1" s="1"/>
  <c r="AE255" i="1" a="1"/>
  <c r="AE255" i="1" s="1"/>
  <c r="AE253" i="1" a="1"/>
  <c r="AE253" i="1" s="1"/>
  <c r="AE251" i="1" a="1"/>
  <c r="AE251" i="1" s="1"/>
  <c r="AE249" i="1" a="1"/>
  <c r="AE249" i="1" s="1"/>
  <c r="AE247" i="1" a="1"/>
  <c r="AE247" i="1" s="1"/>
  <c r="AE245" i="1" a="1"/>
  <c r="AE245" i="1" s="1"/>
  <c r="AE243" i="1" a="1"/>
  <c r="AE243" i="1" s="1"/>
  <c r="AE241" i="1" a="1"/>
  <c r="AE241" i="1" s="1"/>
  <c r="AE280" i="1" a="1"/>
  <c r="AE280" i="1" s="1"/>
  <c r="AE278" i="1" a="1"/>
  <c r="AE278" i="1" s="1"/>
  <c r="AE276" i="1" a="1"/>
  <c r="AE276" i="1" s="1"/>
  <c r="AE274" i="1" a="1"/>
  <c r="AE274" i="1" s="1"/>
  <c r="AE272" i="1" a="1"/>
  <c r="AE272" i="1" s="1"/>
  <c r="AE323" i="1" a="1"/>
  <c r="AE323" i="1" s="1"/>
  <c r="AD259" i="1" a="1"/>
  <c r="AD259" i="1" s="1"/>
  <c r="AD257" i="1" a="1"/>
  <c r="AD257" i="1" s="1"/>
  <c r="AD255" i="1" a="1"/>
  <c r="AD255" i="1" s="1"/>
  <c r="AD253" i="1" a="1"/>
  <c r="AD253" i="1" s="1"/>
  <c r="AD251" i="1" a="1"/>
  <c r="AD251" i="1" s="1"/>
  <c r="AD249" i="1" a="1"/>
  <c r="AD249" i="1" s="1"/>
  <c r="AD247" i="1" a="1"/>
  <c r="AD247" i="1" s="1"/>
  <c r="AD245" i="1" a="1"/>
  <c r="AD245" i="1" s="1"/>
  <c r="AD243" i="1" a="1"/>
  <c r="AD243" i="1" s="1"/>
  <c r="AD241" i="1" a="1"/>
  <c r="AD241" i="1" s="1"/>
  <c r="AD280" i="1" a="1"/>
  <c r="AD280" i="1" s="1"/>
  <c r="AD278" i="1" a="1"/>
  <c r="AD278" i="1" s="1"/>
  <c r="AD276" i="1" a="1"/>
  <c r="AD276" i="1" s="1"/>
  <c r="AD274" i="1" a="1"/>
  <c r="AD274" i="1" s="1"/>
  <c r="AD272" i="1" a="1"/>
  <c r="AD272" i="1" s="1"/>
  <c r="AD323" i="1" a="1"/>
  <c r="AD323" i="1" s="1"/>
  <c r="AC259" i="1" a="1"/>
  <c r="AC259" i="1" s="1"/>
  <c r="AC257" i="1" a="1"/>
  <c r="AC257" i="1" s="1"/>
  <c r="AC255" i="1" a="1"/>
  <c r="AC255" i="1" s="1"/>
  <c r="AC253" i="1" a="1"/>
  <c r="AC253" i="1" s="1"/>
  <c r="AC251" i="1" a="1"/>
  <c r="AC251" i="1" s="1"/>
  <c r="AC249" i="1" a="1"/>
  <c r="AC249" i="1" s="1"/>
  <c r="AC247" i="1" a="1"/>
  <c r="AC247" i="1" s="1"/>
  <c r="AC245" i="1" a="1"/>
  <c r="AC245" i="1" s="1"/>
  <c r="AC243" i="1" a="1"/>
  <c r="AC243" i="1" s="1"/>
  <c r="AC241" i="1" a="1"/>
  <c r="AC241" i="1" s="1"/>
  <c r="AC280" i="1" a="1"/>
  <c r="AC280" i="1" s="1"/>
  <c r="AC278" i="1" a="1"/>
  <c r="AC278" i="1" s="1"/>
  <c r="AC276" i="1" a="1"/>
  <c r="AC276" i="1" s="1"/>
  <c r="AC274" i="1" a="1"/>
  <c r="AC274" i="1" s="1"/>
  <c r="AC272" i="1" a="1"/>
  <c r="AC272" i="1" s="1"/>
  <c r="AC323" i="1" a="1"/>
  <c r="AC323" i="1" s="1"/>
  <c r="AB364" i="1" a="1"/>
  <c r="AB364" i="1" s="1"/>
  <c r="AC364" i="1" a="1"/>
  <c r="AC364" i="1" s="1"/>
  <c r="AD364" i="1" a="1"/>
  <c r="AD364" i="1" s="1"/>
  <c r="AE364" i="1" a="1"/>
  <c r="AE364" i="1" s="1"/>
  <c r="AB232" i="1" a="1"/>
  <c r="AB232" i="1" s="1"/>
  <c r="AC232" i="1" a="1"/>
  <c r="AC232" i="1" s="1"/>
  <c r="AD232" i="1" a="1"/>
  <c r="AD232" i="1" s="1"/>
  <c r="AE232" i="1" a="1"/>
  <c r="AE232" i="1" s="1"/>
  <c r="AC365" i="1" a="1"/>
  <c r="AC365" i="1" s="1"/>
  <c r="AE365" i="1" a="1"/>
  <c r="AE365" i="1" s="1"/>
  <c r="AB365" i="1" a="1"/>
  <c r="AB365" i="1" s="1"/>
  <c r="AD365" i="1" a="1"/>
  <c r="AD365" i="1" s="1"/>
  <c r="AC270" i="1" a="1"/>
  <c r="AC270" i="1" s="1"/>
  <c r="AD270" i="1" a="1"/>
  <c r="AD270" i="1" s="1"/>
  <c r="AE270" i="1" a="1"/>
  <c r="AE270" i="1" s="1"/>
  <c r="AB270" i="1" a="1"/>
  <c r="AB270" i="1" s="1"/>
  <c r="AB269" i="1" a="1"/>
  <c r="AB269" i="1" s="1"/>
  <c r="AC269" i="1" a="1"/>
  <c r="AC269" i="1" s="1"/>
  <c r="AD269" i="1" a="1"/>
  <c r="AD269" i="1" s="1"/>
  <c r="AE269" i="1" a="1"/>
  <c r="AE269" i="1" s="1"/>
  <c r="AC268" i="1" a="1"/>
  <c r="AC268" i="1" s="1"/>
  <c r="AD268" i="1" a="1"/>
  <c r="AD268" i="1" s="1"/>
  <c r="AE268" i="1" a="1"/>
  <c r="AE268" i="1" s="1"/>
  <c r="AB268" i="1" a="1"/>
  <c r="AB268" i="1" s="1"/>
  <c r="AB267" i="1" a="1"/>
  <c r="AB267" i="1" s="1"/>
  <c r="AC267" i="1" a="1"/>
  <c r="AC267" i="1" s="1"/>
  <c r="AD267" i="1" a="1"/>
  <c r="AD267" i="1" s="1"/>
  <c r="AE267" i="1" a="1"/>
  <c r="AE267" i="1" s="1"/>
  <c r="AC266" i="1" a="1"/>
  <c r="AC266" i="1" s="1"/>
  <c r="AD266" i="1" a="1"/>
  <c r="AD266" i="1" s="1"/>
  <c r="AE266" i="1" a="1"/>
  <c r="AE266" i="1" s="1"/>
  <c r="AB266" i="1" a="1"/>
  <c r="AB266" i="1" s="1"/>
  <c r="AB265" i="1" a="1"/>
  <c r="AB265" i="1" s="1"/>
  <c r="AC265" i="1" a="1"/>
  <c r="AC265" i="1" s="1"/>
  <c r="AD265" i="1" a="1"/>
  <c r="AD265" i="1" s="1"/>
  <c r="AE265" i="1" a="1"/>
  <c r="AE265" i="1" s="1"/>
  <c r="AC264" i="1" a="1"/>
  <c r="AC264" i="1" s="1"/>
  <c r="AD264" i="1" a="1"/>
  <c r="AD264" i="1" s="1"/>
  <c r="AE264" i="1" a="1"/>
  <c r="AE264" i="1" s="1"/>
  <c r="AB264" i="1" a="1"/>
  <c r="AB264" i="1" s="1"/>
  <c r="AB263" i="1" a="1"/>
  <c r="AB263" i="1" s="1"/>
  <c r="AC263" i="1" a="1"/>
  <c r="AC263" i="1" s="1"/>
  <c r="AD263" i="1" a="1"/>
  <c r="AD263" i="1" s="1"/>
  <c r="AE263" i="1" a="1"/>
  <c r="AE263" i="1" s="1"/>
  <c r="AD262" i="1" a="1"/>
  <c r="AD262" i="1" s="1"/>
  <c r="AE262" i="1" a="1"/>
  <c r="AE262" i="1" s="1"/>
  <c r="AB262" i="1" a="1"/>
  <c r="AB262" i="1" s="1"/>
  <c r="AC262" i="1" a="1"/>
  <c r="AC262" i="1" s="1"/>
  <c r="AB261" i="1" a="1"/>
  <c r="AB261" i="1" s="1"/>
  <c r="AC261" i="1" a="1"/>
  <c r="AC261" i="1" s="1"/>
  <c r="AD261" i="1" a="1"/>
  <c r="AD261" i="1" s="1"/>
  <c r="AE261" i="1" a="1"/>
  <c r="AE261" i="1" s="1"/>
  <c r="AB282" i="1" a="1"/>
  <c r="AB282" i="1" s="1"/>
  <c r="AC282" i="1" a="1"/>
  <c r="AC282" i="1" s="1"/>
  <c r="AD282" i="1" a="1"/>
  <c r="AD282" i="1" s="1"/>
  <c r="AE282" i="1" a="1"/>
  <c r="AE282" i="1" s="1"/>
  <c r="AB366" i="1" a="1"/>
  <c r="AB366" i="1" s="1"/>
  <c r="AC366" i="1" a="1"/>
  <c r="AC366" i="1" s="1"/>
  <c r="AB362" i="1" a="1"/>
  <c r="AB362" i="1" s="1"/>
  <c r="AC362" i="1" a="1"/>
  <c r="AC362" i="1" s="1"/>
  <c r="AD362" i="1" a="1"/>
  <c r="AD362" i="1" s="1"/>
  <c r="AB360" i="1" a="1"/>
  <c r="AB360" i="1" s="1"/>
  <c r="AC360" i="1" a="1"/>
  <c r="AC360" i="1" s="1"/>
  <c r="AD360" i="1" a="1"/>
  <c r="AD360" i="1" s="1"/>
  <c r="AD361" i="1" a="1"/>
  <c r="AD361" i="1" s="1"/>
  <c r="AB361" i="1" a="1"/>
  <c r="AB361" i="1" s="1"/>
  <c r="AE360" i="1" a="1"/>
  <c r="AE360" i="1" s="1"/>
  <c r="AE363" i="1" a="1"/>
  <c r="AE363" i="1" s="1"/>
  <c r="AE359" i="1" a="1"/>
  <c r="AE359" i="1" s="1"/>
  <c r="AD363" i="1" a="1"/>
  <c r="AD363" i="1" s="1"/>
  <c r="AD359" i="1" a="1"/>
  <c r="AD359" i="1" s="1"/>
  <c r="AE366" i="1" a="1"/>
  <c r="AE366" i="1" s="1"/>
  <c r="AB363" i="1" a="1"/>
  <c r="AB363" i="1" s="1"/>
  <c r="AB359" i="1" a="1"/>
  <c r="AB359" i="1" s="1"/>
  <c r="AD366" i="1" a="1"/>
  <c r="AD366" i="1" s="1"/>
  <c r="AE362" i="1" a="1"/>
  <c r="AE362" i="1" s="1"/>
  <c r="AE361" i="1" a="1"/>
  <c r="AE36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44">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3"/>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3"/>
        </ext>
      </extLst>
    </bk>
    <bk>
      <extLst>
        <ext uri="{3e2802c4-a4d2-4d8b-9148-e3be6c30e623}">
          <xlrd:rvb i="366"/>
        </ext>
      </extLst>
    </bk>
    <bk>
      <extLst>
        <ext uri="{3e2802c4-a4d2-4d8b-9148-e3be6c30e623}">
          <xlrd:rvb i="369"/>
        </ext>
      </extLst>
    </bk>
    <bk>
      <extLst>
        <ext uri="{3e2802c4-a4d2-4d8b-9148-e3be6c30e623}">
          <xlrd:rvb i="372"/>
        </ext>
      </extLst>
    </bk>
    <bk>
      <extLst>
        <ext uri="{3e2802c4-a4d2-4d8b-9148-e3be6c30e623}">
          <xlrd:rvb i="375"/>
        </ext>
      </extLst>
    </bk>
    <bk>
      <extLst>
        <ext uri="{3e2802c4-a4d2-4d8b-9148-e3be6c30e623}">
          <xlrd:rvb i="378"/>
        </ext>
      </extLst>
    </bk>
    <bk>
      <extLst>
        <ext uri="{3e2802c4-a4d2-4d8b-9148-e3be6c30e623}">
          <xlrd:rvb i="381"/>
        </ext>
      </extLst>
    </bk>
    <bk>
      <extLst>
        <ext uri="{3e2802c4-a4d2-4d8b-9148-e3be6c30e623}">
          <xlrd:rvb i="384"/>
        </ext>
      </extLst>
    </bk>
    <bk>
      <extLst>
        <ext uri="{3e2802c4-a4d2-4d8b-9148-e3be6c30e623}">
          <xlrd:rvb i="387"/>
        </ext>
      </extLst>
    </bk>
    <bk>
      <extLst>
        <ext uri="{3e2802c4-a4d2-4d8b-9148-e3be6c30e623}">
          <xlrd:rvb i="390"/>
        </ext>
      </extLst>
    </bk>
    <bk>
      <extLst>
        <ext uri="{3e2802c4-a4d2-4d8b-9148-e3be6c30e623}">
          <xlrd:rvb i="393"/>
        </ext>
      </extLst>
    </bk>
    <bk>
      <extLst>
        <ext uri="{3e2802c4-a4d2-4d8b-9148-e3be6c30e623}">
          <xlrd:rvb i="396"/>
        </ext>
      </extLst>
    </bk>
    <bk>
      <extLst>
        <ext uri="{3e2802c4-a4d2-4d8b-9148-e3be6c30e623}">
          <xlrd:rvb i="399"/>
        </ext>
      </extLst>
    </bk>
    <bk>
      <extLst>
        <ext uri="{3e2802c4-a4d2-4d8b-9148-e3be6c30e623}">
          <xlrd:rvb i="402"/>
        </ext>
      </extLst>
    </bk>
    <bk>
      <extLst>
        <ext uri="{3e2802c4-a4d2-4d8b-9148-e3be6c30e623}">
          <xlrd:rvb i="405"/>
        </ext>
      </extLst>
    </bk>
    <bk>
      <extLst>
        <ext uri="{3e2802c4-a4d2-4d8b-9148-e3be6c30e623}">
          <xlrd:rvb i="408"/>
        </ext>
      </extLst>
    </bk>
    <bk>
      <extLst>
        <ext uri="{3e2802c4-a4d2-4d8b-9148-e3be6c30e623}">
          <xlrd:rvb i="411"/>
        </ext>
      </extLst>
    </bk>
    <bk>
      <extLst>
        <ext uri="{3e2802c4-a4d2-4d8b-9148-e3be6c30e623}">
          <xlrd:rvb i="414"/>
        </ext>
      </extLst>
    </bk>
    <bk>
      <extLst>
        <ext uri="{3e2802c4-a4d2-4d8b-9148-e3be6c30e623}">
          <xlrd:rvb i="417"/>
        </ext>
      </extLst>
    </bk>
    <bk>
      <extLst>
        <ext uri="{3e2802c4-a4d2-4d8b-9148-e3be6c30e623}">
          <xlrd:rvb i="420"/>
        </ext>
      </extLst>
    </bk>
    <bk>
      <extLst>
        <ext uri="{3e2802c4-a4d2-4d8b-9148-e3be6c30e623}">
          <xlrd:rvb i="423"/>
        </ext>
      </extLst>
    </bk>
    <bk>
      <extLst>
        <ext uri="{3e2802c4-a4d2-4d8b-9148-e3be6c30e623}">
          <xlrd:rvb i="426"/>
        </ext>
      </extLst>
    </bk>
    <bk>
      <extLst>
        <ext uri="{3e2802c4-a4d2-4d8b-9148-e3be6c30e623}">
          <xlrd:rvb i="429"/>
        </ext>
      </extLst>
    </bk>
    <bk>
      <extLst>
        <ext uri="{3e2802c4-a4d2-4d8b-9148-e3be6c30e623}">
          <xlrd:rvb i="432"/>
        </ext>
      </extLst>
    </bk>
    <bk>
      <extLst>
        <ext uri="{3e2802c4-a4d2-4d8b-9148-e3be6c30e623}">
          <xlrd:rvb i="435"/>
        </ext>
      </extLst>
    </bk>
    <bk>
      <extLst>
        <ext uri="{3e2802c4-a4d2-4d8b-9148-e3be6c30e623}">
          <xlrd:rvb i="438"/>
        </ext>
      </extLst>
    </bk>
    <bk>
      <extLst>
        <ext uri="{3e2802c4-a4d2-4d8b-9148-e3be6c30e623}">
          <xlrd:rvb i="441"/>
        </ext>
      </extLst>
    </bk>
    <bk>
      <extLst>
        <ext uri="{3e2802c4-a4d2-4d8b-9148-e3be6c30e623}">
          <xlrd:rvb i="444"/>
        </ext>
      </extLst>
    </bk>
    <bk>
      <extLst>
        <ext uri="{3e2802c4-a4d2-4d8b-9148-e3be6c30e623}">
          <xlrd:rvb i="447"/>
        </ext>
      </extLst>
    </bk>
    <bk>
      <extLst>
        <ext uri="{3e2802c4-a4d2-4d8b-9148-e3be6c30e623}">
          <xlrd:rvb i="450"/>
        </ext>
      </extLst>
    </bk>
    <bk>
      <extLst>
        <ext uri="{3e2802c4-a4d2-4d8b-9148-e3be6c30e623}">
          <xlrd:rvb i="453"/>
        </ext>
      </extLst>
    </bk>
    <bk>
      <extLst>
        <ext uri="{3e2802c4-a4d2-4d8b-9148-e3be6c30e623}">
          <xlrd:rvb i="456"/>
        </ext>
      </extLst>
    </bk>
    <bk>
      <extLst>
        <ext uri="{3e2802c4-a4d2-4d8b-9148-e3be6c30e623}">
          <xlrd:rvb i="459"/>
        </ext>
      </extLst>
    </bk>
    <bk>
      <extLst>
        <ext uri="{3e2802c4-a4d2-4d8b-9148-e3be6c30e623}">
          <xlrd:rvb i="462"/>
        </ext>
      </extLst>
    </bk>
    <bk>
      <extLst>
        <ext uri="{3e2802c4-a4d2-4d8b-9148-e3be6c30e623}">
          <xlrd:rvb i="465"/>
        </ext>
      </extLst>
    </bk>
    <bk>
      <extLst>
        <ext uri="{3e2802c4-a4d2-4d8b-9148-e3be6c30e623}">
          <xlrd:rvb i="468"/>
        </ext>
      </extLst>
    </bk>
    <bk>
      <extLst>
        <ext uri="{3e2802c4-a4d2-4d8b-9148-e3be6c30e623}">
          <xlrd:rvb i="471"/>
        </ext>
      </extLst>
    </bk>
    <bk>
      <extLst>
        <ext uri="{3e2802c4-a4d2-4d8b-9148-e3be6c30e623}">
          <xlrd:rvb i="474"/>
        </ext>
      </extLst>
    </bk>
    <bk>
      <extLst>
        <ext uri="{3e2802c4-a4d2-4d8b-9148-e3be6c30e623}">
          <xlrd:rvb i="477"/>
        </ext>
      </extLst>
    </bk>
    <bk>
      <extLst>
        <ext uri="{3e2802c4-a4d2-4d8b-9148-e3be6c30e623}">
          <xlrd:rvb i="480"/>
        </ext>
      </extLst>
    </bk>
    <bk>
      <extLst>
        <ext uri="{3e2802c4-a4d2-4d8b-9148-e3be6c30e623}">
          <xlrd:rvb i="483"/>
        </ext>
      </extLst>
    </bk>
    <bk>
      <extLst>
        <ext uri="{3e2802c4-a4d2-4d8b-9148-e3be6c30e623}">
          <xlrd:rvb i="486"/>
        </ext>
      </extLst>
    </bk>
    <bk>
      <extLst>
        <ext uri="{3e2802c4-a4d2-4d8b-9148-e3be6c30e623}">
          <xlrd:rvb i="489"/>
        </ext>
      </extLst>
    </bk>
    <bk>
      <extLst>
        <ext uri="{3e2802c4-a4d2-4d8b-9148-e3be6c30e623}">
          <xlrd:rvb i="492"/>
        </ext>
      </extLst>
    </bk>
    <bk>
      <extLst>
        <ext uri="{3e2802c4-a4d2-4d8b-9148-e3be6c30e623}">
          <xlrd:rvb i="495"/>
        </ext>
      </extLst>
    </bk>
    <bk>
      <extLst>
        <ext uri="{3e2802c4-a4d2-4d8b-9148-e3be6c30e623}">
          <xlrd:rvb i="498"/>
        </ext>
      </extLst>
    </bk>
    <bk>
      <extLst>
        <ext uri="{3e2802c4-a4d2-4d8b-9148-e3be6c30e623}">
          <xlrd:rvb i="501"/>
        </ext>
      </extLst>
    </bk>
    <bk>
      <extLst>
        <ext uri="{3e2802c4-a4d2-4d8b-9148-e3be6c30e623}">
          <xlrd:rvb i="504"/>
        </ext>
      </extLst>
    </bk>
    <bk>
      <extLst>
        <ext uri="{3e2802c4-a4d2-4d8b-9148-e3be6c30e623}">
          <xlrd:rvb i="507"/>
        </ext>
      </extLst>
    </bk>
    <bk>
      <extLst>
        <ext uri="{3e2802c4-a4d2-4d8b-9148-e3be6c30e623}">
          <xlrd:rvb i="510"/>
        </ext>
      </extLst>
    </bk>
    <bk>
      <extLst>
        <ext uri="{3e2802c4-a4d2-4d8b-9148-e3be6c30e623}">
          <xlrd:rvb i="513"/>
        </ext>
      </extLst>
    </bk>
    <bk>
      <extLst>
        <ext uri="{3e2802c4-a4d2-4d8b-9148-e3be6c30e623}">
          <xlrd:rvb i="516"/>
        </ext>
      </extLst>
    </bk>
    <bk>
      <extLst>
        <ext uri="{3e2802c4-a4d2-4d8b-9148-e3be6c30e623}">
          <xlrd:rvb i="522"/>
        </ext>
      </extLst>
    </bk>
    <bk>
      <extLst>
        <ext uri="{3e2802c4-a4d2-4d8b-9148-e3be6c30e623}">
          <xlrd:rvb i="525"/>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40"/>
        </ext>
      </extLst>
    </bk>
    <bk>
      <extLst>
        <ext uri="{3e2802c4-a4d2-4d8b-9148-e3be6c30e623}">
          <xlrd:rvb i="543"/>
        </ext>
      </extLst>
    </bk>
    <bk>
      <extLst>
        <ext uri="{3e2802c4-a4d2-4d8b-9148-e3be6c30e623}">
          <xlrd:rvb i="546"/>
        </ext>
      </extLst>
    </bk>
    <bk>
      <extLst>
        <ext uri="{3e2802c4-a4d2-4d8b-9148-e3be6c30e623}">
          <xlrd:rvb i="549"/>
        </ext>
      </extLst>
    </bk>
    <bk>
      <extLst>
        <ext uri="{3e2802c4-a4d2-4d8b-9148-e3be6c30e623}">
          <xlrd:rvb i="552"/>
        </ext>
      </extLst>
    </bk>
    <bk>
      <extLst>
        <ext uri="{3e2802c4-a4d2-4d8b-9148-e3be6c30e623}">
          <xlrd:rvb i="555"/>
        </ext>
      </extLst>
    </bk>
    <bk>
      <extLst>
        <ext uri="{3e2802c4-a4d2-4d8b-9148-e3be6c30e623}">
          <xlrd:rvb i="558"/>
        </ext>
      </extLst>
    </bk>
    <bk>
      <extLst>
        <ext uri="{3e2802c4-a4d2-4d8b-9148-e3be6c30e623}">
          <xlrd:rvb i="561"/>
        </ext>
      </extLst>
    </bk>
    <bk>
      <extLst>
        <ext uri="{3e2802c4-a4d2-4d8b-9148-e3be6c30e623}">
          <xlrd:rvb i="564"/>
        </ext>
      </extLst>
    </bk>
    <bk>
      <extLst>
        <ext uri="{3e2802c4-a4d2-4d8b-9148-e3be6c30e623}">
          <xlrd:rvb i="567"/>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9"/>
        </ext>
      </extLst>
    </bk>
    <bk>
      <extLst>
        <ext uri="{3e2802c4-a4d2-4d8b-9148-e3be6c30e623}">
          <xlrd:rvb i="582"/>
        </ext>
      </extLst>
    </bk>
    <bk>
      <extLst>
        <ext uri="{3e2802c4-a4d2-4d8b-9148-e3be6c30e623}">
          <xlrd:rvb i="585"/>
        </ext>
      </extLst>
    </bk>
    <bk>
      <extLst>
        <ext uri="{3e2802c4-a4d2-4d8b-9148-e3be6c30e623}">
          <xlrd:rvb i="588"/>
        </ext>
      </extLst>
    </bk>
    <bk>
      <extLst>
        <ext uri="{3e2802c4-a4d2-4d8b-9148-e3be6c30e623}">
          <xlrd:rvb i="591"/>
        </ext>
      </extLst>
    </bk>
    <bk>
      <extLst>
        <ext uri="{3e2802c4-a4d2-4d8b-9148-e3be6c30e623}">
          <xlrd:rvb i="594"/>
        </ext>
      </extLst>
    </bk>
    <bk>
      <extLst>
        <ext uri="{3e2802c4-a4d2-4d8b-9148-e3be6c30e623}">
          <xlrd:rvb i="597"/>
        </ext>
      </extLst>
    </bk>
    <bk>
      <extLst>
        <ext uri="{3e2802c4-a4d2-4d8b-9148-e3be6c30e623}">
          <xlrd:rvb i="600"/>
        </ext>
      </extLst>
    </bk>
    <bk>
      <extLst>
        <ext uri="{3e2802c4-a4d2-4d8b-9148-e3be6c30e623}">
          <xlrd:rvb i="606"/>
        </ext>
      </extLst>
    </bk>
    <bk>
      <extLst>
        <ext uri="{3e2802c4-a4d2-4d8b-9148-e3be6c30e623}">
          <xlrd:rvb i="609"/>
        </ext>
      </extLst>
    </bk>
    <bk>
      <extLst>
        <ext uri="{3e2802c4-a4d2-4d8b-9148-e3be6c30e623}">
          <xlrd:rvb i="612"/>
        </ext>
      </extLst>
    </bk>
    <bk>
      <extLst>
        <ext uri="{3e2802c4-a4d2-4d8b-9148-e3be6c30e623}">
          <xlrd:rvb i="615"/>
        </ext>
      </extLst>
    </bk>
    <bk>
      <extLst>
        <ext uri="{3e2802c4-a4d2-4d8b-9148-e3be6c30e623}">
          <xlrd:rvb i="618"/>
        </ext>
      </extLst>
    </bk>
    <bk>
      <extLst>
        <ext uri="{3e2802c4-a4d2-4d8b-9148-e3be6c30e623}">
          <xlrd:rvb i="621"/>
        </ext>
      </extLst>
    </bk>
    <bk>
      <extLst>
        <ext uri="{3e2802c4-a4d2-4d8b-9148-e3be6c30e623}">
          <xlrd:rvb i="624"/>
        </ext>
      </extLst>
    </bk>
    <bk>
      <extLst>
        <ext uri="{3e2802c4-a4d2-4d8b-9148-e3be6c30e623}">
          <xlrd:rvb i="627"/>
        </ext>
      </extLst>
    </bk>
    <bk>
      <extLst>
        <ext uri="{3e2802c4-a4d2-4d8b-9148-e3be6c30e623}">
          <xlrd:rvb i="630"/>
        </ext>
      </extLst>
    </bk>
    <bk>
      <extLst>
        <ext uri="{3e2802c4-a4d2-4d8b-9148-e3be6c30e623}">
          <xlrd:rvb i="633"/>
        </ext>
      </extLst>
    </bk>
    <bk>
      <extLst>
        <ext uri="{3e2802c4-a4d2-4d8b-9148-e3be6c30e623}">
          <xlrd:rvb i="639"/>
        </ext>
      </extLst>
    </bk>
    <bk>
      <extLst>
        <ext uri="{3e2802c4-a4d2-4d8b-9148-e3be6c30e623}">
          <xlrd:rvb i="642"/>
        </ext>
      </extLst>
    </bk>
    <bk>
      <extLst>
        <ext uri="{3e2802c4-a4d2-4d8b-9148-e3be6c30e623}">
          <xlrd:rvb i="645"/>
        </ext>
      </extLst>
    </bk>
    <bk>
      <extLst>
        <ext uri="{3e2802c4-a4d2-4d8b-9148-e3be6c30e623}">
          <xlrd:rvb i="648"/>
        </ext>
      </extLst>
    </bk>
    <bk>
      <extLst>
        <ext uri="{3e2802c4-a4d2-4d8b-9148-e3be6c30e623}">
          <xlrd:rvb i="651"/>
        </ext>
      </extLst>
    </bk>
    <bk>
      <extLst>
        <ext uri="{3e2802c4-a4d2-4d8b-9148-e3be6c30e623}">
          <xlrd:rvb i="654"/>
        </ext>
      </extLst>
    </bk>
    <bk>
      <extLst>
        <ext uri="{3e2802c4-a4d2-4d8b-9148-e3be6c30e623}">
          <xlrd:rvb i="657"/>
        </ext>
      </extLst>
    </bk>
    <bk>
      <extLst>
        <ext uri="{3e2802c4-a4d2-4d8b-9148-e3be6c30e623}">
          <xlrd:rvb i="660"/>
        </ext>
      </extLst>
    </bk>
    <bk>
      <extLst>
        <ext uri="{3e2802c4-a4d2-4d8b-9148-e3be6c30e623}">
          <xlrd:rvb i="666"/>
        </ext>
      </extLst>
    </bk>
    <bk>
      <extLst>
        <ext uri="{3e2802c4-a4d2-4d8b-9148-e3be6c30e623}">
          <xlrd:rvb i="669"/>
        </ext>
      </extLst>
    </bk>
    <bk>
      <extLst>
        <ext uri="{3e2802c4-a4d2-4d8b-9148-e3be6c30e623}">
          <xlrd:rvb i="672"/>
        </ext>
      </extLst>
    </bk>
    <bk>
      <extLst>
        <ext uri="{3e2802c4-a4d2-4d8b-9148-e3be6c30e623}">
          <xlrd:rvb i="675"/>
        </ext>
      </extLst>
    </bk>
    <bk>
      <extLst>
        <ext uri="{3e2802c4-a4d2-4d8b-9148-e3be6c30e623}">
          <xlrd:rvb i="678"/>
        </ext>
      </extLst>
    </bk>
    <bk>
      <extLst>
        <ext uri="{3e2802c4-a4d2-4d8b-9148-e3be6c30e623}">
          <xlrd:rvb i="681"/>
        </ext>
      </extLst>
    </bk>
    <bk>
      <extLst>
        <ext uri="{3e2802c4-a4d2-4d8b-9148-e3be6c30e623}">
          <xlrd:rvb i="684"/>
        </ext>
      </extLst>
    </bk>
    <bk>
      <extLst>
        <ext uri="{3e2802c4-a4d2-4d8b-9148-e3be6c30e623}">
          <xlrd:rvb i="687"/>
        </ext>
      </extLst>
    </bk>
    <bk>
      <extLst>
        <ext uri="{3e2802c4-a4d2-4d8b-9148-e3be6c30e623}">
          <xlrd:rvb i="690"/>
        </ext>
      </extLst>
    </bk>
    <bk>
      <extLst>
        <ext uri="{3e2802c4-a4d2-4d8b-9148-e3be6c30e623}">
          <xlrd:rvb i="693"/>
        </ext>
      </extLst>
    </bk>
    <bk>
      <extLst>
        <ext uri="{3e2802c4-a4d2-4d8b-9148-e3be6c30e623}">
          <xlrd:rvb i="696"/>
        </ext>
      </extLst>
    </bk>
    <bk>
      <extLst>
        <ext uri="{3e2802c4-a4d2-4d8b-9148-e3be6c30e623}">
          <xlrd:rvb i="699"/>
        </ext>
      </extLst>
    </bk>
    <bk>
      <extLst>
        <ext uri="{3e2802c4-a4d2-4d8b-9148-e3be6c30e623}">
          <xlrd:rvb i="702"/>
        </ext>
      </extLst>
    </bk>
    <bk>
      <extLst>
        <ext uri="{3e2802c4-a4d2-4d8b-9148-e3be6c30e623}">
          <xlrd:rvb i="705"/>
        </ext>
      </extLst>
    </bk>
    <bk>
      <extLst>
        <ext uri="{3e2802c4-a4d2-4d8b-9148-e3be6c30e623}">
          <xlrd:rvb i="708"/>
        </ext>
      </extLst>
    </bk>
    <bk>
      <extLst>
        <ext uri="{3e2802c4-a4d2-4d8b-9148-e3be6c30e623}">
          <xlrd:rvb i="711"/>
        </ext>
      </extLst>
    </bk>
    <bk>
      <extLst>
        <ext uri="{3e2802c4-a4d2-4d8b-9148-e3be6c30e623}">
          <xlrd:rvb i="714"/>
        </ext>
      </extLst>
    </bk>
    <bk>
      <extLst>
        <ext uri="{3e2802c4-a4d2-4d8b-9148-e3be6c30e623}">
          <xlrd:rvb i="717"/>
        </ext>
      </extLst>
    </bk>
    <bk>
      <extLst>
        <ext uri="{3e2802c4-a4d2-4d8b-9148-e3be6c30e623}">
          <xlrd:rvb i="723"/>
        </ext>
      </extLst>
    </bk>
    <bk>
      <extLst>
        <ext uri="{3e2802c4-a4d2-4d8b-9148-e3be6c30e623}">
          <xlrd:rvb i="726"/>
        </ext>
      </extLst>
    </bk>
    <bk>
      <extLst>
        <ext uri="{3e2802c4-a4d2-4d8b-9148-e3be6c30e623}">
          <xlrd:rvb i="729"/>
        </ext>
      </extLst>
    </bk>
    <bk>
      <extLst>
        <ext uri="{3e2802c4-a4d2-4d8b-9148-e3be6c30e623}">
          <xlrd:rvb i="732"/>
        </ext>
      </extLst>
    </bk>
    <bk>
      <extLst>
        <ext uri="{3e2802c4-a4d2-4d8b-9148-e3be6c30e623}">
          <xlrd:rvb i="735"/>
        </ext>
      </extLst>
    </bk>
    <bk>
      <extLst>
        <ext uri="{3e2802c4-a4d2-4d8b-9148-e3be6c30e623}">
          <xlrd:rvb i="738"/>
        </ext>
      </extLst>
    </bk>
    <bk>
      <extLst>
        <ext uri="{3e2802c4-a4d2-4d8b-9148-e3be6c30e623}">
          <xlrd:rvb i="741"/>
        </ext>
      </extLst>
    </bk>
    <bk>
      <extLst>
        <ext uri="{3e2802c4-a4d2-4d8b-9148-e3be6c30e623}">
          <xlrd:rvb i="744"/>
        </ext>
      </extLst>
    </bk>
    <bk>
      <extLst>
        <ext uri="{3e2802c4-a4d2-4d8b-9148-e3be6c30e623}">
          <xlrd:rvb i="747"/>
        </ext>
      </extLst>
    </bk>
    <bk>
      <extLst>
        <ext uri="{3e2802c4-a4d2-4d8b-9148-e3be6c30e623}">
          <xlrd:rvb i="750"/>
        </ext>
      </extLst>
    </bk>
    <bk>
      <extLst>
        <ext uri="{3e2802c4-a4d2-4d8b-9148-e3be6c30e623}">
          <xlrd:rvb i="753"/>
        </ext>
      </extLst>
    </bk>
    <bk>
      <extLst>
        <ext uri="{3e2802c4-a4d2-4d8b-9148-e3be6c30e623}">
          <xlrd:rvb i="759"/>
        </ext>
      </extLst>
    </bk>
    <bk>
      <extLst>
        <ext uri="{3e2802c4-a4d2-4d8b-9148-e3be6c30e623}">
          <xlrd:rvb i="762"/>
        </ext>
      </extLst>
    </bk>
    <bk>
      <extLst>
        <ext uri="{3e2802c4-a4d2-4d8b-9148-e3be6c30e623}">
          <xlrd:rvb i="765"/>
        </ext>
      </extLst>
    </bk>
    <bk>
      <extLst>
        <ext uri="{3e2802c4-a4d2-4d8b-9148-e3be6c30e623}">
          <xlrd:rvb i="768"/>
        </ext>
      </extLst>
    </bk>
    <bk>
      <extLst>
        <ext uri="{3e2802c4-a4d2-4d8b-9148-e3be6c30e623}">
          <xlrd:rvb i="771"/>
        </ext>
      </extLst>
    </bk>
    <bk>
      <extLst>
        <ext uri="{3e2802c4-a4d2-4d8b-9148-e3be6c30e623}">
          <xlrd:rvb i="774"/>
        </ext>
      </extLst>
    </bk>
    <bk>
      <extLst>
        <ext uri="{3e2802c4-a4d2-4d8b-9148-e3be6c30e623}">
          <xlrd:rvb i="777"/>
        </ext>
      </extLst>
    </bk>
    <bk>
      <extLst>
        <ext uri="{3e2802c4-a4d2-4d8b-9148-e3be6c30e623}">
          <xlrd:rvb i="783"/>
        </ext>
      </extLst>
    </bk>
    <bk>
      <extLst>
        <ext uri="{3e2802c4-a4d2-4d8b-9148-e3be6c30e623}">
          <xlrd:rvb i="789"/>
        </ext>
      </extLst>
    </bk>
    <bk>
      <extLst>
        <ext uri="{3e2802c4-a4d2-4d8b-9148-e3be6c30e623}">
          <xlrd:rvb i="792"/>
        </ext>
      </extLst>
    </bk>
    <bk>
      <extLst>
        <ext uri="{3e2802c4-a4d2-4d8b-9148-e3be6c30e623}">
          <xlrd:rvb i="795"/>
        </ext>
      </extLst>
    </bk>
    <bk>
      <extLst>
        <ext uri="{3e2802c4-a4d2-4d8b-9148-e3be6c30e623}">
          <xlrd:rvb i="798"/>
        </ext>
      </extLst>
    </bk>
    <bk>
      <extLst>
        <ext uri="{3e2802c4-a4d2-4d8b-9148-e3be6c30e623}">
          <xlrd:rvb i="801"/>
        </ext>
      </extLst>
    </bk>
    <bk>
      <extLst>
        <ext uri="{3e2802c4-a4d2-4d8b-9148-e3be6c30e623}">
          <xlrd:rvb i="804"/>
        </ext>
      </extLst>
    </bk>
    <bk>
      <extLst>
        <ext uri="{3e2802c4-a4d2-4d8b-9148-e3be6c30e623}">
          <xlrd:rvb i="807"/>
        </ext>
      </extLst>
    </bk>
    <bk>
      <extLst>
        <ext uri="{3e2802c4-a4d2-4d8b-9148-e3be6c30e623}">
          <xlrd:rvb i="813"/>
        </ext>
      </extLst>
    </bk>
    <bk>
      <extLst>
        <ext uri="{3e2802c4-a4d2-4d8b-9148-e3be6c30e623}">
          <xlrd:rvb i="816"/>
        </ext>
      </extLst>
    </bk>
    <bk>
      <extLst>
        <ext uri="{3e2802c4-a4d2-4d8b-9148-e3be6c30e623}">
          <xlrd:rvb i="819"/>
        </ext>
      </extLst>
    </bk>
    <bk>
      <extLst>
        <ext uri="{3e2802c4-a4d2-4d8b-9148-e3be6c30e623}">
          <xlrd:rvb i="822"/>
        </ext>
      </extLst>
    </bk>
    <bk>
      <extLst>
        <ext uri="{3e2802c4-a4d2-4d8b-9148-e3be6c30e623}">
          <xlrd:rvb i="825"/>
        </ext>
      </extLst>
    </bk>
    <bk>
      <extLst>
        <ext uri="{3e2802c4-a4d2-4d8b-9148-e3be6c30e623}">
          <xlrd:rvb i="828"/>
        </ext>
      </extLst>
    </bk>
    <bk>
      <extLst>
        <ext uri="{3e2802c4-a4d2-4d8b-9148-e3be6c30e623}">
          <xlrd:rvb i="831"/>
        </ext>
      </extLst>
    </bk>
    <bk>
      <extLst>
        <ext uri="{3e2802c4-a4d2-4d8b-9148-e3be6c30e623}">
          <xlrd:rvb i="834"/>
        </ext>
      </extLst>
    </bk>
    <bk>
      <extLst>
        <ext uri="{3e2802c4-a4d2-4d8b-9148-e3be6c30e623}">
          <xlrd:rvb i="837"/>
        </ext>
      </extLst>
    </bk>
    <bk>
      <extLst>
        <ext uri="{3e2802c4-a4d2-4d8b-9148-e3be6c30e623}">
          <xlrd:rvb i="843"/>
        </ext>
      </extLst>
    </bk>
    <bk>
      <extLst>
        <ext uri="{3e2802c4-a4d2-4d8b-9148-e3be6c30e623}">
          <xlrd:rvb i="846"/>
        </ext>
      </extLst>
    </bk>
    <bk>
      <extLst>
        <ext uri="{3e2802c4-a4d2-4d8b-9148-e3be6c30e623}">
          <xlrd:rvb i="849"/>
        </ext>
      </extLst>
    </bk>
    <bk>
      <extLst>
        <ext uri="{3e2802c4-a4d2-4d8b-9148-e3be6c30e623}">
          <xlrd:rvb i="852"/>
        </ext>
      </extLst>
    </bk>
    <bk>
      <extLst>
        <ext uri="{3e2802c4-a4d2-4d8b-9148-e3be6c30e623}">
          <xlrd:rvb i="855"/>
        </ext>
      </extLst>
    </bk>
    <bk>
      <extLst>
        <ext uri="{3e2802c4-a4d2-4d8b-9148-e3be6c30e623}">
          <xlrd:rvb i="858"/>
        </ext>
      </extLst>
    </bk>
    <bk>
      <extLst>
        <ext uri="{3e2802c4-a4d2-4d8b-9148-e3be6c30e623}">
          <xlrd:rvb i="861"/>
        </ext>
      </extLst>
    </bk>
    <bk>
      <extLst>
        <ext uri="{3e2802c4-a4d2-4d8b-9148-e3be6c30e623}">
          <xlrd:rvb i="864"/>
        </ext>
      </extLst>
    </bk>
    <bk>
      <extLst>
        <ext uri="{3e2802c4-a4d2-4d8b-9148-e3be6c30e623}">
          <xlrd:rvb i="867"/>
        </ext>
      </extLst>
    </bk>
    <bk>
      <extLst>
        <ext uri="{3e2802c4-a4d2-4d8b-9148-e3be6c30e623}">
          <xlrd:rvb i="870"/>
        </ext>
      </extLst>
    </bk>
    <bk>
      <extLst>
        <ext uri="{3e2802c4-a4d2-4d8b-9148-e3be6c30e623}">
          <xlrd:rvb i="876"/>
        </ext>
      </extLst>
    </bk>
    <bk>
      <extLst>
        <ext uri="{3e2802c4-a4d2-4d8b-9148-e3be6c30e623}">
          <xlrd:rvb i="879"/>
        </ext>
      </extLst>
    </bk>
    <bk>
      <extLst>
        <ext uri="{3e2802c4-a4d2-4d8b-9148-e3be6c30e623}">
          <xlrd:rvb i="882"/>
        </ext>
      </extLst>
    </bk>
    <bk>
      <extLst>
        <ext uri="{3e2802c4-a4d2-4d8b-9148-e3be6c30e623}">
          <xlrd:rvb i="885"/>
        </ext>
      </extLst>
    </bk>
    <bk>
      <extLst>
        <ext uri="{3e2802c4-a4d2-4d8b-9148-e3be6c30e623}">
          <xlrd:rvb i="888"/>
        </ext>
      </extLst>
    </bk>
    <bk>
      <extLst>
        <ext uri="{3e2802c4-a4d2-4d8b-9148-e3be6c30e623}">
          <xlrd:rvb i="891"/>
        </ext>
      </extLst>
    </bk>
    <bk>
      <extLst>
        <ext uri="{3e2802c4-a4d2-4d8b-9148-e3be6c30e623}">
          <xlrd:rvb i="894"/>
        </ext>
      </extLst>
    </bk>
    <bk>
      <extLst>
        <ext uri="{3e2802c4-a4d2-4d8b-9148-e3be6c30e623}">
          <xlrd:rvb i="897"/>
        </ext>
      </extLst>
    </bk>
    <bk>
      <extLst>
        <ext uri="{3e2802c4-a4d2-4d8b-9148-e3be6c30e623}">
          <xlrd:rvb i="900"/>
        </ext>
      </extLst>
    </bk>
    <bk>
      <extLst>
        <ext uri="{3e2802c4-a4d2-4d8b-9148-e3be6c30e623}">
          <xlrd:rvb i="903"/>
        </ext>
      </extLst>
    </bk>
    <bk>
      <extLst>
        <ext uri="{3e2802c4-a4d2-4d8b-9148-e3be6c30e623}">
          <xlrd:rvb i="906"/>
        </ext>
      </extLst>
    </bk>
    <bk>
      <extLst>
        <ext uri="{3e2802c4-a4d2-4d8b-9148-e3be6c30e623}">
          <xlrd:rvb i="909"/>
        </ext>
      </extLst>
    </bk>
    <bk>
      <extLst>
        <ext uri="{3e2802c4-a4d2-4d8b-9148-e3be6c30e623}">
          <xlrd:rvb i="912"/>
        </ext>
      </extLst>
    </bk>
    <bk>
      <extLst>
        <ext uri="{3e2802c4-a4d2-4d8b-9148-e3be6c30e623}">
          <xlrd:rvb i="915"/>
        </ext>
      </extLst>
    </bk>
    <bk>
      <extLst>
        <ext uri="{3e2802c4-a4d2-4d8b-9148-e3be6c30e623}">
          <xlrd:rvb i="918"/>
        </ext>
      </extLst>
    </bk>
    <bk>
      <extLst>
        <ext uri="{3e2802c4-a4d2-4d8b-9148-e3be6c30e623}">
          <xlrd:rvb i="924"/>
        </ext>
      </extLst>
    </bk>
    <bk>
      <extLst>
        <ext uri="{3e2802c4-a4d2-4d8b-9148-e3be6c30e623}">
          <xlrd:rvb i="927"/>
        </ext>
      </extLst>
    </bk>
    <bk>
      <extLst>
        <ext uri="{3e2802c4-a4d2-4d8b-9148-e3be6c30e623}">
          <xlrd:rvb i="930"/>
        </ext>
      </extLst>
    </bk>
    <bk>
      <extLst>
        <ext uri="{3e2802c4-a4d2-4d8b-9148-e3be6c30e623}">
          <xlrd:rvb i="933"/>
        </ext>
      </extLst>
    </bk>
    <bk>
      <extLst>
        <ext uri="{3e2802c4-a4d2-4d8b-9148-e3be6c30e623}">
          <xlrd:rvb i="936"/>
        </ext>
      </extLst>
    </bk>
    <bk>
      <extLst>
        <ext uri="{3e2802c4-a4d2-4d8b-9148-e3be6c30e623}">
          <xlrd:rvb i="939"/>
        </ext>
      </extLst>
    </bk>
    <bk>
      <extLst>
        <ext uri="{3e2802c4-a4d2-4d8b-9148-e3be6c30e623}">
          <xlrd:rvb i="942"/>
        </ext>
      </extLst>
    </bk>
    <bk>
      <extLst>
        <ext uri="{3e2802c4-a4d2-4d8b-9148-e3be6c30e623}">
          <xlrd:rvb i="945"/>
        </ext>
      </extLst>
    </bk>
    <bk>
      <extLst>
        <ext uri="{3e2802c4-a4d2-4d8b-9148-e3be6c30e623}">
          <xlrd:rvb i="948"/>
        </ext>
      </extLst>
    </bk>
    <bk>
      <extLst>
        <ext uri="{3e2802c4-a4d2-4d8b-9148-e3be6c30e623}">
          <xlrd:rvb i="951"/>
        </ext>
      </extLst>
    </bk>
    <bk>
      <extLst>
        <ext uri="{3e2802c4-a4d2-4d8b-9148-e3be6c30e623}">
          <xlrd:rvb i="954"/>
        </ext>
      </extLst>
    </bk>
    <bk>
      <extLst>
        <ext uri="{3e2802c4-a4d2-4d8b-9148-e3be6c30e623}">
          <xlrd:rvb i="957"/>
        </ext>
      </extLst>
    </bk>
    <bk>
      <extLst>
        <ext uri="{3e2802c4-a4d2-4d8b-9148-e3be6c30e623}">
          <xlrd:rvb i="963"/>
        </ext>
      </extLst>
    </bk>
    <bk>
      <extLst>
        <ext uri="{3e2802c4-a4d2-4d8b-9148-e3be6c30e623}">
          <xlrd:rvb i="966"/>
        </ext>
      </extLst>
    </bk>
    <bk>
      <extLst>
        <ext uri="{3e2802c4-a4d2-4d8b-9148-e3be6c30e623}">
          <xlrd:rvb i="969"/>
        </ext>
      </extLst>
    </bk>
    <bk>
      <extLst>
        <ext uri="{3e2802c4-a4d2-4d8b-9148-e3be6c30e623}">
          <xlrd:rvb i="972"/>
        </ext>
      </extLst>
    </bk>
    <bk>
      <extLst>
        <ext uri="{3e2802c4-a4d2-4d8b-9148-e3be6c30e623}">
          <xlrd:rvb i="975"/>
        </ext>
      </extLst>
    </bk>
    <bk>
      <extLst>
        <ext uri="{3e2802c4-a4d2-4d8b-9148-e3be6c30e623}">
          <xlrd:rvb i="978"/>
        </ext>
      </extLst>
    </bk>
    <bk>
      <extLst>
        <ext uri="{3e2802c4-a4d2-4d8b-9148-e3be6c30e623}">
          <xlrd:rvb i="984"/>
        </ext>
      </extLst>
    </bk>
    <bk>
      <extLst>
        <ext uri="{3e2802c4-a4d2-4d8b-9148-e3be6c30e623}">
          <xlrd:rvb i="987"/>
        </ext>
      </extLst>
    </bk>
    <bk>
      <extLst>
        <ext uri="{3e2802c4-a4d2-4d8b-9148-e3be6c30e623}">
          <xlrd:rvb i="990"/>
        </ext>
      </extLst>
    </bk>
    <bk>
      <extLst>
        <ext uri="{3e2802c4-a4d2-4d8b-9148-e3be6c30e623}">
          <xlrd:rvb i="993"/>
        </ext>
      </extLst>
    </bk>
    <bk>
      <extLst>
        <ext uri="{3e2802c4-a4d2-4d8b-9148-e3be6c30e623}">
          <xlrd:rvb i="996"/>
        </ext>
      </extLst>
    </bk>
    <bk>
      <extLst>
        <ext uri="{3e2802c4-a4d2-4d8b-9148-e3be6c30e623}">
          <xlrd:rvb i="999"/>
        </ext>
      </extLst>
    </bk>
    <bk>
      <extLst>
        <ext uri="{3e2802c4-a4d2-4d8b-9148-e3be6c30e623}">
          <xlrd:rvb i="1002"/>
        </ext>
      </extLst>
    </bk>
    <bk>
      <extLst>
        <ext uri="{3e2802c4-a4d2-4d8b-9148-e3be6c30e623}">
          <xlrd:rvb i="1005"/>
        </ext>
      </extLst>
    </bk>
    <bk>
      <extLst>
        <ext uri="{3e2802c4-a4d2-4d8b-9148-e3be6c30e623}">
          <xlrd:rvb i="1008"/>
        </ext>
      </extLst>
    </bk>
    <bk>
      <extLst>
        <ext uri="{3e2802c4-a4d2-4d8b-9148-e3be6c30e623}">
          <xlrd:rvb i="1011"/>
        </ext>
      </extLst>
    </bk>
    <bk>
      <extLst>
        <ext uri="{3e2802c4-a4d2-4d8b-9148-e3be6c30e623}">
          <xlrd:rvb i="1017"/>
        </ext>
      </extLst>
    </bk>
    <bk>
      <extLst>
        <ext uri="{3e2802c4-a4d2-4d8b-9148-e3be6c30e623}">
          <xlrd:rvb i="1020"/>
        </ext>
      </extLst>
    </bk>
    <bk>
      <extLst>
        <ext uri="{3e2802c4-a4d2-4d8b-9148-e3be6c30e623}">
          <xlrd:rvb i="1023"/>
        </ext>
      </extLst>
    </bk>
    <bk>
      <extLst>
        <ext uri="{3e2802c4-a4d2-4d8b-9148-e3be6c30e623}">
          <xlrd:rvb i="1026"/>
        </ext>
      </extLst>
    </bk>
    <bk>
      <extLst>
        <ext uri="{3e2802c4-a4d2-4d8b-9148-e3be6c30e623}">
          <xlrd:rvb i="1029"/>
        </ext>
      </extLst>
    </bk>
    <bk>
      <extLst>
        <ext uri="{3e2802c4-a4d2-4d8b-9148-e3be6c30e623}">
          <xlrd:rvb i="1032"/>
        </ext>
      </extLst>
    </bk>
    <bk>
      <extLst>
        <ext uri="{3e2802c4-a4d2-4d8b-9148-e3be6c30e623}">
          <xlrd:rvb i="1035"/>
        </ext>
      </extLst>
    </bk>
    <bk>
      <extLst>
        <ext uri="{3e2802c4-a4d2-4d8b-9148-e3be6c30e623}">
          <xlrd:rvb i="1038"/>
        </ext>
      </extLst>
    </bk>
    <bk>
      <extLst>
        <ext uri="{3e2802c4-a4d2-4d8b-9148-e3be6c30e623}">
          <xlrd:rvb i="1041"/>
        </ext>
      </extLst>
    </bk>
    <bk>
      <extLst>
        <ext uri="{3e2802c4-a4d2-4d8b-9148-e3be6c30e623}">
          <xlrd:rvb i="1044"/>
        </ext>
      </extLst>
    </bk>
    <bk>
      <extLst>
        <ext uri="{3e2802c4-a4d2-4d8b-9148-e3be6c30e623}">
          <xlrd:rvb i="1047"/>
        </ext>
      </extLst>
    </bk>
    <bk>
      <extLst>
        <ext uri="{3e2802c4-a4d2-4d8b-9148-e3be6c30e623}">
          <xlrd:rvb i="1050"/>
        </ext>
      </extLst>
    </bk>
    <bk>
      <extLst>
        <ext uri="{3e2802c4-a4d2-4d8b-9148-e3be6c30e623}">
          <xlrd:rvb i="1053"/>
        </ext>
      </extLst>
    </bk>
    <bk>
      <extLst>
        <ext uri="{3e2802c4-a4d2-4d8b-9148-e3be6c30e623}">
          <xlrd:rvb i="1056"/>
        </ext>
      </extLst>
    </bk>
    <bk>
      <extLst>
        <ext uri="{3e2802c4-a4d2-4d8b-9148-e3be6c30e623}">
          <xlrd:rvb i="1059"/>
        </ext>
      </extLst>
    </bk>
    <bk>
      <extLst>
        <ext uri="{3e2802c4-a4d2-4d8b-9148-e3be6c30e623}">
          <xlrd:rvb i="1062"/>
        </ext>
      </extLst>
    </bk>
    <bk>
      <extLst>
        <ext uri="{3e2802c4-a4d2-4d8b-9148-e3be6c30e623}">
          <xlrd:rvb i="1065"/>
        </ext>
      </extLst>
    </bk>
    <bk>
      <extLst>
        <ext uri="{3e2802c4-a4d2-4d8b-9148-e3be6c30e623}">
          <xlrd:rvb i="1068"/>
        </ext>
      </extLst>
    </bk>
    <bk>
      <extLst>
        <ext uri="{3e2802c4-a4d2-4d8b-9148-e3be6c30e623}">
          <xlrd:rvb i="1071"/>
        </ext>
      </extLst>
    </bk>
    <bk>
      <extLst>
        <ext uri="{3e2802c4-a4d2-4d8b-9148-e3be6c30e623}">
          <xlrd:rvb i="1074"/>
        </ext>
      </extLst>
    </bk>
    <bk>
      <extLst>
        <ext uri="{3e2802c4-a4d2-4d8b-9148-e3be6c30e623}">
          <xlrd:rvb i="1077"/>
        </ext>
      </extLst>
    </bk>
    <bk>
      <extLst>
        <ext uri="{3e2802c4-a4d2-4d8b-9148-e3be6c30e623}">
          <xlrd:rvb i="1080"/>
        </ext>
      </extLst>
    </bk>
    <bk>
      <extLst>
        <ext uri="{3e2802c4-a4d2-4d8b-9148-e3be6c30e623}">
          <xlrd:rvb i="1083"/>
        </ext>
      </extLst>
    </bk>
    <bk>
      <extLst>
        <ext uri="{3e2802c4-a4d2-4d8b-9148-e3be6c30e623}">
          <xlrd:rvb i="1086"/>
        </ext>
      </extLst>
    </bk>
    <bk>
      <extLst>
        <ext uri="{3e2802c4-a4d2-4d8b-9148-e3be6c30e623}">
          <xlrd:rvb i="1089"/>
        </ext>
      </extLst>
    </bk>
    <bk>
      <extLst>
        <ext uri="{3e2802c4-a4d2-4d8b-9148-e3be6c30e623}">
          <xlrd:rvb i="1092"/>
        </ext>
      </extLst>
    </bk>
    <bk>
      <extLst>
        <ext uri="{3e2802c4-a4d2-4d8b-9148-e3be6c30e623}">
          <xlrd:rvb i="1095"/>
        </ext>
      </extLst>
    </bk>
    <bk>
      <extLst>
        <ext uri="{3e2802c4-a4d2-4d8b-9148-e3be6c30e623}">
          <xlrd:rvb i="1098"/>
        </ext>
      </extLst>
    </bk>
    <bk>
      <extLst>
        <ext uri="{3e2802c4-a4d2-4d8b-9148-e3be6c30e623}">
          <xlrd:rvb i="1101"/>
        </ext>
      </extLst>
    </bk>
    <bk>
      <extLst>
        <ext uri="{3e2802c4-a4d2-4d8b-9148-e3be6c30e623}">
          <xlrd:rvb i="1104"/>
        </ext>
      </extLst>
    </bk>
    <bk>
      <extLst>
        <ext uri="{3e2802c4-a4d2-4d8b-9148-e3be6c30e623}">
          <xlrd:rvb i="1107"/>
        </ext>
      </extLst>
    </bk>
    <bk>
      <extLst>
        <ext uri="{3e2802c4-a4d2-4d8b-9148-e3be6c30e623}">
          <xlrd:rvb i="1110"/>
        </ext>
      </extLst>
    </bk>
    <bk>
      <extLst>
        <ext uri="{3e2802c4-a4d2-4d8b-9148-e3be6c30e623}">
          <xlrd:rvb i="1113"/>
        </ext>
      </extLst>
    </bk>
    <bk>
      <extLst>
        <ext uri="{3e2802c4-a4d2-4d8b-9148-e3be6c30e623}">
          <xlrd:rvb i="1116"/>
        </ext>
      </extLst>
    </bk>
    <bk>
      <extLst>
        <ext uri="{3e2802c4-a4d2-4d8b-9148-e3be6c30e623}">
          <xlrd:rvb i="1119"/>
        </ext>
      </extLst>
    </bk>
    <bk>
      <extLst>
        <ext uri="{3e2802c4-a4d2-4d8b-9148-e3be6c30e623}">
          <xlrd:rvb i="1122"/>
        </ext>
      </extLst>
    </bk>
    <bk>
      <extLst>
        <ext uri="{3e2802c4-a4d2-4d8b-9148-e3be6c30e623}">
          <xlrd:rvb i="1125"/>
        </ext>
      </extLst>
    </bk>
    <bk>
      <extLst>
        <ext uri="{3e2802c4-a4d2-4d8b-9148-e3be6c30e623}">
          <xlrd:rvb i="1128"/>
        </ext>
      </extLst>
    </bk>
    <bk>
      <extLst>
        <ext uri="{3e2802c4-a4d2-4d8b-9148-e3be6c30e623}">
          <xlrd:rvb i="1131"/>
        </ext>
      </extLst>
    </bk>
    <bk>
      <extLst>
        <ext uri="{3e2802c4-a4d2-4d8b-9148-e3be6c30e623}">
          <xlrd:rvb i="1134"/>
        </ext>
      </extLst>
    </bk>
    <bk>
      <extLst>
        <ext uri="{3e2802c4-a4d2-4d8b-9148-e3be6c30e623}">
          <xlrd:rvb i="1140"/>
        </ext>
      </extLst>
    </bk>
    <bk>
      <extLst>
        <ext uri="{3e2802c4-a4d2-4d8b-9148-e3be6c30e623}">
          <xlrd:rvb i="1143"/>
        </ext>
      </extLst>
    </bk>
    <bk>
      <extLst>
        <ext uri="{3e2802c4-a4d2-4d8b-9148-e3be6c30e623}">
          <xlrd:rvb i="1149"/>
        </ext>
      </extLst>
    </bk>
    <bk>
      <extLst>
        <ext uri="{3e2802c4-a4d2-4d8b-9148-e3be6c30e623}">
          <xlrd:rvb i="1152"/>
        </ext>
      </extLst>
    </bk>
    <bk>
      <extLst>
        <ext uri="{3e2802c4-a4d2-4d8b-9148-e3be6c30e623}">
          <xlrd:rvb i="1155"/>
        </ext>
      </extLst>
    </bk>
    <bk>
      <extLst>
        <ext uri="{3e2802c4-a4d2-4d8b-9148-e3be6c30e623}">
          <xlrd:rvb i="1158"/>
        </ext>
      </extLst>
    </bk>
    <bk>
      <extLst>
        <ext uri="{3e2802c4-a4d2-4d8b-9148-e3be6c30e623}">
          <xlrd:rvb i="1161"/>
        </ext>
      </extLst>
    </bk>
    <bk>
      <extLst>
        <ext uri="{3e2802c4-a4d2-4d8b-9148-e3be6c30e623}">
          <xlrd:rvb i="1164"/>
        </ext>
      </extLst>
    </bk>
    <bk>
      <extLst>
        <ext uri="{3e2802c4-a4d2-4d8b-9148-e3be6c30e623}">
          <xlrd:rvb i="1167"/>
        </ext>
      </extLst>
    </bk>
    <bk>
      <extLst>
        <ext uri="{3e2802c4-a4d2-4d8b-9148-e3be6c30e623}">
          <xlrd:rvb i="1170"/>
        </ext>
      </extLst>
    </bk>
    <bk>
      <extLst>
        <ext uri="{3e2802c4-a4d2-4d8b-9148-e3be6c30e623}">
          <xlrd:rvb i="1173"/>
        </ext>
      </extLst>
    </bk>
    <bk>
      <extLst>
        <ext uri="{3e2802c4-a4d2-4d8b-9148-e3be6c30e623}">
          <xlrd:rvb i="1176"/>
        </ext>
      </extLst>
    </bk>
    <bk>
      <extLst>
        <ext uri="{3e2802c4-a4d2-4d8b-9148-e3be6c30e623}">
          <xlrd:rvb i="1179"/>
        </ext>
      </extLst>
    </bk>
    <bk>
      <extLst>
        <ext uri="{3e2802c4-a4d2-4d8b-9148-e3be6c30e623}">
          <xlrd:rvb i="1182"/>
        </ext>
      </extLst>
    </bk>
    <bk>
      <extLst>
        <ext uri="{3e2802c4-a4d2-4d8b-9148-e3be6c30e623}">
          <xlrd:rvb i="1185"/>
        </ext>
      </extLst>
    </bk>
    <bk>
      <extLst>
        <ext uri="{3e2802c4-a4d2-4d8b-9148-e3be6c30e623}">
          <xlrd:rvb i="1188"/>
        </ext>
      </extLst>
    </bk>
    <bk>
      <extLst>
        <ext uri="{3e2802c4-a4d2-4d8b-9148-e3be6c30e623}">
          <xlrd:rvb i="1191"/>
        </ext>
      </extLst>
    </bk>
    <bk>
      <extLst>
        <ext uri="{3e2802c4-a4d2-4d8b-9148-e3be6c30e623}">
          <xlrd:rvb i="1194"/>
        </ext>
      </extLst>
    </bk>
    <bk>
      <extLst>
        <ext uri="{3e2802c4-a4d2-4d8b-9148-e3be6c30e623}">
          <xlrd:rvb i="1197"/>
        </ext>
      </extLst>
    </bk>
    <bk>
      <extLst>
        <ext uri="{3e2802c4-a4d2-4d8b-9148-e3be6c30e623}">
          <xlrd:rvb i="1200"/>
        </ext>
      </extLst>
    </bk>
    <bk>
      <extLst>
        <ext uri="{3e2802c4-a4d2-4d8b-9148-e3be6c30e623}">
          <xlrd:rvb i="1203"/>
        </ext>
      </extLst>
    </bk>
    <bk>
      <extLst>
        <ext uri="{3e2802c4-a4d2-4d8b-9148-e3be6c30e623}">
          <xlrd:rvb i="1206"/>
        </ext>
      </extLst>
    </bk>
    <bk>
      <extLst>
        <ext uri="{3e2802c4-a4d2-4d8b-9148-e3be6c30e623}">
          <xlrd:rvb i="1209"/>
        </ext>
      </extLst>
    </bk>
    <bk>
      <extLst>
        <ext uri="{3e2802c4-a4d2-4d8b-9148-e3be6c30e623}">
          <xlrd:rvb i="1212"/>
        </ext>
      </extLst>
    </bk>
    <bk>
      <extLst>
        <ext uri="{3e2802c4-a4d2-4d8b-9148-e3be6c30e623}">
          <xlrd:rvb i="1215"/>
        </ext>
      </extLst>
    </bk>
    <bk>
      <extLst>
        <ext uri="{3e2802c4-a4d2-4d8b-9148-e3be6c30e623}">
          <xlrd:rvb i="1218"/>
        </ext>
      </extLst>
    </bk>
    <bk>
      <extLst>
        <ext uri="{3e2802c4-a4d2-4d8b-9148-e3be6c30e623}">
          <xlrd:rvb i="1221"/>
        </ext>
      </extLst>
    </bk>
    <bk>
      <extLst>
        <ext uri="{3e2802c4-a4d2-4d8b-9148-e3be6c30e623}">
          <xlrd:rvb i="1224"/>
        </ext>
      </extLst>
    </bk>
    <bk>
      <extLst>
        <ext uri="{3e2802c4-a4d2-4d8b-9148-e3be6c30e623}">
          <xlrd:rvb i="1227"/>
        </ext>
      </extLst>
    </bk>
    <bk>
      <extLst>
        <ext uri="{3e2802c4-a4d2-4d8b-9148-e3be6c30e623}">
          <xlrd:rvb i="1230"/>
        </ext>
      </extLst>
    </bk>
    <bk>
      <extLst>
        <ext uri="{3e2802c4-a4d2-4d8b-9148-e3be6c30e623}">
          <xlrd:rvb i="1233"/>
        </ext>
      </extLst>
    </bk>
    <bk>
      <extLst>
        <ext uri="{3e2802c4-a4d2-4d8b-9148-e3be6c30e623}">
          <xlrd:rvb i="1236"/>
        </ext>
      </extLst>
    </bk>
    <bk>
      <extLst>
        <ext uri="{3e2802c4-a4d2-4d8b-9148-e3be6c30e623}">
          <xlrd:rvb i="1239"/>
        </ext>
      </extLst>
    </bk>
    <bk>
      <extLst>
        <ext uri="{3e2802c4-a4d2-4d8b-9148-e3be6c30e623}">
          <xlrd:rvb i="1245"/>
        </ext>
      </extLst>
    </bk>
    <bk>
      <extLst>
        <ext uri="{3e2802c4-a4d2-4d8b-9148-e3be6c30e623}">
          <xlrd:rvb i="1248"/>
        </ext>
      </extLst>
    </bk>
    <bk>
      <extLst>
        <ext uri="{3e2802c4-a4d2-4d8b-9148-e3be6c30e623}">
          <xlrd:rvb i="1251"/>
        </ext>
      </extLst>
    </bk>
    <bk>
      <extLst>
        <ext uri="{3e2802c4-a4d2-4d8b-9148-e3be6c30e623}">
          <xlrd:rvb i="1254"/>
        </ext>
      </extLst>
    </bk>
    <bk>
      <extLst>
        <ext uri="{3e2802c4-a4d2-4d8b-9148-e3be6c30e623}">
          <xlrd:rvb i="1257"/>
        </ext>
      </extLst>
    </bk>
    <bk>
      <extLst>
        <ext uri="{3e2802c4-a4d2-4d8b-9148-e3be6c30e623}">
          <xlrd:rvb i="1260"/>
        </ext>
      </extLst>
    </bk>
    <bk>
      <extLst>
        <ext uri="{3e2802c4-a4d2-4d8b-9148-e3be6c30e623}">
          <xlrd:rvb i="1266"/>
        </ext>
      </extLst>
    </bk>
    <bk>
      <extLst>
        <ext uri="{3e2802c4-a4d2-4d8b-9148-e3be6c30e623}">
          <xlrd:rvb i="1269"/>
        </ext>
      </extLst>
    </bk>
    <bk>
      <extLst>
        <ext uri="{3e2802c4-a4d2-4d8b-9148-e3be6c30e623}">
          <xlrd:rvb i="1272"/>
        </ext>
      </extLst>
    </bk>
    <bk>
      <extLst>
        <ext uri="{3e2802c4-a4d2-4d8b-9148-e3be6c30e623}">
          <xlrd:rvb i="1275"/>
        </ext>
      </extLst>
    </bk>
    <bk>
      <extLst>
        <ext uri="{3e2802c4-a4d2-4d8b-9148-e3be6c30e623}">
          <xlrd:rvb i="1278"/>
        </ext>
      </extLst>
    </bk>
    <bk>
      <extLst>
        <ext uri="{3e2802c4-a4d2-4d8b-9148-e3be6c30e623}">
          <xlrd:rvb i="1281"/>
        </ext>
      </extLst>
    </bk>
    <bk>
      <extLst>
        <ext uri="{3e2802c4-a4d2-4d8b-9148-e3be6c30e623}">
          <xlrd:rvb i="1284"/>
        </ext>
      </extLst>
    </bk>
    <bk>
      <extLst>
        <ext uri="{3e2802c4-a4d2-4d8b-9148-e3be6c30e623}">
          <xlrd:rvb i="1287"/>
        </ext>
      </extLst>
    </bk>
    <bk>
      <extLst>
        <ext uri="{3e2802c4-a4d2-4d8b-9148-e3be6c30e623}">
          <xlrd:rvb i="1290"/>
        </ext>
      </extLst>
    </bk>
    <bk>
      <extLst>
        <ext uri="{3e2802c4-a4d2-4d8b-9148-e3be6c30e623}">
          <xlrd:rvb i="1293"/>
        </ext>
      </extLst>
    </bk>
    <bk>
      <extLst>
        <ext uri="{3e2802c4-a4d2-4d8b-9148-e3be6c30e623}">
          <xlrd:rvb i="1296"/>
        </ext>
      </extLst>
    </bk>
    <bk>
      <extLst>
        <ext uri="{3e2802c4-a4d2-4d8b-9148-e3be6c30e623}">
          <xlrd:rvb i="1299"/>
        </ext>
      </extLst>
    </bk>
    <bk>
      <extLst>
        <ext uri="{3e2802c4-a4d2-4d8b-9148-e3be6c30e623}">
          <xlrd:rvb i="1302"/>
        </ext>
      </extLst>
    </bk>
    <bk>
      <extLst>
        <ext uri="{3e2802c4-a4d2-4d8b-9148-e3be6c30e623}">
          <xlrd:rvb i="1305"/>
        </ext>
      </extLst>
    </bk>
    <bk>
      <extLst>
        <ext uri="{3e2802c4-a4d2-4d8b-9148-e3be6c30e623}">
          <xlrd:rvb i="1308"/>
        </ext>
      </extLst>
    </bk>
    <bk>
      <extLst>
        <ext uri="{3e2802c4-a4d2-4d8b-9148-e3be6c30e623}">
          <xlrd:rvb i="1311"/>
        </ext>
      </extLst>
    </bk>
    <bk>
      <extLst>
        <ext uri="{3e2802c4-a4d2-4d8b-9148-e3be6c30e623}">
          <xlrd:rvb i="1314"/>
        </ext>
      </extLst>
    </bk>
    <bk>
      <extLst>
        <ext uri="{3e2802c4-a4d2-4d8b-9148-e3be6c30e623}">
          <xlrd:rvb i="1317"/>
        </ext>
      </extLst>
    </bk>
    <bk>
      <extLst>
        <ext uri="{3e2802c4-a4d2-4d8b-9148-e3be6c30e623}">
          <xlrd:rvb i="1320"/>
        </ext>
      </extLst>
    </bk>
    <bk>
      <extLst>
        <ext uri="{3e2802c4-a4d2-4d8b-9148-e3be6c30e623}">
          <xlrd:rvb i="1323"/>
        </ext>
      </extLst>
    </bk>
    <bk>
      <extLst>
        <ext uri="{3e2802c4-a4d2-4d8b-9148-e3be6c30e623}">
          <xlrd:rvb i="1326"/>
        </ext>
      </extLst>
    </bk>
    <bk>
      <extLst>
        <ext uri="{3e2802c4-a4d2-4d8b-9148-e3be6c30e623}">
          <xlrd:rvb i="1329"/>
        </ext>
      </extLst>
    </bk>
    <bk>
      <extLst>
        <ext uri="{3e2802c4-a4d2-4d8b-9148-e3be6c30e623}">
          <xlrd:rvb i="1332"/>
        </ext>
      </extLst>
    </bk>
    <bk>
      <extLst>
        <ext uri="{3e2802c4-a4d2-4d8b-9148-e3be6c30e623}">
          <xlrd:rvb i="1335"/>
        </ext>
      </extLst>
    </bk>
    <bk>
      <extLst>
        <ext uri="{3e2802c4-a4d2-4d8b-9148-e3be6c30e623}">
          <xlrd:rvb i="1338"/>
        </ext>
      </extLst>
    </bk>
    <bk>
      <extLst>
        <ext uri="{3e2802c4-a4d2-4d8b-9148-e3be6c30e623}">
          <xlrd:rvb i="1341"/>
        </ext>
      </extLst>
    </bk>
    <bk>
      <extLst>
        <ext uri="{3e2802c4-a4d2-4d8b-9148-e3be6c30e623}">
          <xlrd:rvb i="1344"/>
        </ext>
      </extLst>
    </bk>
    <bk>
      <extLst>
        <ext uri="{3e2802c4-a4d2-4d8b-9148-e3be6c30e623}">
          <xlrd:rvb i="1347"/>
        </ext>
      </extLst>
    </bk>
    <bk>
      <extLst>
        <ext uri="{3e2802c4-a4d2-4d8b-9148-e3be6c30e623}">
          <xlrd:rvb i="1350"/>
        </ext>
      </extLst>
    </bk>
    <bk>
      <extLst>
        <ext uri="{3e2802c4-a4d2-4d8b-9148-e3be6c30e623}">
          <xlrd:rvb i="1353"/>
        </ext>
      </extLst>
    </bk>
    <bk>
      <extLst>
        <ext uri="{3e2802c4-a4d2-4d8b-9148-e3be6c30e623}">
          <xlrd:rvb i="1356"/>
        </ext>
      </extLst>
    </bk>
    <bk>
      <extLst>
        <ext uri="{3e2802c4-a4d2-4d8b-9148-e3be6c30e623}">
          <xlrd:rvb i="1359"/>
        </ext>
      </extLst>
    </bk>
    <bk>
      <extLst>
        <ext uri="{3e2802c4-a4d2-4d8b-9148-e3be6c30e623}">
          <xlrd:rvb i="1365"/>
        </ext>
      </extLst>
    </bk>
    <bk>
      <extLst>
        <ext uri="{3e2802c4-a4d2-4d8b-9148-e3be6c30e623}">
          <xlrd:rvb i="1368"/>
        </ext>
      </extLst>
    </bk>
    <bk>
      <extLst>
        <ext uri="{3e2802c4-a4d2-4d8b-9148-e3be6c30e623}">
          <xlrd:rvb i="1371"/>
        </ext>
      </extLst>
    </bk>
    <bk>
      <extLst>
        <ext uri="{3e2802c4-a4d2-4d8b-9148-e3be6c30e623}">
          <xlrd:rvb i="1374"/>
        </ext>
      </extLst>
    </bk>
    <bk>
      <extLst>
        <ext uri="{3e2802c4-a4d2-4d8b-9148-e3be6c30e623}">
          <xlrd:rvb i="1377"/>
        </ext>
      </extLst>
    </bk>
    <bk>
      <extLst>
        <ext uri="{3e2802c4-a4d2-4d8b-9148-e3be6c30e623}">
          <xlrd:rvb i="1380"/>
        </ext>
      </extLst>
    </bk>
    <bk>
      <extLst>
        <ext uri="{3e2802c4-a4d2-4d8b-9148-e3be6c30e623}">
          <xlrd:rvb i="1383"/>
        </ext>
      </extLst>
    </bk>
    <bk>
      <extLst>
        <ext uri="{3e2802c4-a4d2-4d8b-9148-e3be6c30e623}">
          <xlrd:rvb i="1386"/>
        </ext>
      </extLst>
    </bk>
    <bk>
      <extLst>
        <ext uri="{3e2802c4-a4d2-4d8b-9148-e3be6c30e623}">
          <xlrd:rvb i="1389"/>
        </ext>
      </extLst>
    </bk>
    <bk>
      <extLst>
        <ext uri="{3e2802c4-a4d2-4d8b-9148-e3be6c30e623}">
          <xlrd:rvb i="1392"/>
        </ext>
      </extLst>
    </bk>
    <bk>
      <extLst>
        <ext uri="{3e2802c4-a4d2-4d8b-9148-e3be6c30e623}">
          <xlrd:rvb i="1395"/>
        </ext>
      </extLst>
    </bk>
    <bk>
      <extLst>
        <ext uri="{3e2802c4-a4d2-4d8b-9148-e3be6c30e623}">
          <xlrd:rvb i="1398"/>
        </ext>
      </extLst>
    </bk>
    <bk>
      <extLst>
        <ext uri="{3e2802c4-a4d2-4d8b-9148-e3be6c30e623}">
          <xlrd:rvb i="1404"/>
        </ext>
      </extLst>
    </bk>
    <bk>
      <extLst>
        <ext uri="{3e2802c4-a4d2-4d8b-9148-e3be6c30e623}">
          <xlrd:rvb i="1407"/>
        </ext>
      </extLst>
    </bk>
    <bk>
      <extLst>
        <ext uri="{3e2802c4-a4d2-4d8b-9148-e3be6c30e623}">
          <xlrd:rvb i="1410"/>
        </ext>
      </extLst>
    </bk>
  </futureMetadata>
  <cellMetadata count="1">
    <bk>
      <rc t="1" v="0"/>
    </bk>
  </cellMetadata>
  <valueMetadata count="44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valueMetadata>
</metadata>
</file>

<file path=xl/sharedStrings.xml><?xml version="1.0" encoding="utf-8"?>
<sst xmlns="http://schemas.openxmlformats.org/spreadsheetml/2006/main" count="975" uniqueCount="376">
  <si>
    <t>Ticker</t>
  </si>
  <si>
    <t>Industry</t>
  </si>
  <si>
    <t>Name</t>
  </si>
  <si>
    <t>Headquarters</t>
  </si>
  <si>
    <t>Employees</t>
  </si>
  <si>
    <t>Stock</t>
  </si>
  <si>
    <t>Incorporated</t>
  </si>
  <si>
    <t>Currency</t>
  </si>
  <si>
    <t>Price</t>
  </si>
  <si>
    <t>Exchange</t>
  </si>
  <si>
    <t>Previous Close</t>
  </si>
  <si>
    <t>Change</t>
  </si>
  <si>
    <t>% Change</t>
  </si>
  <si>
    <t>Open</t>
  </si>
  <si>
    <t>Day's High</t>
  </si>
  <si>
    <t>Day's Low</t>
  </si>
  <si>
    <t>52 Week High</t>
  </si>
  <si>
    <t>52 Week Low</t>
  </si>
  <si>
    <t>Shares Outstanding</t>
  </si>
  <si>
    <t>Volume</t>
  </si>
  <si>
    <t>Average Volume</t>
  </si>
  <si>
    <t>Beta</t>
  </si>
  <si>
    <t>Market Cap</t>
  </si>
  <si>
    <t>P/E</t>
  </si>
  <si>
    <t>Insturment</t>
  </si>
  <si>
    <t>Net Income 2022</t>
  </si>
  <si>
    <t>NA</t>
  </si>
  <si>
    <t>Cash 2022</t>
  </si>
  <si>
    <t>Accounts Receivable 2022</t>
  </si>
  <si>
    <t>Current Liabilities 2022</t>
  </si>
  <si>
    <t>Last Trade Time</t>
  </si>
  <si>
    <t>IPO Date</t>
  </si>
  <si>
    <t>1965-04-21</t>
  </si>
  <si>
    <t>1994-11-10</t>
  </si>
  <si>
    <t>1977-11-21</t>
  </si>
  <si>
    <t>1941-01-01</t>
  </si>
  <si>
    <t>2000-04-05</t>
  </si>
  <si>
    <t>1993-03-19</t>
  </si>
  <si>
    <t>1984-06-01</t>
  </si>
  <si>
    <t>1986-03-13</t>
  </si>
  <si>
    <t>1980-03-17</t>
  </si>
  <si>
    <t>2021-01-14</t>
  </si>
  <si>
    <t>1985-12-09</t>
  </si>
  <si>
    <t>1998-06-19</t>
  </si>
  <si>
    <t>1986-03-21</t>
  </si>
  <si>
    <t>1961-12-04</t>
  </si>
  <si>
    <t>2005-11-03</t>
  </si>
  <si>
    <t>2002-07-08</t>
  </si>
  <si>
    <t>1995-11-21</t>
  </si>
  <si>
    <t>2002-05-23</t>
  </si>
  <si>
    <t>1979-06-28</t>
  </si>
  <si>
    <t>1940-01-27</t>
  </si>
  <si>
    <t>2013-06-19</t>
  </si>
  <si>
    <t>1950-02-15</t>
  </si>
  <si>
    <t>1980-12-02</t>
  </si>
  <si>
    <t>1962-12-19</t>
  </si>
  <si>
    <t>2022-10-03</t>
  </si>
  <si>
    <t>1999-06-10</t>
  </si>
  <si>
    <t>1982-06-02</t>
  </si>
  <si>
    <t>1951-12-10</t>
  </si>
  <si>
    <t>1996-10-29</t>
  </si>
  <si>
    <t>2004-02-05</t>
  </si>
  <si>
    <t>2021-12-09</t>
  </si>
  <si>
    <t>1972-07-12</t>
  </si>
  <si>
    <t>No data</t>
  </si>
  <si>
    <t>1999-01-22</t>
  </si>
  <si>
    <t>1991-12-11</t>
  </si>
  <si>
    <t>1993-04-23</t>
  </si>
  <si>
    <t>1964-03-03</t>
  </si>
  <si>
    <t>1954-05-24</t>
  </si>
  <si>
    <t>1986-03-12</t>
  </si>
  <si>
    <t>2021-10-20</t>
  </si>
  <si>
    <t>1964-12-09</t>
  </si>
  <si>
    <t>1965-07-06</t>
  </si>
  <si>
    <t>1992-09-01</t>
  </si>
  <si>
    <t>1983-08-26</t>
  </si>
  <si>
    <t>2017-04-03</t>
  </si>
  <si>
    <t>1919-12-18</t>
  </si>
  <si>
    <t>1991-12-17</t>
  </si>
  <si>
    <t>1944-01-17</t>
  </si>
  <si>
    <t>1919-07-24</t>
  </si>
  <si>
    <t>2008-03-17</t>
  </si>
  <si>
    <t>2012-04-12</t>
  </si>
  <si>
    <t>1983-03-28</t>
  </si>
  <si>
    <t>1961-08-28</t>
  </si>
  <si>
    <t>1993-01-13</t>
  </si>
  <si>
    <t>1950-09-18</t>
  </si>
  <si>
    <t>1945-12-17</t>
  </si>
  <si>
    <t>1948-09-17</t>
  </si>
  <si>
    <t>2001-10-26</t>
  </si>
  <si>
    <t>1997-11-21</t>
  </si>
  <si>
    <t>2001-12-13</t>
  </si>
  <si>
    <t>1948-03-31</t>
  </si>
  <si>
    <t>1984-10-19</t>
  </si>
  <si>
    <t>1983-06-29</t>
  </si>
  <si>
    <t>1996-09-18</t>
  </si>
  <si>
    <t>1991-12-13</t>
  </si>
  <si>
    <t>1998-02-12</t>
  </si>
  <si>
    <t>1996-12-17</t>
  </si>
  <si>
    <t>1997-06-12</t>
  </si>
  <si>
    <t>1996-10-11</t>
  </si>
  <si>
    <t>2011-12-21</t>
  </si>
  <si>
    <t>1998-07-01</t>
  </si>
  <si>
    <t>1956-08-29</t>
  </si>
  <si>
    <t>1992-02-13</t>
  </si>
  <si>
    <t>1985-08-08</t>
  </si>
  <si>
    <t>1960-09-19</t>
  </si>
  <si>
    <t>2021-04-29</t>
  </si>
  <si>
    <t>2004-06-23</t>
  </si>
  <si>
    <t>1962-02-02</t>
  </si>
  <si>
    <t>2017-10-20</t>
  </si>
  <si>
    <t>1979-05-31</t>
  </si>
  <si>
    <t>1998-06-29</t>
  </si>
  <si>
    <t>2021-06-30</t>
  </si>
  <si>
    <t>1993-12-14</t>
  </si>
  <si>
    <t>1983-09-23</t>
  </si>
  <si>
    <t>1978-02-27</t>
  </si>
  <si>
    <t>1977-06-27</t>
  </si>
  <si>
    <t>1981-12-10</t>
  </si>
  <si>
    <t>1966-06-15</t>
  </si>
  <si>
    <t>1992-06-26</t>
  </si>
  <si>
    <t>1996-08-01</t>
  </si>
  <si>
    <t>2002-12-11</t>
  </si>
  <si>
    <t>1981-01-20</t>
  </si>
  <si>
    <t>1986-01-04</t>
  </si>
  <si>
    <t>1969-09-08</t>
  </si>
  <si>
    <t>2007-06-14</t>
  </si>
  <si>
    <t>2017-01-17</t>
  </si>
  <si>
    <t>2007-09-12</t>
  </si>
  <si>
    <t>1979-05-15</t>
  </si>
  <si>
    <t>1953-10-01</t>
  </si>
  <si>
    <t>1947-12-22</t>
  </si>
  <si>
    <t>1981-05-22</t>
  </si>
  <si>
    <t>1991-06-26</t>
  </si>
  <si>
    <t>1993-06-03</t>
  </si>
  <si>
    <t>2007-07-02</t>
  </si>
  <si>
    <t>1934-09-05</t>
  </si>
  <si>
    <t>1987-09-22</t>
  </si>
  <si>
    <t>1982-04-01</t>
  </si>
  <si>
    <t>1928-08-01</t>
  </si>
  <si>
    <t>1950-01-26</t>
  </si>
  <si>
    <t>1995-11-17</t>
  </si>
  <si>
    <t>1976-07-30</t>
  </si>
  <si>
    <t>1999-05-04</t>
  </si>
  <si>
    <t>1927-08-05</t>
  </si>
  <si>
    <t>1927-12-01</t>
  </si>
  <si>
    <t>1984-04-19</t>
  </si>
  <si>
    <t>1971-08-23</t>
  </si>
  <si>
    <t>1965-10-20</t>
  </si>
  <si>
    <t>1928-01-26</t>
  </si>
  <si>
    <t>2004-10-25</t>
  </si>
  <si>
    <t>1987-10-21</t>
  </si>
  <si>
    <t>1950-03-22</t>
  </si>
  <si>
    <t>1987-01-06</t>
  </si>
  <si>
    <t>1964-02-11</t>
  </si>
  <si>
    <t>1949-09-30</t>
  </si>
  <si>
    <t>1965-11-17</t>
  </si>
  <si>
    <t>1957-11-12</t>
  </si>
  <si>
    <t>2006-09-20</t>
  </si>
  <si>
    <t>1967-12-04</t>
  </si>
  <si>
    <t>1980-08-27</t>
  </si>
  <si>
    <t>1984-05-07</t>
  </si>
  <si>
    <t>1969-06-20</t>
  </si>
  <si>
    <t>1999-11-10</t>
  </si>
  <si>
    <t>1991-04-12</t>
  </si>
  <si>
    <t>1984-10-17</t>
  </si>
  <si>
    <t>1986-11-06</t>
  </si>
  <si>
    <t>1993-11-01</t>
  </si>
  <si>
    <t>1951-03-19</t>
  </si>
  <si>
    <t>1980-01-02</t>
  </si>
  <si>
    <t>1959-09-14</t>
  </si>
  <si>
    <t>1992-04-02</t>
  </si>
  <si>
    <t>1998-01-29</t>
  </si>
  <si>
    <t>1984-02-15</t>
  </si>
  <si>
    <t>2008-03-25</t>
  </si>
  <si>
    <t>1962-01-31</t>
  </si>
  <si>
    <t>1957-01-02</t>
  </si>
  <si>
    <t>1975-07-29</t>
  </si>
  <si>
    <t>2021-08-30</t>
  </si>
  <si>
    <t>1972-08-25</t>
  </si>
  <si>
    <t>1955-09-19</t>
  </si>
  <si>
    <t>1988-06-22</t>
  </si>
  <si>
    <t>1947-11-21</t>
  </si>
  <si>
    <t>1962-12-10</t>
  </si>
  <si>
    <t>1963-12-06</t>
  </si>
  <si>
    <t>2002-10-25</t>
  </si>
  <si>
    <t>1949-02-28</t>
  </si>
  <si>
    <t>2019-07-16</t>
  </si>
  <si>
    <t>2011-10-13</t>
  </si>
  <si>
    <t>1997-09-17</t>
  </si>
  <si>
    <t>1966-01-01</t>
  </si>
  <si>
    <t>2000-06-13</t>
  </si>
  <si>
    <t>1995-08-25</t>
  </si>
  <si>
    <t>1996-02-01</t>
  </si>
  <si>
    <t>1998-05-05</t>
  </si>
  <si>
    <t>1944-09-25</t>
  </si>
  <si>
    <t>1991-08-22</t>
  </si>
  <si>
    <t>1969-03-05</t>
  </si>
  <si>
    <t>1999-06-25</t>
  </si>
  <si>
    <t>1952-01-09</t>
  </si>
  <si>
    <t>1929-05-09</t>
  </si>
  <si>
    <t>1991-11-22</t>
  </si>
  <si>
    <t>2011-02-11</t>
  </si>
  <si>
    <t>1980-10-08</t>
  </si>
  <si>
    <t>1992-05-19</t>
  </si>
  <si>
    <t>1991-04-24</t>
  </si>
  <si>
    <t>1984-05-11</t>
  </si>
  <si>
    <t>1979-06-25</t>
  </si>
  <si>
    <t>1972-07-27</t>
  </si>
  <si>
    <t>1995-06-21</t>
  </si>
  <si>
    <t>1969-08-20</t>
  </si>
  <si>
    <t>1961-10-11</t>
  </si>
  <si>
    <t>1959-03-13</t>
  </si>
  <si>
    <t>1979-12-19</t>
  </si>
  <si>
    <t>1992-02-05</t>
  </si>
  <si>
    <t>1965-11-26</t>
  </si>
  <si>
    <t>2011-06-23</t>
  </si>
  <si>
    <t>1998-03-23</t>
  </si>
  <si>
    <t>1969-06-04</t>
  </si>
  <si>
    <t>1969-05-05</t>
  </si>
  <si>
    <t>2006-05-25</t>
  </si>
  <si>
    <t>1963-08-12</t>
  </si>
  <si>
    <t>1956-03-07</t>
  </si>
  <si>
    <t>1993-04-01</t>
  </si>
  <si>
    <t>1986-12-05</t>
  </si>
  <si>
    <t>1988-05-05</t>
  </si>
  <si>
    <t>2002-02-12</t>
  </si>
  <si>
    <t>2014-02-04</t>
  </si>
  <si>
    <t>1952-04-25</t>
  </si>
  <si>
    <t>1892-06-23</t>
  </si>
  <si>
    <t>1928-11-30</t>
  </si>
  <si>
    <t>1986-08-20</t>
  </si>
  <si>
    <t>2004-05-25</t>
  </si>
  <si>
    <t>1992-01-22</t>
  </si>
  <si>
    <t>1969-10-13</t>
  </si>
  <si>
    <t>1948-09-15</t>
  </si>
  <si>
    <t>1987-07-01</t>
  </si>
  <si>
    <t>1968-10-10</t>
  </si>
  <si>
    <t>1963-03-20</t>
  </si>
  <si>
    <t>1926-03-15</t>
  </si>
  <si>
    <t>1985-09-19</t>
  </si>
  <si>
    <t>1990-01-16</t>
  </si>
  <si>
    <t>1998-12-29</t>
  </si>
  <si>
    <t>1961-03-17</t>
  </si>
  <si>
    <t>1971-05-18</t>
  </si>
  <si>
    <t>1973-03-13</t>
  </si>
  <si>
    <t>2017-05-12</t>
  </si>
  <si>
    <t>1971-10-13</t>
  </si>
  <si>
    <t>2005-11-16</t>
  </si>
  <si>
    <t>1915-11-11</t>
  </si>
  <si>
    <t>1964-03-02</t>
  </si>
  <si>
    <t>2015-04-07</t>
  </si>
  <si>
    <t>1941-10-06</t>
  </si>
  <si>
    <t>1993-03-12</t>
  </si>
  <si>
    <t>1985-07-22</t>
  </si>
  <si>
    <t>2022-03-30</t>
  </si>
  <si>
    <t>1995-03-06</t>
  </si>
  <si>
    <t>1983-05-20</t>
  </si>
  <si>
    <t>2021-04-21</t>
  </si>
  <si>
    <t>1956-12-03</t>
  </si>
  <si>
    <t>2019-03-20</t>
  </si>
  <si>
    <t>1949-11-16</t>
  </si>
  <si>
    <t>2012-07-03</t>
  </si>
  <si>
    <t>2020-06-30</t>
  </si>
  <si>
    <t>2017-09-01</t>
  </si>
  <si>
    <t>2012-12-03</t>
  </si>
  <si>
    <t>1998-09-23</t>
  </si>
  <si>
    <t>1957-01-01</t>
  </si>
  <si>
    <t>1926-05-27</t>
  </si>
  <si>
    <t>2000-03-27</t>
  </si>
  <si>
    <t>1989-01-09</t>
  </si>
  <si>
    <t>1970-07-09</t>
  </si>
  <si>
    <t>1944-09-05</t>
  </si>
  <si>
    <t>1949-05-31</t>
  </si>
  <si>
    <t>1989-10-04</t>
  </si>
  <si>
    <t>1950-06-05</t>
  </si>
  <si>
    <t>1971-05-11</t>
  </si>
  <si>
    <t>1993-08-12</t>
  </si>
  <si>
    <t>1943-07-06</t>
  </si>
  <si>
    <t>2005-07-20</t>
  </si>
  <si>
    <t>2005-06-06</t>
  </si>
  <si>
    <t>1999-06-04</t>
  </si>
  <si>
    <t>1987-08-01</t>
  </si>
  <si>
    <t>1978-12-28</t>
  </si>
  <si>
    <t>2001-06-20</t>
  </si>
  <si>
    <t>1999-07-28</t>
  </si>
  <si>
    <t>2006-11-17</t>
  </si>
  <si>
    <t>1946-09-13</t>
  </si>
  <si>
    <t>1986-09-25</t>
  </si>
  <si>
    <t>1997-07-23</t>
  </si>
  <si>
    <t>1921-06-24</t>
  </si>
  <si>
    <t>2006-01-26</t>
  </si>
  <si>
    <t>1993-03-25</t>
  </si>
  <si>
    <t>1983-01-01</t>
  </si>
  <si>
    <t>1990-02-16</t>
  </si>
  <si>
    <t>1986-10-30</t>
  </si>
  <si>
    <t>1980-11-03</t>
  </si>
  <si>
    <t>1960-07-27</t>
  </si>
  <si>
    <t>2002-12-06</t>
  </si>
  <si>
    <t>1947-02-03</t>
  </si>
  <si>
    <t>1999-04-30</t>
  </si>
  <si>
    <t>1998-06-24</t>
  </si>
  <si>
    <t>1930-03-31</t>
  </si>
  <si>
    <t>1972-06-29</t>
  </si>
  <si>
    <t>1973-01-09</t>
  </si>
  <si>
    <t>1948-06-21</t>
  </si>
  <si>
    <t>1986-07-07</t>
  </si>
  <si>
    <t>1945-05-21</t>
  </si>
  <si>
    <t>1985-12-05</t>
  </si>
  <si>
    <t>1998-08-18</t>
  </si>
  <si>
    <t>1964-09-10</t>
  </si>
  <si>
    <t>1952-10-01</t>
  </si>
  <si>
    <t>1992-06-05</t>
  </si>
  <si>
    <t>1969-12-10</t>
  </si>
  <si>
    <t>1995-05-09</t>
  </si>
  <si>
    <t>1995-10-31</t>
  </si>
  <si>
    <t>1933-06-29</t>
  </si>
  <si>
    <t>2016-08-01</t>
  </si>
  <si>
    <t>1987-08-12</t>
  </si>
  <si>
    <t>1997-06-20</t>
  </si>
  <si>
    <t>1991-04-02</t>
  </si>
  <si>
    <t>1994-03-11</t>
  </si>
  <si>
    <t>1961-01-01</t>
  </si>
  <si>
    <t>1973-12-17</t>
  </si>
  <si>
    <t>1979-06-05</t>
  </si>
  <si>
    <t>1961-05-15</t>
  </si>
  <si>
    <t>2010-04-30</t>
  </si>
  <si>
    <t>1963-09-25</t>
  </si>
  <si>
    <t>1987-07-20</t>
  </si>
  <si>
    <t>1985-06-20</t>
  </si>
  <si>
    <t>1991-09-17</t>
  </si>
  <si>
    <t>1999-10-01</t>
  </si>
  <si>
    <t>1993-08-13</t>
  </si>
  <si>
    <t>1997-06-18</t>
  </si>
  <si>
    <t>1929-07-05</t>
  </si>
  <si>
    <t>1997-10-15</t>
  </si>
  <si>
    <t>1954-11-16</t>
  </si>
  <si>
    <t>1994-11-16</t>
  </si>
  <si>
    <t>1983-08-04</t>
  </si>
  <si>
    <t>1997-02-07</t>
  </si>
  <si>
    <t>1987-07-31</t>
  </si>
  <si>
    <t>1929-12-02</t>
  </si>
  <si>
    <t>1943-08-16</t>
  </si>
  <si>
    <t>2005-08-11</t>
  </si>
  <si>
    <t>2021-02-09</t>
  </si>
  <si>
    <t>1997-06-23</t>
  </si>
  <si>
    <t>1997-06-22</t>
  </si>
  <si>
    <t>1997-06-21</t>
  </si>
  <si>
    <t>1997-06-19</t>
  </si>
  <si>
    <t>1997-06-17</t>
  </si>
  <si>
    <t>1997-06-16</t>
  </si>
  <si>
    <t>1997-06-15</t>
  </si>
  <si>
    <t>1997-06-14</t>
  </si>
  <si>
    <t>1997-06-13</t>
  </si>
  <si>
    <t>1997-06-11</t>
  </si>
  <si>
    <t>1997-06-10</t>
  </si>
  <si>
    <t>1997-06-9</t>
  </si>
  <si>
    <t>1997-06-8</t>
  </si>
  <si>
    <t>1997-06-7</t>
  </si>
  <si>
    <t>1997-06-6</t>
  </si>
  <si>
    <t>1997-06-5</t>
  </si>
  <si>
    <t>1997-06-4</t>
  </si>
  <si>
    <t>1997-06-3</t>
  </si>
  <si>
    <t>1997-06-2</t>
  </si>
  <si>
    <t>1997-06-1</t>
  </si>
  <si>
    <t>1997-06-0</t>
  </si>
  <si>
    <t>1977-05-18</t>
  </si>
  <si>
    <t>1983-06-17</t>
  </si>
  <si>
    <t>1980-12-12</t>
  </si>
  <si>
    <t>1946-01-14</t>
  </si>
  <si>
    <t>2014-12-31</t>
  </si>
  <si>
    <t>Average Daily Return</t>
  </si>
  <si>
    <t>1966-01-02</t>
  </si>
  <si>
    <t>Buy</t>
  </si>
  <si>
    <t>Hold</t>
  </si>
  <si>
    <t>Analyst Rating 09072023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</si>
</sst>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3" fontId="0" fillId="0" borderId="0" xfId="0" applyNumberFormat="1"/>
    <xf numFmtId="1" fontId="0" fillId="0" borderId="0" xfId="0" applyNumberFormat="1"/>
    <xf numFmtId="10" fontId="0" fillId="0" borderId="0" xfId="0" applyNumberFormat="1"/>
    <xf numFmtId="4" fontId="0" fillId="0" borderId="0" xfId="0" applyNumberFormat="1"/>
    <xf numFmtId="22"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411">
  <rv s="0">
    <v>https://www.bing.com/financeapi/forcetrigger?t=a1xroc&amp;q=XNYS%3aMMM&amp;form=skydnc</v>
    <v>Learn more on Bing</v>
  </rv>
  <rv s="1">
    <v>0</v>
    <v>3M COMPANY (XNYS:MMM)</v>
    <v>2</v>
    <v>3</v>
    <v>Finance</v>
    <v>4</v>
    <v>en-US</v>
    <v>a1xroc</v>
    <v>268435456</v>
    <v>1</v>
    <v>Powered by Refinitiv</v>
    <v>133.91</v>
    <v>92.38</v>
    <v>0.96599999999999997</v>
    <v>-0.96</v>
    <v>-9.025E-3</v>
    <v>USD</v>
    <v>3M Company is a diversified technology company. The Company is a manufacturer and marketer of a variety of products and services. It operates through four segments: Safety and Industrial, Transportation and Electronics, Health Care, and Consumer. Its Safety and Industrial segment include abrasives, automotive aftermarket, closure and masking systems, electrical markets, personal safety, roofing granules, and industrial adhesives and tapes. Its Transportation and Electronics segment includes advanced materials, automotive and aerospace, commercial solutions, display materials and systems, electronic materials solutions, and transportation safety. Its Health Care segment includes health information systems, medical solutions, oral care, and separation and purification sciences. Its Consumer segment includes consumer health and safety, home care, home improvement, consumer bandages, braces, supports and consumer respirators, and stationery and office.</v>
    <v>92000</v>
    <v>New York Stock Exchange</v>
    <v>XNYS</v>
    <v>XNYS</v>
    <v>3M Center, Bldg. 220-13E-26A, SAINT PAUL, MN, 55144-1000 US</v>
    <v>106.75</v>
    <v>Consumer Goods Conglomerates</v>
    <v>Stock</v>
    <v>45176.643050416409</v>
    <v>0</v>
    <v>104.961</v>
    <v>58185518884</v>
    <v>3M COMPANY</v>
    <v>3M COMPANY</v>
    <v>106.49</v>
    <v>10.8056</v>
    <v>106.37</v>
    <v>105.41</v>
    <v>551992400</v>
    <v>MMM</v>
    <v>3M COMPANY (XNYS:MMM)</v>
    <v>706828</v>
    <v>3268578</v>
    <v>1929</v>
  </rv>
  <rv s="2">
    <v>1</v>
  </rv>
  <rv s="0">
    <v>https://www.bing.com/financeapi/forcetrigger?t=a1mrar&amp;q=XNYS%3aABT&amp;form=skydnc</v>
    <v>Learn more on Bing</v>
  </rv>
  <rv s="1">
    <v>0</v>
    <v>ABBOTT LABORATORIES (XNYS:ABT)</v>
    <v>2</v>
    <v>3</v>
    <v>Finance</v>
    <v>4</v>
    <v>en-US</v>
    <v>a1mrar</v>
    <v>268435456</v>
    <v>1</v>
    <v>Powered by Refinitiv</v>
    <v>115.83</v>
    <v>93.25</v>
    <v>0.67630000000000001</v>
    <v>-5.5E-2</v>
    <v>-5.4160000000000005E-4</v>
    <v>USD</v>
    <v>Abbott Laboratories is a global healthcare company. The Company’s portfolio of technologies spans the spectrum of healthcare, with businesses and products in diagnostics, medical devices, nutritional and branded generic medicines. Its segments include Established Pharmaceutical Products, Diagnostic Products, Nutritional Products, and Medical Devices. The Established Pharmaceutical Products segment is engaged in the international sales of a broad line of branded generic pharmaceutical products. The Diagnostic Products segment is engaged in the worldwide sales of diagnostic systems and tests for blood banks, hospitals, commercial laboratories, and alternate-care testing sites. The Nutritional Products segment is involved in the worldwide sales of a broad line of adult and pediatric nutritional products. The Medical Devices segment includes the worldwide sales of rhythm management, electrophysiology, heart failure, vascular, structural heart, neuromodulation, and diabetes care products.</v>
    <v>115000</v>
    <v>New York Stock Exchange</v>
    <v>XNYS</v>
    <v>XNYS</v>
    <v>100 Abbott Park Rd, ABBOTT PARK, IL, 60064-3500 US</v>
    <v>102.28</v>
    <v>Healthcare Equipment &amp; Supplies</v>
    <v>Stock</v>
    <v>45176.64309262656</v>
    <v>3</v>
    <v>100.81</v>
    <v>176147513790</v>
    <v>ABBOTT LABORATORIES</v>
    <v>ABBOTT LABORATORIES</v>
    <v>101.95</v>
    <v>34.531100000000002</v>
    <v>101.56</v>
    <v>101.505</v>
    <v>1735358000</v>
    <v>ABT</v>
    <v>ABBOTT LABORATORIES (XNYS:ABT)</v>
    <v>1135182</v>
    <v>4182243</v>
    <v>1900</v>
  </rv>
  <rv s="2">
    <v>4</v>
  </rv>
  <rv s="0">
    <v>https://www.bing.com/financeapi/forcetrigger?t=a1nikr&amp;q=XNYS%3aANF&amp;form=skydnc</v>
    <v>Learn more on Bing</v>
  </rv>
  <rv s="1">
    <v>0</v>
    <v>ABERCROMBIE &amp; FITCH CO. (XNYS:ANF)</v>
    <v>2</v>
    <v>3</v>
    <v>Finance</v>
    <v>4</v>
    <v>en-US</v>
    <v>a1nikr</v>
    <v>268435456</v>
    <v>1</v>
    <v>Powered by Refinitiv</v>
    <v>55.52</v>
    <v>14.43</v>
    <v>1.4726999999999999</v>
    <v>-0.79</v>
    <v>-1.4369E-2</v>
    <v>USD</v>
    <v>Abercrombie &amp; Fitch Co. is an omnichannel specialty retailer of apparel and accessories. The Company offers an assortment of apparel, personal care products and accessories for men, women and kids, which are sold primarily through its digital channels and Company-owned stores, as well as through various third-party arrangements. The Company’s two brand-based operating segments are Hollister, which includes the Company’s Hollister, Gilly Hicks and Social Tourist brands, and Abercrombie, which includes the Company’s Abercrombie &amp; Fitch and Abercrombie kids brands. The Company operates primarily in North America, Europe, the Middle East and Asia. The Company operates approximately 770 stores under these brands across North America, Europe, Asia and the Middle East, as well as the e-commerce sites www.abercrombie.com, www.abercrombiekids.com, www.hollisterco.com, www.gillyhicks.com and www.socialtourist.com.</v>
    <v>7200</v>
    <v>New York Stock Exchange</v>
    <v>XNYS</v>
    <v>XNYS</v>
    <v>6301 Fitch Path, NEW ALBANY, OH, 43054 US</v>
    <v>55.52</v>
    <v>Specialty Retailers</v>
    <v>Stock</v>
    <v>45176.642987742969</v>
    <v>6</v>
    <v>54.09</v>
    <v>2728849623</v>
    <v>ABERCROMBIE &amp; FITCH CO.</v>
    <v>ABERCROMBIE &amp; FITCH CO.</v>
    <v>55.51</v>
    <v>26.8187</v>
    <v>54.98</v>
    <v>54.19</v>
    <v>50357070</v>
    <v>ANF</v>
    <v>ABERCROMBIE &amp; FITCH CO. (XNYS:ANF)</v>
    <v>292076</v>
    <v>2239267</v>
    <v>1996</v>
  </rv>
  <rv s="2">
    <v>7</v>
  </rv>
  <rv s="0">
    <v>https://www.bing.com/financeapi/forcetrigger?t=a1mthw&amp;q=XNYS%3aACN&amp;form=skydnc</v>
    <v>Learn more on Bing</v>
  </rv>
  <rv s="1">
    <v>0</v>
    <v>ACCENTURE PUBLIC LIMITED COMPANY (XNYS:ACN)</v>
    <v>2</v>
    <v>3</v>
    <v>Finance</v>
    <v>4</v>
    <v>en-US</v>
    <v>a1mthw</v>
    <v>268435456</v>
    <v>1</v>
    <v>Powered by Refinitiv</v>
    <v>328.88</v>
    <v>242.8</v>
    <v>1.2137</v>
    <v>-0.33</v>
    <v>-1.011E-3</v>
    <v>USD</v>
    <v>Accenture plc is a global professional services company. The Company is engaged in providing a range of services and solutions across strategy and consulting, technology, operations, Industry X, and Accenture Song. The Company provides a range of services, including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also specializes in the SAP business technology platform that designs digital products and experiences for enterprise customers, including custom portals and Web solutions and mobile applications. The Company is also engaged in providing clients with quantitative and qualitative risk management and compliance services.</v>
    <v>721000</v>
    <v>New York Stock Exchange</v>
    <v>XNYS</v>
    <v>XNYS</v>
    <v>1 Grand Canal Square, Grand Canal Harbour, Dublin 2, DUBLIN, DUBLIN IE</v>
    <v>327.33999999999997</v>
    <v>Software &amp; IT Services</v>
    <v>Stock</v>
    <v>45176.643017765622</v>
    <v>9</v>
    <v>323.23</v>
    <v>216545684849</v>
    <v>ACCENTURE PUBLIC LIMITED COMPANY</v>
    <v>ACCENTURE PUBLIC LIMITED COMPANY</v>
    <v>324.05</v>
    <v>29.0687</v>
    <v>326.3</v>
    <v>325.97000000000003</v>
    <v>664311700</v>
    <v>ACN</v>
    <v>ACCENTURE PUBLIC LIMITED COMPANY (XNYS:ACN)</v>
    <v>313913</v>
    <v>1548485</v>
    <v>2009</v>
  </rv>
  <rv s="2">
    <v>10</v>
  </rv>
  <rv s="3">
    <v>5</v>
    <v>Acusensus Ltd (XASX:ACE)</v>
    <v>6</v>
    <v>7</v>
    <v>Finance</v>
    <v>8</v>
    <v>en-US</v>
    <v>c8kef2</v>
    <v>268435456</v>
    <v>1</v>
    <v>Powered by Refinitiv</v>
    <v>0.9</v>
    <v>0.59799999999999998</v>
    <v>-0.86899999999999999</v>
    <v>0.04</v>
    <v>0.05</v>
    <v>AUD</v>
    <v>Acusensus Limited is an Australia-based company engaged in the provision of technology to detect and capture prosecutable evidence of illegal driver's mobile phone use, seatbelt use, and speed detection. The Company's enforcement solution is designed to give authorities a tool to drive behavioral change on the road network. Its solutions include Heads-Up, Heads-Up Realtime and Harmony. Its Heads-Up solution is based on its patented technology, which is used to detect and capture prosecutable evidence of drivers illegally using mobile phones while driving. Its Heads-Up Realtime solution provides real-time alerts to police officers of drivers using a phone, speeding, not wearing a seatbelt or on an automatic number plate recognition wanted list. Its Harmony solution provides speed enforcement with features, such as secondary speed measurements for all offenses and an all-weather imaging system that can capture photos in adverse conditions, such as against a rising or setting sun.</v>
    <v>127</v>
    <v>Australian Securities Exchange</v>
    <v>XASX</v>
    <v>XASX</v>
    <v>31 Queen Street, Level 6, MELBOURNE, VICTORIA, 3000 AU</v>
    <v>0.84</v>
    <v>Communications &amp; Networking</v>
    <v>Stock</v>
    <v>45176.375011574077</v>
    <v>0.82</v>
    <v>100920000</v>
    <v>Acusensus Ltd</v>
    <v>Acusensus Ltd</v>
    <v>0.82</v>
    <v>0.8</v>
    <v>0.84</v>
    <v>126150000</v>
    <v>ACE</v>
    <v>Acusensus Ltd (XASX:ACE)</v>
    <v>5659</v>
    <v>58070</v>
    <v>2018</v>
  </rv>
  <rv s="2">
    <v>12</v>
  </rv>
  <rv s="0">
    <v>http://en.wikipedia.org/wiki/Public_domain</v>
    <v>Public domain</v>
  </rv>
  <rv s="0">
    <v>http://es.wikipedia.org/wiki/Adobe_(empresa)</v>
    <v>Wikipedia</v>
  </rv>
  <rv s="4">
    <v>14</v>
    <v>15</v>
  </rv>
  <rv s="5">
    <v>13</v>
    <v>https://www.bing.com/th?id=AMMS_503c684ccc667ad525fe1d703881df2c&amp;qlt=95</v>
    <v>16</v>
    <v>0</v>
    <v>https://www.bing.com/images/search?form=xlimg&amp;q=adobe+systems</v>
    <v>Image of ADOBE INC.</v>
  </rv>
  <rv s="0">
    <v>https://www.bing.com/financeapi/forcetrigger?t=a1mv7w&amp;q=XNAS%3aADBE&amp;form=skydnc</v>
    <v>Learn more on Bing</v>
  </rv>
  <rv s="6">
    <v>9</v>
    <v>ADOBE INC. (XNAS:ADBE)</v>
    <v>11</v>
    <v>12</v>
    <v>Finance</v>
    <v>4</v>
    <v>en-US</v>
    <v>a1mv7w</v>
    <v>268435456</v>
    <v>1</v>
    <v>Powered by Refinitiv</v>
    <v>569.98</v>
    <v>274.73</v>
    <v>1.3267</v>
    <v>-2.82</v>
    <v>-5.0179999999999999E-3</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561.83000000000004</v>
    <v>17</v>
    <v>Software &amp; IT Services</v>
    <v>Stock</v>
    <v>45176.643001376564</v>
    <v>18</v>
    <v>551.11</v>
    <v>254846896000</v>
    <v>ADOBE INC.</v>
    <v>ADOBE INC.</v>
    <v>554</v>
    <v>53.658200000000001</v>
    <v>561.94000000000005</v>
    <v>559.12</v>
    <v>455800000</v>
    <v>ADBE</v>
    <v>ADOBE INC. (XNAS:ADBE)</v>
    <v>741547</v>
    <v>2232883</v>
    <v>1997</v>
  </rv>
  <rv s="2">
    <v>19</v>
  </rv>
  <rv s="0">
    <v>https://www.bing.com/financeapi/forcetrigger?t=a1ndww&amp;q=XNAS%3aAMD&amp;form=skydnc</v>
    <v>Learn more on Bing</v>
  </rv>
  <rv s="1">
    <v>0</v>
    <v>ADVANCED MICRO DEVICES, INC. (XNAS:AMD)</v>
    <v>2</v>
    <v>3</v>
    <v>Finance</v>
    <v>4</v>
    <v>en-US</v>
    <v>a1ndww</v>
    <v>268435456</v>
    <v>1</v>
    <v>Powered by Refinitiv</v>
    <v>132.83000000000001</v>
    <v>54.57</v>
    <v>1.7988</v>
    <v>-2.79</v>
    <v>-2.5531000000000002E-2</v>
    <v>USD</v>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v>25000</v>
    <v>Nasdaq Stock Market</v>
    <v>XNAS</v>
    <v>XNAS</v>
    <v>2485 Augustine Drive, SANTA CLARA, CA, 95054 US</v>
    <v>107.69</v>
    <v>Semiconductors &amp; Semiconductor Equipment</v>
    <v>Stock</v>
    <v>45176.643046863283</v>
    <v>21</v>
    <v>105.09</v>
    <v>176560600000</v>
    <v>ADVANCED MICRO DEVICES, INC.</v>
    <v>ADVANCED MICRO DEVICES, INC.</v>
    <v>106.02</v>
    <v>582.18830000000003</v>
    <v>109.28</v>
    <v>106.49</v>
    <v>1615671000</v>
    <v>AMD</v>
    <v>ADVANCED MICRO DEVICES, INC. (XNAS:AMD)</v>
    <v>23174038</v>
    <v>65801616</v>
    <v>1969</v>
  </rv>
  <rv s="2">
    <v>22</v>
  </rv>
  <rv s="0">
    <v>https://www.bing.com/financeapi/forcetrigger?t=aaip5r&amp;q=XWBO%3aAGN&amp;form=skydnc</v>
    <v>Learn more on Bing</v>
  </rv>
  <rv s="7">
    <v>14</v>
    <v>Aegon NV (XWBO:AGN)</v>
    <v>2</v>
    <v>15</v>
    <v>Finance</v>
    <v>16</v>
    <v>en-US</v>
    <v>aaip5r</v>
    <v>268435456</v>
    <v>1</v>
    <v>Powered by Refinitiv</v>
    <v>1.3915</v>
    <v>-3.4000000000000002E-2</v>
    <v>-7.0609999999999996E-3</v>
    <v>EUR</v>
    <v>Aegon N.V. (Aegon) is an international life insurance, pensions and asset management company. The Company's segments include the Americas, which includes the United States, Mexico and Brazil; the Netherlands; the United Kingdom; Central &amp; Eastern Europe; Spain &amp; Portugal; Asia, and Aegon Asset Management. It offers protection against mortality, morbidity and longevity risks, including traditional and universal life. It offers products with mortality, morbidity, and longevity risks, including traditional and universal life; mortgages; annuity products, and banking products. It offers individual protection products, such as annuities, term insurance, income protection and international/offshore bonds. It has activities in Hungary, Poland, Romania and Turkey. It offers life insurance marketed to high-net-worth individuals in Hong Kong and Singapore. It also offers investment products covering third-party customers, insurance-linked solutions.</v>
    <v>18500</v>
    <v>Wiener Boerse</v>
    <v>XWBO</v>
    <v>XWBO</v>
    <v>AEGONplein 50, 'S-GRAVENHAGE, ZUID-HOLLAND, 2591 TV NL</v>
    <v>4.7949999999999999</v>
    <v>Insurance</v>
    <v>Stock</v>
    <v>45161.659722222219</v>
    <v>24</v>
    <v>4.7809999999999997</v>
    <v>9665560000</v>
    <v>Aegon NV</v>
    <v>Aegon NV</v>
    <v>4.7949999999999999</v>
    <v>0</v>
    <v>4.8150000000000004</v>
    <v>4.7809999999999997</v>
    <v>2029727000</v>
    <v>AGN</v>
    <v>Aegon NV (XWBO:AGN)</v>
    <v>550</v>
    <v>6904910</v>
  </rv>
  <rv s="2">
    <v>25</v>
  </rv>
  <rv s="0">
    <v>https://www.bing.com/financeapi/forcetrigger?t=aodfgh&amp;q=XLON%3aAET&amp;form=skydnc</v>
    <v>Learn more on Bing</v>
  </rv>
  <rv s="8">
    <v>17</v>
    <v>AFENTRA PLC (XLON:AET)</v>
    <v>2</v>
    <v>18</v>
    <v>Finance</v>
    <v>19</v>
    <v>en-US</v>
    <v>aodfgh</v>
    <v>268435456</v>
    <v>1</v>
    <v>Powered by Refinitiv</v>
    <v>32.003999999999998</v>
    <v>18.850000000000001</v>
    <v>0.70430000000000004</v>
    <v>0</v>
    <v>0</v>
    <v>GBp</v>
    <v>Afentra plc is a United Kingdom-based upstream oil and gas company. The Company is engaged in the exploration, development and production of commercial oil and gas. It operates in the Africa segment. The principal activity of the Company is engaged in identifying and progressing acquisition targets in line with the stated strategy and the exploration of oil and gas, with Africa as the geographic focus. The Company's assets include Block 3/05, Block 3/05A, Block 23 and Odewayne Block. Block 3/05 is located in the Lower Congo Basin and consists of eight mature producing fields. Block 3/05A is located adjacent to Block 3/05, contains the undeveloped discoveries Punja, Caco and Gazela, with an estimated in place resource of 0.3 billion barrels. Block 23 is an approximately 5,000 square kilometers (km2) exploration and appraisal block located in the Kwanza basin at water depths from 600 to 1,600 meters. Odewayne Block covers approximately 22,840 km2, which is located in Somaliland.</v>
    <v>11</v>
    <v>London Stock Exchange</v>
    <v>XLON</v>
    <v>XLON</v>
    <v>High Holborn House, 52 54 High Holborn, LONDON, UNITED KINGDOM-NA, WC1V 6RL GB</v>
    <v>Oil &amp; Gas</v>
    <v>Stock</v>
    <v>45125.65625</v>
    <v>27</v>
    <v>53345170</v>
    <v>AFENTRA PLC</v>
    <v>AFENTRA PLC</v>
    <v>24.35</v>
    <v>24.35</v>
    <v>220053500</v>
    <v>AET</v>
    <v>AFENTRA PLC (XLON:AET)</v>
    <v>131023</v>
    <v>1983</v>
  </rv>
  <rv s="2">
    <v>28</v>
  </rv>
  <rv s="0">
    <v>https://www.bing.com/financeapi/forcetrigger?t=a1mzjc&amp;q=XNYS%3aAFL&amp;form=skydnc</v>
    <v>Learn more on Bing</v>
  </rv>
  <rv s="1">
    <v>0</v>
    <v>AFLAC INCORPORATED (XNYS:AFL)</v>
    <v>2</v>
    <v>3</v>
    <v>Finance</v>
    <v>4</v>
    <v>en-US</v>
    <v>a1mzjc</v>
    <v>268435456</v>
    <v>1</v>
    <v>Powered by Refinitiv</v>
    <v>78.430099999999996</v>
    <v>56.03</v>
    <v>0.93379999999999996</v>
    <v>0.91500000000000004</v>
    <v>1.2326999999999999E-2</v>
    <v>USD</v>
    <v>Aflac Incorporated is engaged in supplemental health and life insurance company. Its insurance business is marketed and administered through American Family Life Assurance Company of Columbus (Aflac) in the United States and through Aflac Life Insurance Japan Ltd. (ALIJ) in Japan. Its segments include Aflac Japan and Aflac U.S. Aflac Japan is designed to help consumers pay for medical and non-medical costs that are not reimbursed under Japan's national health insurance system. Its insurance products include cancer, medical and income support insurance, nursing care insurance, work leave insurance, whole life, GIFT and WAYS and child endowment. It designs its United States insurance products to provide supplemental coverage for people having medical or primary insurance coverage. Aflac U.S. products are distributed in the individual and group supplemental insurance markets. It also offers insurance products, such as accident insurance, disability insurance, cancer insurance and others.</v>
    <v>12882</v>
    <v>New York Stock Exchange</v>
    <v>XNYS</v>
    <v>XNYS</v>
    <v>1932 Wynnton Rd, COLUMBUS, GA, 31999-0001 US</v>
    <v>75.150000000000006</v>
    <v>Insurance</v>
    <v>Stock</v>
    <v>45176.64287969844</v>
    <v>30</v>
    <v>73.81</v>
    <v>44640826562</v>
    <v>AFLAC INCORPORATED</v>
    <v>AFLAC INCORPORATED</v>
    <v>74.47</v>
    <v>9.9402000000000008</v>
    <v>74.23</v>
    <v>75.144999999999996</v>
    <v>594062500</v>
    <v>AFL</v>
    <v>AFLAC INCORPORATED (XNYS:AFL)</v>
    <v>529421</v>
    <v>2253546</v>
    <v>1973</v>
  </rv>
  <rv s="2">
    <v>31</v>
  </rv>
  <rv s="0">
    <v>https://www.bing.com/financeapi/forcetrigger?t=a1mnrw&amp;q=XNYS%3aA&amp;form=skydnc</v>
    <v>Learn more on Bing</v>
  </rv>
  <rv s="1">
    <v>0</v>
    <v>AGILENT TECHNOLOGIES, INC. (XNYS:A)</v>
    <v>2</v>
    <v>3</v>
    <v>Finance</v>
    <v>4</v>
    <v>en-US</v>
    <v>a1mnrw</v>
    <v>268435456</v>
    <v>1</v>
    <v>Powered by Refinitiv</v>
    <v>160.26499999999999</v>
    <v>113.2801</v>
    <v>1.0290999999999999</v>
    <v>-1.34</v>
    <v>-1.1362000000000001E-2</v>
    <v>USD</v>
    <v>Agilent Technologies, Inc. is engaged in providing application-focused solutions that include instruments, software, services, and consumables for the entire laboratory workflow. The Company's life sciences and applied markets segment provides application-focused solutions, which include instruments, consumables and software that enable customers to identify, quantify and analyze the physical and biological properties of substances and products. Its diagnostics and genomics segment includes the genomics, nucleic acid contract manufacturing and research and development, pathology, companion diagnostics, reagent partnership and biomolecular analysis businesses. The Company's Agilent CrossLab segment offers services portfolio, which consists of repairs, parts, maintenance, installations, training, compliance support, software as a service, asset management, consulting, and various other custom services to support the customers' laboratory operations.</v>
    <v>18300</v>
    <v>New York Stock Exchange</v>
    <v>XNYS</v>
    <v>XNYS</v>
    <v>5301 Stevens Creek Blvd, SANTA CLARA, CA, 95051 US</v>
    <v>118.01</v>
    <v>Healthcare Equipment &amp; Supplies</v>
    <v>Stock</v>
    <v>45176.643007510938</v>
    <v>33</v>
    <v>116.22</v>
    <v>34115679180</v>
    <v>AGILENT TECHNOLOGIES, INC.</v>
    <v>AGILENT TECHNOLOGIES, INC.</v>
    <v>117.67</v>
    <v>30.895700000000001</v>
    <v>117.94</v>
    <v>116.6</v>
    <v>292587300</v>
    <v>A</v>
    <v>AGILENT TECHNOLOGIES, INC. (XNYS:A)</v>
    <v>274607</v>
    <v>1760095</v>
    <v>1999</v>
  </rv>
  <rv s="2">
    <v>34</v>
  </rv>
  <rv s="0">
    <v>https://www.bing.com/financeapi/forcetrigger?t=a1nl77&amp;q=XNYS%3aAPD&amp;form=skydnc</v>
    <v>Learn more on Bing</v>
  </rv>
  <rv s="1">
    <v>0</v>
    <v>AIR PRODUCTS AND CHEMICALS, INC. (XNYS:APD)</v>
    <v>2</v>
    <v>3</v>
    <v>Finance</v>
    <v>4</v>
    <v>en-US</v>
    <v>a1nl77</v>
    <v>268435456</v>
    <v>1</v>
    <v>Powered by Refinitiv</v>
    <v>328.56</v>
    <v>224.75489999999999</v>
    <v>0.87760000000000005</v>
    <v>-1.35</v>
    <v>-4.6020000000000002E-3</v>
    <v>USD</v>
    <v>Air Products and Chemicals, Inc. is an industrial gases company. The Company provides essential industrial gases, related equipment, and applications to customers in various industries, including refining, chemical, metals, electronics, manufacturing, and food and beverage. Its segments include Americas, Asia, Europe, and Middle East and India. The Company also designs and manufactures equipment for air separation, hydrocarbon recovery and purification, natural gas liquefaction, and liquid helium and liquid hydrogen transport and storage. The Company distributes gases through its on-site or merchant supply mode. Its applications include aeration for wastewater, annealing for aluminum coils, annealing, atmosphere control, atomic absorption spectroscopy, bottling and canning, brazing, bubbling for glass, carbonylation, and catalyst regeneration. The Company’s industries include aerospace, automotive, beverages, chemicals, food, medical, oil refining, power, and rubber and plastics.</v>
    <v>19710</v>
    <v>New York Stock Exchange</v>
    <v>XNYS</v>
    <v>XNYS</v>
    <v>1940 Air Products Blvd., ALLENTOWN, PA, 18106-5500 US</v>
    <v>294.8</v>
    <v>Chemicals</v>
    <v>Stock</v>
    <v>45176.642979652344</v>
    <v>36</v>
    <v>290.67500000000001</v>
    <v>64867449600</v>
    <v>AIR PRODUCTS AND CHEMICALS, INC.</v>
    <v>AIR PRODUCTS AND CHEMICALS, INC.</v>
    <v>292.25</v>
    <v>29.986699999999999</v>
    <v>293.35000000000002</v>
    <v>292</v>
    <v>222148800</v>
    <v>APD</v>
    <v>AIR PRODUCTS AND CHEMICALS, INC. (XNYS:APD)</v>
    <v>87766</v>
    <v>719197</v>
    <v>1961</v>
  </rv>
  <rv s="2">
    <v>37</v>
  </rv>
  <rv s="0">
    <v>https://www.bing.com/financeapi/forcetrigger?t=a1n7yc&amp;q=XNAS%3aAKAM&amp;form=skydnc</v>
    <v>Learn more on Bing</v>
  </rv>
  <rv s="1">
    <v>0</v>
    <v>AKAMAI TECHNOLOGIES, INC. (XNAS:AKAM)</v>
    <v>2</v>
    <v>3</v>
    <v>Finance</v>
    <v>4</v>
    <v>en-US</v>
    <v>a1n7yc</v>
    <v>268435456</v>
    <v>1</v>
    <v>Powered by Refinitiv</v>
    <v>107.47</v>
    <v>70.650000000000006</v>
    <v>0.76459999999999995</v>
    <v>1.35</v>
    <v>1.3006E-2</v>
    <v>USD</v>
    <v>Akamai Technologies, Inc. develops and provides solutions through its worldwide network of servers. The Company provides solutions in three core categories: security, content delivery and compute. Its cloud security solutions include Web application and API protection, bot management and mitigation to protect against credential abuse and account takeover, customer identity and access management, distributed denial of service (DDoS) mitigation, protection from in-browser threats to protect against supply chain compromise and audience hijacking. Its web and mobile performance solutions leverage intelligent performance optimization and real-time monitoring, origin offload and network reliability, and insights that enable enterprises to identify and address performance issues. Its web and mobile performance capabilities also include global traffic management and other. Its cloud computing services include compute, storage, networking, database and container management services.</v>
    <v>9800</v>
    <v>Nasdaq Stock Market</v>
    <v>XNAS</v>
    <v>XNAS</v>
    <v>145 Broadway, CAMBRIDGE, MA, 02142 US</v>
    <v>106.14</v>
    <v>Software &amp; IT Services</v>
    <v>Stock</v>
    <v>45176.643051700783</v>
    <v>39</v>
    <v>103.88</v>
    <v>15952653495</v>
    <v>AKAMAI TECHNOLOGIES, INC.</v>
    <v>AKAMAI TECHNOLOGIES, INC.</v>
    <v>104.1</v>
    <v>31.798500000000001</v>
    <v>103.8</v>
    <v>105.15</v>
    <v>151713300</v>
    <v>AKAM</v>
    <v>AKAMAI TECHNOLOGIES, INC. (XNAS:AKAM)</v>
    <v>602452</v>
    <v>1832584</v>
    <v>1998</v>
  </rv>
  <rv s="2">
    <v>40</v>
  </rv>
  <rv s="0">
    <v>https://www.bing.com/financeapi/forcetrigger?t=a1mnur&amp;q=XNYS%3aAA&amp;form=skydnc</v>
    <v>Learn more on Bing</v>
  </rv>
  <rv s="1">
    <v>0</v>
    <v>ALCOA CORPORATION (XNYS:AA)</v>
    <v>2</v>
    <v>3</v>
    <v>Finance</v>
    <v>4</v>
    <v>en-US</v>
    <v>a1mnur</v>
    <v>268435456</v>
    <v>1</v>
    <v>Powered by Refinitiv</v>
    <v>57.609000000000002</v>
    <v>27.76</v>
    <v>2.4584000000000001</v>
    <v>-1.81</v>
    <v>-5.9934000000000001E-2</v>
    <v>USD</v>
    <v>Alcoa Corporation is a trading company. The Company is engaged in the production of bauxite, alumina and aluminum products. The Company’s operations consist of two reportable business segments: Alumina and Aluminum. The Alumina segment consists of the Company’s worldwide refining system, which processes bauxite into alumina. The alumina produced by this segment is sold primarily to internal and external aluminum smelter customers; a portion of the alumina is sold to external customers who process it into industrial chemical products. The Company’s Aluminum segment consists of worldwide smelting and cast house system, which processes alumina into primary aluminum, and portfolio of energy assets in Brazil, Canada, and the United States. Its smelting operations produce molten primary aluminum, which is then formed by the casting operations into either common alloy ingot or into value-add ingot products. The Company has over 27 operating locations across nine countries.</v>
    <v>13100</v>
    <v>New York Stock Exchange</v>
    <v>XNYS</v>
    <v>XNYS</v>
    <v>201 Isabella St Ste 500, PITTSBURGH, PA, 15212-5873 US</v>
    <v>29.64</v>
    <v>Metals &amp; Mining</v>
    <v>Stock</v>
    <v>45176.643027500002</v>
    <v>42</v>
    <v>28.06</v>
    <v>5066184144</v>
    <v>ALCOA CORPORATION</v>
    <v>ALCOA CORPORATION</v>
    <v>29.64</v>
    <v>7.8345000000000002</v>
    <v>30.2</v>
    <v>28.39</v>
    <v>178449600</v>
    <v>AA</v>
    <v>ALCOA CORPORATION (XNYS:AA)</v>
    <v>3383898</v>
    <v>5801054</v>
    <v>2016</v>
  </rv>
  <rv s="2">
    <v>43</v>
  </rv>
  <rv s="0">
    <v>https://www.bing.com/financeapi/forcetrigger?t=a1u3p2&amp;q=XNAS%3aGOOG&amp;form=skydnc</v>
    <v>Learn more on Bing</v>
  </rv>
  <rv s="1">
    <v>0</v>
    <v>ALPHABET INC. (XNAS:GOOG)</v>
    <v>2</v>
    <v>3</v>
    <v>Finance</v>
    <v>4</v>
    <v>en-US</v>
    <v>a1u3p2</v>
    <v>268435456</v>
    <v>1</v>
    <v>Powered by Refinitiv</v>
    <v>138.58000000000001</v>
    <v>83.45</v>
    <v>1.0597000000000001</v>
    <v>0.43</v>
    <v>3.176E-3</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181798</v>
    <v>Nasdaq Stock Market</v>
    <v>XNAS</v>
    <v>XNAS</v>
    <v>1600 Amphitheatre Pkwy, MOUNTAIN VIEW, CA, 94043-1351 US</v>
    <v>136.07</v>
    <v>Software &amp; IT Services</v>
    <v>Stock</v>
    <v>45176.643024293749</v>
    <v>45</v>
    <v>133.96010000000001</v>
    <v>1700685000000</v>
    <v>ALPHABET INC.</v>
    <v>ALPHABET INC.</v>
    <v>134.63</v>
    <v>28.676100000000002</v>
    <v>135.37</v>
    <v>135.80000000000001</v>
    <v>12609000000</v>
    <v>GOOG</v>
    <v>ALPHABET INC. (XNAS:GOOG)</v>
    <v>6023054</v>
    <v>19665827</v>
    <v>2015</v>
  </rv>
  <rv s="2">
    <v>46</v>
  </rv>
  <rv s="0">
    <v>https://www.bing.com/financeapi/forcetrigger?t=a1ncm7&amp;q=XNAS%3aALTR&amp;form=skydnc</v>
    <v>Learn more on Bing</v>
  </rv>
  <rv s="1">
    <v>0</v>
    <v>ALTAIR ENGINEERING INC. (XNAS:ALTR)</v>
    <v>2</v>
    <v>3</v>
    <v>Finance</v>
    <v>4</v>
    <v>en-US</v>
    <v>a1ncm7</v>
    <v>268435456</v>
    <v>1</v>
    <v>Powered by Refinitiv</v>
    <v>78.489900000000006</v>
    <v>43.17</v>
    <v>1.4608000000000001</v>
    <v>-0.64</v>
    <v>-9.7009999999999996E-3</v>
    <v>USD</v>
    <v>Altair Engineering Inc. is engaged in computational science and artificial intelligence. The Company delivers software and cloud solutions in the areas of simulation, high-performance computing (HPC), data analytics, and artificial intelligence (AI). The Company operates through two segments: Software and Client Engineering Services. The Software segment includes software, software services, and software-related services. The software component of this segment includes ITS portfolio of software products, including ITS solvers and optimization technology products, HPC software applications and hardware products, modeling and visualization tools, data analytics and analysis products, Internet of things (IoT) platform and analytics tools as well as support and the complementary software products that offer through its Altair Partner Alliance (APA). The Client Engineering Services segment provides client engineering services to support its customers with long-term, ongoing expertise.</v>
    <v>3000</v>
    <v>Nasdaq Stock Market</v>
    <v>XNAS</v>
    <v>XNAS</v>
    <v>1820 E Big Beaver Rd, TROY, MI, 48083-2031 US</v>
    <v>65.819999999999993</v>
    <v>Software &amp; IT Services</v>
    <v>Stock</v>
    <v>45176.643011689062</v>
    <v>48</v>
    <v>64.92</v>
    <v>5307236728</v>
    <v>ALTAIR ENGINEERING INC.</v>
    <v>ALTAIR ENGINEERING INC.</v>
    <v>65.48</v>
    <v>121.1681</v>
    <v>65.97</v>
    <v>65.33</v>
    <v>81237360</v>
    <v>ALTR</v>
    <v>ALTAIR ENGINEERING INC. (XNAS:ALTR)</v>
    <v>24770</v>
    <v>265118</v>
    <v>2017</v>
  </rv>
  <rv s="2">
    <v>49</v>
  </rv>
  <rv s="0">
    <v>https://www.bing.com/financeapi/forcetrigger?t=a1xtpr&amp;q=XNYS%3aMO&amp;form=skydnc</v>
    <v>Learn more on Bing</v>
  </rv>
  <rv s="1">
    <v>0</v>
    <v>Altria Group, Inc. (XNYS:MO)</v>
    <v>2</v>
    <v>3</v>
    <v>Finance</v>
    <v>4</v>
    <v>en-US</v>
    <v>a1xtpr</v>
    <v>268435456</v>
    <v>1</v>
    <v>Powered by Refinitiv</v>
    <v>48.99</v>
    <v>40.35</v>
    <v>0.62590000000000001</v>
    <v>6.6199999999999995E-2</v>
    <v>1.5210000000000002E-3</v>
    <v>USD</v>
    <v>Altria Group, Inc. is a holding company that provides a portfolio of tobacco products for United States tobacco consumers aged 21+. The Company operates through two segments: smokeable tobacco products and oral tobacco products. The smokeable tobacco products consist of combustible cigarettes manufactured and sold by Philip Morris USA Inc. (PM USA ), and machine-made large cigars and pipe tobacco manufactured and sold by John Middleton Co. (Middleton). The oral tobacco products consist of moist smokeless tobacco (MST) and snus products manufactured and sold by U.S. Smokeless Tobacco Company LLC (USSTC), and oral nicotine pouches manufactured and sold by Helix Innovations LLC (Helix). The Company’s e-vapor products are marketed by NJOY, LLC (NJOY), a wholly owned subsidiary of the Company. The Company’s brand portfolio of its tobacco operating companies include Marlboro, Black &amp; Mild, Copenhagen, Skoal, on! and NJOY ACE.</v>
    <v>6300</v>
    <v>New York Stock Exchange</v>
    <v>XNYS</v>
    <v>XNYS</v>
    <v>6601 W Broad St, RICHMOND, VA, 23230 US</v>
    <v>43.88</v>
    <v>Food &amp; Tobacco</v>
    <v>Stock</v>
    <v>45176.643040810159</v>
    <v>51</v>
    <v>43.42</v>
    <v>77366252482</v>
    <v>Altria Group, Inc.</v>
    <v>Altria Group, Inc.</v>
    <v>43.62</v>
    <v>11.4361</v>
    <v>43.53</v>
    <v>43.596200000000003</v>
    <v>1774610000</v>
    <v>MO</v>
    <v>Altria Group, Inc. (XNYS:MO)</v>
    <v>1994833</v>
    <v>7356272</v>
    <v>2009</v>
  </rv>
  <rv s="2">
    <v>52</v>
  </rv>
  <rv s="0">
    <v>https://www.bing.com/financeapi/forcetrigger?t=a1nhlh&amp;q=XNAS%3aAMZN&amp;form=skydnc</v>
    <v>Learn more on Bing</v>
  </rv>
  <rv s="1">
    <v>0</v>
    <v>AMAZON.COM, INC. (XNAS:AMZN)</v>
    <v>2</v>
    <v>3</v>
    <v>Finance</v>
    <v>4</v>
    <v>en-US</v>
    <v>a1nhlh</v>
    <v>268435456</v>
    <v>1</v>
    <v>Powered by Refinitiv</v>
    <v>143.63</v>
    <v>81.430000000000007</v>
    <v>1.2363</v>
    <v>0.53500000000000003</v>
    <v>3.9519999999999998E-3</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1461000</v>
    <v>Nasdaq Stock Market</v>
    <v>XNAS</v>
    <v>XNAS</v>
    <v>410 Terry Ave N, SEATTLE, WA, 98109 US</v>
    <v>136.71860000000001</v>
    <v>Diversified Retail</v>
    <v>Stock</v>
    <v>45176.643036678128</v>
    <v>54</v>
    <v>133.16</v>
    <v>1402130636250</v>
    <v>AMAZON.COM, INC.</v>
    <v>AMAZON.COM, INC.</v>
    <v>133.88999999999999</v>
    <v>107.6208</v>
    <v>135.36000000000001</v>
    <v>135.89500000000001</v>
    <v>10317750000</v>
    <v>AMZN</v>
    <v>AMAZON.COM, INC. (XNAS:AMZN)</v>
    <v>16551034</v>
    <v>51784475</v>
    <v>1996</v>
  </rv>
  <rv s="2">
    <v>55</v>
  </rv>
  <rv s="0">
    <v>https://www.bing.com/financeapi/forcetrigger?t=a1mxkr&amp;q=XNYS%3aAEE&amp;form=skydnc</v>
    <v>Learn more on Bing</v>
  </rv>
  <rv s="1">
    <v>0</v>
    <v>AMEREN CORPORATION (XNYS:AEE)</v>
    <v>2</v>
    <v>3</v>
    <v>Finance</v>
    <v>4</v>
    <v>en-US</v>
    <v>a1mxkr</v>
    <v>268435456</v>
    <v>1</v>
    <v>Powered by Refinitiv</v>
    <v>96.36</v>
    <v>73.28</v>
    <v>0.45710000000000001</v>
    <v>1.38</v>
    <v>1.7766999999999998E-2</v>
    <v>USD</v>
    <v>Ameren Corporation is a public utility holding company. The Company conducts its business operations through its subsidiaries. The Company’s primary assets are its equity interests in its subsidiaries, including Ameren Missouri, Ameren Illinois and Ameren Transmission Company of Illinois (ATXI). The Company’s segments include Ameren Missouri, Ameren Illinois Electric Distribution, Ameren Illinois Natural Gas, and Ameren Transmission. The Ameren Missouri segment includes all of the operations of Ameren Missouri. The Ameren Illinois Electric Distribution segment consists of the electric distribution business of Ameren Illinois. The Ameren Illinois Natural Gas segment consists of the natural gas business of Ameren Illinois. The Ameren Transmission segment primarily consists of the aggregated electric transmission businesses of Ameren Illinois and ATXI.</v>
    <v>9244</v>
    <v>New York Stock Exchange</v>
    <v>XNYS</v>
    <v>XNYS</v>
    <v>1901 Chouteau Ave, ST. LOUIS, MO, 63103-3003 US</v>
    <v>79.105000000000004</v>
    <v>Multiline Utilities</v>
    <v>Stock</v>
    <v>45176.642895404686</v>
    <v>57</v>
    <v>78.12</v>
    <v>20770347975</v>
    <v>AMEREN CORPORATION</v>
    <v>AMEREN CORPORATION</v>
    <v>78.16</v>
    <v>18.179600000000001</v>
    <v>77.67</v>
    <v>79.05</v>
    <v>262749500</v>
    <v>AEE</v>
    <v>AMEREN CORPORATION (XNYS:AEE)</v>
    <v>178308</v>
    <v>1189617</v>
    <v>1995</v>
  </rv>
  <rv s="2">
    <v>58</v>
  </rv>
  <rv s="0">
    <v>https://www.bing.com/financeapi/forcetrigger?t=a1mybh&amp;q=XNAS%3aAEP&amp;form=skydnc</v>
    <v>Learn more on Bing</v>
  </rv>
  <rv s="1">
    <v>0</v>
    <v>AMERICAN ELECTRIC POWER COMPANY, INC. (XNAS:AEP)</v>
    <v>2</v>
    <v>3</v>
    <v>Finance</v>
    <v>4</v>
    <v>en-US</v>
    <v>a1mybh</v>
    <v>268435456</v>
    <v>1</v>
    <v>Powered by Refinitiv</v>
    <v>105.6</v>
    <v>75.47</v>
    <v>0.46389999999999998</v>
    <v>1.335</v>
    <v>1.7478E-2</v>
    <v>USD</v>
    <v>American Electric Power Company, Inc. is an electric public utility holding company. It operates and maintains the electricity transmission system and distribution lines to deliver power. Its segments include Vertically Integrated Utilities, Transmission and Distribution Utilities, AEP Transmission Holdco, and Generation &amp; Marketing. Vertically Integrated Utilities segment is engaged in the generation, transmission, and distribution of electricity for sale to retail and wholesale customers. Transmission and Distribution Utilities segment is engaged in the transmission and distribution of electricity for sale to retail and wholesale customers. AEP Transmission Holdco segment is engaged in the development, construction, and operation of transmission facilities. Generation &amp; Marketing segment conducts marketing, risk management and retail activities. It is also an electricity producer with nearly 29,000 megawatts (MW) of generating capacity, including about 5,800 MW of renewable energy.</v>
    <v>16974</v>
    <v>Nasdaq Stock Market</v>
    <v>XNAS</v>
    <v>XNAS</v>
    <v>1 Riverside Plz, COLUMBUS, OH, 43215-2355 US</v>
    <v>77.790000000000006</v>
    <v>Electrical Utilities &amp; IPPs</v>
    <v>Stock</v>
    <v>45176.642987765626</v>
    <v>60</v>
    <v>76.8</v>
    <v>40036902840</v>
    <v>AMERICAN ELECTRIC POWER COMPANY, INC.</v>
    <v>AMERICAN ELECTRIC POWER COMPANY, INC.</v>
    <v>77.03</v>
    <v>19.831700000000001</v>
    <v>76.38</v>
    <v>77.715000000000003</v>
    <v>515176000</v>
    <v>AEP</v>
    <v>AMERICAN ELECTRIC POWER COMPANY, INC. (XNAS:AEP)</v>
    <v>905694</v>
    <v>2845187</v>
    <v>1925</v>
  </rv>
  <rv s="2">
    <v>61</v>
  </rv>
  <rv s="0">
    <v>https://www.bing.com/financeapi/forcetrigger?t=a1o2lh&amp;q=XNYS%3aAXP&amp;form=skydnc</v>
    <v>Learn more on Bing</v>
  </rv>
  <rv s="1">
    <v>0</v>
    <v>AMERICAN EXPRESS COMPANY (XNYS:AXP)</v>
    <v>2</v>
    <v>3</v>
    <v>Finance</v>
    <v>4</v>
    <v>en-US</v>
    <v>a1o2lh</v>
    <v>268435456</v>
    <v>1</v>
    <v>Powered by Refinitiv</v>
    <v>182.15</v>
    <v>130.65</v>
    <v>1.1846000000000001</v>
    <v>-1.5199</v>
    <v>-9.6200000000000001E-3</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77300</v>
    <v>New York Stock Exchange</v>
    <v>XNYS</v>
    <v>XNYS</v>
    <v>200 Vesey Street, NEW YORK, NY, 10285 US</v>
    <v>157.5</v>
    <v>Banking Services</v>
    <v>Stock</v>
    <v>45176.643023680466</v>
    <v>63</v>
    <v>156.07</v>
    <v>115241162317</v>
    <v>AMERICAN EXPRESS COMPANY</v>
    <v>AMERICAN EXPRESS COMPANY</v>
    <v>156.88</v>
    <v>16.074400000000001</v>
    <v>158</v>
    <v>156.48009999999999</v>
    <v>736458900</v>
    <v>AXP</v>
    <v>AMERICAN EXPRESS COMPANY (XNYS:AXP)</v>
    <v>826710</v>
    <v>2432105</v>
    <v>1965</v>
  </rv>
  <rv s="2">
    <v>64</v>
  </rv>
  <rv s="0">
    <v>https://www.bing.com/financeapi/forcetrigger?t=a1n6f2&amp;q=XNYS%3aAIG&amp;form=skydnc</v>
    <v>Learn more on Bing</v>
  </rv>
  <rv s="1">
    <v>0</v>
    <v>AMERICAN INTERNATIONAL GROUP, INC. (XNYS:AIG)</v>
    <v>2</v>
    <v>3</v>
    <v>Finance</v>
    <v>4</v>
    <v>en-US</v>
    <v>a1n6f2</v>
    <v>268435456</v>
    <v>1</v>
    <v>Powered by Refinitiv</v>
    <v>64.875</v>
    <v>45.66</v>
    <v>1.1497999999999999</v>
    <v>0.27</v>
    <v>4.5620000000000001E-3</v>
    <v>USD</v>
    <v>American International Group, Inc. is a global insurance company. The Company provides a range of property and casualty insurance, life insurance, retirement solutions, and other financial services to customers in over 70 countries and jurisdictions. Its diverse offerings include products and services that help businesses and individuals protect their assets, manage risks and provide for retirement security. It operates through three segments: General Insurance, Life and Retirement, and Other Operations. Its General Insurance segment consists of two segments: North America and International. Its Life and Retirement segment consists of four segments: Individual Retirement, Group Retirement, Life Insurance and Institutional Markets. Its North America and International segments consist of two product categories: Commercial Lines, which consists of Liability, Financial Lines, Property and Global Specialty, and Personal Insurance, which consists of Personal Lines, and Accident and Health.</v>
    <v>26200</v>
    <v>New York Stock Exchange</v>
    <v>XNYS</v>
    <v>XNYS</v>
    <v>175 Water Street, NEW YORK, NY, 10038 US</v>
    <v>59.58</v>
    <v>Insurance</v>
    <v>Stock</v>
    <v>45176.643095798434</v>
    <v>66</v>
    <v>58.96</v>
    <v>42329550216</v>
    <v>AMERICAN INTERNATIONAL GROUP, INC.</v>
    <v>AMERICAN INTERNATIONAL GROUP, INC.</v>
    <v>59.16</v>
    <v>10.004099999999999</v>
    <v>59.19</v>
    <v>59.46</v>
    <v>711899600</v>
    <v>AIG</v>
    <v>AMERICAN INTERNATIONAL GROUP, INC. (XNYS:AIG)</v>
    <v>592371</v>
    <v>2643539</v>
    <v>1967</v>
  </rv>
  <rv s="2">
    <v>67</v>
  </rv>
  <rv s="0">
    <v>https://www.bing.com/financeapi/forcetrigger?t=a1ngur&amp;q=XNYS%3aAMT&amp;form=skydnc</v>
    <v>Learn more on Bing</v>
  </rv>
  <rv s="1">
    <v>0</v>
    <v>AMERICAN TOWER CORPORATION (XNYS:AMT)</v>
    <v>2</v>
    <v>3</v>
    <v>Finance</v>
    <v>4</v>
    <v>en-US</v>
    <v>a1ngur</v>
    <v>268435456</v>
    <v>1</v>
    <v>Powered by Refinitiv</v>
    <v>265.56</v>
    <v>172.55</v>
    <v>0.57879999999999998</v>
    <v>2.2949999999999999</v>
    <v>1.2892999999999998E-2</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v>6391</v>
    <v>New York Stock Exchange</v>
    <v>XNYS</v>
    <v>XNYS</v>
    <v>116 Huntington Ave, BOSTON, MA, 02116-5749 US</v>
    <v>181.04</v>
    <v>Residential &amp; Commercial REIT</v>
    <v>Stock</v>
    <v>45176.64299606406</v>
    <v>69</v>
    <v>177.05</v>
    <v>84050167427</v>
    <v>AMERICAN TOWER CORPORATION</v>
    <v>AMERICAN TOWER CORPORATION</v>
    <v>177.05</v>
    <v>86.062100000000001</v>
    <v>178.01</v>
    <v>180.30500000000001</v>
    <v>466155500</v>
    <v>AMT</v>
    <v>AMERICAN TOWER CORPORATION (XNYS:AMT)</v>
    <v>592950</v>
    <v>1708361</v>
    <v>1996</v>
  </rv>
  <rv s="2">
    <v>70</v>
  </rv>
  <rv s="0">
    <v>https://www.bing.com/financeapi/forcetrigger?t=a1mptc&amp;q=XNYS%3aABC&amp;form=skydnc</v>
    <v>Learn more on Bing</v>
  </rv>
  <rv s="1">
    <v>0</v>
    <v>Cencora, Inc. (XNYS:COR)</v>
    <v>2</v>
    <v>3</v>
    <v>Finance</v>
    <v>4</v>
    <v>en-US</v>
    <v>a1mptc</v>
    <v>268435456</v>
    <v>1</v>
    <v>Powered by Refinitiv</v>
    <v>194.79</v>
    <v>135.13999999999999</v>
    <v>0.56379999999999997</v>
    <v>2.8</v>
    <v>1.6029999999999999E-2</v>
    <v>USD</v>
    <v>Cencora, Inc., formerly AmerisourceBergen Corporation, is a global pharmaceutical sourcing and distribution services company. The Company's U.S. Healthcare Solutions segment distributes an offering of brand-name, specialty brand-name and generic pharmaceuticals, over-the-counter healthcare products, home healthcare supplies and equipment, and related services to a variety of healthcare providers, including acute care hospitals and health systems, independent and chain retail pharmacies, mail order pharmacies, medical clinics, long-term care and alternate site pharmacies, and other customers. International Healthcare Solutions segment consists of businesses that focus on international pharmaceutical wholesale and related service operations and global commercialization services. This segment consists of Alliance Healthcare, World Courier, Innomar, Profarma, and Profarma Specialty. It also focuses on specialty services and a global platform of pharma manufacturer services capabilities.</v>
    <v>39000</v>
    <v>New York Stock Exchange</v>
    <v>XNYS</v>
    <v>XNYS</v>
    <v>1 West First Avenue, CONSHOHOCKEN, PA, 19428 US</v>
    <v>178.29</v>
    <v>Healthcare Equipment &amp; Supplies</v>
    <v>Stock</v>
    <v>45176.643056180466</v>
    <v>72</v>
    <v>175.8278</v>
    <v>35879979503</v>
    <v>Cencora, Inc.</v>
    <v>Cencora, Inc.</v>
    <v>176.09</v>
    <v>21.282299999999999</v>
    <v>174.67</v>
    <v>177.47</v>
    <v>202174900</v>
    <v>COR</v>
    <v>Cencora, Inc. (XNYS:COR)</v>
    <v>313889</v>
    <v>2282495</v>
    <v>2001</v>
  </rv>
  <rv s="2">
    <v>73</v>
  </rv>
  <rv s="0">
    <v>http://en.wikipedia.org/wiki/Amgen</v>
    <v>Wikipedia</v>
  </rv>
  <rv s="4">
    <v>14</v>
    <v>75</v>
  </rv>
  <rv s="5">
    <v>13</v>
    <v>https://www.bing.com/th?id=AMMS_7651d2e878d4df4bb82a200be2db03e3&amp;qlt=95</v>
    <v>76</v>
    <v>0</v>
    <v>https://www.bing.com/images/search?form=xlimg&amp;q=amgen</v>
    <v>Image of AMGEN INC.</v>
  </rv>
  <rv s="0">
    <v>https://www.bing.com/financeapi/forcetrigger?t=a1nec7&amp;q=XNAS%3aAMGN&amp;form=skydnc</v>
    <v>Learn more on Bing</v>
  </rv>
  <rv s="6">
    <v>9</v>
    <v>AMGEN INC. (XNAS:AMGN)</v>
    <v>11</v>
    <v>12</v>
    <v>Finance</v>
    <v>4</v>
    <v>en-US</v>
    <v>a1nec7</v>
    <v>268435456</v>
    <v>1</v>
    <v>Powered by Refinitiv</v>
    <v>296.67</v>
    <v>211.71</v>
    <v>0.61739999999999995</v>
    <v>3.375</v>
    <v>1.3554E-2</v>
    <v>USD</v>
    <v>Amgen Inc. is a biotechnology company. The Company discovers, develops, manufactures and delivers various human therapeutics. It operates in human therapeutics segment. The Company’s marketed products portfolio includes Aranesp, ENBREL, Prolia (denosumab), Neulasta (pegfilgrastim), Otezla, XGEVA, Aranesp (darbepoetin alfa), KYPROLIS, Repatha (evolocumab), Nplate (romiplostim), Vectibix (panitumumab), MVASI (bevacizumab-awwb), Parsabiv (etelcalcetide), EPOGEN (epoetin alfa), KANJINTI (trastuzumab-anns), BLINCYTO (blinatumomab), Aimovig (erenumab-aooe), EVENITY (romosozumab-aqqg), AMGEVITATM (adalimumab), Sensipar/Mimpara (cinacalcet), NEUPOGEN (filgrastim), IMLYGIC (talimogene laherparepvec), Corlanor (ivabradine) and AVSOLA (infliximab-axxq), Evenity, LumaKras, Nplate, XGeva, and others. The Company focuses on human therapeutics for the treatment of serious illness in the areas of inflammation, oncology/hematology, bone health, cardiovascular disease, nephrology and neuroscience.</v>
    <v>25200</v>
    <v>Nasdaq Stock Market</v>
    <v>XNAS</v>
    <v>XNAS</v>
    <v>One Amgen Center Drive, THOUSAND OAKS, CA, 91320-1799 US</v>
    <v>252.83</v>
    <v>77</v>
    <v>Pharmaceuticals</v>
    <v>Stock</v>
    <v>45176.643053078122</v>
    <v>78</v>
    <v>250.54</v>
    <v>133195800000</v>
    <v>AMGEN INC.</v>
    <v>AMGEN INC.</v>
    <v>250.54</v>
    <v>16.784600000000001</v>
    <v>249.01</v>
    <v>252.38499999999999</v>
    <v>534901200</v>
    <v>AMGN</v>
    <v>AMGEN INC. (XNAS:AMGN)</v>
    <v>433010</v>
    <v>2407356</v>
    <v>1986</v>
  </rv>
  <rv s="2">
    <v>79</v>
  </rv>
  <rv s="0">
    <v>https://www.bing.com/financeapi/forcetrigger?t=aa4g7w&amp;q=XASX%3aAMP&amp;form=skydnc</v>
    <v>Learn more on Bing</v>
  </rv>
  <rv s="1">
    <v>0</v>
    <v>AMP LIMITED (XASX:AMP)</v>
    <v>2</v>
    <v>20</v>
    <v>Finance</v>
    <v>8</v>
    <v>en-US</v>
    <v>aa4g7w</v>
    <v>268435456</v>
    <v>1</v>
    <v>Powered by Refinitiv</v>
    <v>1.4</v>
    <v>0.95299999999999996</v>
    <v>1.0896999999999999</v>
    <v>1.4999999999999999E-2</v>
    <v>1.2E-2</v>
    <v>AUD</v>
    <v>AMP Ltd is an Australia-based company, which provides banking, superannuation, retirement and financial advice services in Australia and New Zealand. The Company operates through five segments: AMP Bank, AMP’s Platforms, AMP’s Master Trust, Advice, and New Zealand Wealth Management. AMP Bank offers residential mortgages, deposits and transactional banking services. AMP’s Platforms business is a provider of superannuation, retirement and investment solutions, enabling advisers and their clients to build a personalised investment portfolio on its North platform. AMP’s Master Trust segment operates SignatureSuper, which is a retail Master Trust in Australia, providing superannuation and pension solutions to individuals. Advice provides professional services to a network of aligned and independent financial advisers (IFAs). New Zealand Wealth Management encompasses wealth management, financial advice and distribution businesses in New Zealand.</v>
    <v>4300</v>
    <v>Australian Securities Exchange</v>
    <v>XASX</v>
    <v>XASX</v>
    <v>AMP share registry, GPO Box 2980, MELBOURNE, VICTORIA, 3001 AU</v>
    <v>1.27</v>
    <v>Investment Banking &amp; Investment Services</v>
    <v>Stock</v>
    <v>45176.375011574077</v>
    <v>81</v>
    <v>1.2375</v>
    <v>3498250000</v>
    <v>AMP LIMITED</v>
    <v>AMP LIMITED</v>
    <v>1.24</v>
    <v>18.850000000000001</v>
    <v>1.25</v>
    <v>1.2649999999999999</v>
    <v>2798600000</v>
    <v>AMP</v>
    <v>AMP LIMITED (XASX:AMP)</v>
    <v>9503291</v>
    <v>7852710</v>
    <v>1997</v>
  </rv>
  <rv s="2">
    <v>82</v>
  </rv>
  <rv s="0">
    <v>https://www.bing.com/financeapi/forcetrigger?t=a1nllh&amp;q=XNYS%3aAPH&amp;form=skydnc</v>
    <v>Learn more on Bing</v>
  </rv>
  <rv s="1">
    <v>0</v>
    <v>AMPHENOL CORPORATION (XNYS:APH)</v>
    <v>2</v>
    <v>3</v>
    <v>Finance</v>
    <v>4</v>
    <v>en-US</v>
    <v>a1nllh</v>
    <v>268435456</v>
    <v>1</v>
    <v>Powered by Refinitiv</v>
    <v>90.28</v>
    <v>65.209999999999994</v>
    <v>1.2468999999999999</v>
    <v>-1.5049999999999999</v>
    <v>-1.711E-2</v>
    <v>USD</v>
    <v>Amphenol Corporation is a designer, manufacturer, and marketer of electrical, electronic and fiber optic connectors and interconnect systems, antennas, sensors and sensor-based products, and coaxial and high-speed specialty cables. The Company operates through three segments: Harsh Environment Solutions, Communications Solutions, and Interconnect and Sensor Systems. The Harsh Environment Solutions segment designs, manufactures and markets a range of ruggedized interconnect products, including connectors and interconnect systems, printed circuits and printed circuit assemblies and other products. The Communications Solutions segment designs, manufactures and markets a range of connector and interconnect systems, including high speed, radio frequency, power, fiber optic and other products, together with antennas. The Interconnect and Sensor Systems segment designs, manufactures and markets a broad range of sensors, sensor-based systems, connectors, and value-add interconnect systems.</v>
    <v>91000</v>
    <v>New York Stock Exchange</v>
    <v>XNYS</v>
    <v>XNYS</v>
    <v>358 HALL AVE, WALLINGFORD, CT, 06492-3574 US</v>
    <v>87.54</v>
    <v>Electronic Equipment &amp; Parts</v>
    <v>Stock</v>
    <v>45176.642889953124</v>
    <v>84</v>
    <v>86.3</v>
    <v>51566430570</v>
    <v>AMPHENOL CORPORATION</v>
    <v>AMPHENOL CORPORATION</v>
    <v>87.54</v>
    <v>28.6097</v>
    <v>87.96</v>
    <v>86.454999999999998</v>
    <v>596454000</v>
    <v>APH</v>
    <v>AMPHENOL CORPORATION (XNYS:APH)</v>
    <v>533783</v>
    <v>1851203</v>
    <v>1986</v>
  </rv>
  <rv s="2">
    <v>85</v>
  </rv>
  <rv s="0">
    <v>https://www.bing.com/financeapi/forcetrigger?t=a1mvjc&amp;q=XNAS%3aADI&amp;form=skydnc</v>
    <v>Learn more on Bing</v>
  </rv>
  <rv s="1">
    <v>0</v>
    <v>ANALOG DEVICES, INC. (XNAS:ADI)</v>
    <v>2</v>
    <v>3</v>
    <v>Finance</v>
    <v>4</v>
    <v>en-US</v>
    <v>a1mvjc</v>
    <v>268435456</v>
    <v>1</v>
    <v>Powered by Refinitiv</v>
    <v>200.1</v>
    <v>133.47999999999999</v>
    <v>1.1638999999999999</v>
    <v>-3.8149999999999999</v>
    <v>-2.0941000000000001E-2</v>
    <v>USD</v>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mixed-signal, power management and reference, amplifiers/RF and microwave, sensors and actuators, and digital signal processing and system products (DSPs).</v>
    <v>24450</v>
    <v>Nasdaq Stock Market</v>
    <v>XNAS</v>
    <v>XNAS</v>
    <v>One Analog Way, WILMINGTON, MA, 01887 US</v>
    <v>181.41</v>
    <v>Semiconductors &amp; Semiconductor Equipment</v>
    <v>Stock</v>
    <v>45176.642986318751</v>
    <v>87</v>
    <v>178.16</v>
    <v>88881776610</v>
    <v>ANALOG DEVICES, INC.</v>
    <v>ANALOG DEVICES, INC.</v>
    <v>179.5</v>
    <v>24.753599999999999</v>
    <v>182.18</v>
    <v>178.36500000000001</v>
    <v>498314000</v>
    <v>ADI</v>
    <v>ANALOG DEVICES, INC. (XNAS:ADI)</v>
    <v>1036305</v>
    <v>3374177</v>
    <v>1965</v>
  </rv>
  <rv s="2">
    <v>88</v>
  </rv>
  <rv s="0">
    <v>https://www.bing.com/financeapi/forcetrigger?t=aa4ihw&amp;q=XASX%3aANR&amp;form=skydnc</v>
    <v>Learn more on Bing</v>
  </rv>
  <rv s="9">
    <v>21</v>
    <v>ANATARA LIFESCIENCES LTD (XASX:ANR)</v>
    <v>2</v>
    <v>22</v>
    <v>Finance</v>
    <v>8</v>
    <v>en-US</v>
    <v>aa4ihw</v>
    <v>268435456</v>
    <v>1</v>
    <v>Powered by Refinitiv</v>
    <v>5.8000000000000003E-2</v>
    <v>2.5000000000000001E-2</v>
    <v>1.0982000000000001</v>
    <v>0</v>
    <v>0</v>
    <v>AUD</v>
    <v>Anatara Lifesciences Ltd is a life sciences company. The Company is engaged in developing and commercializing evidence-based products for gastrointestinal health. It develops products for human and animal health. Its products include Gastrointestinal ReProgramming (GaRP), Detach, BONIFF, and ANR-pf. Its GaRP Product is a microbiome-targeted multi-component complementary medicine, which is designed to address the primary underlying factors associated with chronic gastrointestinal conditions, such as irritable bowel syndrome (IBS) and inflammatory bowel disease (IBD). Detach is a non-antibiotic approach to aid in the control of diarrheal disease known as scour, which is developed using bromelain. BONIFF is a revised formulation which is applied to dry feed for piglets after weaning, reducing labor input, and simplifying the entire process. ANR-pf is an enriched formulation for poultry in water, designed to allow the full delivery of key additives in a quick and flexible dosing method.</v>
    <v>Australian Securities Exchange</v>
    <v>XASX</v>
    <v>XASX</v>
    <v>uite 101, 55 Flemington Rd, North Melbourne, MELBOURNE, VICTORIA, 3051 AU</v>
    <v>3.2000000000000001E-2</v>
    <v>Biotechnology &amp; Medical Research</v>
    <v>Stock</v>
    <v>45176.375011574077</v>
    <v>90</v>
    <v>2.9000000000000001E-2</v>
    <v>3837570</v>
    <v>ANATARA LIFESCIENCES LTD</v>
    <v>ANATARA LIFESCIENCES LTD</v>
    <v>3.2000000000000001E-2</v>
    <v>3.2000000000000001E-2</v>
    <v>3.2000000000000001E-2</v>
    <v>119924000</v>
    <v>ANR</v>
    <v>ANATARA LIFESCIENCES LTD (XASX:ANR)</v>
    <v>270857</v>
    <v>86270</v>
    <v>2010</v>
  </rv>
  <rv s="2">
    <v>91</v>
  </rv>
  <rv s="0">
    <v>http://commons.wikimedia.org/wiki/File:2006-06-07_840x1500_chicago_aon_building.jpg</v>
    <v>J. Crocker</v>
  </rv>
  <rv s="0">
    <v>http://es.wikipedia.org/wiki/Aon</v>
    <v>Wikipedia</v>
  </rv>
  <rv s="4">
    <v>93</v>
    <v>94</v>
  </rv>
  <rv s="5">
    <v>13</v>
    <v>https://www.bing.com/th?id=AMMS_7617e91f3c55e615e2b5e1f75761cfe5&amp;qlt=95</v>
    <v>95</v>
    <v>0</v>
    <v>https://www.bing.com/images/search?form=xlimg&amp;q=aon+company</v>
    <v>Image of Aon plc</v>
  </rv>
  <rv s="0">
    <v>https://www.bing.com/financeapi/forcetrigger?t=a1nkgh&amp;q=XNYS%3aAON&amp;form=skydnc</v>
    <v>Learn more on Bing</v>
  </rv>
  <rv s="6">
    <v>9</v>
    <v>Aon plc (XNYS:AON)</v>
    <v>11</v>
    <v>12</v>
    <v>Finance</v>
    <v>4</v>
    <v>en-US</v>
    <v>a1nkgh</v>
    <v>268435456</v>
    <v>1</v>
    <v>Powered by Refinitiv</v>
    <v>347.37</v>
    <v>266.35000000000002</v>
    <v>0.89280000000000004</v>
    <v>2.93</v>
    <v>8.8349999999999991E-3</v>
    <v>USD</v>
    <v>Aon PLC is a global professional services company. The Company provides advice and solutions to clients focused on risk, health and wealth through four principal products and services: commercial risk solutions, reinsurance solutions, health solutions, and wealth solutions. Commercial Risk Solutions includes retail brokerage, specialty solutions, global risk consulting and captives’ management, and Affinity programs. Reinsurance Solutions includes treaty reinsurance, facultative reinsurance, and capital markets. Health Solutions includes consulting and brokerage, voluntary benefits and enrollment solutions, and human capital solutions. Wealth Solutions includes retirement consulting, pension administration, and investments consulting. Data &amp; analytic services include Affinity, Aon Inpoint, CoverWallet, and ReView. Retirement consulting specializes in providing clients with strategic design consulting on their retirement programs, actuarial services, and risk management.</v>
    <v>50000</v>
    <v>New York Stock Exchange</v>
    <v>XNYS</v>
    <v>XNYS</v>
    <v>Metropolitan Building, James Joyce Street, DUBLIN, IRELAND-NA, D01 K0Y8 IE</v>
    <v>334.91</v>
    <v>96</v>
    <v>Insurance</v>
    <v>Stock</v>
    <v>45176.643033784378</v>
    <v>97</v>
    <v>330.69</v>
    <v>67873145276</v>
    <v>Aon plc</v>
    <v>Aon plc</v>
    <v>330.69</v>
    <v>25.814299999999999</v>
    <v>331.64</v>
    <v>334.57</v>
    <v>202866800</v>
    <v>AON</v>
    <v>Aon plc (XNYS:AON)</v>
    <v>145562</v>
    <v>706592</v>
    <v>2020</v>
  </rv>
  <rv s="2">
    <v>98</v>
  </rv>
  <rv s="0">
    <v>https://www.bing.com/financeapi/forcetrigger?t=a1nkur&amp;q=XNAS%3aAPA&amp;form=skydnc</v>
    <v>Learn more on Bing</v>
  </rv>
  <rv s="1">
    <v>0</v>
    <v>APA CORPORATION (XNAS:APA)</v>
    <v>2</v>
    <v>3</v>
    <v>Finance</v>
    <v>4</v>
    <v>en-US</v>
    <v>a1nkur</v>
    <v>268435456</v>
    <v>1</v>
    <v>Powered by Refinitiv</v>
    <v>50.58</v>
    <v>30.67</v>
    <v>3.5190999999999999</v>
    <v>-0.19500000000000001</v>
    <v>-4.3669999999999994E-3</v>
    <v>USD</v>
    <v>APA Corporation is an independent energy company that explores for, develops, and produces natural gas, crude oil, and natural gas liquids (NGLs). Its upstream business has exploration and production operations in three geographic areas: the United States (U.S.), Egypt, and offshore the United Kingdom (U.K.) in the North Sea (North Sea). It has exploration, and appraisal operations in Suriname, as well as interests in other international locations. The Company’s midstream business (Altus Midstream) is operated by Altus Midstream Company through its subsidiary Altus Midstream LP (collectively, Altus). Altus owns, develops, and operates a midstream energy asset network in the Permian Basin of West Texas. It holds approximately 789,000 gross acres (451,000 net acres) in the Southern Midland Basin. The Company holds approximately 229,000 gross acres (131,000 net acres) in the Delaware Basin. It also holds approximately 2.5 million gross acres (1.1 million net acres) in legacy properties.</v>
    <v>2273</v>
    <v>Nasdaq Stock Market</v>
    <v>XNAS</v>
    <v>XNAS</v>
    <v>2000 Post Oak Blvd, Suite 100, HOUSTON, TX, 77056 US</v>
    <v>44.98</v>
    <v>Oil &amp; Gas</v>
    <v>Stock</v>
    <v>45176.642937441407</v>
    <v>100</v>
    <v>44.09</v>
    <v>13659483357</v>
    <v>APA CORPORATION</v>
    <v>APA CORPORATION</v>
    <v>44.4</v>
    <v>9.4852000000000007</v>
    <v>44.65</v>
    <v>44.454999999999998</v>
    <v>307265400</v>
    <v>APA</v>
    <v>APA CORPORATION (XNAS:APA)</v>
    <v>825298</v>
    <v>3909027</v>
    <v>2021</v>
  </rv>
  <rv s="2">
    <v>101</v>
  </rv>
  <rv s="0">
    <v>https://www.bing.com/financeapi/forcetrigger?t=a1n7h7&amp;q=XNYS%3aAIV&amp;form=skydnc</v>
    <v>Learn more on Bing</v>
  </rv>
  <rv s="1">
    <v>0</v>
    <v>APARTMENT INVESTMENT AND MANAGEMENT COMPANY (XNYS:AIV)</v>
    <v>2</v>
    <v>3</v>
    <v>Finance</v>
    <v>4</v>
    <v>en-US</v>
    <v>a1n7h7</v>
    <v>268435456</v>
    <v>1</v>
    <v>Powered by Refinitiv</v>
    <v>9.2997999999999994</v>
    <v>6.4649999999999999</v>
    <v>1.2063999999999999</v>
    <v>-4.4999999999999998E-2</v>
    <v>-5.9209999999999992E-3</v>
    <v>USD</v>
    <v>Apartment Investment and Management Company is a diversified real estate company primarily focused on value add, opportunistic investments, targeting the United States multifamily sector. The Company operates through three segments: Development and Redevelopment, Operating and Other. Development and Redevelopment segment includes properties that are under construction or have not achieved stabilization, as well as land assemblages that are being held for future development. Development and Redevelopment segment consists of about 12 properties; three residential apartment communities with 1,185 planned apartment homes; a single-family rental community with 16 planned homes plus eight accessory dwelling units; and one hotel, with 106 planned rooms. Operating segment includes about 21 consolidated apartment communities with 5,582 apartment homes. Other segment consists of properties that are not included in its Development and Redevelopment or Operating segments.</v>
    <v>62</v>
    <v>New York Stock Exchange</v>
    <v>XNYS</v>
    <v>XNYS</v>
    <v>4582 SOUTH ULSTER STREET, SUITE 1450, DENVER, CO, 80237 US</v>
    <v>7.64</v>
    <v>Residential &amp; Commercial REIT</v>
    <v>Stock</v>
    <v>45176.642987557811</v>
    <v>103</v>
    <v>7.5449999999999999</v>
    <v>1123497000</v>
    <v>APARTMENT INVESTMENT AND MANAGEMENT COMPANY</v>
    <v>APARTMENT INVESTMENT AND MANAGEMENT COMPANY</v>
    <v>7.59</v>
    <v>22.7485</v>
    <v>7.6</v>
    <v>7.5549999999999997</v>
    <v>147828500</v>
    <v>AIV</v>
    <v>APARTMENT INVESTMENT AND MANAGEMENT COMPANY (XNYS:AIV)</v>
    <v>114614</v>
    <v>732558</v>
    <v>1994</v>
  </rv>
  <rv s="2">
    <v>104</v>
  </rv>
  <rv s="0">
    <v>https://www.bing.com/financeapi/forcetrigger?t=af4h9c&amp;q=XFRA%3aAPC&amp;form=skydnc</v>
    <v>Learn more on Bing</v>
  </rv>
  <rv s="1">
    <v>0</v>
    <v>APPLE INC. (XFRA:APC)</v>
    <v>2</v>
    <v>23</v>
    <v>Finance</v>
    <v>16</v>
    <v>en-US</v>
    <v>af4h9c</v>
    <v>268435456</v>
    <v>1</v>
    <v>Powered by Refinitiv</v>
    <v>435.5</v>
    <v>87.2</v>
    <v>1.2768999999999999</v>
    <v>-3.88</v>
    <v>-2.2858E-2</v>
    <v>EUR</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Deutsche Boerse AG</v>
    <v>XFRA</v>
    <v>XFRA</v>
    <v>One Apple Park Way, CUPERTINO, CA, 95014 US</v>
    <v>169.48</v>
    <v>Computers, Phones &amp; Household Electronics</v>
    <v>Stock</v>
    <v>45176.631944444445</v>
    <v>106</v>
    <v>162.41999999999999</v>
    <v>2859658000000</v>
    <v>APPLE INC.</v>
    <v>APPLE INC.</v>
    <v>169.48</v>
    <v>32.4</v>
    <v>169.74</v>
    <v>165.86</v>
    <v>15634230000</v>
    <v>APC</v>
    <v>APPLE INC. (XFRA:APC)</v>
    <v>11424</v>
    <v>51068190</v>
    <v>1977</v>
  </rv>
  <rv s="2">
    <v>107</v>
  </rv>
  <rv s="0">
    <v>https://www.bing.com/financeapi/forcetrigger?t=a1mou2&amp;q=XNAS%3aAAPL&amp;form=skydnc</v>
    <v>Learn more on Bing</v>
  </rv>
  <rv s="1">
    <v>0</v>
    <v>APPLE INC. (XNAS:AAPL)</v>
    <v>2</v>
    <v>3</v>
    <v>Finance</v>
    <v>4</v>
    <v>en-US</v>
    <v>a1mou2</v>
    <v>268435456</v>
    <v>1</v>
    <v>Powered by Refinitiv</v>
    <v>198.23</v>
    <v>124.17</v>
    <v>1.2768999999999999</v>
    <v>-5.5750000000000002</v>
    <v>-3.0478999999999999E-2</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178.21</v>
    <v>Computers, Phones &amp; Household Electronics</v>
    <v>Stock</v>
    <v>45176.643059062502</v>
    <v>109</v>
    <v>173.54</v>
    <v>2772496177050</v>
    <v>APPLE INC.</v>
    <v>APPLE INC.</v>
    <v>175.1</v>
    <v>30.717600000000001</v>
    <v>182.91</v>
    <v>177.33500000000001</v>
    <v>15634230000</v>
    <v>AAPL</v>
    <v>APPLE INC. (XNAS:AAPL)</v>
    <v>60292160</v>
    <v>58453530</v>
    <v>1977</v>
  </rv>
  <rv s="2">
    <v>110</v>
  </rv>
  <rv s="0">
    <v>https://www.bing.com/financeapi/forcetrigger?t=a1nda2&amp;q=XNAS%3aAMAT&amp;form=skydnc</v>
    <v>Learn more on Bing</v>
  </rv>
  <rv s="1">
    <v>0</v>
    <v>APPLIED MATERIALS, INC. (XNAS:AMAT)</v>
    <v>2</v>
    <v>3</v>
    <v>Finance</v>
    <v>4</v>
    <v>en-US</v>
    <v>a1nda2</v>
    <v>268435456</v>
    <v>1</v>
    <v>Powered by Refinitiv</v>
    <v>155.26</v>
    <v>71.12</v>
    <v>1.5952</v>
    <v>-6.5449999999999999</v>
    <v>-4.2728000000000002E-2</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149.49</v>
    <v>Semiconductors &amp; Semiconductor Equipment</v>
    <v>Stock</v>
    <v>45176.643059351562</v>
    <v>112</v>
    <v>145.155</v>
    <v>122665148426</v>
    <v>APPLIED MATERIALS, INC.</v>
    <v>APPLIED MATERIALS, INC.</v>
    <v>149.22</v>
    <v>20.196300000000001</v>
    <v>153.18</v>
    <v>146.63499999999999</v>
    <v>836533900</v>
    <v>AMAT</v>
    <v>APPLIED MATERIALS, INC. (XNAS:AMAT)</v>
    <v>2444883</v>
    <v>5065037</v>
    <v>1987</v>
  </rv>
  <rv s="2">
    <v>113</v>
  </rv>
  <rv s="0">
    <v>https://www.bing.com/financeapi/forcetrigger?t=a1mvm7&amp;q=XNYS%3aADM&amp;form=skydnc</v>
    <v>Learn more on Bing</v>
  </rv>
  <rv s="1">
    <v>0</v>
    <v>ARCHER-DANIELS-MIDLAND COMPANY. (XNYS:ADM)</v>
    <v>2</v>
    <v>3</v>
    <v>Finance</v>
    <v>4</v>
    <v>en-US</v>
    <v>a1mvm7</v>
    <v>268435456</v>
    <v>1</v>
    <v>Powered by Refinitiv</v>
    <v>98.28</v>
    <v>69.92</v>
    <v>0.83020000000000005</v>
    <v>0.22500000000000001</v>
    <v>2.9049999999999996E-3</v>
    <v>USD</v>
    <v>Archer-Daniels-Midland Company is a human and animal nutrition company. The Company is an agricultural supply chain manager and processor. It operates through three business segments: Ag Services and Oilseeds, Carbohydrate Solutions, and Nutrition. The Ag Services and Oilseeds segment includes global activities related to the origination, merchandising, transportation, and storage of agricultural raw materials, and the crushing and further processing of oilseeds such as soybeans and soft seeds into vegetable oils and protein meals. The Carbohydrate Solutions segment is engaged in corn and wheat wet and dry milling and other activities. The Nutrition segment is engaged in the manufacturing, sale, and distribution of a range of ingredients and solutions, including plant-based proteins, natural flavors, flavor systems, natural colors, emulsifiers, soluble fiber, polyols, hydrocolloids, probiotics, prebiotics, enzymes, botanical extracts, and other specialty food and feed ingredients.</v>
    <v>42000</v>
    <v>New York Stock Exchange</v>
    <v>XNYS</v>
    <v>XNYS</v>
    <v>77 W. Wacker Dr., CHICAGO, IL, 60601 US</v>
    <v>77.98</v>
    <v>Food &amp; Tobacco</v>
    <v>Stock</v>
    <v>45176.643014443747</v>
    <v>115</v>
    <v>77.23</v>
    <v>41647052796</v>
    <v>ARCHER-DANIELS-MIDLAND COMPANY.</v>
    <v>ARCHER-DANIELS-MIDLAND COMPANY.</v>
    <v>77.430000000000007</v>
    <v>10.3393</v>
    <v>77.459999999999994</v>
    <v>77.685000000000002</v>
    <v>536101600</v>
    <v>ADM</v>
    <v>ARCHER-DANIELS-MIDLAND COMPANY. (XNYS:ADM)</v>
    <v>687240</v>
    <v>2529094</v>
    <v>1923</v>
  </rv>
  <rv s="2">
    <v>116</v>
  </rv>
  <rv s="0">
    <v>https://www.bing.com/financeapi/forcetrigger?t=ao61ww&amp;q=XLON%3aARG&amp;form=skydnc</v>
    <v>Learn more on Bing</v>
  </rv>
  <rv s="10">
    <v>24</v>
    <v>ARGOS RESOURCES LTD (XLON:ARG)</v>
    <v>2</v>
    <v>25</v>
    <v>Finance</v>
    <v>19</v>
    <v>en-US</v>
    <v>ao61ww</v>
    <v>268435456</v>
    <v>1</v>
    <v>Powered by Refinitiv</v>
    <v>3</v>
    <v>0.1</v>
    <v>1.8765000000000001</v>
    <v>0</v>
    <v>0</v>
    <v>GBp</v>
    <v>Argos Resources Ltd is a Falkland Islands (Malvinas)-based exploration company, which is focused on the North Falkland Basin. The Company holds a 100% interest in License PL001, which covers approximately 1,126 square kilometers in the North Falkland Basin. The license boundary is about three kilometers from the Sea Lion oil field. The Company has identified 52 prospects with an estimate of approximately 3,083 million barrels of prospective recoverable resource.</v>
    <v>6</v>
    <v>London Stock Exchange</v>
    <v>XLON</v>
    <v>XLON</v>
    <v>Argos House, H Jones Road, STANLEY, FALKLAND ISLANDS (MALVINAS)-NA, FIQQ 1ZZ FK</v>
    <v>Oil &amp; Gas</v>
    <v>Stock</v>
    <v>45107</v>
    <v>118</v>
    <v>822990</v>
    <v>ARGOS RESOURCES LTD</v>
    <v>ARGOS RESOURCES LTD</v>
    <v>0</v>
    <v>0.35</v>
    <v>0.35</v>
    <v>235141200</v>
    <v>ARG</v>
    <v>ARGOS RESOURCES LTD (XLON:ARG)</v>
    <v>314339</v>
  </rv>
  <rv s="2">
    <v>119</v>
  </rv>
  <rv s="0">
    <v>https://www.bing.com/financeapi/forcetrigger?t=a1n7mw&amp;q=XNYS%3aAIZ&amp;form=skydnc</v>
    <v>Learn more on Bing</v>
  </rv>
  <rv s="1">
    <v>0</v>
    <v>ASSURANT, INC. (XNYS:AIZ)</v>
    <v>2</v>
    <v>3</v>
    <v>Finance</v>
    <v>4</v>
    <v>en-US</v>
    <v>a1n7mw</v>
    <v>268435456</v>
    <v>1</v>
    <v>Powered by Refinitiv</v>
    <v>165.83500000000001</v>
    <v>104.49</v>
    <v>0.55279999999999996</v>
    <v>-1.4999999999999999E-2</v>
    <v>-1.087E-4</v>
    <v>USD</v>
    <v>Assurant, Inc. is a global provider of lifestyle and housing solutions that support, protect, and connects consumer purchases. The Company operates in North America, Latin America, Europe, and Asia Pacific through two segments: Global Lifestyle and Global Housing. The Global Lifestyle segment provides mobile device solutions and extended service products and related services for mobile devices, consumer electronics and appliances (Connected Living); vehicle protection and related services (Global Automotive); and credit protection and other insurance products (Global Financial Services and Other). The Global Housing segment provides lender-placed homeowners insurance, lender-placed manufactured housing insurance and lender-placed flood insurance (Lender-placed Insurance); renters insurance and related products (Multifamily Housing); and voluntary manufactured housing insurance, voluntary homeowners insurance and other specialty products (Specialty and Other).</v>
    <v>13700</v>
    <v>New York Stock Exchange</v>
    <v>XNYS</v>
    <v>XNYS</v>
    <v>260 INTERSTATE NORTH CIRCLE S.E., ATLANTA, GA, 30339 US</v>
    <v>139.20500000000001</v>
    <v>Insurance</v>
    <v>Stock</v>
    <v>45176.642942453123</v>
    <v>121</v>
    <v>137.07</v>
    <v>7315275425</v>
    <v>ASSURANT, INC.</v>
    <v>ASSURANT, INC.</v>
    <v>138.11000000000001</v>
    <v>21.499700000000001</v>
    <v>137.97999999999999</v>
    <v>137.965</v>
    <v>53022690</v>
    <v>AIZ</v>
    <v>ASSURANT, INC. (XNYS:AIZ)</v>
    <v>62108</v>
    <v>319334</v>
    <v>2003</v>
  </rv>
  <rv s="2">
    <v>122</v>
  </rv>
  <rv s="0">
    <v>https://www.bing.com/financeapi/forcetrigger?t=a23www&amp;q=XNYS%3aT&amp;form=skydnc</v>
    <v>Learn more on Bing</v>
  </rv>
  <rv s="1">
    <v>0</v>
    <v>AT&amp;T INC. (XNYS:T)</v>
    <v>2</v>
    <v>3</v>
    <v>Finance</v>
    <v>4</v>
    <v>en-US</v>
    <v>a23www</v>
    <v>268435456</v>
    <v>1</v>
    <v>Powered by Refinitiv</v>
    <v>21.12</v>
    <v>13.43</v>
    <v>0.60489999999999999</v>
    <v>0.125</v>
    <v>8.5560000000000011E-3</v>
    <v>USD</v>
    <v>AT&amp;T Inc. is a holding company. The Company is a provider of telecommunications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160700</v>
    <v>New York Stock Exchange</v>
    <v>XNYS</v>
    <v>XNYS</v>
    <v>208 S. Akard St, DALLAS, TX, 75202 US</v>
    <v>14.74</v>
    <v>Telecommunications Services</v>
    <v>Stock</v>
    <v>45176.643075346874</v>
    <v>124</v>
    <v>14.55</v>
    <v>105340515000</v>
    <v>AT&amp;T INC.</v>
    <v>AT&amp;T INC.</v>
    <v>14.62</v>
    <v>7.0513000000000003</v>
    <v>14.61</v>
    <v>14.734999999999999</v>
    <v>7149000000</v>
    <v>T</v>
    <v>AT&amp;T INC. (XNYS:T)</v>
    <v>7131103</v>
    <v>34381978</v>
    <v>1983</v>
  </rv>
  <rv s="2">
    <v>125</v>
  </rv>
  <rv s="0">
    <v>https://www.bing.com/financeapi/forcetrigger?t=a1nvsm&amp;q=XNYS%3aATI&amp;form=skydnc</v>
    <v>Learn more on Bing</v>
  </rv>
  <rv s="1">
    <v>0</v>
    <v>ATI Inc. (XNYS:ATI)</v>
    <v>2</v>
    <v>3</v>
    <v>Finance</v>
    <v>4</v>
    <v>en-US</v>
    <v>a1nvsm</v>
    <v>268435456</v>
    <v>1</v>
    <v>Powered by Refinitiv</v>
    <v>47.92</v>
    <v>25.39</v>
    <v>1.2650999999999999</v>
    <v>-0.35</v>
    <v>-7.79E-3</v>
    <v>USD</v>
    <v>ATI Inc. is an integrated specialty materials and components company. The Company operates through two segments: High Performance Materials &amp; Components (HPMC) segment and Advanced Alloys &amp; Solutions (AA&amp;S) segment. Its HPMC segment produces a range of high-performance materials, including titanium and titanium-based alloys, nickel- and cobalt-based and other specialty materials, in long product forms such as ingot, billet, bar, rod, wire, shapes and rectangles, and seamless tubes, plus precision forgings, components, and machined parts. Its HPMC segment products are used in aerospace and defense, medical, and energy markets. The Company’s AA&amp;S segment produces zirconium and related alloys, including hafnium and niobium, nickel-based alloys, titanium and titanium-based alloys, and specialty alloys in a variety of forms including plate, sheet and flat products. Its AA&amp;S products are used in energy, aerospace and defense, automotive, and electronics markets.</v>
    <v>6700</v>
    <v>New York Stock Exchange</v>
    <v>XNYS</v>
    <v>XNYS</v>
    <v>2021 McKinney Avenue, Suite 1100, DALLAS, TX, 75201 US</v>
    <v>44.61</v>
    <v>Aerospace &amp; Defense</v>
    <v>Stock</v>
    <v>45176.642757464841</v>
    <v>127</v>
    <v>43.95</v>
    <v>5732305926</v>
    <v>ATI Inc.</v>
    <v>ATI Inc.</v>
    <v>44.56</v>
    <v>24.583500000000001</v>
    <v>44.93</v>
    <v>44.58</v>
    <v>128584700</v>
    <v>ATI</v>
    <v>ATI Inc. (XNYS:ATI)</v>
    <v>128834</v>
    <v>877028</v>
    <v>1999</v>
  </rv>
  <rv s="2">
    <v>128</v>
  </rv>
  <rv s="0">
    <v>https://www.bing.com/financeapi/forcetrigger?t=a1wwk2&amp;q=XNAS%3aLIFE&amp;form=skydnc</v>
    <v>Learn more on Bing</v>
  </rv>
  <rv s="11">
    <v>26</v>
    <v>ATYR PHARMA, INC. (XNAS:LIFE)</v>
    <v>2</v>
    <v>27</v>
    <v>Finance</v>
    <v>4</v>
    <v>en-US</v>
    <v>a1wwk2</v>
    <v>268435456</v>
    <v>1</v>
    <v>Powered by Refinitiv</v>
    <v>3.75</v>
    <v>1.5549999999999999</v>
    <v>1.2627999999999999</v>
    <v>5.0000000000000001E-3</v>
    <v>3.0299999999999997E-3</v>
    <v>USD</v>
    <v>aTyr Pharma, Inc. is a biotherapeutics company engaged in the discovery and development of medicines from its tRNA synthetase platform. The Company’s research and development efforts are concentrated on a newly discovered area of biology, the extracellular functionality and signaling pathways of tRNA synthetases. The Company’s primary focus is efzofitimod, a clinical-stage product candidate, which targets neuropilin-2 (NRP2) to resolve chronic inflammation that can lead to fibrosis. Efzofitimod has a mechanism of action for potentially treating lung inflammation and fibrosis. Its lead indication for efzofitimod is pulmonary sarcoidosis, a major form of interstitial lung disease. Its other product candidates include ATYR2810, NRP2 mAbs, AARS and DARS. ATYR2810 is a product candidate from its NRP2 antibody program. It is also advancing its preclinical pipeline of tRNA synthetases and NRP2. It has also advanced its preclinical pipeline of NRP2 targeting antibody candidates.</v>
    <v>65</v>
    <v>Nasdaq Stock Market</v>
    <v>XNAS</v>
    <v>XNAS</v>
    <v>10240 Sorrento Valley Road, Suite 300, SAN DIEGO, CA, 92121 US</v>
    <v>1.7</v>
    <v>Biotechnology &amp; Medical Research</v>
    <v>Stock</v>
    <v>45176.638211168749</v>
    <v>130</v>
    <v>1.645</v>
    <v>94411411</v>
    <v>ATYR PHARMA, INC.</v>
    <v>ATYR PHARMA, INC.</v>
    <v>1.7</v>
    <v>1.65</v>
    <v>1.655</v>
    <v>57046170</v>
    <v>LIFE</v>
    <v>ATYR PHARMA, INC. (XNAS:LIFE)</v>
    <v>51931</v>
    <v>241438</v>
    <v>2005</v>
  </rv>
  <rv s="2">
    <v>131</v>
  </rv>
  <rv s="0">
    <v>https://www.bing.com/financeapi/forcetrigger?t=a1mwoc&amp;q=XNAS%3aADSK&amp;form=skydnc</v>
    <v>Learn more on Bing</v>
  </rv>
  <rv s="1">
    <v>0</v>
    <v>AUTODESK, INC. (XNAS:ADSK)</v>
    <v>2</v>
    <v>3</v>
    <v>Finance</v>
    <v>4</v>
    <v>en-US</v>
    <v>a1mwoc</v>
    <v>268435456</v>
    <v>1</v>
    <v>Powered by Refinitiv</v>
    <v>233.68899999999999</v>
    <v>179.61</v>
    <v>1.4851000000000001</v>
    <v>-2.81</v>
    <v>-1.2645999999999999E-2</v>
    <v>USD</v>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Architecture, Engineering and Construction Collection; Autodesk Build; Revit; AutoCAD; AutoCAD LT; Computer-Aided Manufacturing (CAM) Solutions; Fusion 360; Product Design and Manufacturing Collection; Inventor; Vault; Media and Entertainment Collection; Maya; ShotGrid, and 3ds Max. Its product development and manufacturing software provides manufacturers in automotive, transportation, industrial machinery, consumer products, and building product industries with digital design, engineering, manufacturing, and production solutions.</v>
    <v>13700</v>
    <v>Nasdaq Stock Market</v>
    <v>XNAS</v>
    <v>XNAS</v>
    <v>One Market, Ste. 400., SAN FRANCISCO, CA, 94105 US</v>
    <v>221.62</v>
    <v>Software &amp; IT Services</v>
    <v>Stock</v>
    <v>45176.642993900001</v>
    <v>133</v>
    <v>218.18</v>
    <v>46897596204</v>
    <v>AUTODESK, INC.</v>
    <v>AUTODESK, INC.</v>
    <v>221.14</v>
    <v>55.0762</v>
    <v>222.2</v>
    <v>219.39</v>
    <v>213763600</v>
    <v>ADSK</v>
    <v>AUTODESK, INC. (XNAS:ADSK)</v>
    <v>309404</v>
    <v>1389373</v>
    <v>1994</v>
  </rv>
  <rv s="2">
    <v>134</v>
  </rv>
  <rv s="0">
    <v>https://www.bing.com/financeapi/forcetrigger?t=a1mw4c&amp;q=XNAS%3aADP&amp;form=skydnc</v>
    <v>Learn more on Bing</v>
  </rv>
  <rv s="1">
    <v>0</v>
    <v>AUTOMATIC DATA PROCESSING, INC. (XNAS:ADP)</v>
    <v>2</v>
    <v>3</v>
    <v>Finance</v>
    <v>4</v>
    <v>en-US</v>
    <v>a1mw4c</v>
    <v>268435456</v>
    <v>1</v>
    <v>Powered by Refinitiv</v>
    <v>274.92</v>
    <v>201.46</v>
    <v>0.81569999999999998</v>
    <v>0.54</v>
    <v>2.1619999999999999E-3</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v>63000</v>
    <v>Nasdaq Stock Market</v>
    <v>XNAS</v>
    <v>XNAS</v>
    <v>One Adp Boulvard, ROSELAND, NJ, 07068 US</v>
    <v>251.5865</v>
    <v>Software &amp; IT Services</v>
    <v>Stock</v>
    <v>45176.642996110939</v>
    <v>136</v>
    <v>249.80500000000001</v>
    <v>103429300000</v>
    <v>AUTOMATIC DATA PROCESSING, INC.</v>
    <v>AUTOMATIC DATA PROCESSING, INC.</v>
    <v>250.81</v>
    <v>30.4344</v>
    <v>249.8</v>
    <v>250.34</v>
    <v>411986900</v>
    <v>ADP</v>
    <v>AUTOMATIC DATA PROCESSING, INC. (XNAS:ADP)</v>
    <v>223172</v>
    <v>1293654</v>
    <v>1961</v>
  </rv>
  <rv s="2">
    <v>137</v>
  </rv>
  <rv s="0">
    <v>https://www.bing.com/financeapi/forcetrigger?t=a1nhoc&amp;q=XNYS%3aAN&amp;form=skydnc</v>
    <v>Learn more on Bing</v>
  </rv>
  <rv s="1">
    <v>0</v>
    <v>AUTONATION, INC. (XNYS:AN)</v>
    <v>2</v>
    <v>3</v>
    <v>Finance</v>
    <v>4</v>
    <v>en-US</v>
    <v>a1nhoc</v>
    <v>268435456</v>
    <v>1</v>
    <v>Powered by Refinitiv</v>
    <v>182.0849</v>
    <v>94.92</v>
    <v>1.1638999999999999</v>
    <v>-2.125</v>
    <v>-1.3583000000000001E-2</v>
    <v>USD</v>
    <v>AutoNation, Inc., through its subsidiaries, is an automotive retailer in the United States. The Company operates through three segments: Domestic, Import and Premium Luxury. Its Domestic segment consists of retail automotive franchises that sell new vehicles manufactured by General Motors, Stellantis, Buick, Chevrolet Ford, and Dodge. Its Import segment consists of retail automotive franchises that sell new vehicles manufactured primarily by Toyota, Honda, Subaru, Volkswagen, and Nissan. Its Premium Luxury segment consists of retail automotive franchises that sell new vehicles manufactured primarily by Mercedes-Benz, BMW, Audi, Lexus, Jaguar, Bentley, and Land Rover. The franchises in each segment also sell used vehicles, parts and automotive repair and maintenance services, and automotive finance and insurance products. It owns and operates approximately 343 new vehicle franchises from 247 stores located in the United States, primarily in metropolitan markets in the Sunbelt region.</v>
    <v>23600</v>
    <v>New York Stock Exchange</v>
    <v>XNYS</v>
    <v>XNYS</v>
    <v>200 SW 1st Ave, FORT LAUDERDALE, FL, 33301 US</v>
    <v>156.97</v>
    <v>Specialty Retailers</v>
    <v>Stock</v>
    <v>45176.643084548436</v>
    <v>139</v>
    <v>153.05000000000001</v>
    <v>6797650499</v>
    <v>AUTONATION, INC.</v>
    <v>AUTONATION, INC.</v>
    <v>155.66499999999999</v>
    <v>6.4812000000000003</v>
    <v>156.44999999999999</v>
    <v>154.32499999999999</v>
    <v>44047630</v>
    <v>AN</v>
    <v>AUTONATION, INC. (XNYS:AN)</v>
    <v>122732</v>
    <v>492826</v>
    <v>1991</v>
  </rv>
  <rv s="2">
    <v>140</v>
  </rv>
  <rv s="0">
    <v>https://www.bing.com/financeapi/forcetrigger?t=a1o3tc&amp;q=XNYS%3aAZO&amp;form=skydnc</v>
    <v>Learn more on Bing</v>
  </rv>
  <rv s="1">
    <v>0</v>
    <v>AUTOZONE, INC. (XNYS:AZO)</v>
    <v>2</v>
    <v>3</v>
    <v>Finance</v>
    <v>4</v>
    <v>en-US</v>
    <v>a1o3tc</v>
    <v>268435456</v>
    <v>1</v>
    <v>Powered by Refinitiv</v>
    <v>2750</v>
    <v>2050.21</v>
    <v>0.66110000000000002</v>
    <v>-0.39</v>
    <v>-1.518E-4</v>
    <v>USD</v>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v>69440</v>
    <v>New York Stock Exchange</v>
    <v>XNYS</v>
    <v>XNYS</v>
    <v>123 S Front St, MEMPHIS, TN, 38103 US</v>
    <v>2600.04</v>
    <v>Specialty Retailers</v>
    <v>Stock</v>
    <v>45176.642997499999</v>
    <v>142</v>
    <v>2552.7199999999998</v>
    <v>46633608945</v>
    <v>AUTOZONE, INC.</v>
    <v>AUTOZONE, INC.</v>
    <v>2575.39</v>
    <v>20.325900000000001</v>
    <v>2568.89</v>
    <v>2568.5</v>
    <v>18155970</v>
    <v>AZO</v>
    <v>AUTOZONE, INC. (XNYS:AZO)</v>
    <v>42119</v>
    <v>124400</v>
    <v>1991</v>
  </rv>
  <rv s="2">
    <v>143</v>
  </rv>
  <rv s="0">
    <v>https://www.bing.com/financeapi/forcetrigger?t=a1nyw7&amp;q=XNYS%3aAVB&amp;form=skydnc</v>
    <v>Learn more on Bing</v>
  </rv>
  <rv s="1">
    <v>0</v>
    <v>AVALONBAY COMMUNITIES, INC. (XNYS:AVB)</v>
    <v>2</v>
    <v>3</v>
    <v>Finance</v>
    <v>4</v>
    <v>en-US</v>
    <v>a1nyw7</v>
    <v>268435456</v>
    <v>1</v>
    <v>Powered by Refinitiv</v>
    <v>216.11</v>
    <v>153.07</v>
    <v>0.93789999999999996</v>
    <v>2.08</v>
    <v>1.1596E-2</v>
    <v>USD</v>
    <v>AvalonBay Communities, Inc. is a real estate investment trust (REIT). The Company's segments include Same Store, Other Stabilized and Development/Redevelopment. The Company develops, redevelops, acquires, owns and operates multifamily apartment communities in New England, the New York/New Jersey metro area, the Mid-Atlantic, the Pacific Northwest, and Northern and Southern California, as well as in its expansion markets of Raleigh-Durham and Charlotte, North Carolina, Southeast Florida, Dallas and Austin, Texas, and Denver, Colorado. The Company focuses on metropolitan areas in these regions. The Company owns or holds a direct or indirect ownership interest in approximately 275 operating apartment communities containing over 82,411 apartment homes in 12 states and the District of Columbia and 18 wholly owned apartment communities under development. The Company operates under four core brands, which include Avalon, AVA, eaves by Avalon, and Kanso.</v>
    <v>2947</v>
    <v>New York Stock Exchange</v>
    <v>XNYS</v>
    <v>XNYS</v>
    <v>4040 Wilson Boulevard, Ste 1000, ARLINGTON, VA, 22203 US</v>
    <v>181.655</v>
    <v>Residential &amp; Commercial REIT</v>
    <v>Stock</v>
    <v>45176.64299359922</v>
    <v>145</v>
    <v>178.39</v>
    <v>25768730620</v>
    <v>AVALONBAY COMMUNITIES, INC.</v>
    <v>AVALONBAY COMMUNITIES, INC.</v>
    <v>178.47</v>
    <v>20.1998</v>
    <v>179.37</v>
    <v>181.45</v>
    <v>142015600</v>
    <v>AVB</v>
    <v>AVALONBAY COMMUNITIES, INC. (XNYS:AVB)</v>
    <v>197836</v>
    <v>537446</v>
    <v>1995</v>
  </rv>
  <rv s="2">
    <v>146</v>
  </rv>
  <rv s="0">
    <v>https://www.bing.com/financeapi/forcetrigger?t=a1o1ar&amp;q=XNYS%3aAVY&amp;form=skydnc</v>
    <v>Learn more on Bing</v>
  </rv>
  <rv s="1">
    <v>0</v>
    <v>AVERY DENNISON CORPORATION (XNYS:AVY)</v>
    <v>2</v>
    <v>3</v>
    <v>Finance</v>
    <v>4</v>
    <v>en-US</v>
    <v>a1o1ar</v>
    <v>268435456</v>
    <v>1</v>
    <v>Powered by Refinitiv</v>
    <v>195.95</v>
    <v>157.28</v>
    <v>0.96789999999999998</v>
    <v>-1.01</v>
    <v>-5.5059999999999996E-3</v>
    <v>USD</v>
    <v>Avery Dennison Corporation is a materials science and digital identification solutions company. It provides branding and information labeling solutions, including pressure-sensitive materials, radio-frequency identification (RFID) inlays and tags, and a variety of converted products and solutions. It designs and manufactures a range of labeling and functional materials that enhance branded packaging, carry or display information that connects the physical and the digital, and improve customer's product performance. It serves an array of industries worldwide, including home and personal care, apparel, e-commerce, logistics, food and grocery, pharmaceuticals and automotive. The Company has two segments. Materials Group segment is a solutions provider to the pressure-sensitive label and graphics industries worldwide. Solutions Group segment offers RFID solutions, branding and embellishment solutions, data management and identification solutions, and pricing and productivity solutions.</v>
    <v>36000</v>
    <v>New York Stock Exchange</v>
    <v>XNYS</v>
    <v>XNYS</v>
    <v>8080 Norton Parkway, MENTOR, OH, 44060 US</v>
    <v>183.67500000000001</v>
    <v>Containers &amp; Packaging</v>
    <v>Stock</v>
    <v>45176.643032626562</v>
    <v>148</v>
    <v>181.095</v>
    <v>14701533329</v>
    <v>AVERY DENNISON CORPORATION</v>
    <v>AVERY DENNISON CORPORATION</v>
    <v>182.98500000000001</v>
    <v>26.444099999999999</v>
    <v>183.45</v>
    <v>182.44</v>
    <v>80582840</v>
    <v>AVY</v>
    <v>AVERY DENNISON CORPORATION (XNYS:AVY)</v>
    <v>80145</v>
    <v>405131</v>
    <v>1977</v>
  </rv>
  <rv s="2">
    <v>149</v>
  </rv>
  <rv s="0">
    <v>https://www.bing.com/financeapi/forcetrigger?t=acywjc&amp;q=XSGO%3aAVP&amp;form=skydnc</v>
    <v>Learn more on Bing</v>
  </rv>
  <rv s="11">
    <v>26</v>
    <v>AVON PRODUCTS, INC. (XSGO:AVP)</v>
    <v>2</v>
    <v>27</v>
    <v>Finance</v>
    <v>8</v>
    <v>en-US</v>
    <v>acywjc</v>
    <v>268435456</v>
    <v>1</v>
    <v>Powered by Refinitiv</v>
    <v>4.1879999999999997</v>
    <v>2.722</v>
    <v>1.7935000000000001</v>
    <v>0.31</v>
    <v>8.0729000000000009E-2</v>
    <v>USD</v>
    <v>Avon Products, Inc. is a manufacturer and marketer of beauty and related products. The Company's segments include Europe, Middle East &amp; Africa; South Latin America; North Latin America, and Asia Pacific. Its product categories are Beauty, and Fashion and Home. Beauty consists of skincare (which includes personal care), fragrance and color (cosmetics). Fashion and Home consists of fashion jewelry, watches, apparel, footwear, accessories, gift and decorative products, housewares, entertainment and leisure products, children's products and nutritional products. The Company's products include Anew Ultimate Supreme Advanced Performance Creme, Anew Vitale Visible Perfection Blurring Treatment, Big &amp; Multiplied Volume Mascara, Avon True Perfectly Matte Lipstick, Avon Life for Him and for Her Fragrances, Far Away Infinity Fragrance and Avon Nutra Effects body collection with Active Seed Complex. The Company primarily sells its products to the consumer through the direct-selling channel.</v>
    <v>23000</v>
    <v>Santiago Stock Exchange</v>
    <v>XSGO</v>
    <v>XSGO</v>
    <v>Building 6, Chiswick Park, 566 Chiswick High Road, LONDON, UNITED KINGDOM-NA, W4 5HR GB</v>
    <v>4.1500000000000004</v>
    <v>Personal &amp; Household Products &amp; Services</v>
    <v>Stock</v>
    <v>43676.820509259262</v>
    <v>151</v>
    <v>4.0199999999999996</v>
    <v>2480880000</v>
    <v>AVON PRODUCTS, INC.</v>
    <v>AVON PRODUCTS, INC.</v>
    <v>3.84</v>
    <v>3.84</v>
    <v>4.1500000000000004</v>
    <v>443014300</v>
    <v>AVP</v>
    <v>AVON PRODUCTS, INC. (XSGO:AVP)</v>
    <v>3500</v>
    <v>7200</v>
    <v>1916</v>
  </rv>
  <rv s="2">
    <v>152</v>
  </rv>
  <rv s="0">
    <v>https://www.bing.com/financeapi/forcetrigger?t=c2phf2&amp;q=XWBO%3aBLL&amp;form=skydnc</v>
    <v>Learn more on Bing</v>
  </rv>
  <rv s="12">
    <v>28</v>
    <v>BALL CORPORATION (XWBO:BLL)</v>
    <v>2</v>
    <v>29</v>
    <v>Finance</v>
    <v>16</v>
    <v>en-US</v>
    <v>c2phf2</v>
    <v>268435456</v>
    <v>1</v>
    <v>Powered by Refinitiv</v>
    <v>0.80400000000000005</v>
    <v>0.12</v>
    <v>2.3380000000000002E-3</v>
    <v>EUR</v>
    <v>Ball Corporation supplies sustainable aluminum packaging solutions for beverage, personal care and household products customers. The Company also provides aerospace and other technologies, and services to governmental and commercial customers. Its largest product line is aluminum beverage containers and it also produce extruded aluminum aerosol containers, recloseable aluminum bottles. It operates through four segments. Beverage packaging, North and Central America segment manufactures and sells aluminum beverage containers throughout the United States, Canada and Mexico. Beverage packaging, Europe, Middle East and Africa segment manufactures and sells aluminum beverage containers in various countries throughout Europe, as well as Egypt and Turkey. Beverage packaging, South America segment manufactures and sells aluminum beverage containers in Brazil, Argentina, Paraguay and Chile. Aerospace manufactures and sells aerospace and other related products and provide services.</v>
    <v>21000</v>
    <v>Wiener Boerse</v>
    <v>XWBO</v>
    <v>XWBO</v>
    <v>9200 W. 108th Circle, P.O. Box 5000, WESTMINSTER, CO, 80021-2510 US</v>
    <v>51.44</v>
    <v>Containers &amp; Packaging</v>
    <v>Stock</v>
    <v>45154.659722222219</v>
    <v>154</v>
    <v>50.32</v>
    <v>17488900000</v>
    <v>BALL CORPORATION</v>
    <v>BALL CORPORATION</v>
    <v>50.88</v>
    <v>21.47</v>
    <v>51.32</v>
    <v>51.44</v>
    <v>315058600</v>
    <v>BLL</v>
    <v>BALL CORPORATION (XWBO:BLL)</v>
    <v>191</v>
    <v>1242990</v>
    <v>1922</v>
  </rv>
  <rv s="2">
    <v>155</v>
  </rv>
  <rv s="0">
    <v>https://www.bing.com/financeapi/forcetrigger?t=a1o4sm&amp;q=XNYS%3aBAC&amp;form=skydnc</v>
    <v>Learn more on Bing</v>
  </rv>
  <rv s="1">
    <v>0</v>
    <v>BANK OF AMERICA CORPORATION (XNYS:BAC)</v>
    <v>2</v>
    <v>3</v>
    <v>Finance</v>
    <v>4</v>
    <v>en-US</v>
    <v>a1o4sm</v>
    <v>268435456</v>
    <v>1</v>
    <v>Powered by Refinitiv</v>
    <v>38.6</v>
    <v>26.32</v>
    <v>1.3814</v>
    <v>-0.13070000000000001</v>
    <v>-4.6039999999999996E-3</v>
    <v>USD</v>
    <v>Bank of America Corporation is a bank holding company and a financial holding company. Its segments include Consumer Banking, Global Wealth &amp; Investment Management (GWIM), Global Banking and Global Markets. Consumer Banking segment offers a range of credit, banking and investment products and services to consumers and small businesses. The GWIM includes two businesses: Merrill Wealth Management, which provides tailored solutions to meet clients' needs through a full set of investment management, brokerage, banking and retirement products and Bank of America Private Bank, which provides comprehensive wealth management solutions.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216000</v>
    <v>New York Stock Exchange</v>
    <v>XNYS</v>
    <v>XNYS</v>
    <v>Bank Of America Corporate Center, 100 N Tryon St, CHARLOTTE, NC, 28255 US</v>
    <v>28.545000000000002</v>
    <v>Banking Services</v>
    <v>Stock</v>
    <v>45176.643057777343</v>
    <v>157</v>
    <v>28.181699999999999</v>
    <v>224558910259</v>
    <v>BANK OF AMERICA CORPORATION</v>
    <v>BANK OF AMERICA CORPORATION</v>
    <v>28.4</v>
    <v>8.1705000000000005</v>
    <v>28.39</v>
    <v>28.2593</v>
    <v>7946372000</v>
    <v>BAC</v>
    <v>BANK OF AMERICA CORPORATION (XNYS:BAC)</v>
    <v>9989957</v>
    <v>36157538</v>
    <v>1998</v>
  </rv>
  <rv s="2">
    <v>158</v>
  </rv>
  <rv s="0">
    <v>https://www.bing.com/financeapi/forcetrigger?t=a1o76h&amp;q=XNYS%3aBAX&amp;form=skydnc</v>
    <v>Learn more on Bing</v>
  </rv>
  <rv s="1">
    <v>0</v>
    <v>BAXTER INTERNATIONAL INC. (XNYS:BAX)</v>
    <v>2</v>
    <v>3</v>
    <v>Finance</v>
    <v>4</v>
    <v>en-US</v>
    <v>a1o76h</v>
    <v>268435456</v>
    <v>1</v>
    <v>Powered by Refinitiv</v>
    <v>60.39</v>
    <v>37.344999999999999</v>
    <v>0.6139</v>
    <v>-5.0000000000000001E-3</v>
    <v>-1.261E-4</v>
    <v>USD</v>
    <v>Baxter International Inc., through its subsidiaries, provides a portfolio of essential healthcare products. The Company’s segments include Americas (North and South America), EMEA (Europe, Middle East and Africa) and APAC (Asia-Pacific), and Hillrom. The Americas, EMEA and APAC segments provide a portfolio of essential healthcare products, including acute and chronic dialysis therapies; sterile IV solutions; infusion systems and devices; parenteral nutrition therapies; inhaled anesthetics; generic injectable pharmaceuticals, and surgical hemostat and sealant products. The Hillrom segment provides digital and connected care solutions and collaboration tools, including smart bed systems, patient monitoring and diagnostic technologies, respiratory health devices and advanced equipment for the surgical space. The Company’s products are used by hospitals, kidney dialysis centers, nursing homes, rehabilitation centers, doctors’ offices and by patients at home under physician supervision.</v>
    <v>60000</v>
    <v>New York Stock Exchange</v>
    <v>XNYS</v>
    <v>XNYS</v>
    <v>DF2-1W, ONE BAXTER PKWY, DEERFIELD, IL, 60015 US</v>
    <v>39.85</v>
    <v>Healthcare Equipment &amp; Supplies</v>
    <v>Stock</v>
    <v>45176.642938517965</v>
    <v>160</v>
    <v>38.799999999999997</v>
    <v>20071354248</v>
    <v>BAXTER INTERNATIONAL INC.</v>
    <v>BAXTER INTERNATIONAL INC.</v>
    <v>39.630000000000003</v>
    <v>28.8703</v>
    <v>39.64</v>
    <v>39.634999999999998</v>
    <v>506404800</v>
    <v>BAX</v>
    <v>BAXTER INTERNATIONAL INC. (XNYS:BAX)</v>
    <v>2690388</v>
    <v>3461170</v>
    <v>1931</v>
  </rv>
  <rv s="2">
    <v>161</v>
  </rv>
  <rv s="0">
    <v>https://www.bing.com/financeapi/forcetrigger?t=a2g5u2&amp;q=XNAS%3aBEEM&amp;form=skydnc</v>
    <v>Learn more on Bing</v>
  </rv>
  <rv s="11">
    <v>26</v>
    <v>BEAM GLOBAL (XNAS:BEEM)</v>
    <v>2</v>
    <v>27</v>
    <v>Finance</v>
    <v>4</v>
    <v>en-US</v>
    <v>a2g5u2</v>
    <v>268435456</v>
    <v>1</v>
    <v>Powered by Refinitiv</v>
    <v>21.5838</v>
    <v>7.6849999999999996</v>
    <v>1.3306</v>
    <v>-0.30499999999999999</v>
    <v>-3.7194999999999999E-2</v>
    <v>USD</v>
    <v>Beam Global is a clean-technology company. The Company develops, manufactures and sells renewably energized infrastructure products for electric vehicle charging infrastructure, energy storage, energy security, disaster preparedness and outdoor media advertising. Its electric vehicle (EV) charging infrastructure products are powered by locally generated renewable energy and enable services. The Company’s products provide utilities with another tool to provide electricity to EV chargers and, in the case of a grid failure, to first responders and others, through its integrated emergency power panels. It also provides energy storage technologies that make commodity battery cells safer, longer lasting and more energy efficient and its battery management systems (BMS) and associated packaging make batteries safe and usable in a variety of mobility, energy-security and stationary applications.</v>
    <v>101</v>
    <v>Nasdaq Stock Market</v>
    <v>XNAS</v>
    <v>XNAS</v>
    <v>5660 Eastgate Dr, SAN DIEGO, CA, 92121 US</v>
    <v>8.11</v>
    <v>Renewable Energy</v>
    <v>Stock</v>
    <v>45176.642105462503</v>
    <v>163</v>
    <v>7.6849999999999996</v>
    <v>110022035</v>
    <v>BEAM GLOBAL</v>
    <v>BEAM GLOBAL</v>
    <v>8.11</v>
    <v>8.1999999999999993</v>
    <v>7.8949999999999996</v>
    <v>13935660</v>
    <v>BEEM</v>
    <v>BEAM GLOBAL (XNAS:BEEM)</v>
    <v>74059</v>
    <v>190678</v>
    <v>2007</v>
  </rv>
  <rv s="2">
    <v>164</v>
  </rv>
  <rv s="0">
    <v>https://www.bing.com/financeapi/forcetrigger?t=a1ock2&amp;q=XNYS%3aBDX&amp;form=skydnc</v>
    <v>Learn more on Bing</v>
  </rv>
  <rv s="1">
    <v>0</v>
    <v>BECTON, DICKINSON AND COMPANY (XNYS:BDX)</v>
    <v>2</v>
    <v>3</v>
    <v>Finance</v>
    <v>4</v>
    <v>en-US</v>
    <v>a1ock2</v>
    <v>268435456</v>
    <v>1</v>
    <v>Powered by Refinitiv</v>
    <v>287.32</v>
    <v>215.9</v>
    <v>0.57769999999999999</v>
    <v>3.07</v>
    <v>1.1553000000000001E-2</v>
    <v>USD</v>
    <v>Becton, Dickinson and Company is a global medical technology company. The Company is engaged in the development, manufacture and sale of a range of medical supplies, devices, laboratory equipment and diagnostic products used by healthcare institutions, physicians, life science researchers, and others. The Company's BD Medical segment produces an array of medical technologies and devices that are used to help improve healthcare delivery in a wide range of settings. The BD Medical segment consists of various business units, including medication delivery solutions, medication management solutions, and pharmaceutical systems. The Company's BD Life Sciences segment provides products for the collection and transport of diagnostics specimens, and instruments and reagent systems to detect a broad range of infectious diseases, healthcare-associated infections and cancers. The Company's BD Interventional segment provides vascular, urology, oncology and surgical specialty products.</v>
    <v>77000</v>
    <v>New York Stock Exchange</v>
    <v>XNYS</v>
    <v>XNYS</v>
    <v>One Becton Drive, FRANKLIN LAKES, NJ, 07417-1880 US</v>
    <v>268.88</v>
    <v>Healthcare Equipment &amp; Supplies</v>
    <v>Stock</v>
    <v>45176.643028923434</v>
    <v>166</v>
    <v>265.90010000000001</v>
    <v>77354550000</v>
    <v>BECTON, DICKINSON AND COMPANY</v>
    <v>BECTON, DICKINSON AND COMPANY</v>
    <v>266.37</v>
    <v>48.1325</v>
    <v>265.73</v>
    <v>268.8</v>
    <v>290108600</v>
    <v>BDX</v>
    <v>BECTON, DICKINSON AND COMPANY (XNYS:BDX)</v>
    <v>256792</v>
    <v>1270144</v>
    <v>1906</v>
  </rv>
  <rv s="2">
    <v>167</v>
  </rv>
  <rv s="0">
    <v>http://zh.wikipedia.org/wiki/Bed_Bath_&amp;_Beyond</v>
    <v>Wikipedia</v>
  </rv>
  <rv s="4">
    <v>14</v>
    <v>169</v>
  </rv>
  <rv s="5">
    <v>13</v>
    <v>https://www.bing.com/th?id=AMMS_8304a3c8d89b5586758becbe44db5144&amp;qlt=95</v>
    <v>170</v>
    <v>0</v>
    <v>https://www.bing.com/images/search?form=xlimg&amp;q=bed+bath+%26+beyond</v>
    <v>Image of BED BATH &amp; BEYOND INC.</v>
  </rv>
  <rv s="0">
    <v>https://www.bing.com/financeapi/forcetrigger?t=a1o7c7&amp;q=XNAS%3aBBBY&amp;form=skydnc</v>
    <v>Learn more on Bing</v>
  </rv>
  <rv s="13">
    <v>30</v>
    <v>BED BATH &amp; BEYOND INC. (OTCM:BBBYQ)</v>
    <v>11</v>
    <v>31</v>
    <v>Finance</v>
    <v>16</v>
    <v>en-US</v>
    <v>a1o7c7</v>
    <v>268435456</v>
    <v>1</v>
    <v>Powered by Refinitiv</v>
    <v>9.3800000000000008</v>
    <v>4.8000000000000001E-2</v>
    <v>1.5092000000000001</v>
    <v>-1.2E-2</v>
    <v>-5.2632000000000005E-2</v>
    <v>USD</v>
    <v>Bed Bath &amp; Beyond Inc. has filed a voluntary petition under Chapter 11 of the U.S. Bankruptcy Code and is winding down its business. The Company has no business operations.</v>
    <v>20000</v>
    <v>OTC Markets</v>
    <v>OTCM</v>
    <v>OTCM</v>
    <v>650 Liberty Ave, UNION, NJ, 07083 US</v>
    <v>0.22800000000000001</v>
    <v>171</v>
    <v>Holding Companies</v>
    <v>Stock</v>
    <v>45176.632312673435</v>
    <v>172</v>
    <v>0.21340000000000001</v>
    <v>159636268</v>
    <v>BED BATH &amp; BEYOND INC.</v>
    <v>BED BATH &amp; BEYOND INC.</v>
    <v>0.22509999999999999</v>
    <v>0.22800000000000001</v>
    <v>0.216</v>
    <v>739056800</v>
    <v>BBBYQ</v>
    <v>BED BATH &amp; BEYOND INC. (OTCM:BBBYQ)</v>
    <v>2227354</v>
    <v>222535341</v>
    <v>1971</v>
  </rv>
  <rv s="2">
    <v>173</v>
  </rv>
  <rv s="0">
    <v>https://www.bing.com/financeapi/forcetrigger?t=a1otrw&amp;q=XNYS%3aBRK.B&amp;form=skydnc</v>
    <v>Learn more on Bing</v>
  </rv>
  <rv s="1">
    <v>0</v>
    <v>BERKSHIRE HATHAWAY INC., (XNYS:BRK.B)</v>
    <v>2</v>
    <v>3</v>
    <v>Finance</v>
    <v>4</v>
    <v>en-US</v>
    <v>a1otrw</v>
    <v>268435456</v>
    <v>1</v>
    <v>Powered by Refinitiv</v>
    <v>366.47</v>
    <v>259.85000000000002</v>
    <v>0.86599999999999999</v>
    <v>0.6</v>
    <v>1.6589999999999999E-3</v>
    <v>USD</v>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v>383000</v>
    <v>New York Stock Exchange</v>
    <v>XNYS</v>
    <v>XNYS</v>
    <v>3555 Farnam St, OMAHA, NE, 68131 US</v>
    <v>363.21</v>
    <v>Consumer Goods Conglomerates</v>
    <v>Stock</v>
    <v>45176.643040878909</v>
    <v>175</v>
    <v>360.87</v>
    <v>788744900000</v>
    <v>BERKSHIRE HATHAWAY INC.,</v>
    <v>BERKSHIRE HATHAWAY INC.,</v>
    <v>360.94</v>
    <v>9.1516000000000002</v>
    <v>361.67</v>
    <v>362.27</v>
    <v>1447370</v>
    <v>BRK.B</v>
    <v>BERKSHIRE HATHAWAY INC., (XNYS:BRK.B)</v>
    <v>813851</v>
    <v>2819318</v>
    <v>1998</v>
  </rv>
  <rv s="2">
    <v>176</v>
  </rv>
  <rv s="0">
    <v>https://www.bing.com/financeapi/forcetrigger?t=a1o9gh&amp;q=XNYS%3aBBY&amp;form=skydnc</v>
    <v>Learn more on Bing</v>
  </rv>
  <rv s="1">
    <v>0</v>
    <v>Best Buy Co., Inc. (XNYS:BBY)</v>
    <v>2</v>
    <v>3</v>
    <v>Finance</v>
    <v>4</v>
    <v>en-US</v>
    <v>a1o9gh</v>
    <v>268435456</v>
    <v>1</v>
    <v>Powered by Refinitiv</v>
    <v>93.3215</v>
    <v>60.784999999999997</v>
    <v>1.5537000000000001</v>
    <v>-0.93</v>
    <v>-1.2612000000000002E-2</v>
    <v>USD</v>
    <v>Best Buy Co., Inc. is engaged in personalizing and humanizing technology solutions. The Company operates through two segments: Domestic and International. Domestic segment is comprised of its operations in all states, districts and territories of the United States and its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International segment is comprised of all operations in Canada under the brand names Best Buy, Best Buy Mobile and Geek Squad and the domain name bestbuy.ca. Domestic and International segments product categories include Computing and Mobile Phones, Consumer Electronics, Appliances, Entertainment, Services and Other. Computing and Mobile Phones category includes computing, mobile phones, and others.</v>
    <v>90000</v>
    <v>New York Stock Exchange</v>
    <v>XNYS</v>
    <v>XNYS</v>
    <v>7601 Penn Ave S, RICHFIELD, MN, 55423 US</v>
    <v>73.489999999999995</v>
    <v>Specialty Retailers</v>
    <v>Stock</v>
    <v>45176.642986435159</v>
    <v>178</v>
    <v>72.62</v>
    <v>15846237342</v>
    <v>Best Buy Co., Inc.</v>
    <v>Best Buy Co., Inc.</v>
    <v>73.489999999999995</v>
    <v>12.6831</v>
    <v>73.739999999999995</v>
    <v>72.81</v>
    <v>217638200</v>
    <v>BBY</v>
    <v>Best Buy Co., Inc. (XNYS:BBY)</v>
    <v>311537</v>
    <v>2438416</v>
    <v>1966</v>
  </rv>
  <rv s="2">
    <v>179</v>
  </rv>
  <rv s="0">
    <v>https://www.bing.com/financeapi/forcetrigger?t=a1ohrw&amp;q=XNYS%3aBIG&amp;form=skydnc</v>
    <v>Learn more on Bing</v>
  </rv>
  <rv s="11">
    <v>26</v>
    <v>BIG LOTS, INC. (XNYS:BIG)</v>
    <v>2</v>
    <v>27</v>
    <v>Finance</v>
    <v>4</v>
    <v>en-US</v>
    <v>a1ohrw</v>
    <v>268435456</v>
    <v>1</v>
    <v>Powered by Refinitiv</v>
    <v>24.09</v>
    <v>4.78</v>
    <v>2.2633999999999999</v>
    <v>-0.19</v>
    <v>-3.1147999999999999E-2</v>
    <v>USD</v>
    <v>Big Lots, Inc. is a home discount retailer in the United States. The Company operates more than 1,425 stores in 48 states, as well as an e-commerce platform. Its merchandise categories include Food, Consumables, Soft Home, Hard Home, Furniture, Seasonal, and Apparel, Electronics, &amp; Other. Its Food category includes beverage &amp; grocery, specialty foods, and pet departments. Its Consumables category includes health, beauty and cosmetics, and chemical departments. Its Soft Home category includes home decor, frames, fashion bedding, and area rugs departments. Its Hard Home category includes small appliances, tabletop, and toys departments. Its Furniture category includes upholstery, ready-to-assemble, and case goods departments. Its Seasonal category includes lawn &amp; garden, Christmas, and other holiday departments. Its Apparel, Electronics, &amp; Other department includes apparel, electronics, jewelry, and candy &amp; snacks departments, as well as the assortments for The Lot and the Queue Line.</v>
    <v>10200</v>
    <v>New York Stock Exchange</v>
    <v>XNYS</v>
    <v>XNYS</v>
    <v>4900 E Dublin Granville Rd, COLUMBUS, OH, 43081-7651 US</v>
    <v>6.08</v>
    <v>Diversified Retail</v>
    <v>Stock</v>
    <v>45176.642610034374</v>
    <v>181</v>
    <v>5.84</v>
    <v>172438906</v>
    <v>BIG LOTS, INC.</v>
    <v>BIG LOTS, INC.</v>
    <v>6.03</v>
    <v>6.1</v>
    <v>5.91</v>
    <v>29177480</v>
    <v>BIG</v>
    <v>BIG LOTS, INC. (XNYS:BIG)</v>
    <v>734264</v>
    <v>2000208</v>
    <v>2001</v>
  </rv>
  <rv s="2">
    <v>182</v>
  </rv>
  <rv s="0">
    <v>https://www.bing.com/financeapi/forcetrigger?t=a1ohur&amp;q=XNAS%3aBIIB&amp;form=skydnc</v>
    <v>Learn more on Bing</v>
  </rv>
  <rv s="1">
    <v>0</v>
    <v>BIOGEN INC. (XNAS:BIIB)</v>
    <v>2</v>
    <v>3</v>
    <v>Finance</v>
    <v>4</v>
    <v>en-US</v>
    <v>a1ohur</v>
    <v>268435456</v>
    <v>1</v>
    <v>Powered by Refinitiv</v>
    <v>319.76</v>
    <v>194.45</v>
    <v>0.1333</v>
    <v>-2.82</v>
    <v>-1.0692999999999999E-2</v>
    <v>USD</v>
    <v>Biogen Inc. is a global biotechnology company. The Company is focused on discovering, developing and delivering therapies for people living with serious and complex diseases worldwide. It has a portfolio of medicines to treat multiple sclerosis (MS), spinal muscular atrophy (SMA) and Alzheimer's disease. It is focused on advancing its pipeline in neurology, neuropsychiatry, specialized immunology and rare diseases. Its marketed products include TECFIDERA, VUMERITY, AVONEX, PLEGRIDY, TYSABRI and FAMPYRA for the treatment of MS; SPINRAZA for the treatment of SMA; ADUHELM for the treatment of Alzheimer's disease, and FUMADERM for the treatment of severe plaque psoriasis. It is also advancing its mid-to-late stage programs, including zuranolone for major depressive disorder (MDD) and postpartum depression (PPD), BIIB080 for Alzheimer's disease, tofersen for amyotrophic lateral sclerosis (ALS) and both litifilimab and dapirolizumab pegol for certain forms of lupus.</v>
    <v>8725</v>
    <v>Nasdaq Stock Market</v>
    <v>XNAS</v>
    <v>XNAS</v>
    <v>225 Binney Street, CAMBRIDGE, MA, 02142 US</v>
    <v>263.27</v>
    <v>Pharmaceuticals</v>
    <v>Stock</v>
    <v>45176.643054385939</v>
    <v>184</v>
    <v>257.02999999999997</v>
    <v>37784398970</v>
    <v>BIOGEN INC.</v>
    <v>BIOGEN INC.</v>
    <v>263.20999999999998</v>
    <v>14.3644</v>
    <v>263.72000000000003</v>
    <v>260.89999999999998</v>
    <v>144823300</v>
    <v>BIIB</v>
    <v>BIOGEN INC. (XNAS:BIIB)</v>
    <v>473804</v>
    <v>787344</v>
    <v>1997</v>
  </rv>
  <rv s="2">
    <v>185</v>
  </rv>
  <rv s="0">
    <v>https://www.bing.com/financeapi/forcetrigger?t=af5ez2&amp;q=XFRA%3aBHI&amp;form=skydnc</v>
    <v>Learn more on Bing</v>
  </rv>
  <rv s="1">
    <v>0</v>
    <v>BLACK HILLS CORPORATION (XFRA:BHI)</v>
    <v>2</v>
    <v>23</v>
    <v>Finance</v>
    <v>16</v>
    <v>en-US</v>
    <v>af5ez2</v>
    <v>268435456</v>
    <v>1</v>
    <v>Powered by Refinitiv</v>
    <v>79.14</v>
    <v>41.32</v>
    <v>0.59219999999999995</v>
    <v>-1.2</v>
    <v>-2.3529000000000001E-2</v>
    <v>EUR</v>
    <v>Black Hills Corporation is a customer-focused, growth-oriented utility company. The Company operates in the United States. The Company operates through two segments: Electric Utilities and Gas Utilities. The Electric Utilities segment generates, transmits, and distributes electricity to approximately 220,000 electric utility customers in Colorado, Montana, South Dakota and Wyoming. It also owns and operates non-regulated power generation and mining assets that are vertically integrated into and primarily contracted to Electric Utilities. The Gas Utilities segment serves approximately 1,107,000 natural gas utility customers in Arkansas, Colorado, Iowa, Kansas, Nebraska, and Wyoming. The Gas Utilities segment owns and operates approximately 4,713 miles of intrastate gas transmission pipelines and 42,222 miles of gas distribution mains and service lines, seven natural gas storage sites, more than 50,000 horsepower of compression and over 515 miles of gathering lines.</v>
    <v>2982</v>
    <v>Deutsche Boerse AG</v>
    <v>XFRA</v>
    <v>XFRA</v>
    <v>PO BOX 1400, 625 9TH STREET, RAPID CITY, SD, 57709 US</v>
    <v>49.8</v>
    <v>Multiline Utilities</v>
    <v>Stock</v>
    <v>45176.626388888886</v>
    <v>187</v>
    <v>49.8</v>
    <v>3590436000</v>
    <v>BLACK HILLS CORPORATION</v>
    <v>BLACK HILLS CORPORATION</v>
    <v>49.8</v>
    <v>14.82</v>
    <v>51</v>
    <v>49.8</v>
    <v>67110950</v>
    <v>BHI</v>
    <v>BLACK HILLS CORPORATION (XFRA:BHI)</v>
    <v>100</v>
    <v>365030</v>
    <v>2000</v>
  </rv>
  <rv s="2">
    <v>188</v>
  </rv>
  <rv s="0">
    <v>https://www.bing.com/financeapi/forcetrigger?t=a1om4c&amp;q=XNYS%3aBLK&amp;form=skydnc</v>
    <v>Learn more on Bing</v>
  </rv>
  <rv s="1">
    <v>0</v>
    <v>BLACKROCK, INC. (XNYS:BLK)</v>
    <v>2</v>
    <v>3</v>
    <v>Finance</v>
    <v>4</v>
    <v>en-US</v>
    <v>a1om4c</v>
    <v>268435456</v>
    <v>1</v>
    <v>Powered by Refinitiv</v>
    <v>785.65</v>
    <v>503.12360000000001</v>
    <v>1.3017000000000001</v>
    <v>-3.71</v>
    <v>-5.3829999999999998E-3</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19300</v>
    <v>New York Stock Exchange</v>
    <v>XNYS</v>
    <v>XNYS</v>
    <v>50 Hudson Yards, NEW YORK, NY, 10001 US</v>
    <v>685.65499999999997</v>
    <v>Investment Banking &amp; Investment Services</v>
    <v>Stock</v>
    <v>45176.642993888279</v>
    <v>190</v>
    <v>680.005</v>
    <v>103642900000</v>
    <v>BLACKROCK, INC.</v>
    <v>BLACKROCK, INC.</v>
    <v>682.15</v>
    <v>20.124199999999998</v>
    <v>689.18</v>
    <v>685.47</v>
    <v>149302600</v>
    <v>BLK</v>
    <v>BLACKROCK, INC. (XNYS:BLK)</v>
    <v>142286</v>
    <v>469249</v>
    <v>2006</v>
  </rv>
  <rv s="2">
    <v>191</v>
  </rv>
  <rv s="0">
    <v>https://www.bing.com/financeapi/forcetrigger?t=bqe5tc&amp;q=XWAR%3aBBT&amp;form=skydnc</v>
    <v>Learn more on Bing</v>
  </rv>
  <rv s="14">
    <v>32</v>
    <v>BOOMBIT JOINT STOCK COMPANY (XWAR:BBT)</v>
    <v>2</v>
    <v>33</v>
    <v>Finance</v>
    <v>34</v>
    <v>en-US</v>
    <v>bqe5tc</v>
    <v>268435456</v>
    <v>1</v>
    <v>Powered by Refinitiv</v>
    <v>17.399999999999999</v>
    <v>9.4</v>
    <v>-0.31059999999999999</v>
    <v>-0.2</v>
    <v>-1.6529000000000002E-2</v>
    <v>PLN</v>
    <v>Boombit SA is a Poland-based company engaged in the software development. The Company focuses on the production and publishing of games and applications for mobile devices. It specializes in development of various game modes, including Driving Simulator, Arcade, Social Sports Betting, Casino, Puzzle, Multiplayer Online Battle Arena (MOBA), Card, Hidden Object, Match-3 and Massively Multiplayer Online Role-Playing Game (MMORPG), among others. The Company's games portfolio includes such titles as Idle Coffee Corp, Tiny Gladiators, Darts Club, Tanks A Lot, Build a Bridge, Driving School and Dancing Line. Its applications are designed for iOS and Android mobile operating systems, as well as Nintendo Switch platform.</v>
    <v>Warsaw Stock Exchange</v>
    <v>XWAR</v>
    <v>XWAR</v>
    <v>Zacna 2, GDANSK, WOJ. POMORSKIE, 80-283 PL</v>
    <v>12.2</v>
    <v>Leisure Products</v>
    <v>Stock</v>
    <v>45176.611805555556</v>
    <v>193</v>
    <v>11.9</v>
    <v>163834000</v>
    <v>BOOMBIT JOINT STOCK COMPANY</v>
    <v>BOOMBIT JOINT STOCK COMPANY</v>
    <v>12.1</v>
    <v>12.5761</v>
    <v>12.1</v>
    <v>11.9</v>
    <v>13540000</v>
    <v>BBT</v>
    <v>BOOMBIT JOINT STOCK COMPANY (XWAR:BBT)</v>
    <v>1892</v>
    <v>1410</v>
    <v>2018</v>
  </rv>
  <rv s="2">
    <v>194</v>
  </rv>
  <rv s="0">
    <v>https://www.bing.com/financeapi/forcetrigger?t=a1p18m&amp;q=XNYS%3aBWA&amp;form=skydnc</v>
    <v>Learn more on Bing</v>
  </rv>
  <rv s="1">
    <v>0</v>
    <v>BORGWARNER INC. (XNYS:BWA)</v>
    <v>2</v>
    <v>3</v>
    <v>Finance</v>
    <v>4</v>
    <v>en-US</v>
    <v>a1p18m</v>
    <v>268435456</v>
    <v>1</v>
    <v>Powered by Refinitiv</v>
    <v>47.05</v>
    <v>27.390999999999998</v>
    <v>1.4442999999999999</v>
    <v>-0.65</v>
    <v>-1.6049000000000001E-2</v>
    <v>USD</v>
    <v>BorgWarner Inc. is a provider of technology solutions for combustion, hybrid and electric vehicles. It manufactures and sells its products primarily to original equipment manufacturers (OEMs) of light vehicles (passenger cars, sport-utility vehicles (SUVs), and light trucks). The Company's segments include Air Management, Drivetrain &amp; Battery Systems, and ePropulsion. The Air Management segment’s technologies include turbochargers, eBoosters, eTurbos, timing systems, emissions systems, thermal systems, gasoline ignition technology, smart remote actuators, powertrain sensors, cabin heaters, battery heaters, battery charging and direct current charging stations. The Drivetrain &amp; Battery Systems segment’s technologies include battery management systems and control modules, software, friction and mechanical products for automatic transmissions and torque-management products. The ePropulsion segment includes rotating electrical components, power electronics, inverters and electric motors.</v>
    <v>52700</v>
    <v>New York Stock Exchange</v>
    <v>XNYS</v>
    <v>XNYS</v>
    <v>3850 Hamlin Rd, AUBURN HILLS, MI, 48326 US</v>
    <v>40.339300000000001</v>
    <v>Automobiles &amp; Auto Parts</v>
    <v>Stock</v>
    <v>45176.643029351566</v>
    <v>196</v>
    <v>39.69</v>
    <v>9367260550</v>
    <v>BORGWARNER INC.</v>
    <v>BORGWARNER INC.</v>
    <v>40.11</v>
    <v>10.0215</v>
    <v>40.5</v>
    <v>39.85</v>
    <v>235063000</v>
    <v>BWA</v>
    <v>BORGWARNER INC. (XNYS:BWA)</v>
    <v>215245</v>
    <v>2014813</v>
    <v>1987</v>
  </rv>
  <rv s="2">
    <v>197</v>
  </rv>
  <rv s="0">
    <v>https://www.bing.com/financeapi/forcetrigger?t=a1p2p2&amp;q=XNYS%3aBXP&amp;form=skydnc</v>
    <v>Learn more on Bing</v>
  </rv>
  <rv s="1">
    <v>0</v>
    <v>BOSTON PROPERTIES, INC. (XNYS:BXP)</v>
    <v>2</v>
    <v>3</v>
    <v>Finance</v>
    <v>4</v>
    <v>en-US</v>
    <v>a1p2p2</v>
    <v>268435456</v>
    <v>1</v>
    <v>Powered by Refinitiv</v>
    <v>87.61</v>
    <v>46.180300000000003</v>
    <v>1.1467000000000001</v>
    <v>-0.72</v>
    <v>-1.0891E-2</v>
    <v>USD</v>
    <v>Boston Properties, Inc. is a fully integrated, self-administered and self-managed real estate investment trust (REIT) in the United States. The Company develops, owns and manages primarily workplaces. The Company's segments by geographic area include Boston, Los Angeles, New York, San Francisco, Seattle and Washington, DC. The Company's segments by property type include Premier Workplace, which includes office, life sciences and retail; Residential, and Hotel. Its portfolio totaled approximately 54.1 million square feet and 194 properties, including 13 properties under construction/redevelopment. The Company's properties consisted of approximately 173 office and life sciences properties, including 10 properties under construction/redevelopment; 14 retail properties, including two properties under construction/redevelopment; six residential properties, including one property under construction, and one hotel.</v>
    <v>780</v>
    <v>New York Stock Exchange</v>
    <v>XNYS</v>
    <v>XNYS</v>
    <v>800 Boylston St Ste 1900, BOSTON, MA, 02199-8101 US</v>
    <v>65.989999999999995</v>
    <v>Residential &amp; Commercial REIT</v>
    <v>Stock</v>
    <v>45176.643057719528</v>
    <v>199</v>
    <v>65.09</v>
    <v>10370320000</v>
    <v>BOSTON PROPERTIES, INC.</v>
    <v>BOSTON PROPERTIES, INC.</v>
    <v>65.709999999999994</v>
    <v>15.6381</v>
    <v>66.11</v>
    <v>65.39</v>
    <v>156864500</v>
    <v>BXP</v>
    <v>BOSTON PROPERTIES, INC. (XNYS:BXP)</v>
    <v>351352</v>
    <v>1367806</v>
    <v>1997</v>
  </rv>
  <rv s="2">
    <v>200</v>
  </rv>
  <rv s="0">
    <v>https://www.bing.com/financeapi/forcetrigger?t=a1oxur&amp;q=XNYS%3aBSX&amp;form=skydnc</v>
    <v>Learn more on Bing</v>
  </rv>
  <rv s="1">
    <v>0</v>
    <v>BOSTON SCIENTIFIC CORPORATION (XNYS:BSX)</v>
    <v>2</v>
    <v>3</v>
    <v>Finance</v>
    <v>4</v>
    <v>en-US</v>
    <v>a1oxur</v>
    <v>268435456</v>
    <v>1</v>
    <v>Powered by Refinitiv</v>
    <v>54.99</v>
    <v>37.744999999999997</v>
    <v>0.77729999999999999</v>
    <v>0.72</v>
    <v>1.3368E-2</v>
    <v>USD</v>
    <v>Boston Scientific Corporation is a developer, manufacturer, and marketer of medical devices. The Company’s segments include MedSurg and Cardiovascular. The MedSurg segment includes Endoscopy and Urology and Neuromodulation. Its Endoscopy business develops and manufactures devices to diagnose and treat a range of gastrointestinal and pulmonary conditions. Its Urology and Neuromodulation business develops and manufactures devices to treat various urological, neurological movement disorders and pelvic conditions. Its Cardiac Rhythm Management develops and manufactures a variety of implantable devices that monitor the heart and deliver electricity to treat cardiac abnormalities. The Cardiovascular segment include Interventional Cardiology and Peripheral Interventions. Its Interventional Cardiology develops and manufactures technologies for diagnosing and treating coronary artery disease and structural heart conditions. Its product offerings include 360 Clips and RESONATE, among others.</v>
    <v>45000</v>
    <v>New York Stock Exchange</v>
    <v>XNYS</v>
    <v>XNYS</v>
    <v>300 Boston Scientific Way, MARLBOROUGH, MA, 01752-1234 US</v>
    <v>54.755000000000003</v>
    <v>Healthcare Equipment &amp; Supplies</v>
    <v>Stock</v>
    <v>45176.642995300783</v>
    <v>202</v>
    <v>54.295000000000002</v>
    <v>79917291340</v>
    <v>BOSTON SCIENTIFIC CORPORATION</v>
    <v>BOSTON SCIENTIFIC CORPORATION</v>
    <v>54.48</v>
    <v>90.647499999999994</v>
    <v>53.86</v>
    <v>54.58</v>
    <v>1464223000</v>
    <v>BSX</v>
    <v>BOSTON SCIENTIFIC CORPORATION (XNYS:BSX)</v>
    <v>2701045</v>
    <v>7710211</v>
    <v>1979</v>
  </rv>
  <rv s="2">
    <v>203</v>
  </rv>
  <rv s="0">
    <v>https://www.bing.com/financeapi/forcetrigger?t=ao6kur&amp;q=XLON%3aBMS&amp;form=skydnc</v>
    <v>Learn more on Bing</v>
  </rv>
  <rv s="15">
    <v>35</v>
    <v>BRAEMAR PLC (XLON:BMS)</v>
    <v>2</v>
    <v>36</v>
    <v>Finance</v>
    <v>19</v>
    <v>en-US</v>
    <v>ao6kur</v>
    <v>268435456</v>
    <v>1</v>
    <v>Powered by Refinitiv</v>
    <v>350</v>
    <v>215</v>
    <v>1.6456999999999999</v>
    <v>0</v>
    <v>0</v>
    <v>GBp</v>
    <v>Braemar PLC is an international shipbroker. The Company provides expert advice in investment, chartering, and risk management to enable its clients to secure sustainable returns and mitigate risk in the volatile world of shipping and energy. The Company’s operations are diversified across tankers, dry cargo, sale and purchase, renewables, financial and offshore. The Company operates through three segments: Investment advisory, Chartering, and Risk advisory. The Investment advisory segment provides investment consultancy, new build advisory, sales and purchase brokerage, asset valuation, recycling/end of life, and capital raising and corporate finance. Its Chartering segment includes cost-saving solutions, creating and protecting deals, cross-desk collaboration, first-mover initiatives, and freight consultancy. The Risk advisory segment includes derivatives brokerage, asset utilization, loan restructuring, loan portfolio management, and carbon offsetting brokerage.</v>
    <v>362</v>
    <v>London Stock Exchange</v>
    <v>XLON</v>
    <v>XLON</v>
    <v>One Strand, Trafalgar Square, LONDON, UNITED KINGDOM-NA, WC2N 5HR GB</v>
    <v>Freight &amp; Logistics Services</v>
    <v>Stock</v>
    <v>45107</v>
    <v>205</v>
    <v>76714960</v>
    <v>BRAEMAR PLC</v>
    <v>BRAEMAR PLC</v>
    <v>7.7485999999999997</v>
    <v>233</v>
    <v>233</v>
    <v>32924880</v>
    <v>BMS</v>
    <v>BRAEMAR PLC (XLON:BMS)</v>
    <v>171644</v>
    <v>1988</v>
  </rv>
  <rv s="2">
    <v>206</v>
  </rv>
  <rv s="0">
    <v>https://www.bing.com/financeapi/forcetrigger?t=a1ook2&amp;q=XNYS%3aBMY&amp;form=skydnc</v>
    <v>Learn more on Bing</v>
  </rv>
  <rv s="1">
    <v>0</v>
    <v>BRISTOL-MYERS SQUIBB COMPANY (XNYS:BMY)</v>
    <v>2</v>
    <v>3</v>
    <v>Finance</v>
    <v>4</v>
    <v>en-US</v>
    <v>a1ook2</v>
    <v>268435456</v>
    <v>1</v>
    <v>Powered by Refinitiv</v>
    <v>81.435000000000002</v>
    <v>59.45</v>
    <v>0.4118</v>
    <v>0.56999999999999995</v>
    <v>9.5530000000000007E-3</v>
    <v>USD</v>
    <v>Bristol-Myers Squibb Company is a biopharmaceutical company. The Company is engaged in the discovery, development, licensing, manufacturing, marketing, distribution, and sale of biopharmaceutical products. It offers products for a range of therapeutic classes, which include oncology, immunology, cardiovascular and hematology. Its pharmaceutical products include chemically synthesized or small molecule drugs and products produced from biological processes, called biologics. Biologics are administered to patients through injections or by infusion. Its products include Revlimid, Abecma, Eliquis, Opdivo, Orencia, Pomalyst/Imnovid, Sprycel, Yervoy, Abraxane, Empliciti, Reblozyl, Inrebic, Onureg, Zeposia, Camzyos, and Breyanzi. It also has a pipeline of investigational medicines designed to target the common mutations associated with oncogenesis, including repotrectinib. Its products are sold to wholesalers, distributors, pharmacies, retailers, hospitals, clinics, and government agencies.</v>
    <v>34300</v>
    <v>New York Stock Exchange</v>
    <v>XNYS</v>
    <v>XNYS</v>
    <v>Route 206 And Province Line Road, PRINCETON, NJ, 08543 US</v>
    <v>60.32</v>
    <v>Pharmaceuticals</v>
    <v>Stock</v>
    <v>45176.64302087891</v>
    <v>208</v>
    <v>59.854999999999997</v>
    <v>125847564720</v>
    <v>BRISTOL-MYERS SQUIBB COMPANY</v>
    <v>BRISTOL-MYERS SQUIBB COMPANY</v>
    <v>59.9</v>
    <v>15.8576</v>
    <v>59.67</v>
    <v>60.24</v>
    <v>2089103000</v>
    <v>BMY</v>
    <v>BRISTOL-MYERS SQUIBB COMPANY (XNYS:BMY)</v>
    <v>1912644</v>
    <v>11149963</v>
    <v>1933</v>
  </rv>
  <rv s="2">
    <v>209</v>
  </rv>
  <rv s="0">
    <v>https://www.bing.com/financeapi/forcetrigger?t=a1odxm&amp;q=XNYS%3aBF.B&amp;form=skydnc</v>
    <v>Learn more on Bing</v>
  </rv>
  <rv s="1">
    <v>0</v>
    <v>BROWN-FORMAN CORPORATION (XNYS:BF.B)</v>
    <v>2</v>
    <v>3</v>
    <v>Finance</v>
    <v>4</v>
    <v>en-US</v>
    <v>a1odxm</v>
    <v>268435456</v>
    <v>1</v>
    <v>Powered by Refinitiv</v>
    <v>74.760000000000005</v>
    <v>60.9</v>
    <v>0.72050000000000003</v>
    <v>0.36</v>
    <v>5.6620000000000004E-3</v>
    <v>USD</v>
    <v>Brown-Forman Corporation is engaged in producing, marketing, and distributing fine spirits and wines. The Company’s portfolio of brands is sold in more than 170 countries globally. The Company manufactures, distills, bottles, imports, exports, markets, and sells a range of beverage alcohol products. Its brands include Jack Daniel's Tennessee Whiskey, Jack Daniel's Tennessee RTDs, Jack Daniel's Tennessee Honey, Jack Daniel's Tennessee Fire, Jack Daniel's Tennessee Apple, Gentleman Jack, Jack Daniel's Single Barrel, Woodford Reserve, Old Forester, Coopers’ Craft, The GlenDronach, Benriach, Glenglassaugh, Slane, Herradura, el Jimador, New Mix, Korbel, Sonoma-Cutrer, Finlandia, Chambord, Fords Gin, and Gin Mare. The Company also owns Diplomatico Rum brand, which consist of three ranges of complex rums, including the Traditional Range, Prestige Range, and Distillery Collection. It has an aging, bottling, and shipping production facility located in Panama.</v>
    <v>5600</v>
    <v>New York Stock Exchange</v>
    <v>XNYS</v>
    <v>XNYS</v>
    <v>850 DIXIE HWY, LOUISVILLE, KY, 40210 US</v>
    <v>64.02</v>
    <v>Beverages</v>
    <v>Stock</v>
    <v>45176.642847372656</v>
    <v>211</v>
    <v>62.75</v>
    <v>30743630000</v>
    <v>BROWN-FORMAN CORPORATION</v>
    <v>BROWN-FORMAN CORPORATION</v>
    <v>63.57</v>
    <v>39.9435</v>
    <v>63.58</v>
    <v>63.94</v>
    <v>479389600</v>
    <v>BF.B</v>
    <v>BROWN-FORMAN CORPORATION (XNYS:BF.B)</v>
    <v>399986</v>
    <v>1137719</v>
    <v>1933</v>
  </rv>
  <rv s="2">
    <v>212</v>
  </rv>
  <rv s="0">
    <v>https://www.bing.com/financeapi/forcetrigger?t=aqbsu2&amp;q=XWAR%3aBMC&amp;form=skydnc</v>
    <v>Learn more on Bing</v>
  </rv>
  <rv s="1">
    <v>0</v>
    <v>BUMECH S.A (XWAR:BMC)</v>
    <v>2</v>
    <v>37</v>
    <v>Finance</v>
    <v>34</v>
    <v>en-US</v>
    <v>aqbsu2</v>
    <v>268435456</v>
    <v>1</v>
    <v>Powered by Refinitiv</v>
    <v>90.75</v>
    <v>26.98</v>
    <v>1.2230000000000001</v>
    <v>-0.02</v>
    <v>-7.2099999999999996E-4</v>
    <v>PLN</v>
    <v>BUMECH SA is a Poland-based company engaged in the coal mining support and machinery industry. The Company provides its services in three segments: drilling of underground headings; servicing, operational maintenance and machine overhauls; and manufacturing of mining machines and equipment. It also makes industrial installations and devices for other sectors of the economy, such as power engineering, energy, ore and mineral mining. In addition, it is an authorized seller of Katowicki Holding Weglowy SA and offers coal from such mines as Myslowice-Wesola, Wujek, and Murcki - Staszic. As of December 31, 2011, the Company operated one wholly owned subsidiary, Bumech - Technika Gornicza Sp. z o.o.</v>
    <v>1805</v>
    <v>Warsaw Stock Exchange</v>
    <v>XWAR</v>
    <v>XWAR</v>
    <v>ul. Krakowska 191, KATOWICE, WOJ. SLASKIE, 40-389 PL</v>
    <v>28.1</v>
    <v>Coal</v>
    <v>Stock</v>
    <v>45176.625000312502</v>
    <v>214</v>
    <v>27.66</v>
    <v>401719800</v>
    <v>BUMECH S.A</v>
    <v>BUMECH S.A</v>
    <v>27.92</v>
    <v>1.1013999999999999</v>
    <v>27.74</v>
    <v>27.72</v>
    <v>14481610</v>
    <v>BMC</v>
    <v>BUMECH S.A (XWAR:BMC)</v>
    <v>12294</v>
    <v>12420</v>
    <v>2007</v>
  </rv>
  <rv s="2">
    <v>215</v>
  </rv>
  <rv s="0">
    <v>https://www.bing.com/financeapi/forcetrigger?t=a1pnu2&amp;q=XNAS%3aCHRW&amp;form=skydnc</v>
    <v>Learn more on Bing</v>
  </rv>
  <rv s="1">
    <v>0</v>
    <v>C.H. ROBINSON WORLDWIDE, INC. (XNAS:CHRW)</v>
    <v>2</v>
    <v>3</v>
    <v>Finance</v>
    <v>4</v>
    <v>en-US</v>
    <v>a1pnu2</v>
    <v>268435456</v>
    <v>1</v>
    <v>Powered by Refinitiv</v>
    <v>114.89</v>
    <v>86.110600000000005</v>
    <v>0.7974</v>
    <v>-0.84</v>
    <v>-9.613E-3</v>
    <v>USD</v>
    <v>C.H. Robinson Worldwide, Inc. is a global logistics company. The Company operates through two segments: North American Surface Transportation (NAST) and Global Forwarding. NAST provides transportation and logistics services across North America through a network of offices in the United States, Canada, and Mexico. The primary services provided by NAST include truckload and less than truckload (LTL) transportation brokerage services. Its Global Forwarding segment provides transportation and logistics services through an international network of offices in North America, Europe, Asia, Oceania, and South America and also contracts with independent agents worldwide. The primary services provided by Global Forwarding include ocean freight services, air freight services, and customs brokerage. The Company through, Robinson Fresh, provides sourcing services that primarily include the buying, selling, and/or marketing of fresh fruits, vegetables, and other value-added perishable items.</v>
    <v>16523</v>
    <v>Nasdaq Stock Market</v>
    <v>XNAS</v>
    <v>XNAS</v>
    <v>14701 Charlson Rd, EDEN PRAIRIE, MN, 55347 US</v>
    <v>87.625</v>
    <v>Freight &amp; Logistics Services</v>
    <v>Stock</v>
    <v>45176.64295576328</v>
    <v>217</v>
    <v>86.110600000000005</v>
    <v>10173770000</v>
    <v>C.H. ROBINSON WORLDWIDE, INC.</v>
    <v>C.H. ROBINSON WORLDWIDE, INC.</v>
    <v>87.24</v>
    <v>20.107199999999999</v>
    <v>87.38</v>
    <v>86.54</v>
    <v>116431400</v>
    <v>CHRW</v>
    <v>C.H. ROBINSON WORLDWIDE, INC. (XNAS:CHRW)</v>
    <v>260155</v>
    <v>921479</v>
    <v>1997</v>
  </rv>
  <rv s="2">
    <v>218</v>
  </rv>
  <rv s="0">
    <v>https://www.bing.com/financeapi/forcetrigger?t=bn658m&amp;q=XLON%3aCVH&amp;form=skydnc</v>
    <v>Learn more on Bing</v>
  </rv>
  <rv s="16">
    <v>38</v>
    <v>Cablevision Holding SA (XLON:CVH)</v>
    <v>2</v>
    <v>39</v>
    <v>Finance</v>
    <v>19</v>
    <v>en-US</v>
    <v>bn658m</v>
    <v>268435456</v>
    <v>1</v>
    <v>Powered by Refinitiv</v>
    <v>11.3</v>
    <v>2.1829999999999998</v>
    <v>0.82289999999999996</v>
    <v>0</v>
    <v>0</v>
    <v>USD</v>
    <v>Cablevision Holding SA is an Argentina-based company that engages in the development of infrastructure and the provision of convergent telecommunications services. It was originated as a result of the spin-off process of Grupo Clarin S.A. The investment in telecommunications sector is directed to the distribution of video, voice, and data. The financial strategies of the Company are focused on providing convergent services to achieve the necessary infrastructure to operate and continue to develop technology.</v>
    <v>11618</v>
    <v>London Stock Exchange</v>
    <v>XLON</v>
    <v>XLON</v>
    <v>Tacuari 1842, BUENOS AIRES, BUENOS AIRES, 1139 AR</v>
    <v>Telecommunications Services</v>
    <v>Stock</v>
    <v>45147</v>
    <v>220</v>
    <v>236701800000</v>
    <v>Cablevision Holding SA</v>
    <v>Cablevision Holding SA</v>
    <v>11.3</v>
    <v>11.3</v>
    <v>121106100</v>
    <v>CVH</v>
    <v>Cablevision Holding SA (XLON:CVH)</v>
    <v>100</v>
    <v>10510</v>
    <v>2017</v>
  </rv>
  <rv s="2">
    <v>221</v>
  </rv>
  <rv s="0">
    <v>https://www.bing.com/financeapi/forcetrigger?t=af7adm&amp;q=XFRA%3aCSC&amp;form=skydnc</v>
    <v>Learn more on Bing</v>
  </rv>
  <rv s="1">
    <v>0</v>
    <v>CAMPBELL SOUP COMPANY (XFRA:CSC)</v>
    <v>2</v>
    <v>23</v>
    <v>Finance</v>
    <v>16</v>
    <v>en-US</v>
    <v>af7adm</v>
    <v>268435456</v>
    <v>1</v>
    <v>Powered by Refinitiv</v>
    <v>54.98</v>
    <v>27.53</v>
    <v>0.32829999999999998</v>
    <v>0.34</v>
    <v>8.992E-3</v>
    <v>EUR</v>
    <v>Campbell Soup Company is a manufacturer and marketer of branded food and beverage products. The Company's segments include Meals &amp; Beverages and Snacks. Its Meals &amp; Beverages segment consists of its soup, simple meals and beverages products in retail and foodservice in the United States and Canada. The segment includes the Campbell’s condensed and ready-to-serve soups; Swanson broth and stocks; Pacific Foods broth, soups and non-dairy beverages; Prego pasta sauces; Pace Mexican sauces; Campbell’s gravies, pasta, beans and dinner sauces; Swanson canned poultry; V8 juices and beverages, and Campbell’s tomato juice. Its Snacks segment consists of Pepperidge Farm cookies, crackers, fresh bakery and frozen products, including Goldfish crackers, Snyder’s of Hanover pretzels, Lance sandwich crackers, Cape Cod potato chips, Kettle Brand potato chips, Late July snacks, Snack Factory pretzel crisps, Pop Secret popcorn, and other snacking products in retail in the United States.</v>
    <v>14700</v>
    <v>Deutsche Boerse AG</v>
    <v>XFRA</v>
    <v>XFRA</v>
    <v>Campbell Pl, CAMDEN, NJ, 08103 US</v>
    <v>38.15</v>
    <v>Food &amp; Tobacco</v>
    <v>Stock</v>
    <v>45176.631944444445</v>
    <v>223</v>
    <v>38.15</v>
    <v>12251580000</v>
    <v>CAMPBELL SOUP COMPANY</v>
    <v>CAMPBELL SOUP COMPANY</v>
    <v>38.15</v>
    <v>14.59</v>
    <v>37.81</v>
    <v>38.15</v>
    <v>298091900</v>
    <v>CSC</v>
    <v>CAMPBELL SOUP COMPANY (XFRA:CSC)</v>
    <v>500</v>
    <v>3052520</v>
    <v>1922</v>
  </rv>
  <rv s="2">
    <v>224</v>
  </rv>
  <rv s="0">
    <v>https://www.bing.com/financeapi/forcetrigger?t=a1q7jc&amp;q=XNYS%3aCPB&amp;form=skydnc</v>
    <v>Learn more on Bing</v>
  </rv>
  <rv s="1">
    <v>0</v>
    <v>CAMPBELL SOUP COMPANY (XNYS:CPB)</v>
    <v>2</v>
    <v>3</v>
    <v>Finance</v>
    <v>4</v>
    <v>en-US</v>
    <v>a1q7jc</v>
    <v>268435456</v>
    <v>1</v>
    <v>Powered by Refinitiv</v>
    <v>57.774999999999999</v>
    <v>40.755000000000003</v>
    <v>0.32829999999999998</v>
    <v>0.54500000000000004</v>
    <v>1.3260000000000001E-2</v>
    <v>USD</v>
    <v>Campbell Soup Company is a manufacturer and marketer of branded food and beverage products. The Company's segments include Meals &amp; Beverages and Snacks. Its Meals &amp; Beverages segment consists of its soup, simple meals and beverages products in retail and foodservice in the United States and Canada. The segment includes the Campbell’s condensed and ready-to-serve soups; Swanson broth and stocks; Pacific Foods broth, soups and non-dairy beverages; Prego pasta sauces; Pace Mexican sauces; Campbell’s gravies, pasta, beans and dinner sauces; Swanson canned poultry; V8 juices and beverages, and Campbell’s tomato juice. Its Snacks segment consists of Pepperidge Farm cookies, crackers, fresh bakery and frozen products, including Goldfish crackers, Snyder’s of Hanover pretzels, Lance sandwich crackers, Cape Cod potato chips, Kettle Brand potato chips, Late July snacks, Snack Factory pretzel crisps, Pop Secret popcorn, and other snacking products in retail in the United States.</v>
    <v>14700</v>
    <v>New York Stock Exchange</v>
    <v>XNYS</v>
    <v>XNYS</v>
    <v>Campbell Pl, CAMDEN, NJ, 08103 US</v>
    <v>41.784999999999997</v>
    <v>Food &amp; Tobacco</v>
    <v>Stock</v>
    <v>45176.642937314064</v>
    <v>226</v>
    <v>41.174999999999997</v>
    <v>12414037175</v>
    <v>CAMPBELL SOUP COMPANY</v>
    <v>CAMPBELL SOUP COMPANY</v>
    <v>41.3</v>
    <v>14.3996</v>
    <v>41.1</v>
    <v>41.645000000000003</v>
    <v>298091900</v>
    <v>CPB</v>
    <v>CAMPBELL SOUP COMPANY (XNYS:CPB)</v>
    <v>803896</v>
    <v>2691008</v>
    <v>1922</v>
  </rv>
  <rv s="2">
    <v>227</v>
  </rv>
  <rv s="0">
    <v>https://www.bing.com/financeapi/forcetrigger?t=a1q3jc&amp;q=XNYS%3aCOF&amp;form=skydnc</v>
    <v>Learn more on Bing</v>
  </rv>
  <rv s="1">
    <v>0</v>
    <v>CAPITAL ONE FINANCIAL CORPORATION (XNYS:COF)</v>
    <v>2</v>
    <v>3</v>
    <v>Finance</v>
    <v>4</v>
    <v>en-US</v>
    <v>a1q3jc</v>
    <v>268435456</v>
    <v>1</v>
    <v>Powered by Refinitiv</v>
    <v>123.09</v>
    <v>83.93</v>
    <v>1.4724999999999999</v>
    <v>-1.29</v>
    <v>-1.2714000000000001E-2</v>
    <v>USD</v>
    <v>Capital One Financial Corporation is a diversified financial service holding company. The Company offers a range of financial products and services to consumers, small businesses and commercial clients through digital channels, branch locations, cafes, and other distribution channels. The Company's segments include Credit Card, Consumer Banking and Commercial Banking. The Credit Card segment consists of its domestic consumer and small business card lending, and international card businesses in the United Kingdom and Canada. The Consumer Banking segment consists of its deposit gathering and lending activities for consumers and small businesses, and national auto lending. The Commercial Banking segment consists of its lending, deposit gathering, capital markets and treasury management services to commercial real estate and commercial and industrial customers. The Company’s subsidiary includes Capital One, National Association (CONA).</v>
    <v>55600</v>
    <v>New York Stock Exchange</v>
    <v>XNYS</v>
    <v>XNYS</v>
    <v>Suite 1400, 1680 Capital One Drive, MCLEAN, VA, 22102 US</v>
    <v>100.9</v>
    <v>Banking Services</v>
    <v>Stock</v>
    <v>45176.64297122656</v>
    <v>229</v>
    <v>99.68</v>
    <v>38208985038</v>
    <v>CAPITAL ONE FINANCIAL CORPORATION</v>
    <v>CAPITAL ONE FINANCIAL CORPORATION</v>
    <v>100.46</v>
    <v>7.7691999999999997</v>
    <v>101.46</v>
    <v>100.17</v>
    <v>381441400</v>
    <v>COF</v>
    <v>CAPITAL ONE FINANCIAL CORPORATION (XNYS:COF)</v>
    <v>389144</v>
    <v>1932792</v>
    <v>1994</v>
  </rv>
  <rv s="2">
    <v>230</v>
  </rv>
  <rv s="0">
    <v>https://www.bing.com/financeapi/forcetrigger?t=a1p58m&amp;q=XNYS%3aCAH&amp;form=skydnc</v>
    <v>Learn more on Bing</v>
  </rv>
  <rv s="1">
    <v>0</v>
    <v>CARDINAL HEALTH, INC. (XNYS:CAH)</v>
    <v>2</v>
    <v>3</v>
    <v>Finance</v>
    <v>4</v>
    <v>en-US</v>
    <v>a1p58m</v>
    <v>268435456</v>
    <v>1</v>
    <v>Powered by Refinitiv</v>
    <v>95.45</v>
    <v>64.989999999999995</v>
    <v>0.79879999999999995</v>
    <v>1.42</v>
    <v>1.6274999999999998E-2</v>
    <v>USD</v>
    <v>Cardinal Health, Inc. is a global healthcare services and products company. The Company is engaged in providing customized solutions for hospitals, healthcare systems, pharmacies, ambulatory surgery centers, clinical laboratories, physician offices and patients in the home. The Company also provides pharmaceuticals and medical products and laboratory product solutions. The Company connects patients, providers, payers, pharmacists and manufacturers for integrated care coordination and better patient management. The Company's segments include Pharmaceutical and Medical. Its Pharmaceutical segment distributes branded and generic pharmaceuticals, specialty pharmaceuticals and over-the-counter healthcare and consumer products in the United States. Its Medical segment manufactures, sources and distributes Cardinal Health branded medical, surgical and laboratory products, which are sold in the United States, Canada, Europe, Asia and other markets.</v>
    <v>48000</v>
    <v>New York Stock Exchange</v>
    <v>XNYS</v>
    <v>XNYS</v>
    <v>7000 Cardinal Pl, DUBLIN, OH, 43017 US</v>
    <v>89.09</v>
    <v>Pharmaceuticals</v>
    <v>Stock</v>
    <v>45176.642939837497</v>
    <v>232</v>
    <v>87.61</v>
    <v>22227937472</v>
    <v>CARDINAL HEALTH, INC.</v>
    <v>CARDINAL HEALTH, INC.</v>
    <v>87.71</v>
    <v>88.035300000000007</v>
    <v>87.25</v>
    <v>88.67</v>
    <v>250681600</v>
    <v>CAH</v>
    <v>CARDINAL HEALTH, INC. (XNYS:CAH)</v>
    <v>483212</v>
    <v>2458602</v>
    <v>1979</v>
  </rv>
  <rv s="2">
    <v>233</v>
  </rv>
  <rv s="0">
    <v>https://www.bing.com/financeapi/forcetrigger?t=a1wksm&amp;q=XNYS%3aKMX&amp;form=skydnc</v>
    <v>Learn more on Bing</v>
  </rv>
  <rv s="1">
    <v>0</v>
    <v>CARMAX, INC. (XNYS:KMX)</v>
    <v>2</v>
    <v>3</v>
    <v>Finance</v>
    <v>4</v>
    <v>en-US</v>
    <v>a1wksm</v>
    <v>268435456</v>
    <v>1</v>
    <v>Powered by Refinitiv</v>
    <v>93.34</v>
    <v>52.1</v>
    <v>1.4334</v>
    <v>0.05</v>
    <v>6.1300000000000005E-4</v>
    <v>USD</v>
    <v>CarMax, Inc. is a retailer of used vehicles. The Company’s segments include CarMax Sales Operations and CarMax Auto Finance (CAF). Its CarMax Sales Operations segment consists of all aspects of its auto merchandising and service operations. Its CAF segment consists of its own finance operation that provides financing to customers buying retail vehicles from CarMax. The CarMax Sales Operations segment sells used vehicles, purchases used vehicles from customers and other sources, sells related products and services, and arranges financing options for customers. Its omni-channel platform provides multiple ways for its customers to interact. It provides customers with a range of other related products and services, including extended protection plan (EPP) products and vehicle repair services. EPP products include extended service plans and guaranteed asset protection that covers the unpaid balance on an auto loan in the event of a total loss of the vehicle or unrecovered theft.</v>
    <v>30621</v>
    <v>New York Stock Exchange</v>
    <v>XNYS</v>
    <v>XNYS</v>
    <v>12800 Tuckahoe Creek Pkwy, RICHMOND, VA, 23238 US</v>
    <v>81.64</v>
    <v>Specialty Retailers</v>
    <v>Stock</v>
    <v>45176.642722476565</v>
    <v>235</v>
    <v>80.709999999999994</v>
    <v>12903580000</v>
    <v>CARMAX, INC.</v>
    <v>CARMAX, INC.</v>
    <v>81.22</v>
    <v>28.142600000000002</v>
    <v>81.56</v>
    <v>81.61</v>
    <v>158209600</v>
    <v>KMX</v>
    <v>CARMAX, INC. (XNYS:KMX)</v>
    <v>214475</v>
    <v>1202006</v>
    <v>1996</v>
  </rv>
  <rv s="2">
    <v>236</v>
  </rv>
  <rv s="0">
    <v>https://www.bing.com/financeapi/forcetrigger?t=aa5eim&amp;q=XASX%3aCCE&amp;form=skydnc</v>
    <v>Learn more on Bing</v>
  </rv>
  <rv s="11">
    <v>26</v>
    <v>CARNEGIE CLEAN ENERGY LIMITED (XASX:CCE)</v>
    <v>2</v>
    <v>7</v>
    <v>Finance</v>
    <v>8</v>
    <v>en-US</v>
    <v>aa5eim</v>
    <v>268435456</v>
    <v>1</v>
    <v>Powered by Refinitiv</v>
    <v>3.0000000000000001E-3</v>
    <v>1E-3</v>
    <v>1.1014999999999999</v>
    <v>0</v>
    <v>0</v>
    <v>AUD</v>
    <v>Carnegie Clean Energy Limited is an Australia-based technology company. The Company is focused on the development and commercialization of its CETO and MoorPower wave energy technologies and complimentary products, including the Wave Predictor and Mooring Tensioner. CETO is a submerged, point absorber type wave energy technology. CETO is an advanced wave energy system suitable for a range of remote and utility scale markets globally. MoorPower is an integrated wave energy system for offshore demand applications such as offshore aquaculture. Wave Predictor is a system capable of precisely predicting upcoming waves using a machine learning algorithm that enables intelligent control for wave energy converters and supports optimized performance and costs. Mooring Tensioner is a product that provides the passive tension required for rotary electric power take-off systems. Its projects include Garden Island Microgrid, Microsoft AI for Earth project, CETO Next Generation and others.</v>
    <v>52</v>
    <v>Australian Securities Exchange</v>
    <v>XASX</v>
    <v>XASX</v>
    <v>21 North Mole Drive, North Fremantle, WESTERN AUSTRALIA, 6159 AU</v>
    <v>2E-3</v>
    <v>Electrical Utilities &amp; IPPs</v>
    <v>Stock</v>
    <v>45176.375011574077</v>
    <v>238</v>
    <v>1.5E-3</v>
    <v>31285150</v>
    <v>CARNEGIE CLEAN ENERGY LIMITED</v>
    <v>CARNEGIE CLEAN ENERGY LIMITED</v>
    <v>2E-3</v>
    <v>2E-3</v>
    <v>2E-3</v>
    <v>15642570000</v>
    <v>CCE</v>
    <v>CARNEGIE CLEAN ENERGY LIMITED (XASX:CCE)</v>
    <v>26310474</v>
    <v>1379960</v>
    <v>1987</v>
  </rv>
  <rv s="2">
    <v>239</v>
  </rv>
  <rv s="0">
    <v>https://www.bing.com/financeapi/forcetrigger?t=ao6yc7&amp;q=XLON%3aCCL&amp;form=skydnc</v>
    <v>Learn more on Bing</v>
  </rv>
  <rv s="1">
    <v>0</v>
    <v>CARNIVAL PLC (XLON:CCL)</v>
    <v>2</v>
    <v>40</v>
    <v>Finance</v>
    <v>19</v>
    <v>en-US</v>
    <v>ao6yc7</v>
    <v>268435456</v>
    <v>1</v>
    <v>Powered by Refinitiv</v>
    <v>1376.6310000000001</v>
    <v>482.9</v>
    <v>3.0087999999999999</v>
    <v>-4</v>
    <v>-3.6919999999999995E-3</v>
    <v>GBp</v>
    <v>Carnival PLC is a leisure travel company with a portfolio of cruise lines. Its segments include North America and Australia (NAA) cruise operations, Europe and Asia (EA) cruise operations, Cruise Support, and Tour and Other. NAA cruise operations include Carnival Cruise Line, Princess Cruises, Holland America Line, P&amp;O Cruises (Australia), and Seabourn. The EA segment includes Costa Cruises (Costa), AIDA Cruises (AIDA), P&amp;O Cruises (UK) and Cunard. Cruise Support segment includes its portfolio of port destinations and other services, all of which are operated for the benefit of its cruise brands. Tour and Other segment represent the hotel and transportation operations of Holland America Princess Alaska Tours and other operations. Holland America Princess Alaska Tours is a tour company in Alaska and the Canadian Yukon, which complements its Alaska cruise operations. The Company’s cruise line brands offer a range of vacation options for guests with a variety of leisure-time activities.</v>
    <v>85000</v>
    <v>London Stock Exchange</v>
    <v>XLON</v>
    <v>XLON</v>
    <v>Carnival House, 100 Harbour Parade, SOUTHAMPTON, HAMPSHIRE, SO15 1ST GB</v>
    <v>1105.5</v>
    <v>Hotels &amp; Entertainment Services</v>
    <v>Stock</v>
    <v>45176.632430057813</v>
    <v>241</v>
    <v>1074</v>
    <v>15402760000</v>
    <v>CARNIVAL PLC</v>
    <v>CARNIVAL PLC</v>
    <v>1079.5</v>
    <v>0</v>
    <v>1083.5</v>
    <v>1079.5</v>
    <v>1265525000</v>
    <v>CCL</v>
    <v>CARNIVAL PLC (XLON:CCL)</v>
    <v>183403</v>
    <v>312840</v>
    <v>2000</v>
  </rv>
  <rv s="2">
    <v>242</v>
  </rv>
  <rv s="0">
    <v>https://www.bing.com/financeapi/forcetrigger?t=ae7zrw&amp;q=XPAR%3aCA&amp;form=skydnc</v>
    <v>Learn more on Bing</v>
  </rv>
  <rv s="1">
    <v>0</v>
    <v>Carrefour SA (XPAR:CA)</v>
    <v>2</v>
    <v>41</v>
    <v>Finance</v>
    <v>16</v>
    <v>en-US</v>
    <v>ae7zrw</v>
    <v>268435456</v>
    <v>1</v>
    <v>Powered by Refinitiv</v>
    <v>19.190000000000001</v>
    <v>13.85</v>
    <v>0.52939999999999998</v>
    <v>7.0000000000000007E-2</v>
    <v>4.2129999999999997E-3</v>
    <v>EUR</v>
    <v>Carrefour SA is a France-based retail distribution group, which operates through four geographical segments: France, Rest of Europe, Latin America and Asia. The Group operates more than 12,000 stores and e-commerce sites in more than 30 countries across the globe. Its stores come in a variety of formats and channels, such as hypermarkets, supermarkets, convenience stores, cash &amp; carry stores, hyper cash stores, drive and e-commerce. Its product offering includes a wide range of local fresh produce, meats prepared on site, fresh fish, as well as bakery products, consumer goods and nonfood products. Additionally, the Group offers complementary services, including package pick-up points, key copying, vehicle hire, pharmacies and health/beauty care, fuel oil delivery, financial and insurance services, together with leisure services, such as travel agencies, tickets for shows and photo services, among others.</v>
    <v>346666</v>
    <v>Euronext Paris</v>
    <v>XPAR</v>
    <v>XPAR</v>
    <v>93 Avenue de Paris, MASSY, ILE-DE-FRANCE, 91300 FR</v>
    <v>16.765000000000001</v>
    <v>Food &amp; Drug Retailing</v>
    <v>Stock</v>
    <v>45176.632592592592</v>
    <v>244</v>
    <v>16.445</v>
    <v>11962530000</v>
    <v>Carrefour SA</v>
    <v>Carrefour SA</v>
    <v>16.55</v>
    <v>6.1741000000000001</v>
    <v>16.614999999999998</v>
    <v>16.684999999999999</v>
    <v>719983800</v>
    <v>CA</v>
    <v>Carrefour SA (XPAR:CA)</v>
    <v>1255546</v>
    <v>1988330</v>
    <v>1963</v>
  </rv>
  <rv s="2">
    <v>245</v>
  </rv>
  <rv s="0">
    <v>https://www.bing.com/financeapi/forcetrigger?t=b1ab2w&amp;q=XCNQ%3aCAT&amp;form=skydnc</v>
    <v>Learn more on Bing</v>
  </rv>
  <rv s="9">
    <v>21</v>
    <v>CAT STRATEGIC METALS CORPORATION (XCNQ:CAT)</v>
    <v>2</v>
    <v>42</v>
    <v>Finance</v>
    <v>16</v>
    <v>en-US</v>
    <v>b1ab2w</v>
    <v>268435456</v>
    <v>1</v>
    <v>Powered by Refinitiv</v>
    <v>0.04</v>
    <v>5.0000000000000001E-3</v>
    <v>0.31929999999999997</v>
    <v>0</v>
    <v>0</v>
    <v>CAD</v>
    <v>CAT Strategic Metals Corporation is a Canada-based mineral exploration company focused on the acquisition and exploration of Strategic North American mineral projects. The Company’s projects include Gold Jackpot, Burntland, South Preston and Kamativi. The flagship project is the Kamativi Tailings Lithium Project, which is located in the Republic of Zimbabwe. The Gold Jackpot project is situated in the prolific Elko District in northeastern Nevada. This project spans 535 hectares and 64 consolidated claim packages. The Burntland property is located near Saint-Quentin, New Brunswick (NB) and 26 kilometers off of Highway 17 near Kedgwick, NB. The South Preston Uranium Property is located in the southwest area of Canada’s Athabasca Basin and spans across 29,395 hectares.</v>
    <v>Canadian National Stock Exchange</v>
    <v>XCNQ</v>
    <v>XCNQ</v>
    <v>1010 - 789 W. Pender Street, VANCOUVER, BC, V6C 1H2 CA</v>
    <v>2.5000000000000001E-2</v>
    <v>Metals &amp; Mining</v>
    <v>Stock</v>
    <v>45176.60159071719</v>
    <v>247</v>
    <v>2.5000000000000001E-2</v>
    <v>6803590</v>
    <v>CAT STRATEGIC METALS CORPORATION</v>
    <v>CAT STRATEGIC METALS CORPORATION</v>
    <v>2.5000000000000001E-2</v>
    <v>2.5000000000000001E-2</v>
    <v>2.5000000000000001E-2</v>
    <v>272143500</v>
    <v>CAT</v>
    <v>CAT STRATEGIC METALS CORPORATION (XCNQ:CAT)</v>
    <v>30500</v>
    <v>827620</v>
    <v>2010</v>
  </rv>
  <rv s="2">
    <v>248</v>
  </rv>
  <rv s="0">
    <v>https://www.bing.com/financeapi/forcetrigger?t=a1pzfr&amp;q=XNYS%3aCNC&amp;form=skydnc</v>
    <v>Learn more on Bing</v>
  </rv>
  <rv s="1">
    <v>0</v>
    <v>CENTENE CORPORATION (XNYS:CNC)</v>
    <v>2</v>
    <v>3</v>
    <v>Finance</v>
    <v>4</v>
    <v>en-US</v>
    <v>a1pzfr</v>
    <v>268435456</v>
    <v>1</v>
    <v>Powered by Refinitiv</v>
    <v>93.58</v>
    <v>60.83</v>
    <v>0.56510000000000005</v>
    <v>2.84</v>
    <v>4.4851999999999996E-2</v>
    <v>USD</v>
    <v>Centene Corporation is a healthcare company. The Company provides services to government-sponsored and commercial healthcare programs, focusing on under-insured and uninsured individuals. It provides a range of managed healthcare products and services, primarily through Medicaid, Medicare, and commercial products. Its segments include Medicaid, Medicare, Commercial and Other. It offers Medicaid and Medicare members (including Medicare Prescription Drug Plans) as well as individuals and families served by the Health Insurance Marketplace and the TRICARE program. It also contracts with other healthcare and commercial organizations to provide a variety of specialty services focused on treating the whole person. Medicaid program provides health insurance to low-income families and individuals with disabilities. Medicare is a federal health insurance program for people ages 65 and over, which also covers people under 65 with certain disabilities and people with end-stage renal diseases.</v>
    <v>74300</v>
    <v>New York Stock Exchange</v>
    <v>XNYS</v>
    <v>XNYS</v>
    <v>7700 Forsyth Blvd, ST. LOUIS, MO, 63105-1807 US</v>
    <v>66.36</v>
    <v>Healthcare Providers &amp; Services</v>
    <v>Stock</v>
    <v>45176.642990242966</v>
    <v>250</v>
    <v>63.494999999999997</v>
    <v>35824263872</v>
    <v>CENTENE CORPORATION</v>
    <v>CENTENE CORPORATION</v>
    <v>63.55</v>
    <v>13.046200000000001</v>
    <v>63.32</v>
    <v>66.16</v>
    <v>541479200</v>
    <v>CNC</v>
    <v>CENTENE CORPORATION (XNYS:CNC)</v>
    <v>2225530</v>
    <v>2991077</v>
    <v>2001</v>
  </rv>
  <rv s="2">
    <v>251</v>
  </rv>
  <rv s="0">
    <v>https://www.bing.com/financeapi/forcetrigger?t=a1q1tc&amp;q=XNYS%3aCNP&amp;form=skydnc</v>
    <v>Learn more on Bing</v>
  </rv>
  <rv s="1">
    <v>0</v>
    <v>CENTERPOINT ENERGY, INC. (XNYS:CNP)</v>
    <v>2</v>
    <v>3</v>
    <v>Finance</v>
    <v>4</v>
    <v>en-US</v>
    <v>a1q1tc</v>
    <v>268435456</v>
    <v>1</v>
    <v>Powered by Refinitiv</v>
    <v>33.5</v>
    <v>25.03</v>
    <v>0.89570000000000005</v>
    <v>0.56000000000000005</v>
    <v>2.0468E-2</v>
    <v>USD</v>
    <v>CenterPoint Energy, Inc. is a public utility holding company. The Company, through its subsidiaries, owns and operates electric transmission, distribution and generation and natural gas distribution facilities, and provides energy performance contracting and sustainable infrastructure services. Its segments include Electric and Natural Gas. Its Electric segment consists of electric transmission and distribution services. Its Natural Gas segment consists of intrastate natural gas sales to, and natural gas transportation and distribution for residential, commercial, industrial and institutional customers in Indiana, Louisiana, Minnesota, Mississippi, Ohio and Texas; permanent pipeline connections through interconnects with various interstate and intrastate pipeline companies, and home appliance maintenance and repair services to customers in Minnesota and home repair protection plans to natural gas customers in Indiana, Mississippi, Ohio and Texas through a third party.</v>
    <v>8986</v>
    <v>New York Stock Exchange</v>
    <v>XNYS</v>
    <v>XNYS</v>
    <v>P.O. Box 1700, HOUSTON, TX, 77251-1700 US</v>
    <v>27.94</v>
    <v>Multiline Utilities</v>
    <v>Stock</v>
    <v>45176.642981562502</v>
    <v>253</v>
    <v>27.53</v>
    <v>17622660072</v>
    <v>CENTERPOINT ENERGY, INC.</v>
    <v>CENTERPOINT ENERGY, INC.</v>
    <v>27.58</v>
    <v>23.7913</v>
    <v>27.36</v>
    <v>27.92</v>
    <v>631184100</v>
    <v>CNP</v>
    <v>CENTERPOINT ENERGY, INC. (XNYS:CNP)</v>
    <v>696906</v>
    <v>3658475</v>
    <v>2001</v>
  </rv>
  <rv s="2">
    <v>254</v>
  </rv>
  <rv s="0">
    <v>https://www.bing.com/financeapi/forcetrigger?t=a1pidm&amp;q=XNYS%3aCF&amp;form=skydnc</v>
    <v>Learn more on Bing</v>
  </rv>
  <rv s="1">
    <v>0</v>
    <v>CF INDUSTRIES HOLDINGS, INC. (XNYS:CF)</v>
    <v>2</v>
    <v>3</v>
    <v>Finance</v>
    <v>4</v>
    <v>en-US</v>
    <v>a1pidm</v>
    <v>268435456</v>
    <v>1</v>
    <v>Powered by Refinitiv</v>
    <v>112.44</v>
    <v>60.08</v>
    <v>1.0348999999999999</v>
    <v>-0.39</v>
    <v>-4.8130000000000004E-3</v>
    <v>USD</v>
    <v>CF Industries Holdings, Inc. is a manufacturer of hydrogen and nitrogen products for clean energy, fertilizer, emissions abatement, and other industrial applications. The Company operates nitrogen manufacturing complexes in the United States, Canada and the United Kingdom. Its segments include Ammonia, Granular Urea, UAN, AN and Other. The Ammonia segment produces anhydrous ammonia (ammonia), which contains 82% nitrogen and 18% hydrogen. The Granular Urea segment produces granular urea, which contains 46% nitrogen. The UAN segment produces urea ammonium nitrate solution (UAN). UAN is a liquid fertilizer product with a nitrogen content that typically ranges from 28% to 32%, and is produced by combining urea and ammonium nitrate. The AN segment produces ammonium nitrate (AN). AN, which has a nitrogen content between 29% and 35%, is produced by combining anhydrous ammonia and nitric acid. The Other segment includes diesel exhaust fluid (DEF), urea liquor, and nitric acid.</v>
    <v>2700</v>
    <v>New York Stock Exchange</v>
    <v>XNYS</v>
    <v>XNYS</v>
    <v>4 Parkway North, DEERFIELD, IL, 60015 US</v>
    <v>82.08</v>
    <v>Chemicals</v>
    <v>Stock</v>
    <v>45176.643006631253</v>
    <v>256</v>
    <v>80.08</v>
    <v>15634550000</v>
    <v>CF INDUSTRIES HOLDINGS, INC.</v>
    <v>CF INDUSTRIES HOLDINGS, INC.</v>
    <v>80.739999999999995</v>
    <v>6.7046000000000001</v>
    <v>81.03</v>
    <v>80.64</v>
    <v>192947600</v>
    <v>CF</v>
    <v>CF INDUSTRIES HOLDINGS, INC. (XNYS:CF)</v>
    <v>522563</v>
    <v>2025919</v>
    <v>2005</v>
  </rv>
  <rv s="2">
    <v>257</v>
  </rv>
  <rv s="0">
    <v>https://www.bing.com/financeapi/forcetrigger?t=bxpkww&amp;q=XNAS%3aCHK&amp;form=skydnc</v>
    <v>Learn more on Bing</v>
  </rv>
  <rv s="1">
    <v>0</v>
    <v>CHESAPEAKE ENERGY CORPORATION (XNAS:CHK)</v>
    <v>2</v>
    <v>3</v>
    <v>Finance</v>
    <v>4</v>
    <v>en-US</v>
    <v>bxpkww</v>
    <v>268435456</v>
    <v>1</v>
    <v>Powered by Refinitiv</v>
    <v>107.31</v>
    <v>69.680000000000007</v>
    <v>0.873</v>
    <v>0.36</v>
    <v>4.0720000000000001E-3</v>
    <v>USD</v>
    <v>Chesapeake Energy Corporation is an independent exploration and production company. It is engaged in the acquisition, exploration, and development of properties to produce oil, natural gas, and natural gas liquids (NGLs) from underground reservoirs. It owns a diverse portfolio of onshore United States unconventional natural gas and liquids assets, including interests in approximately 8,400 gross oil and natural gas wells. Its natural gas resource plays are Marcellus Shale in the northern Appalachian Basin in Pennsylvania (Marcellus) and the Haynesville/Bossier Shales in northwestern Louisiana and the liquids-rich resource play in the Eagle Ford Shale in South Texas (Eagle Ford). Its marketing operations include oil, natural gas and NGL marketing services, including commodity price structuring, negotiating of gathering, hauling, processing and transportation services, and contract administration and nomination services for Company and other interest owners in Chesapeake-operated wells.</v>
    <v>1200</v>
    <v>Nasdaq Stock Market</v>
    <v>XNAS</v>
    <v>XNAS</v>
    <v>6100 N WESTERN AVE, OKLAHOMA CITY, OK, 73118 US</v>
    <v>88.79</v>
    <v>Oil &amp; Gas</v>
    <v>Stock</v>
    <v>45176.643067568752</v>
    <v>259</v>
    <v>87.625</v>
    <v>11700310000</v>
    <v>CHESAPEAKE ENERGY CORPORATION</v>
    <v>CHESAPEAKE ENERGY CORPORATION</v>
    <v>88.26</v>
    <v>2.1017999999999999</v>
    <v>88.4</v>
    <v>88.76</v>
    <v>132356400</v>
    <v>CHK</v>
    <v>CHESAPEAKE ENERGY CORPORATION (XNAS:CHK)</v>
    <v>370013</v>
    <v>2622770</v>
    <v>1996</v>
  </rv>
  <rv s="2">
    <v>260</v>
  </rv>
  <rv s="0">
    <v>https://www.bing.com/financeapi/forcetrigger?t=a1qlz2&amp;q=XNYS%3aCVX&amp;form=skydnc</v>
    <v>Learn more on Bing</v>
  </rv>
  <rv s="1">
    <v>0</v>
    <v>CHEVRON CORPORATION (XNYS:CVX)</v>
    <v>2</v>
    <v>3</v>
    <v>Finance</v>
    <v>4</v>
    <v>en-US</v>
    <v>a1qlz2</v>
    <v>268435456</v>
    <v>1</v>
    <v>Powered by Refinitiv</v>
    <v>189.68</v>
    <v>140.46</v>
    <v>1.1693</v>
    <v>0.13</v>
    <v>7.802000000000001E-4</v>
    <v>USD</v>
    <v>Chevron Corporation is an integrated energy company. The Company produces crude oil and natural gas; manufactures transportation fuels, lubricants, petrochemicals and additives, and develops technologies that enhance its business and the industry. Its Upstream operations consist of exploring for, developing, producing and transporting crude oil and natural gas; liquefaction, transportation and regasification associated with liquefied natural gas (LNG); transporting crude oil by international oil export pipelines; processing, transporting, storage and marketing of natural gas, and a gas-to-liquids plant. Its Downstream segment is engaged in refining crude oil into petroleum products; marketing crude oil, refined products, and lubricants; manufacturing and marketing of renewable fuels, and others. Its projects include Gorgon, Wheatstone, Jack/St. Malo, Tengiz Expansion, Big Foot, Permian Basin and Angola LNG. It also has approximately 275,000 net acres in the Denver-Julesburg (DJ) Basin.</v>
    <v>43846</v>
    <v>New York Stock Exchange</v>
    <v>XNYS</v>
    <v>XNYS</v>
    <v>6001 Bollinger Canyon Rd, SAN RAMON, CA, 94583 US</v>
    <v>167.88499999999999</v>
    <v>Oil &amp; Gas</v>
    <v>Stock</v>
    <v>45176.643043714845</v>
    <v>262</v>
    <v>166.28</v>
    <v>318111042480</v>
    <v>CHEVRON CORPORATION</v>
    <v>CHEVRON CORPORATION</v>
    <v>167.07</v>
    <v>10.570399999999999</v>
    <v>166.63</v>
    <v>166.76</v>
    <v>1907598000</v>
    <v>CVX</v>
    <v>CHEVRON CORPORATION (XNYS:CVX)</v>
    <v>2550116</v>
    <v>7254407</v>
    <v>1926</v>
  </rv>
  <rv s="2">
    <v>263</v>
  </rv>
  <rv s="0">
    <v>https://www.bing.com/financeapi/forcetrigger?t=a1pxbh&amp;q=XNYS%3aCMG&amp;form=skydnc</v>
    <v>Learn more on Bing</v>
  </rv>
  <rv s="1">
    <v>0</v>
    <v>CHIPOTLE MEXICAN GRILL, INC. (XNYS:CMG)</v>
    <v>2</v>
    <v>3</v>
    <v>Finance</v>
    <v>4</v>
    <v>en-US</v>
    <v>a1pxbh</v>
    <v>268435456</v>
    <v>1</v>
    <v>Powered by Refinitiv</v>
    <v>2175.0100000000002</v>
    <v>1344.05</v>
    <v>1.3005</v>
    <v>-15.25</v>
    <v>-7.8040000000000002E-3</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1952.6235999999999</v>
    <v>Hotels &amp; Entertainment Services</v>
    <v>Stock</v>
    <v>45176.642998032032</v>
    <v>265</v>
    <v>1927.6849999999999</v>
    <v>53488789400</v>
    <v>CHIPOTLE MEXICAN GRILL, INC.</v>
    <v>CHIPOTLE MEXICAN GRILL, INC.</v>
    <v>1946</v>
    <v>48.816099999999999</v>
    <v>1954.12</v>
    <v>1938.87</v>
    <v>27587610</v>
    <v>CMG</v>
    <v>CHIPOTLE MEXICAN GRILL, INC. (XNYS:CMG)</v>
    <v>62217</v>
    <v>227719</v>
    <v>1998</v>
  </rv>
  <rv s="2">
    <v>266</v>
  </rv>
  <rv s="0">
    <v>https://www.bing.com/financeapi/forcetrigger?t=a1p8tc&amp;q=XNYS%3aCB&amp;form=skydnc</v>
    <v>Learn more on Bing</v>
  </rv>
  <rv s="1">
    <v>0</v>
    <v>Chubb Ltd (XNYS:CB)</v>
    <v>2</v>
    <v>3</v>
    <v>Finance</v>
    <v>4</v>
    <v>en-US</v>
    <v>a1p8tc</v>
    <v>268435456</v>
    <v>1</v>
    <v>Powered by Refinitiv</v>
    <v>231.37</v>
    <v>173.78</v>
    <v>0.65449999999999997</v>
    <v>3.07</v>
    <v>1.5203E-2</v>
    <v>USD</v>
    <v>Chubb Limited is a Switzerland-based holding company. The Company, through its subsidiaries, provides a range of insurance and reinsurance products and services to clients around the world. Its segments include North America Commercial property and casualty (P&amp;C) Insurance, North America Personal P&amp;C Insurance, North America Agricultural Insurance, Overseas General Insurance, Global Reinsurance and Life Insurance. It offers commercial insurance products and service offerings, such as risk management programs, loss control, and engineering and complex claims management. It provides specialized insurance products to areas, such as aviation and energy. It also offers personal lines insurance coverage, including homeowners, automobile, valuables, umbrella liability and recreational marine products. In addition, it supplies personal accident, supplemental health and life insurance to individuals in select countries.</v>
    <v>34000</v>
    <v>New York Stock Exchange</v>
    <v>XNYS</v>
    <v>XNYS</v>
    <v>Baerengasse 32, ZUERICH, ZUERICH, 8001 CH</v>
    <v>205.58</v>
    <v>Insurance</v>
    <v>Stock</v>
    <v>45176.643026978905</v>
    <v>268</v>
    <v>202.55</v>
    <v>84204782350</v>
    <v>Chubb Ltd</v>
    <v>Chubb Ltd</v>
    <v>202.56</v>
    <v>14.52</v>
    <v>201.94</v>
    <v>205.01</v>
    <v>410735000</v>
    <v>CB</v>
    <v>Chubb Ltd (XNYS:CB)</v>
    <v>445409</v>
    <v>1464582</v>
    <v>2008</v>
  </rv>
  <rv s="2">
    <v>269</v>
  </rv>
  <rv s="0">
    <v>https://www.bing.com/financeapi/forcetrigger?t=a1pqur&amp;q=XNAS%3aCINF&amp;form=skydnc</v>
    <v>Learn more on Bing</v>
  </rv>
  <rv s="1">
    <v>0</v>
    <v>CINCINNATI FINANCIAL CORPORATION (XNAS:CINF)</v>
    <v>2</v>
    <v>3</v>
    <v>Finance</v>
    <v>4</v>
    <v>en-US</v>
    <v>a1pqur</v>
    <v>268435456</v>
    <v>1</v>
    <v>Powered by Refinitiv</v>
    <v>130.66</v>
    <v>88.66</v>
    <v>0.61760000000000004</v>
    <v>0.28000000000000003</v>
    <v>2.6790000000000004E-3</v>
    <v>USD</v>
    <v>Cincinnati Financial Corporation is engaged in the business of property casualty insurance, which markets through independent insurance agencies in approximately 46 states. The Company operates through five segments: Commercial lines insurance, Personal lines insurance, Excess and surplus lines insurance, Life insurance, and Investments. The Commercial lines insurance segment includes five commercial business lines, such as commercial casualty, commercial property, commercial auto, workers’ compensation, and other commercial lines. The Personal lines insurance segment includes three business lines, including personal auto, homeowner, and other personal lines. The Excess and surplus lines insurance segment includes commercial casualty and commercial property. The Life insurance segment includes term life insurance, worksite products, whole life insurance, and universal life insurance. The Investments segment invests in fixed-maturity investments and equity investments.</v>
    <v>5148</v>
    <v>Nasdaq Stock Market</v>
    <v>XNAS</v>
    <v>XNAS</v>
    <v>6200 S Gilmore Rd, FAIRFIELD, OH, 45014 US</v>
    <v>105.03</v>
    <v>Insurance</v>
    <v>Stock</v>
    <v>45176.642450103907</v>
    <v>271</v>
    <v>104.33499999999999</v>
    <v>16438529760</v>
    <v>CINCINNATI FINANCIAL CORPORATION</v>
    <v>CINCINNATI FINANCIAL CORPORATION</v>
    <v>104.55</v>
    <v>12.1625</v>
    <v>104.52</v>
    <v>104.8</v>
    <v>156856200</v>
    <v>CINF</v>
    <v>CINCINNATI FINANCIAL CORPORATION (XNAS:CINF)</v>
    <v>56870</v>
    <v>561202</v>
    <v>1992</v>
  </rv>
  <rv s="2">
    <v>272</v>
  </rv>
  <rv s="0">
    <v>https://www.bing.com/financeapi/forcetrigger?t=a1qgcw&amp;q=XNAS%3aCTAS&amp;form=skydnc</v>
    <v>Learn more on Bing</v>
  </rv>
  <rv s="1">
    <v>0</v>
    <v>CINTAS CORPORATION (XNAS:CTAS)</v>
    <v>2</v>
    <v>3</v>
    <v>Finance</v>
    <v>4</v>
    <v>en-US</v>
    <v>a1qgcw</v>
    <v>268435456</v>
    <v>1</v>
    <v>Powered by Refinitiv</v>
    <v>518.71</v>
    <v>370.93</v>
    <v>1.3008999999999999</v>
    <v>1.1599999999999999</v>
    <v>2.3400000000000001E-3</v>
    <v>USD</v>
    <v>Cintas Corporation develops uniform programs using fabric. The Company helps businesses of all types and sizes, primarily in the United States, as well as Canada and Latin America. The Company operates through two segments: Uniform Rental and Facility Services segment and the First Aid and Safety Services segment. The Uniform Rental and Facility Services segment consists of the rental and servicing of uniforms and other garments, including flame resistant clothing, mats, mops and shop towels and other ancillary items. This segment also includes restroom cleaning services and supplies and the sale of items from its catalogs to its customers. The First Aid and Safety Services segment consists of first aid and safety products and services. The remainder of its segments, which consists of the Fire Protection Services segment and the Uniform Direct Sale segment, is included in All Other. It provides its products and services to small service and manufacturing companies and to corporations.</v>
    <v>44500</v>
    <v>Nasdaq Stock Market</v>
    <v>XNAS</v>
    <v>XNAS</v>
    <v>PO Box 625737, 6800 Cintas Blvd, CINCINNATI, OH, 45262 US</v>
    <v>497.54</v>
    <v>Professional &amp; Commercial Services</v>
    <v>Stock</v>
    <v>45176.642955856252</v>
    <v>274</v>
    <v>493.8</v>
    <v>50436340000</v>
    <v>CINTAS CORPORATION</v>
    <v>CINTAS CORPORATION</v>
    <v>495.92</v>
    <v>38.176200000000001</v>
    <v>495.73</v>
    <v>496.89</v>
    <v>101741600</v>
    <v>CTAS</v>
    <v>CINTAS CORPORATION (XNAS:CTAS)</v>
    <v>58625</v>
    <v>298928</v>
    <v>1986</v>
  </rv>
  <rv s="2">
    <v>275</v>
  </rv>
  <rv s="0">
    <v>https://www.bing.com/financeapi/forcetrigger?t=a1qe5r&amp;q=XNAS%3aCSCO&amp;form=skydnc</v>
    <v>Learn more on Bing</v>
  </rv>
  <rv s="1">
    <v>0</v>
    <v>CISCO SYSTEMS, INC. (XNAS:CSCO)</v>
    <v>2</v>
    <v>3</v>
    <v>Finance</v>
    <v>4</v>
    <v>en-US</v>
    <v>a1qe5r</v>
    <v>268435456</v>
    <v>1</v>
    <v>Powered by Refinitiv</v>
    <v>58.185000000000002</v>
    <v>38.604999999999997</v>
    <v>0.95369999999999999</v>
    <v>-0.17949999999999999</v>
    <v>-3.14E-3</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83300</v>
    <v>Nasdaq Stock Market</v>
    <v>XNAS</v>
    <v>XNAS</v>
    <v>170 West Tasman Dr, SAN JOSE, CA, 95134-1706 US</v>
    <v>57.089500000000001</v>
    <v>Communications &amp; Networking</v>
    <v>Stock</v>
    <v>45176.643091400001</v>
    <v>277</v>
    <v>56.82</v>
    <v>232198842369</v>
    <v>CISCO SYSTEMS, INC.</v>
    <v>CISCO SYSTEMS, INC.</v>
    <v>56.89</v>
    <v>18.613299999999999</v>
    <v>57.16</v>
    <v>56.980499999999999</v>
    <v>4075058000</v>
    <v>CSCO</v>
    <v>CISCO SYSTEMS, INC. (XNAS:CSCO)</v>
    <v>3828653</v>
    <v>18091710</v>
    <v>2021</v>
  </rv>
  <rv s="2">
    <v>278</v>
  </rv>
  <rv s="0">
    <v>https://www.bing.com/financeapi/forcetrigger?t=a1p3ww&amp;q=XNYS%3aC&amp;form=skydnc</v>
    <v>Learn more on Bing</v>
  </rv>
  <rv s="1">
    <v>0</v>
    <v>CITIGROUP INC. (XNYS:C)</v>
    <v>2</v>
    <v>3</v>
    <v>Finance</v>
    <v>4</v>
    <v>en-US</v>
    <v>a1p3ww</v>
    <v>268435456</v>
    <v>1</v>
    <v>Powered by Refinitiv</v>
    <v>53.23</v>
    <v>40.005000000000003</v>
    <v>1.5640000000000001</v>
    <v>-0.32</v>
    <v>-7.7349999999999997E-3</v>
    <v>USD</v>
    <v>Citigroup Inc. is a diversified financial services holding company. The Company provides a range of financial products and services, including consumer banking and credit, corporate and investment banking, securities brokerage, trade and securities services and wealth management. Its segments include Institutional Clients Group (ICG), Personal Banking and Wealth Management (PBWM), Legacy Franchises and Corporate/Other. ICG segment consists of services, markets and banking that provides corporate, institutional, and public sector clients with a range of wholesale banking products and services. Its PBWM segment consists of United States (US) personal banking and global wealth management. The US personal banking includes retail banking, which provides traditional banking services to retail and small business customers. Its Legacy Franchises segment includes Asia consumer banking, Mexico consumer banking/Mexico small business and middle-market banking (SBMM) and legacy holdings assets.</v>
    <v>240000</v>
    <v>New York Stock Exchange</v>
    <v>XNYS</v>
    <v>XNYS</v>
    <v>388 Greenwich Street, 17th Floor, NEW YORK, NY, 10013 US</v>
    <v>41.37</v>
    <v>Investment Banking &amp; Investment Services</v>
    <v>Stock</v>
    <v>45176.643028703125</v>
    <v>280</v>
    <v>40.93</v>
    <v>79050108150</v>
    <v>CITIGROUP INC.</v>
    <v>CITIGROUP INC.</v>
    <v>41.07</v>
    <v>6.5609999999999999</v>
    <v>41.37</v>
    <v>41.05</v>
    <v>1925703000</v>
    <v>C</v>
    <v>CITIGROUP INC. (XNYS:C)</v>
    <v>3233517</v>
    <v>15272456</v>
    <v>1988</v>
  </rv>
  <rv s="2">
    <v>281</v>
  </rv>
  <rv s="0">
    <v>https://www.bing.com/financeapi/forcetrigger?t=ab36rw&amp;q=XTSX%3aCSX&amp;form=skydnc</v>
    <v>Learn more on Bing</v>
  </rv>
  <rv s="9">
    <v>21</v>
    <v>Clean Seed Capital Group Ltd. (XTSX:CSX)</v>
    <v>2</v>
    <v>42</v>
    <v>Finance</v>
    <v>8</v>
    <v>en-US</v>
    <v>ab36rw</v>
    <v>268435456</v>
    <v>1</v>
    <v>Powered by Refinitiv</v>
    <v>0.35</v>
    <v>0.115</v>
    <v>1.2282999999999999</v>
    <v>0.01</v>
    <v>0.08</v>
    <v>CAD</v>
    <v>Clean Seed Capital Group Ltd. is a Canada-based company, which is the creator of SMART Seeder technology, as well as additional complementary technologies. The Company creates, designs and develops its portfolio of intellectual property into smart technologies that balance the productivity and sustainability of the seeding operation. It operates in the precision seeding and planting segment of the agricultural industry. Its SMART Seeder technology contributes to the global farming community’s ability to meet future agricultural crop production demands in an environmentally focused manner. It designs its SMART Seeding technology to create a farmer-driven rethink of existing air seeding and planting equipment products in the marketplace. With its SMART Seeder technology, farmers and their agronomists can apply high-resolution prescriptions that place optimal amounts of seed, fertilizer and amendments inside each and every furrow at each ground contact (opener) point across the field.</v>
    <v>TSX Venture Exchange</v>
    <v>XTSX</v>
    <v>XTSX</v>
    <v>7541 Conway Ave, BURNABY, BC, V5E 2P7 CA</v>
    <v>0.13500000000000001</v>
    <v>Machinery, Equipment &amp; Components</v>
    <v>Stock</v>
    <v>45176.5625</v>
    <v>283</v>
    <v>0.13500000000000001</v>
    <v>12535150</v>
    <v>Clean Seed Capital Group Ltd.</v>
    <v>Clean Seed Capital Group Ltd.</v>
    <v>0.13500000000000001</v>
    <v>0.125</v>
    <v>0.13500000000000001</v>
    <v>92852970</v>
    <v>CSX</v>
    <v>Clean Seed Capital Group Ltd. (XTSX:CSX)</v>
    <v>1000</v>
    <v>7200</v>
    <v>2010</v>
  </rv>
  <rv s="2">
    <v>284</v>
  </rv>
  <rv s="0">
    <v>https://www.bing.com/financeapi/forcetrigger?t=a1ptbh&amp;q=XNYS%3aCLF&amp;form=skydnc</v>
    <v>Learn more on Bing</v>
  </rv>
  <rv s="1">
    <v>0</v>
    <v>CLEVELAND-CLIFFS INC. (XNYS:CLF)</v>
    <v>2</v>
    <v>3</v>
    <v>Finance</v>
    <v>4</v>
    <v>en-US</v>
    <v>a1ptbh</v>
    <v>268435456</v>
    <v>1</v>
    <v>Powered by Refinitiv</v>
    <v>22.83</v>
    <v>11.824999999999999</v>
    <v>2.2273000000000001</v>
    <v>-0.46500000000000002</v>
    <v>-3.1104E-2</v>
    <v>USD</v>
    <v>Cleveland-Cliffs Inc. is a flat-rolled steel producer in North America. The Company is engaged in manufacturing iron ore pellets. It is vertically integrated from mined raw materials, direct reduced iron and ferrous scrap to primary steelmaking and downstream finishing, stamping, tooling, and tubing. It offers advanced high-strength steels (AHSS), hot-dipped galvanized, aluminized, galvalume, electrogalvanized, galvanneal, hot-rolled coil (HRC), cold-rolled coil, plate, tinplate, grain oriented electrical steel (GOES), non-oriented electrical steel (NOES), stainless steels, tool and die, stamped components, rail, slab and cast ingot. It provides steel solutions, such as operations of tooling and stamping, which provides advanced-engineered solutions, tool design and build, hot and cold-stamped components, and complex assemblies for the automotive market. It serves various markets, such as automotive, infrastructure and manufacturing, steel producers, and distributors and converters.</v>
    <v>27000</v>
    <v>New York Stock Exchange</v>
    <v>XNYS</v>
    <v>XNYS</v>
    <v>200 Public Square, Ste. 3300, CLEVELAND, OH, 44114-2315 US</v>
    <v>14.785</v>
    <v>Metals &amp; Mining</v>
    <v>Stock</v>
    <v>45176.6430817125</v>
    <v>286</v>
    <v>14.37</v>
    <v>7368260218</v>
    <v>CLEVELAND-CLIFFS INC.</v>
    <v>CLEVELAND-CLIFFS INC.</v>
    <v>14.66</v>
    <v>34.079500000000003</v>
    <v>14.95</v>
    <v>14.484999999999999</v>
    <v>508682100</v>
    <v>CLF</v>
    <v>CLEVELAND-CLIFFS INC. (XNYS:CLF)</v>
    <v>3456627</v>
    <v>11282251</v>
    <v>1985</v>
  </rv>
  <rv s="2">
    <v>287</v>
  </rv>
  <rv s="0">
    <v>https://www.bing.com/financeapi/forcetrigger?t=aa5bkr&amp;q=XASX%3aCAM&amp;form=skydnc</v>
    <v>Learn more on Bing</v>
  </rv>
  <rv s="14">
    <v>32</v>
    <v>CLIME CAPITAL LIMITED (XASX:CAM)</v>
    <v>2</v>
    <v>43</v>
    <v>Finance</v>
    <v>8</v>
    <v>en-US</v>
    <v>aa5bkr</v>
    <v>268435456</v>
    <v>1</v>
    <v>Powered by Refinitiv</v>
    <v>0.89</v>
    <v>0.78</v>
    <v>0.63670000000000004</v>
    <v>0</v>
    <v>0</v>
    <v>AUD</v>
    <v>Clime Capital Limited is an Australia-based investment company. The Company is primarily an investor in securities listed on the Australian Securities Exchange (ASX). The principal activity of the Company is investing in domestic securities and unlisted unit trusts. Its focus is to deliver above market returns and fully franked dividend yields higher than those that can be achieved by investing in the ASX or an associated index. It is designed for investors who are seeking long-term capital preservation when measured against inflation, access to quarterly income with the added benefit of franking credits, the expertise of a professional investment manager, and having a minimum of five years to invest. Its asset allocation includes Australian equities large cap, Australian Dollar (AUD) cash and equivalents, Australian income securities and Australian equities small cap. The Company's investment manager is Clime Asset Management Pty Limited.</v>
    <v>Australian Securities Exchange</v>
    <v>XASX</v>
    <v>XASX</v>
    <v>L 13 20 Hunter St, SYDNEY, NEW SOUTH WALES, 2000 AU</v>
    <v>0.82499999999999996</v>
    <v>Investment Banking &amp; Investment Services</v>
    <v>Stock</v>
    <v>45176.375011574077</v>
    <v>289</v>
    <v>0.82</v>
    <v>114869800</v>
    <v>CLIME CAPITAL LIMITED</v>
    <v>CLIME CAPITAL LIMITED</v>
    <v>0.82499999999999996</v>
    <v>8.6999999999999993</v>
    <v>0.82</v>
    <v>0.82</v>
    <v>140085100</v>
    <v>CAM</v>
    <v>CLIME CAPITAL LIMITED (XASX:CAM)</v>
    <v>11113</v>
    <v>35490</v>
    <v>2003</v>
  </rv>
  <rv s="2">
    <v>290</v>
  </rv>
  <rv s="0">
    <v>https://www.bing.com/financeapi/forcetrigger?t=ao6x4c&amp;q=XLON%3aCBG&amp;form=skydnc</v>
    <v>Learn more on Bing</v>
  </rv>
  <rv s="1">
    <v>0</v>
    <v>CLOSE BROTHERS GROUP PLC (XLON:CBG)</v>
    <v>2</v>
    <v>40</v>
    <v>Finance</v>
    <v>19</v>
    <v>en-US</v>
    <v>ao6x4c</v>
    <v>268435456</v>
    <v>1</v>
    <v>Powered by Refinitiv</v>
    <v>1139</v>
    <v>790</v>
    <v>1.0979000000000001</v>
    <v>-1.5</v>
    <v>-1.825E-3</v>
    <v>GBp</v>
    <v>Close Brothers Group plc is a United Kingdom-based merchant banking company. The Company is engaged in providing lending, deposit-taking, wealth management services and securities trading. Its segments include Commercial, Retail, Property, Asset Management and Securities. The Commercial segment provides secured lending principally to small and medium-sized enterprises (SME), both through their direct sales force and via third party distribution channels. The Retail segment provides loans to predominantly individuals and small businesses, through a network of intermediaries. The Property segment specializes in short-term residential development finance through property finance, and also offers refurbishment and bridging loans through commercial acceptances. Its Asset Management segment provides financial advice and investment management services to private clients in the United Kingdom. The Securities segment is a market maker for retail stockbrokers and institutions.</v>
    <v>4000</v>
    <v>London Stock Exchange</v>
    <v>XLON</v>
    <v>XLON</v>
    <v>10 Crown Place, LONDON, UNITED KINGDOM-NA, EC2A 4FT GB</v>
    <v>826.5</v>
    <v>Banking Services</v>
    <v>Stock</v>
    <v>45176.630443853908</v>
    <v>292</v>
    <v>802</v>
    <v>1236810000</v>
    <v>CLOSE BROTHERS GROUP PLC</v>
    <v>CLOSE BROTHERS GROUP PLC</v>
    <v>802</v>
    <v>15.6601</v>
    <v>822</v>
    <v>820.5</v>
    <v>150463500</v>
    <v>CBG</v>
    <v>CLOSE BROTHERS GROUP PLC (XLON:CBG)</v>
    <v>42173</v>
    <v>352620</v>
    <v>1953</v>
  </rv>
  <rv s="2">
    <v>293</v>
  </rv>
  <rv s="0">
    <v>https://www.bing.com/financeapi/forcetrigger?t=a1px2w&amp;q=XNAS%3aCME&amp;form=skydnc</v>
    <v>Learn more on Bing</v>
  </rv>
  <rv s="1">
    <v>0</v>
    <v>CME GROUP INC. (XNAS:CME)</v>
    <v>2</v>
    <v>3</v>
    <v>Finance</v>
    <v>4</v>
    <v>en-US</v>
    <v>a1px2w</v>
    <v>268435456</v>
    <v>1</v>
    <v>Powered by Refinitiv</v>
    <v>209.31</v>
    <v>162.25530000000001</v>
    <v>0.41770000000000002</v>
    <v>3.415</v>
    <v>1.6858999999999999E-2</v>
    <v>USD</v>
    <v>CME Group Inc. provides products across all asset classes, by trading futures, options, cash and over-the-counter (OTC) products. The Company offers a range of interest rates, equity indexes, foreign exchange (FX), agricultural commodities, energy and metals. It also offers cash and repo fixed income trading through BrokerTec, and cash and OTC FX trading through electronic broking services (EBS). The Company’s operations comprise of the businesses of Chicago Mercantile Exchange Inc. (CME), the Board of Trade of the City of Chicago, Inc. (CBOT), New York Mercantile Exchange, Inc. (NYMEX) and Commodity Exchange, Inc. (COMEX) and its cash markets business. In addition, it operates central counterparty clearing houses. The Company offers clearing, settlement and guarantees for all products cleared through the clearing house. It provides clearing and settlement services for a range of exchange-traded futures and options on futures contracts and OTC derivatives.</v>
    <v>3460</v>
    <v>Nasdaq Stock Market</v>
    <v>XNAS</v>
    <v>XNAS</v>
    <v>20 S Wacker Dr, CHICAGO, IL, 60606 US</v>
    <v>205.97499999999999</v>
    <v>Investment Banking &amp; Investment Services</v>
    <v>Stock</v>
    <v>45176.643021203126</v>
    <v>295</v>
    <v>201.77</v>
    <v>73265910000</v>
    <v>CME GROUP INC.</v>
    <v>CME GROUP INC.</v>
    <v>203.66</v>
    <v>24.737500000000001</v>
    <v>202.56</v>
    <v>205.97499999999999</v>
    <v>359746200</v>
    <v>CME</v>
    <v>CME GROUP INC. (XNAS:CME)</v>
    <v>498327</v>
    <v>1375127</v>
    <v>2001</v>
  </rv>
  <rv s="2">
    <v>296</v>
  </rv>
  <rv s="0">
    <v>https://www.bing.com/financeapi/forcetrigger?t=a1pyar&amp;q=XNYS%3aCMS&amp;form=skydnc</v>
    <v>Learn more on Bing</v>
  </rv>
  <rv s="1">
    <v>0</v>
    <v>CMS ENERGY CORPORATION (XNYS:CMS)</v>
    <v>2</v>
    <v>3</v>
    <v>Finance</v>
    <v>4</v>
    <v>en-US</v>
    <v>a1pyar</v>
    <v>268435456</v>
    <v>1</v>
    <v>Powered by Refinitiv</v>
    <v>70.459999999999994</v>
    <v>52.41</v>
    <v>0.37109999999999999</v>
    <v>1.1200000000000001</v>
    <v>2.0390000000000002E-2</v>
    <v>USD</v>
    <v>CMS Energy Corporation is an energy company operating primarily in Michigan. The Company manages its businesses by the nature of services each provides, and operates principally in three segments: Electric Utility, Gas Utility, and NorthStar Clean Energy. The Electric Utility segment consisting of regulated activities associated with the generation, purchase, distribution, and sale of electricity in Michigan. The Gas Utility segment consisting of regulated activities associated with the purchase, transmission, storage, distribution, and sale of natural gas in Michigan. The NorthStar Clean Energy segment consisting of subsidiaries engaging in domestic independent power production, including the development and operation of renewable generation, and the marketing of independent power production. Its gas transmission, storage, and distribution system consist of over 2,380 miles of transmission lines with 15 gas storage fields with a total storage capacity of 309 billion cubic feet (bcf).</v>
    <v>8560</v>
    <v>New York Stock Exchange</v>
    <v>XNYS</v>
    <v>XNYS</v>
    <v>One Energy Plaza, JACKSON, MI, 49201 US</v>
    <v>56.09</v>
    <v>Multiline Utilities</v>
    <v>Stock</v>
    <v>45176.642893923439</v>
    <v>298</v>
    <v>55.314999999999998</v>
    <v>16351281535</v>
    <v>CMS ENERGY CORPORATION</v>
    <v>CMS ENERGY CORPORATION</v>
    <v>55.4</v>
    <v>24.166</v>
    <v>54.93</v>
    <v>56.05</v>
    <v>291726700</v>
    <v>CMS</v>
    <v>CMS ENERGY CORPORATION (XNYS:CMS)</v>
    <v>588221</v>
    <v>1501177</v>
    <v>1987</v>
  </rv>
  <rv s="2">
    <v>299</v>
  </rv>
  <rv s="0">
    <v>https://www.bing.com/financeapi/forcetrigger?t=a1q2h7&amp;q=XNYS%3aCNX&amp;form=skydnc</v>
    <v>Learn more on Bing</v>
  </rv>
  <rv s="1">
    <v>0</v>
    <v>CNX RESOURCES CORPORATION (XNYS:CNX)</v>
    <v>2</v>
    <v>3</v>
    <v>Finance</v>
    <v>4</v>
    <v>en-US</v>
    <v>a1q2h7</v>
    <v>268435456</v>
    <v>1</v>
    <v>Powered by Refinitiv</v>
    <v>22.835000000000001</v>
    <v>14.36</v>
    <v>1.3605</v>
    <v>0.245</v>
    <v>1.1035999999999999E-2</v>
    <v>USD</v>
    <v>CNX Resources Corporation is an independent natural gas and midstream company. The Company is primarily engaged in the exploration, development, production and acquisition of natural gas properties in the Appalachian Basin. Its principal activity is to produce pipeline natural gas for sale primarily to gas wholesalers. Additionally, the Company operates and develops coal bed methane (CBM) properties in Virginia. The Company’s segment includes Shale and Coalbed Methane (CBM). Its Shale properties extract natural gas from Shale formations in Pennsylvania, West Virginia, and Ohio from approximately 526,000 net Marcellus Shale acres and approximately 610,000 net Utica Shale acres. It extracts CBM in Virginia from approximately 278,000 net CBM acres in Central Appalachia. It also extracts natural gas from other shale and shallow oil and gas positions primarily in Illinois, Indiana, New York, Ohio, Pennsylvania, Virginia, and West Virginia from approximately 1,003,000 net acres.</v>
    <v>466</v>
    <v>New York Stock Exchange</v>
    <v>XNYS</v>
    <v>XNYS</v>
    <v>1000 Consol Energy Dr, CANONSBURG, PA, 15317-6506 US</v>
    <v>22.51</v>
    <v>Oil &amp; Gas</v>
    <v>Stock</v>
    <v>45176.642888414062</v>
    <v>301</v>
    <v>22.25</v>
    <v>3624079680</v>
    <v>CNX RESOURCES CORPORATION</v>
    <v>CNX RESOURCES CORPORATION</v>
    <v>22.27</v>
    <v>2.1253000000000002</v>
    <v>22.2</v>
    <v>22.445</v>
    <v>161464900</v>
    <v>CNX</v>
    <v>CNX RESOURCES CORPORATION (XNYS:CNX)</v>
    <v>500585</v>
    <v>2888285</v>
    <v>1991</v>
  </rv>
  <rv s="2">
    <v>302</v>
  </rv>
  <rv s="0">
    <v>https://www.bing.com/financeapi/forcetrigger?t=aa5lgh&amp;q=XASX%3aCOH&amp;form=skydnc</v>
    <v>Learn more on Bing</v>
  </rv>
  <rv s="1">
    <v>0</v>
    <v>COCHLEAR LIMITED (XASX:COH)</v>
    <v>2</v>
    <v>20</v>
    <v>Finance</v>
    <v>8</v>
    <v>en-US</v>
    <v>aa5lgh</v>
    <v>268435456</v>
    <v>1</v>
    <v>Powered by Refinitiv</v>
    <v>274.64999999999998</v>
    <v>184.62</v>
    <v>0.69059999999999999</v>
    <v>0.28999999999999998</v>
    <v>1.083E-3</v>
    <v>AUD</v>
    <v>Cochlear Limited is an Australia-based company, which provides implantable hearing solutions and sound processors. The Company designs and offers products and accessories for adults or children. The Company operates through three segments: Cochlear implants, Services and Acoustics. The Company’s Cochlear implants segment offers Cochlear implant systems, including Cochlear Nucleus Profile Plus with Slim Modiolar Electrode (CI632). Its Services segment offers sound processor upgrades, accessories and other, including Cochlear Nucleus 7 Sound Processor and Cochlear Nucleus Kanso 2 Sound Processor. Its Acoustics segment offers Bone Conduction systems and Sound processor upgrades, including Cochlear Osia 2 System and Cochlear Baha 6 Max Sound Processor. Its products and accessories include Cochlear Nucleus System, Cochlear Baha System and Cochlear Baha Start. The Company operates in America; Europe, the Middle East and Africa (EMEA), and Asia Pacific.</v>
    <v>4800</v>
    <v>Australian Securities Exchange</v>
    <v>XASX</v>
    <v>XASX</v>
    <v>1 University Avenue, Macquarie University, SYDNEY, NEW SOUTH WALES, 2109 AU</v>
    <v>269</v>
    <v>Healthcare Equipment &amp; Supplies</v>
    <v>Stock</v>
    <v>45176.375011574077</v>
    <v>304</v>
    <v>266.44</v>
    <v>17586750000</v>
    <v>COCHLEAR LIMITED</v>
    <v>COCHLEAR LIMITED</v>
    <v>267.72000000000003</v>
    <v>58.61</v>
    <v>267.85000000000002</v>
    <v>268.14</v>
    <v>65658960</v>
    <v>COH</v>
    <v>COCHLEAR LIMITED (XASX:COH)</v>
    <v>157730</v>
    <v>148260</v>
    <v>1983</v>
  </rv>
  <rv s="2">
    <v>305</v>
  </rv>
  <rv s="0">
    <v>https://www.bing.com/financeapi/forcetrigger?t=alwkec&amp;q=XLIS%3aCFN&amp;form=skydnc</v>
    <v>Learn more on Bing</v>
  </rv>
  <rv s="17">
    <v>44</v>
    <v>Cofina SGPS SA (XLIS:CFN)</v>
    <v>2</v>
    <v>45</v>
    <v>Finance</v>
    <v>16</v>
    <v>en-US</v>
    <v>alwkec</v>
    <v>268435456</v>
    <v>1</v>
    <v>Powered by Refinitiv</v>
    <v>0.5</v>
    <v>0.22</v>
    <v>0.82779999999999998</v>
    <v>0.01</v>
    <v>2.3809999999999998E-2</v>
    <v>EUR</v>
    <v>Cofina SGPS SA is a Portugal-based company primarily involved in the consumer publishing industry. The Company's activities are divided into two business segments: Newspapers and Magazines. The Newspapers division is responsible for editing and publishing daily newspapers, daily sports newspapers, daily economic newspapers, as well as free newspapers, including Correio da Manha, Record, Jornal de Negocios, Destak and Metro titles. The Magazines segment focuses on editing and publishing weekly newsmagazines and other headings, such as Sabado, Maxima, TV Guia, Flash! and Vogue. The Company provides traditional press, as well as online publications. In addition, it provides a cable television channel, named CMTV. It operates through a range of subsidiaries, including Cofina Media SA, Metronews - Publicacoes SA and Gratuitgadget SGPS Lda, among others.</v>
    <v>668</v>
    <v>Euronext Lisbon</v>
    <v>XLIS</v>
    <v>XLIS</v>
    <v>Rua Manuel Pinto de Azevedo, 818, PORTO, PORTUGAL-NA, 4100-320 PT</v>
    <v>0.434</v>
    <v>Media &amp; Publishing</v>
    <v>Stock</v>
    <v>45176.611030092594</v>
    <v>307</v>
    <v>0.41599999999999998</v>
    <v>43077650</v>
    <v>Cofina SGPS SA</v>
    <v>Cofina SGPS SA</v>
    <v>0.434</v>
    <v>4.1216999999999997</v>
    <v>0.42</v>
    <v>0.43</v>
    <v>102565800</v>
    <v>CFN</v>
    <v>Cofina SGPS SA (XLIS:CFN)</v>
    <v>27836</v>
    <v>41900</v>
  </rv>
  <rv s="2">
    <v>308</v>
  </rv>
  <rv s="0">
    <v>https://www.bing.com/financeapi/forcetrigger?t=aa5ldm&amp;q=XASX%3aCOG&amp;form=skydnc</v>
    <v>Learn more on Bing</v>
  </rv>
  <rv s="1">
    <v>0</v>
    <v>COG FINANCIAL SERVICES LIMITED (XASX:COG)</v>
    <v>2</v>
    <v>20</v>
    <v>Finance</v>
    <v>8</v>
    <v>en-US</v>
    <v>aa5ldm</v>
    <v>268435456</v>
    <v>1</v>
    <v>Powered by Refinitiv</v>
    <v>1.85</v>
    <v>1.2050000000000001</v>
    <v>1.0152000000000001</v>
    <v>0</v>
    <v>0</v>
    <v>AUD</v>
    <v>COG Financial Services Limited is an Australia-based finance broker aggregator and equipment leasing company that serves small to medium-sized enterprises (SMEs). The Company specializes in equipment financing and broking, aggregation, insurance broking and novated leasing. The Company operates in the equipment finance sector. The Company operates through three business divisions: Finance Broker &amp; Aggregation, Funds Management and Lending, and Other. Finance Broking and Aggregation activities comprise business units focused on the aggregation of broker volumes to maximize profitability through scale, and finance broking focused on a range of finance products and asset types. Its Funds Management and Lending activities are focused on the management of investment funds and providing financing arrangements to commercial customers for essential business assets. Its Other division activities, which include equity investment in the associate Earlypay Limited, and corporate office functions.</v>
    <v>2000</v>
    <v>Australian Securities Exchange</v>
    <v>XASX</v>
    <v>XASX</v>
    <v>Chatswood, L 1 72 Archer St, CHATSWOOD, NEW SOUTH WALES, 2067 AU</v>
    <v>1.4</v>
    <v>Banking Services</v>
    <v>Stock</v>
    <v>45176.375</v>
    <v>310</v>
    <v>1.365</v>
    <v>266927100</v>
    <v>COG FINANCIAL SERVICES LIMITED</v>
    <v>COG FINANCIAL SERVICES LIMITED</v>
    <v>1.375</v>
    <v>32.86</v>
    <v>1.4</v>
    <v>1.4</v>
    <v>190662200</v>
    <v>COG</v>
    <v>COG FINANCIAL SERVICES LIMITED (XASX:COG)</v>
    <v>18339</v>
    <v>81000</v>
    <v>2002</v>
  </rv>
  <rv s="2">
    <v>311</v>
  </rv>
  <rv s="0">
    <v>https://www.bing.com/financeapi/forcetrigger?t=a1qhz2&amp;q=XNAS%3aCTSH&amp;form=skydnc</v>
    <v>Learn more on Bing</v>
  </rv>
  <rv s="1">
    <v>0</v>
    <v>COGNIZANT TECHNOLOGY SOLUTIONS CORPORATION (XNAS:CTSH)</v>
    <v>2</v>
    <v>3</v>
    <v>Finance</v>
    <v>4</v>
    <v>en-US</v>
    <v>a1qhz2</v>
    <v>268435456</v>
    <v>1</v>
    <v>Powered by Refinitiv</v>
    <v>72.704999999999998</v>
    <v>51.33</v>
    <v>1.0898000000000001</v>
    <v>-0.36</v>
    <v>-5.0490000000000005E-3</v>
    <v>USD</v>
    <v>Cognizant Technology Solutions Corporation is a professional services company. The Company operates through four segments: Financial Services (FS), Health Sciences (HS), Products and Resources (P&amp;R), and Communications, Media and Technology (CMT). The FS segment includes banking, capital markets, payments and insurance companies. The HS segment consists of healthcare providers and payers, as well as life sciences companies, including pharmaceutical, biotech and medical device companies. The P&amp;R segment includes manufacturers, automakers, retailers and travel and hospitality companies, as well as companies providing logistics, energy, and utility services. The CMT segment includes global communications, media and entertainment, education, information services and technology companies. Its services include digital services and solutions, consulting, application development, systems integration, quality engineering and assurance, application maintenance, infrastructure and security.</v>
    <v>345600</v>
    <v>Nasdaq Stock Market</v>
    <v>XNAS</v>
    <v>XNAS</v>
    <v>300 Frank W. Burr Blvd., Ste. 36, 6 Fl., TEANECK, NJ, 07666 US</v>
    <v>71.38</v>
    <v>Software &amp; IT Services</v>
    <v>Stock</v>
    <v>45176.642991863278</v>
    <v>313</v>
    <v>70.77</v>
    <v>35827636916</v>
    <v>COGNIZANT TECHNOLOGY SOLUTIONS CORPORATION</v>
    <v>COGNIZANT TECHNOLOGY SOLUTIONS CORPORATION</v>
    <v>71.08</v>
    <v>16.624500000000001</v>
    <v>71.3</v>
    <v>70.94</v>
    <v>505041400</v>
    <v>CTSH</v>
    <v>COGNIZANT TECHNOLOGY SOLUTIONS CORPORATION (XNAS:CTSH)</v>
    <v>303624</v>
    <v>3583554</v>
    <v>1988</v>
  </rv>
  <rv s="2">
    <v>314</v>
  </rv>
  <rv s="0">
    <v>https://www.bing.com/financeapi/forcetrigger?t=a1pshw&amp;q=XNYS%3aCL&amp;form=skydnc</v>
    <v>Learn more on Bing</v>
  </rv>
  <rv s="1">
    <v>0</v>
    <v>COLGATE-PALMOLIVE COMPANY (XNYS:CL)</v>
    <v>2</v>
    <v>3</v>
    <v>Finance</v>
    <v>4</v>
    <v>en-US</v>
    <v>a1pshw</v>
    <v>268435456</v>
    <v>1</v>
    <v>Powered by Refinitiv</v>
    <v>82.09</v>
    <v>67.84</v>
    <v>0.4904</v>
    <v>1.35</v>
    <v>1.8667E-2</v>
    <v>USD</v>
    <v>Colgate-Palmolive Company is a household and consumer products company. The Company operates in two product segments: Oral, Personal and Home Care; and Pet Nutrition. The Oral, Personal and Home Care product segment is managed geographically in five segments, such as North America, Latin America, Europe, Asia Pacific and Africa/Eurasia, all of which sell primarily to a variety of traditional and e-commerce retailers, wholesalers, distributors, dentists and skin health professionals. Through Hill's Pet Nutrition, it is also engaged in the pet nutrition market, selling products principally through authorized pet supply retailers, veterinarians, and e-commerce retailers. It also sells certain of its products direct-to-consumer. It sells its toothpastes under brands, such as Colgate, Darlie, elmex, hello, meridol, Sorriso and Tom's of Maine; its toothbrushes under brands, such as Colgate, Darlie, elmex and meridol; and its mouthwashes under brands, such as Colgate, elmex and meridol.</v>
    <v>33800</v>
    <v>New York Stock Exchange</v>
    <v>XNYS</v>
    <v>XNYS</v>
    <v>300 PARK AVE, NEW YORK, NY, 10022 US</v>
    <v>74.180000000000007</v>
    <v>Personal &amp; Household Products &amp; Services</v>
    <v>Stock</v>
    <v>45176.64299221016</v>
    <v>316</v>
    <v>72.67</v>
    <v>60902362805</v>
    <v>COLGATE-PALMOLIVE COMPANY</v>
    <v>COLGATE-PALMOLIVE COMPANY</v>
    <v>72.67</v>
    <v>40.323799999999999</v>
    <v>72.319999999999993</v>
    <v>73.67</v>
    <v>826691500</v>
    <v>CL</v>
    <v>COLGATE-PALMOLIVE COMPANY (XNYS:CL)</v>
    <v>1775498</v>
    <v>3404951</v>
    <v>1923</v>
  </rv>
  <rv s="2">
    <v>317</v>
  </rv>
  <rv s="0">
    <v>https://www.bing.com/financeapi/forcetrigger?t=ab3up2&amp;q=XTSX%3aTIE&amp;form=skydnc</v>
    <v>Learn more on Bing</v>
  </rv>
  <rv s="18">
    <v>46</v>
    <v>Coloured Ties Capital Inc. (XTSX:TIE)</v>
    <v>2</v>
    <v>47</v>
    <v>Finance</v>
    <v>8</v>
    <v>en-US</v>
    <v>ab3up2</v>
    <v>268435456</v>
    <v>1</v>
    <v>Powered by Refinitiv</v>
    <v>1.25</v>
    <v>0.3</v>
    <v>0.01</v>
    <v>9.9010000000000001E-3</v>
    <v>CAD</v>
    <v>Coloured Ties Capital Inc. is a Canada-based investment company, which is focused on early-stage investments in companies in the junior resources and technologies. The Company operates through a segment, which is engaged in the acquisition and sale of investments in other companies. It invests in multiple private and public companies across a variety of sectors that merit investments to advance promising ventures globally. The Company’s investment strategy also includes structuring and initiating deals focused on resources, themes, or regions as well as launching the development of businesses in select industries by helping with the hiring of management teams, providing seed capital and facilitating the transition of such private companies to the public market. Its subsidiary is Quebec Pegmatite Corporation.</v>
    <v>TSX Venture Exchange</v>
    <v>XTSX</v>
    <v>XTSX</v>
    <v>1500 - 1055 West Georgia Street, VANCOUVER, BC, V6E 4N7 CA</v>
    <v>1.02</v>
    <v>Investment Banking &amp; Investment Services</v>
    <v>Stock</v>
    <v>45175.80127314815</v>
    <v>319</v>
    <v>1.01</v>
    <v>17716941</v>
    <v>Coloured Ties Capital Inc.</v>
    <v>Coloured Ties Capital Inc.</v>
    <v>1.01</v>
    <v>1.9</v>
    <v>1.01</v>
    <v>1.02</v>
    <v>17369550</v>
    <v>TIE</v>
    <v>Coloured Ties Capital Inc. (XTSX:TIE)</v>
    <v>1350</v>
    <v>20740</v>
    <v>2008</v>
  </rv>
  <rv s="2">
    <v>320</v>
  </rv>
  <rv s="0">
    <v>https://www.bing.com/financeapi/forcetrigger?t=a1pwqh&amp;q=XNAS%3aCMCSA&amp;form=skydnc</v>
    <v>Learn more on Bing</v>
  </rv>
  <rv s="1">
    <v>0</v>
    <v>COMCAST CORPORATION (XNAS:CMCSA)</v>
    <v>2</v>
    <v>3</v>
    <v>Finance</v>
    <v>4</v>
    <v>en-US</v>
    <v>a1pwqh</v>
    <v>268435456</v>
    <v>1</v>
    <v>Powered by Refinitiv</v>
    <v>47.454999999999998</v>
    <v>28.39</v>
    <v>0.98839999999999995</v>
    <v>0.12</v>
    <v>2.6710000000000002E-3</v>
    <v>USD</v>
    <v>Comcast Corporation is a global media and technology company. The Company provides broadband, wireless, and video through Xfinity, Comcast Business, and Sky; produce, distribute, and stream entertainment, sports, and news through brands, including NBC, Telemundo, Universal, Peacock, and Sky; and brings theme parks and attractions to life through Universal Destinations and Experiences. The Company operates through two primary businesses, namely Connectivity &amp; Platforms and Content &amp; Experiences. The Connectivity &amp; Platforms segment contains its broadband and wireless connectivity businesses operated under the Xfinity and Comcast brands in the United States and under the Sky brand in certain territories in Europe. The Content &amp; Experiences segment contains its media and entertainment businesses that develop, produce, and distribute entertainment, news and information, sports, and other content for global audiences and that own and operate theme parks in the United States and Asia.</v>
    <v>186000</v>
    <v>Nasdaq Stock Market</v>
    <v>XNAS</v>
    <v>XNAS</v>
    <v>1 Comcast Ctr, PHILADELPHIA, PA, 19103-2838 US</v>
    <v>45.695</v>
    <v>Telecommunications Services</v>
    <v>Stock</v>
    <v>45176.643044189062</v>
    <v>322</v>
    <v>44.88</v>
    <v>185837241650</v>
    <v>COMCAST CORPORATION</v>
    <v>COMCAST CORPORATION</v>
    <v>44.88</v>
    <v>28.4389</v>
    <v>44.93</v>
    <v>45.05</v>
    <v>4125133000</v>
    <v>CMCSA</v>
    <v>COMCAST CORPORATION (XNAS:CMCSA)</v>
    <v>5855185</v>
    <v>16232043</v>
    <v>2001</v>
  </rv>
  <rv s="2">
    <v>323</v>
  </rv>
  <rv s="0">
    <v>https://www.bing.com/financeapi/forcetrigger?t=a1pw9c&amp;q=XNYS%3aCMA&amp;form=skydnc</v>
    <v>Learn more on Bing</v>
  </rv>
  <rv s="1">
    <v>0</v>
    <v>COMERICA INCORPORATED (XNYS:CMA)</v>
    <v>2</v>
    <v>3</v>
    <v>Finance</v>
    <v>4</v>
    <v>en-US</v>
    <v>a1pw9c</v>
    <v>268435456</v>
    <v>1</v>
    <v>Powered by Refinitiv</v>
    <v>86.42</v>
    <v>28.4</v>
    <v>1.2490000000000001</v>
    <v>-0.85</v>
    <v>-1.8255999999999998E-2</v>
    <v>USD</v>
    <v>Comerica Incorporated is a financial holding company. Its Commercial Bank segment serves small and middle market businesses, multinational corporations, and governmental entities by offering various products and services, including commercial loans and lines of credit, deposits, cash management, capital market products, international trade finance, letters of credit, foreign exchange management services and loan syndication services. Retail Bank segment includes a range of personal financial services, consisting of consumer lending, consumer deposit gathering and mortgage loan origination. The segment also offers a subset of commercial products and services to micro-businesses. Wealth Management segment offers products and services consisting of fiduciary services, private banking, retirement services, investment management and advisory services, investment banking and brokerage services. Finance segment includes the securities portfolio and asset and liability management activities.</v>
    <v>7280</v>
    <v>New York Stock Exchange</v>
    <v>XNYS</v>
    <v>XNYS</v>
    <v>1717 Main Street Mc6404, Attn: Kelly Gage, DALLAS, TX, 75201 US</v>
    <v>46.87</v>
    <v>Banking Services</v>
    <v>Stock</v>
    <v>45176.643003078127</v>
    <v>325</v>
    <v>45.35</v>
    <v>6023503815</v>
    <v>COMERICA INCORPORATED</v>
    <v>COMERICA INCORPORATED</v>
    <v>46.195</v>
    <v>4.8625999999999996</v>
    <v>46.56</v>
    <v>45.71</v>
    <v>131776500</v>
    <v>CMA</v>
    <v>COMERICA INCORPORATED (XNYS:CMA)</v>
    <v>333716</v>
    <v>1569426</v>
    <v>1972</v>
  </rv>
  <rv s="2">
    <v>326</v>
  </rv>
  <rv s="0">
    <v>https://www.bing.com/financeapi/forcetrigger?t=ae9tp2&amp;q=XPAR%3aPOM&amp;form=skydnc</v>
    <v>Learn more on Bing</v>
  </rv>
  <rv s="1">
    <v>0</v>
    <v>Compagnie Plastic Omnium SE (XPAR:POM)</v>
    <v>2</v>
    <v>41</v>
    <v>Finance</v>
    <v>16</v>
    <v>en-US</v>
    <v>ae9tp2</v>
    <v>268435456</v>
    <v>1</v>
    <v>Powered by Refinitiv</v>
    <v>20.100000000000001</v>
    <v>12.92</v>
    <v>1.8162</v>
    <v>-0.38</v>
    <v>-2.3485999999999996E-2</v>
    <v>EUR</v>
    <v>Compagnie Plastic Omnium SE is a France-based plastic processing group with activities in the Automobile and Environment sectors. The Automotive Division comprises two businesses: Auto Exterior parts, offered by Plastic Omnium Auto Exterior, and Fuel Systems provided by Inergy Automotive Systems, among others. The Environment Division specializes in waste containerization, urban and road signage and urban planning, provided by Plastic Omnium Systemes Urbains, SULO and Compagnie Signature. Compagnie Plastic Omnium SA is present in Europe and in the North and South America, including such countries, as Germany, Belgium, Poland, Sweden, Romania, the United States, Canada, Argentina and Brazil. In April 2013, the Company acquired an additional 40%-stake in its joint venture with Chinese company Xenio. In October 2013, it opened a development center in Lozorno, Slovakia, for its exterior and structural components operations.</v>
    <v>30220</v>
    <v>Euronext Paris</v>
    <v>XPAR</v>
    <v>XPAR</v>
    <v>19 Boulevard Jules Carteret, LYON, AUVERGNE-RHONE-ALPES, 69007 FR</v>
    <v>16.12</v>
    <v>Automobiles &amp; Auto Parts</v>
    <v>Stock</v>
    <v>45176.632256944446</v>
    <v>328</v>
    <v>15.75</v>
    <v>2354548000</v>
    <v>Compagnie Plastic Omnium SE</v>
    <v>Compagnie Plastic Omnium SE</v>
    <v>16.04</v>
    <v>14.2643</v>
    <v>16.18</v>
    <v>15.8</v>
    <v>145522200</v>
    <v>POM</v>
    <v>Compagnie Plastic Omnium SE (XPAR:POM)</v>
    <v>51963</v>
    <v>78700</v>
    <v>1955</v>
  </rv>
  <rv s="2">
    <v>329</v>
  </rv>
  <rv s="0">
    <v>https://www.bing.com/financeapi/forcetrigger?t=a1p55r&amp;q=XNYS%3aCAG&amp;form=skydnc</v>
    <v>Learn more on Bing</v>
  </rv>
  <rv s="1">
    <v>0</v>
    <v>CONAGRA BRANDS, INC. (XNYS:CAG)</v>
    <v>2</v>
    <v>3</v>
    <v>Finance</v>
    <v>4</v>
    <v>en-US</v>
    <v>a1p55r</v>
    <v>268435456</v>
    <v>1</v>
    <v>Powered by Refinitiv</v>
    <v>41.3</v>
    <v>29</v>
    <v>0.54200000000000004</v>
    <v>6.5000000000000002E-2</v>
    <v>2.238E-3</v>
    <v>USD</v>
    <v>Conagra Brands, Inc. is a consumer packaged goods food company. The Company operates in various sectors of the food industry, with a focus on the sale of branded, private branded, and value-added consumer food, as well as foodservice items and ingredients. Its Grocery &amp; Snacks segment principally includes branded, shelf-stable food products sold in various retail channels in the United States. Its Refrigerated &amp; Frozen segment principally includes branded, temperature-controlled food products sold in various retail channels in the United States. Its International segment principally includes branded food products, in various temperature states, sold in various retail and foodservice channels outside of the United States. Its Foodservice segment includes branded and customized food products, including meals, entrees, sauces, and a variety of custom-manufactured culinary products packaged for sale to restaurants and other foodservice establishments, primarily in the United States.</v>
    <v>18600</v>
    <v>New York Stock Exchange</v>
    <v>XNYS</v>
    <v>XNYS</v>
    <v>222 Merchandise Mart Plz Ste 1300, CHICAGO, IL, 60654-1103 US</v>
    <v>29.34</v>
    <v>Food &amp; Tobacco</v>
    <v>Stock</v>
    <v>45176.643019582814</v>
    <v>331</v>
    <v>29.018799999999999</v>
    <v>13913091882</v>
    <v>CONAGRA BRANDS, INC.</v>
    <v>CONAGRA BRANDS, INC.</v>
    <v>29.18</v>
    <v>20.402999999999999</v>
    <v>29.05</v>
    <v>29.114999999999998</v>
    <v>477866800</v>
    <v>CAG</v>
    <v>CONAGRA BRANDS, INC. (XNYS:CAG)</v>
    <v>899454</v>
    <v>3463017</v>
    <v>1975</v>
  </rv>
  <rv s="2">
    <v>332</v>
  </rv>
  <rv s="0">
    <v>https://www.bing.com/financeapi/forcetrigger?t=a1q5nm&amp;q=XNYS%3aCOP&amp;form=skydnc</v>
    <v>Learn more on Bing</v>
  </rv>
  <rv s="1">
    <v>0</v>
    <v>CONOCOPHILLIPS (XNYS:COP)</v>
    <v>2</v>
    <v>3</v>
    <v>Finance</v>
    <v>4</v>
    <v>en-US</v>
    <v>a1q5nm</v>
    <v>268435456</v>
    <v>1</v>
    <v>Powered by Refinitiv</v>
    <v>138.49</v>
    <v>91.533799999999999</v>
    <v>1.3174999999999999</v>
    <v>-0.73</v>
    <v>-5.9319999999999998E-3</v>
    <v>USD</v>
    <v>ConocoPhillips is an exploration and production company. The Company operates through six segments: Alaska, Lower 48, Canada, Europe, Middle East and North Africa, Asia Pacific, and Other International. The Alaska segment primarily explores for, produces, transports and markets crude oil, natural gas and natural gas liquids (NGLs). The Lower 48 segment consists of operations located in the 48 contiguous United States and the Gulf of Mexico. Its Canada segments consist of the Surmont oil sands developments in Alberta and British Columbia. The Europe, Middle East and North Africa segment consists of operations principally located in the Norwegian sector of the North Sea; the Norwegian Sea; Qatar; Libya; and commercial and terminal operations in the United Kingdom. The Other International segment includes interests in Colombia, as well as contingencies associated with prior operations in other countries.</v>
    <v>9700</v>
    <v>New York Stock Exchange</v>
    <v>XNYS</v>
    <v>XNYS</v>
    <v>925 N. Eldridge Parkway, HOUSTON, TX, 77079-2703 US</v>
    <v>123.67</v>
    <v>Oil &amp; Gas</v>
    <v>Stock</v>
    <v>45176.64301322891</v>
    <v>334</v>
    <v>121.63</v>
    <v>146501048940</v>
    <v>CONOCOPHILLIPS</v>
    <v>CONOCOPHILLIPS</v>
    <v>123.03</v>
    <v>11.8278</v>
    <v>123.07</v>
    <v>122.34</v>
    <v>1197491000</v>
    <v>COP</v>
    <v>CONOCOPHILLIPS (XNYS:COP)</v>
    <v>977334</v>
    <v>4256763</v>
    <v>2001</v>
  </rv>
  <rv s="2">
    <v>335</v>
  </rv>
  <rv s="0">
    <v>https://www.bing.com/financeapi/forcetrigger?t=a1rmkr&amp;q=XNYS%3aED&amp;form=skydnc</v>
    <v>Learn more on Bing</v>
  </rv>
  <rv s="1">
    <v>0</v>
    <v>CONSOLIDATED EDISON, INC. (XNYS:ED)</v>
    <v>2</v>
    <v>3</v>
    <v>Finance</v>
    <v>4</v>
    <v>en-US</v>
    <v>a1rmkr</v>
    <v>268435456</v>
    <v>1</v>
    <v>Powered by Refinitiv</v>
    <v>102.21</v>
    <v>78.099999999999994</v>
    <v>0.37230000000000002</v>
    <v>2.21</v>
    <v>2.5461000000000001E-2</v>
    <v>USD</v>
    <v>Consolidated Edison, Inc. is a holding company that provides energy-related products and services through its subsidiaries. The Company’s subsidiaries include Consolidated Edison Company of New York, Inc. (CECONY), a regulated utility providing electric service in New York City and New York's Westchester County, gas service in Manhattan, the Bronx, parts of Queens and parts of Westchester and steam service in Manhattan, and Orange and Rockland Utilities, Inc. (O&amp;R), a regulated utility serving customers in a 1,300-square-mile-area in southeastern New York State and northern New Jersey. Its subsidiaries also include Con Edison Transmission, Inc. (Con Edison Transmission), which invests in electric transmission projects in transition to clean and renewable energy. Con Edison Transmission manages both electric and gas assets that are focused to develop electric transmission projects in New York, New England, the Mid-Atlantic states, and the Midwest.</v>
    <v>14319</v>
    <v>New York Stock Exchange</v>
    <v>XNYS</v>
    <v>XNYS</v>
    <v>4 Irving Place, NEW YORK, NY, 10003 US</v>
    <v>89.07</v>
    <v>Electrical Utilities &amp; IPPs</v>
    <v>Stock</v>
    <v>45176.643003193749</v>
    <v>337</v>
    <v>87.58</v>
    <v>30701649636</v>
    <v>CONSOLIDATED EDISON, INC.</v>
    <v>CONSOLIDATED EDISON, INC.</v>
    <v>87.68</v>
    <v>12.485200000000001</v>
    <v>86.8</v>
    <v>89.01</v>
    <v>344923600</v>
    <v>ED</v>
    <v>CONSOLIDATED EDISON, INC. (XNYS:ED)</v>
    <v>383423</v>
    <v>1710037</v>
    <v>1997</v>
  </rv>
  <rv s="2">
    <v>338</v>
  </rv>
  <rv s="0">
    <v>https://www.bing.com/financeapi/forcetrigger?t=a23rm7&amp;q=XNYS%3aSTZ&amp;form=skydnc</v>
    <v>Learn more on Bing</v>
  </rv>
  <rv s="1">
    <v>0</v>
    <v>CONSTELLATION BRANDS, INC. (XNYS:STZ)</v>
    <v>2</v>
    <v>3</v>
    <v>Finance</v>
    <v>4</v>
    <v>en-US</v>
    <v>a23rm7</v>
    <v>268435456</v>
    <v>1</v>
    <v>Powered by Refinitiv</v>
    <v>273.64999999999998</v>
    <v>208.12</v>
    <v>1.0461</v>
    <v>1.32</v>
    <v>5.1000000000000004E-3</v>
    <v>USD</v>
    <v>Constellation Brands, Inc. is an international beverage and alcohol company. The Company is a producer and marketer of beer, wine, and spirits with operations in the United States, Mexico, New Zealand, and Italy. Its segments include Beer, Wine and Spirits, and Canopy. It sells a number of brands in the import and craft beer categories, including Corona Extra, Corona Light, Modelo Especial, Corona Premier, Victoria, Pacifico, and others. It offers a portfolio of wine and spirits brands, which include Cook’s California Champagne, Mount Veeder, My Favorite Neighbor, Casa Noble, Mi CAMPO, Kim Crawford, Ruffino, Robert Mondavi Winery, Copper &amp; Kings, and others. The Canopy Equity Method Investment makes up the Canopy segment. It operates over five distilleries in the United States for the production of its spirits; two facilities for High West whiskey, one facility each for Copper &amp; Kings American brandies, Nelson’s Green Brier bourbon and whiskey products, and Austin Cocktails.</v>
    <v>10700</v>
    <v>New York Stock Exchange</v>
    <v>XNYS</v>
    <v>XNYS</v>
    <v>207 High Point Drive, Building 100, VICTOR, NY, 14564 US</v>
    <v>260.3535</v>
    <v>Beverages</v>
    <v>Stock</v>
    <v>45176.642949548441</v>
    <v>340</v>
    <v>258.51499999999999</v>
    <v>47682011091</v>
    <v>CONSTELLATION BRANDS, INC.</v>
    <v>CONSTELLATION BRANDS, INC.</v>
    <v>259.08999999999997</v>
    <v>608.33489999999995</v>
    <v>258.81</v>
    <v>260.13</v>
    <v>183300700</v>
    <v>STZ</v>
    <v>CONSTELLATION BRANDS, INC. (XNYS:STZ)</v>
    <v>158144</v>
    <v>811131</v>
    <v>1972</v>
  </rv>
  <rv s="2">
    <v>341</v>
  </rv>
  <rv s="0">
    <v>https://www.bing.com/financeapi/forcetrigger?t=a1tym7&amp;q=XNYS%3aGLW&amp;form=skydnc</v>
    <v>Learn more on Bing</v>
  </rv>
  <rv s="1">
    <v>0</v>
    <v>CORNING INCORPORATED (XNYS:GLW)</v>
    <v>2</v>
    <v>3</v>
    <v>Finance</v>
    <v>4</v>
    <v>en-US</v>
    <v>a1tym7</v>
    <v>268435456</v>
    <v>1</v>
    <v>Powered by Refinitiv</v>
    <v>37.1</v>
    <v>28.98</v>
    <v>1.0623</v>
    <v>-0.36</v>
    <v>-1.1298999999999998E-2</v>
    <v>USD</v>
    <v>Corning Incorporated is a materials science technology and innovation company. The Company operates through five segments: Optical Communications, Display Technologies, Specialty Materials, Environmental Technologies and Life Sciences. The Optical Communications segment manufactures carrier network and enterprise network components for the telecommunications industry. The Display Technologies segment manufactures glass substrates for flat panel liquid crystal displays and other high-performance display panels. Its Specialty Materials segment is engaged in manufacturing products that provide material formulations for glass, glass ceramics and fluoride crystals to meet demand for customer needs. Its Environmental Technologies segment manufactures ceramic substrates and filters for emission control systems. Its Life Sciences segment manufactures glass and plastic labware, equipment, media, serum and reagents enabling workflow solutions for drug discovery and bioproduction.</v>
    <v>57500</v>
    <v>New York Stock Exchange</v>
    <v>XNYS</v>
    <v>XNYS</v>
    <v>One Riverfront Plaza, CORNING, NY, 14831-0001 US</v>
    <v>31.84</v>
    <v>Electronic Equipment &amp; Parts</v>
    <v>Stock</v>
    <v>45176.642987418752</v>
    <v>343</v>
    <v>31.46</v>
    <v>26868929850</v>
    <v>CORNING INCORPORATED</v>
    <v>CORNING INCORPORATED</v>
    <v>31.58</v>
    <v>43.490099999999998</v>
    <v>31.86</v>
    <v>31.5</v>
    <v>852981900</v>
    <v>GLW</v>
    <v>CORNING INCORPORATED (XNYS:GLW)</v>
    <v>808471</v>
    <v>3148532</v>
    <v>1936</v>
  </rv>
  <rv s="2">
    <v>344</v>
  </rv>
  <rv s="0">
    <v>https://www.bing.com/financeapi/forcetrigger?t=a1q6k2&amp;q=XNAS%3aCOST&amp;form=skydnc</v>
    <v>Learn more on Bing</v>
  </rv>
  <rv s="1">
    <v>0</v>
    <v>COSTCO WHOLESALE CORPORATION (XNAS:COST)</v>
    <v>2</v>
    <v>3</v>
    <v>Finance</v>
    <v>4</v>
    <v>en-US</v>
    <v>a1q6k2</v>
    <v>268435456</v>
    <v>1</v>
    <v>Powered by Refinitiv</v>
    <v>571.16</v>
    <v>447.9</v>
    <v>0.78920000000000001</v>
    <v>0.49</v>
    <v>8.9630000000000005E-4</v>
    <v>USD</v>
    <v>Costco Wholesale Corporation operates membership warehouses and e-commerce websites. The Company operates 861 warehouses, including 591 in the United States and Puerto Rico, 107 in Canada, 40 in Mexico, 33 in Japan, 29 in the United Kingdom, 18 in Korea, 15 in Australia, 14 in Taiwan, five in China, four in Spain, two in France, and one each in Iceland, New Zealand and Sweden. It also operates e-commerce sites in the United States, Canada, the United Kingdom, Mexico, Korea, Taiwan, Japan and Australia. It provides a wide selection of merchandise, convenience of specialty departments and exclusive member services. It operates through three segments: United States Operations, Canadian Operations, and Other International Operations. The Company offers merchandise categories (foods and sundries, non-foods, and fresh foods), warehouse ancillary (gasoline, pharmacy, optical, food court, hearing aids and tire installation) and other businesses (e-commerce, business centers, travel and other).</v>
    <v>304000</v>
    <v>Nasdaq Stock Market</v>
    <v>XNAS</v>
    <v>XNAS</v>
    <v>999 Lake Dr, ISSAQUAH, WA, 98027- US</v>
    <v>550.17999999999995</v>
    <v>Diversified Retail</v>
    <v>Stock</v>
    <v>45176.64305476797</v>
    <v>346</v>
    <v>544.28499999999997</v>
    <v>242481996229</v>
    <v>COSTCO WHOLESALE CORPORATION</v>
    <v>COSTCO WHOLESALE CORPORATION</v>
    <v>548.65</v>
    <v>40.502499999999998</v>
    <v>546.69000000000005</v>
    <v>547.17999999999995</v>
    <v>443148500</v>
    <v>COST</v>
    <v>COSTCO WHOLESALE CORPORATION (XNAS:COST)</v>
    <v>396455</v>
    <v>1424477</v>
    <v>1987</v>
  </rv>
  <rv s="2">
    <v>347</v>
  </rv>
  <rv s="0">
    <v>https://www.bing.com/financeapi/forcetrigger?t=ab34qh&amp;q=XTSX%3aCOV&amp;form=skydnc</v>
    <v>Learn more on Bing</v>
  </rv>
  <rv s="9">
    <v>21</v>
    <v>Covalon Technologies Ltd. (XTSX:COV)</v>
    <v>2</v>
    <v>42</v>
    <v>Finance</v>
    <v>8</v>
    <v>en-US</v>
    <v>ab34qh</v>
    <v>268435456</v>
    <v>1</v>
    <v>Powered by Refinitiv</v>
    <v>2.66</v>
    <v>1.45</v>
    <v>0.92900000000000005</v>
    <v>0</v>
    <v>0</v>
    <v>CAD</v>
    <v>Covalon Technologies Ltd. is engaged in researching, developing, manufacturing, and marketing of protected medical products that enhance patient outcomes and save lives in the areas of wound care, infection management and surgical procedures. It develops products that are sold under Covalon's name. It also develops and commercializes medical products for other medical companies under development and license contracts. Its dressing types include alginate dressings, antimicrobial dressings, antimicrobial powder burn dressings, collagen dressings, collagen powders diabetic ulcer dressings, foam dressings, hydrocolloid dressings, silicone dressings, and super absorbent dressings. Its perioperative care solutions provide antimicrobial protection of pre-operative skin, through postoperative incision care to scar prophylaxis. Its brands include ColActive Plus, ColActive Plus Powder, ColActive Transfer, CovaClear IV, IV Clear, SurgiClear, VALGuard, CovaWound, CovaView IV and MediClear PreOp.</v>
    <v>TSX Venture Exchange</v>
    <v>XTSX</v>
    <v>XTSX</v>
    <v>1660 Tech Avenue, Unit 5, MISSISSAUGA, ON, L4W 5S7 CA</v>
    <v>1.5</v>
    <v>Biotechnology &amp; Medical Research</v>
    <v>Stock</v>
    <v>45175.745868055557</v>
    <v>349</v>
    <v>1.5</v>
    <v>37601520</v>
    <v>Covalon Technologies Ltd.</v>
    <v>Covalon Technologies Ltd.</v>
    <v>1.5</v>
    <v>1.5</v>
    <v>1.5</v>
    <v>25067680</v>
    <v>COV</v>
    <v>Covalon Technologies Ltd. (XTSX:COV)</v>
    <v>1000</v>
    <v>380</v>
    <v>2004</v>
  </rv>
  <rv s="2">
    <v>350</v>
  </rv>
  <rv s="0">
    <v>https://www.bing.com/financeapi/forcetrigger?t=af7c6h&amp;q=XFRA%3aCTL&amp;form=skydnc</v>
    <v>Learn more on Bing</v>
  </rv>
  <rv s="1">
    <v>0</v>
    <v>CREATIVE TECHNOLOGY LTD. (XFRA:CTL)</v>
    <v>2</v>
    <v>48</v>
    <v>Finance</v>
    <v>16</v>
    <v>en-US</v>
    <v>af7c6h</v>
    <v>268435456</v>
    <v>1</v>
    <v>Powered by Refinitiv</v>
    <v>5.69</v>
    <v>0.70499999999999996</v>
    <v>1.2658</v>
    <v>-1.4999999999999999E-2</v>
    <v>-1.9231000000000002E-2</v>
    <v>EUR</v>
    <v>Creative Technology Ltd. is a Singapore-based company that provides digital entertainment products. The Company provides audio solutions, wireless speakers, earphone products and portable media devices. Its products include Super X-Fi, sound blaster, speakers, headphones, peripherals, work solutions, webcams, adapters, accessories, and others. Super X-Fi captures the listening experience of a multi-speaker system in a professional studio and recreates the same expansive experience in headphones using computational audio intensive techniques to custom fit audio, for every individual, through a head and ear-mapping process. Its sound blaster products include Sound Blaster Buying Guide, Internal Sound Cards, External USB DAC and Amp, Gaming DAC and Amp, and Gaming Headsets. Its speakers include computer speakers, soundbar speakers, blue tooth speakers, portable speakers and accessories. Its headphone products include wireless headphones, over-ear headphones, in-ear headphones, and others.</v>
    <v>4900</v>
    <v>Deutsche Boerse AG</v>
    <v>XFRA</v>
    <v>XFRA</v>
    <v>31, International Business Park, #03-01, Lobby C, Creative Resource, 609921 SG</v>
    <v>0.76500000000000001</v>
    <v>Computers, Phones &amp; Household Electronics</v>
    <v>Stock</v>
    <v>45176.62777777778</v>
    <v>352</v>
    <v>0.76500000000000001</v>
    <v>87750000</v>
    <v>CREATIVE TECHNOLOGY LTD.</v>
    <v>CREATIVE TECHNOLOGY LTD.</v>
    <v>0.76500000000000001</v>
    <v>5.91</v>
    <v>0.78</v>
    <v>0.76500000000000001</v>
    <v>75000000</v>
    <v>CTL</v>
    <v>CREATIVE TECHNOLOGY LTD. (XFRA:CTL)</v>
    <v>20</v>
    <v>6690</v>
    <v>1983</v>
  </rv>
  <rv s="2">
    <v>353</v>
  </rv>
  <rv s="0">
    <v>https://www.bing.com/financeapi/forcetrigger?t=a1pcf2&amp;q=XNYS%3aCCI&amp;form=skydnc</v>
    <v>Learn more on Bing</v>
  </rv>
  <rv s="1">
    <v>0</v>
    <v>CROWN CASTLE INC. (XNYS:CCI)</v>
    <v>2</v>
    <v>3</v>
    <v>Finance</v>
    <v>4</v>
    <v>en-US</v>
    <v>a1pcf2</v>
    <v>268435456</v>
    <v>1</v>
    <v>Powered by Refinitiv</v>
    <v>177.78</v>
    <v>97.94</v>
    <v>0.65059999999999996</v>
    <v>0.32</v>
    <v>3.2320000000000001E-3</v>
    <v>USD</v>
    <v>Crown Castle Inc. owns, operates and leases shared communications infrastructure. Its segments include Towers and Fiber. The Towers segment provides access, including space or capacity, to its towers, which are geographically dispersed throughout the United States. The Towers segment also reflects certain ancillary services relating to the Company's towers, predominately consisting of site development services and installation services. The Fiber segment provides access, including space or capacity, to its fiber primarily supporting small cell networks and fiber solutions geographically dispersed throughout the United States. Its business is providing access, including space or capacity, to its shared communications infrastructure via long-term contracts in various forms. It has approximately 40,000 towers and other structures, such as rooftops, and 85,000 route miles of fiber, primarily supporting small cell networks and fiber solutions.</v>
    <v>5000</v>
    <v>New York Stock Exchange</v>
    <v>XNYS</v>
    <v>XNYS</v>
    <v>8020 Katy Freeway, HOUSTON, TX, 77024 US</v>
    <v>99.82</v>
    <v>Residential &amp; Commercial REIT</v>
    <v>Stock</v>
    <v>45176.642977071097</v>
    <v>355</v>
    <v>98.75</v>
    <v>43072948620</v>
    <v>CROWN CASTLE INC.</v>
    <v>CROWN CASTLE INC.</v>
    <v>99</v>
    <v>25.185199999999998</v>
    <v>99</v>
    <v>99.32</v>
    <v>433678500</v>
    <v>CCI</v>
    <v>CROWN CASTLE INC. (XNYS:CCI)</v>
    <v>838807</v>
    <v>2677341</v>
    <v>2014</v>
  </rv>
  <rv s="2">
    <v>356</v>
  </rv>
  <rv s="0">
    <v>https://www.bing.com/financeapi/forcetrigger?t=a1pxec&amp;q=XNYS%3aCMI&amp;form=skydnc</v>
    <v>Learn more on Bing</v>
  </rv>
  <rv s="1">
    <v>0</v>
    <v>CUMMINS INC. (XNYS:CMI)</v>
    <v>2</v>
    <v>3</v>
    <v>Finance</v>
    <v>4</v>
    <v>en-US</v>
    <v>a1pxec</v>
    <v>268435456</v>
    <v>1</v>
    <v>Powered by Refinitiv</v>
    <v>265.27999999999997</v>
    <v>200.39500000000001</v>
    <v>1.071</v>
    <v>-3.4470000000000001</v>
    <v>-1.4624999999999999E-2</v>
    <v>USD</v>
    <v>Cummins Inc. offers complementary business segments that design, manufacture, distribute and service a portfolio of power solutions. The Company's segments include Components, Engine, Distribution, Power Systems, and Accelera. The Components segment sells filtration products, aftertreatment systems, turbochargers, electronics, fuel systems, automated transmissions, axles, and suspension systems. The Engine segment produces engines and associated parts for sale to customers in on-highway and various off-highway markets. The Distribution segment includes distributorships engaged in wholesaling engines, generator sets and service parts. The Power Systems segment is an integrated power provider, which designs, manufactures, and sells engines for industrial applications, standby and prime power generator sets, alternators, and other power components. The Accelera segment designs, manufactures, sells and supports hydrogen production solutions as well as electrified power systems.</v>
    <v>73600</v>
    <v>New York Stock Exchange</v>
    <v>XNYS</v>
    <v>XNYS</v>
    <v>BOX 3005 MAIL CODE 60207, 500 JACKSON ST, COLUMBUS, IN, 47202-3005 US</v>
    <v>235.36009999999999</v>
    <v>Automobiles &amp; Auto Parts</v>
    <v>Stock</v>
    <v>45176.642966503903</v>
    <v>358</v>
    <v>231.19</v>
    <v>32896547445</v>
    <v>CUMMINS INC.</v>
    <v>CUMMINS INC.</v>
    <v>234.81</v>
    <v>17.568100000000001</v>
    <v>235.69</v>
    <v>232.24299999999999</v>
    <v>141647100</v>
    <v>CMI</v>
    <v>CUMMINS INC. (XNYS:CMI)</v>
    <v>166061</v>
    <v>784527</v>
    <v>1919</v>
  </rv>
  <rv s="2">
    <v>359</v>
  </rv>
  <rv s="0">
    <v>https://www.bing.com/financeapi/forcetrigger?t=aa5qu2&amp;q=XASX%3aCVC&amp;form=skydnc</v>
    <v>Learn more on Bing</v>
  </rv>
  <rv s="11">
    <v>26</v>
    <v>CVC LIMITED (XASX:CVC)</v>
    <v>2</v>
    <v>7</v>
    <v>Finance</v>
    <v>8</v>
    <v>en-US</v>
    <v>aa5qu2</v>
    <v>268435456</v>
    <v>1</v>
    <v>Powered by Refinitiv</v>
    <v>2.5499999999999998</v>
    <v>1.85</v>
    <v>0.65010000000000001</v>
    <v>0</v>
    <v>0</v>
    <v>AUD</v>
    <v>CVC Limited is an Australia-based company, which is engaged in property finance and development; provision of investment and development capital; and investment in other non-property opportunities. The Company operates through two segments: Property Investment and Non-Property Investment. Property Investment segment includes investments in property related ordinary equity, preference equity, joint ventures, options to acquire an interest in direct property subject to planning outcomes and property backed lending comprises loans backed by underlying property assets. Non-Property Investment segment comprises listed investments, unlisted investments and secured lending opportunities that are non-property related. The segment also includes receivables, litigation claims and other investments. Its subsidiaries include Albemarle Altfi Investments Unit Trust, Biomedical Systems Pty Limited, CVC Caboolture Unit Trust, CVC Elara Developments Pty Ltd, CVC Managers Pty Limited and other.</v>
    <v>10</v>
    <v>Australian Securities Exchange</v>
    <v>XASX</v>
    <v>XASX</v>
    <v>L 37 1 Macquarie Pl, SYDNEY, NEW SOUTH WALES, 2000 AU</v>
    <v>2.4</v>
    <v>Banking Services</v>
    <v>Stock</v>
    <v>45174.375</v>
    <v>361</v>
    <v>2.4</v>
    <v>280377800</v>
    <v>CVC LIMITED</v>
    <v>CVC LIMITED</v>
    <v>2.4</v>
    <v>2.4</v>
    <v>2.4</v>
    <v>116824100</v>
    <v>CVC</v>
    <v>CVC LIMITED (XASX:CVC)</v>
    <v>5</v>
    <v>2330</v>
    <v>1984</v>
  </rv>
  <rv s="2">
    <v>362</v>
  </rv>
  <rv s="0">
    <v>https://www.bing.com/financeapi/forcetrigger?t=a1qlnm&amp;q=XNYS%3aCVS&amp;form=skydnc</v>
    <v>Learn more on Bing</v>
  </rv>
  <rv s="1">
    <v>0</v>
    <v>CVS HEALTH CORPORATION (XNYS:CVS)</v>
    <v>2</v>
    <v>3</v>
    <v>Finance</v>
    <v>4</v>
    <v>en-US</v>
    <v>a1qlnm</v>
    <v>268435456</v>
    <v>1</v>
    <v>Powered by Refinitiv</v>
    <v>104.83</v>
    <v>64.62</v>
    <v>0.61160000000000003</v>
    <v>-0.02</v>
    <v>-3.0529999999999999E-4</v>
    <v>USD</v>
    <v>CVS Health Corporation, together with its subsidiaries, is a diversified health solutions company. The Company’s segments include Health Care Benefits, Health Services, Pharmacy &amp; Consumer Wellness and Corporate/Other. Its Health Care Benefits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and diagnostic testing.</v>
    <v>300000</v>
    <v>New York Stock Exchange</v>
    <v>XNYS</v>
    <v>XNYS</v>
    <v>1 Cvs Dr, WOONSOCKET, RI, 02895-6146 US</v>
    <v>66.17</v>
    <v>Healthcare Providers &amp; Services</v>
    <v>Stock</v>
    <v>45176.643047024998</v>
    <v>364</v>
    <v>65.05</v>
    <v>84115290510</v>
    <v>CVS HEALTH CORPORATION</v>
    <v>CVS HEALTH CORPORATION</v>
    <v>65.72</v>
    <v>28.759799999999998</v>
    <v>65.510000000000005</v>
    <v>65.489999999999995</v>
    <v>1284399000</v>
    <v>CVS</v>
    <v>CVS HEALTH CORPORATION (XNYS:CVS)</v>
    <v>1615549</v>
    <v>9545546</v>
    <v>1996</v>
  </rv>
  <rv s="2">
    <v>365</v>
  </rv>
  <rv s="0">
    <v>https://www.bing.com/financeapi/forcetrigger?t=a1r1lh&amp;q=XNYS%3aDHI&amp;form=skydnc</v>
    <v>Learn more on Bing</v>
  </rv>
  <rv s="1">
    <v>0</v>
    <v>D.R. HORTON, INC. (XNYS:DHI)</v>
    <v>2</v>
    <v>3</v>
    <v>Finance</v>
    <v>4</v>
    <v>en-US</v>
    <v>a1r1lh</v>
    <v>268435456</v>
    <v>1</v>
    <v>Powered by Refinitiv</v>
    <v>132.29990000000001</v>
    <v>66.010000000000005</v>
    <v>1.5555000000000001</v>
    <v>0.995</v>
    <v>8.6049999999999998E-3</v>
    <v>USD</v>
    <v>D.R. Horton, Inc. is a homebuilder primarily engaged in the acquisition and development of land and the construction and sale of residential homes, with operations in 110 markets across 33 states. Its segments include homebuilding, Forestar lot development, financial services, and rental operations. The homebuilding segment designs, builds, and sells, single-family detached homes on lots they develop and on fully developed lots purchased ready for home construction. The Forestar lot development segment operates in about 52 markets across 20 states. The financial services segment provides mortgage financing and title agency services to homebuyers in many of the Company’s homebuilding markets. The rental operations segment consists of multi-family and single-family rental operations. The multi-family rental operations develop, construct, lease and sell residential rental properties. The single-family rental operations primarily construct and lease single-family homes within a community.</v>
    <v>13237</v>
    <v>New York Stock Exchange</v>
    <v>XNYS</v>
    <v>XNYS</v>
    <v>1341 Horton Cir, ARLINGTON, TX, 76011-4310 US</v>
    <v>117.08</v>
    <v>Homebuilding &amp; Construction Supplies</v>
    <v>Stock</v>
    <v>45176.642941747654</v>
    <v>367</v>
    <v>114.48</v>
    <v>39453840975</v>
    <v>D.R. HORTON, INC.</v>
    <v>D.R. HORTON, INC.</v>
    <v>115.43</v>
    <v>8.2227999999999994</v>
    <v>115.63</v>
    <v>116.625</v>
    <v>338296600</v>
    <v>DHI</v>
    <v>D.R. HORTON, INC. (XNYS:DHI)</v>
    <v>638368</v>
    <v>2731445</v>
    <v>1991</v>
  </rv>
  <rv s="2">
    <v>368</v>
  </rv>
  <rv s="0">
    <v>https://www.bing.com/financeapi/forcetrigger?t=a1r1r7&amp;q=XNYS%3aDHR&amp;form=skydnc</v>
    <v>Learn more on Bing</v>
  </rv>
  <rv s="1">
    <v>0</v>
    <v>DANAHER CORPORATION (XNYS:DHR)</v>
    <v>2</v>
    <v>3</v>
    <v>Finance</v>
    <v>4</v>
    <v>en-US</v>
    <v>a1r1r7</v>
    <v>268435456</v>
    <v>1</v>
    <v>Powered by Refinitiv</v>
    <v>294.60000000000002</v>
    <v>221.22</v>
    <v>0.80169999999999997</v>
    <v>-1.97</v>
    <v>-7.6659999999999992E-3</v>
    <v>USD</v>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v>79000</v>
    <v>New York Stock Exchange</v>
    <v>XNYS</v>
    <v>XNYS</v>
    <v>2200 Pennsylvania Ave NW Ste 800W, WASHINGTON, DC, 20037-1701 US</v>
    <v>258.44</v>
    <v>Healthcare Equipment &amp; Supplies</v>
    <v>Stock</v>
    <v>45176.643021550779</v>
    <v>370</v>
    <v>254.58500000000001</v>
    <v>188294552542</v>
    <v>DANAHER CORPORATION</v>
    <v>DANAHER CORPORATION</v>
    <v>256.39</v>
    <v>30.143599999999999</v>
    <v>256.99</v>
    <v>255.02</v>
    <v>738352100</v>
    <v>DHR</v>
    <v>DANAHER CORPORATION (XNYS:DHR)</v>
    <v>426038</v>
    <v>1961227</v>
    <v>1986</v>
  </rv>
  <rv s="2">
    <v>371</v>
  </rv>
  <rv s="0">
    <v>https://www.bing.com/financeapi/forcetrigger?t=a1ra3m&amp;q=XNYS%3aDRI&amp;form=skydnc</v>
    <v>Learn more on Bing</v>
  </rv>
  <rv s="1">
    <v>0</v>
    <v>DARDEN RESTAURANTS, INC. (XNYS:DRI)</v>
    <v>2</v>
    <v>3</v>
    <v>Finance</v>
    <v>4</v>
    <v>en-US</v>
    <v>a1ra3m</v>
    <v>268435456</v>
    <v>1</v>
    <v>Powered by Refinitiv</v>
    <v>173.06</v>
    <v>120.2</v>
    <v>1.2335</v>
    <v>0.15</v>
    <v>1.0070000000000001E-3</v>
    <v>USD</v>
    <v>Darden Restaurants, Inc. (Darden) is a full-service restaurant company. The Company owns and operates more than 1,850 restaurants. The Company’s brand portfolio includes Olive Garden, LongHorn Steakhouse, Yard House, Ruth's Chris Steak House, Cheddar’s Scratch Kitchen, The Capital Grille, Seasons 52, Eddie V's and Bahama Breeze. Darden's segments include Olive Garden, LongHorn Steakhouse, Fine Dining and Other Business. The Olive Garden segment includes its Company-owned Olive Garden restaurants in the United States and Canada. The LongHorn Steakhouse segment includes the results of its Company-owned LongHorn Steakhouse restaurants in the United States. The Fine Dining segment consists of premium brands that operate within the fine-dining sub-segment of full-service dining and includes its Company-owned The Capital Grille and Eddie V’s restaurants in the United States. Ruth's Chris Steak House offers signature USDA Prime steaks.</v>
    <v>187384</v>
    <v>New York Stock Exchange</v>
    <v>XNYS</v>
    <v>XNYS</v>
    <v>1000 Darden Center Dr, ORLANDO, FL, 32837 US</v>
    <v>150.27000000000001</v>
    <v>Hotels &amp; Entertainment Services</v>
    <v>Stock</v>
    <v>45176.642881284373</v>
    <v>373</v>
    <v>148.88999999999999</v>
    <v>18022209030</v>
    <v>DARDEN RESTAURANTS, INC.</v>
    <v>DARDEN RESTAURANTS, INC.</v>
    <v>149.155</v>
    <v>18.5867</v>
    <v>148.94999999999999</v>
    <v>149.1</v>
    <v>120873300</v>
    <v>DRI</v>
    <v>DARDEN RESTAURANTS, INC. (XNYS:DRI)</v>
    <v>242877</v>
    <v>1041836</v>
    <v>1995</v>
  </rv>
  <rv s="2">
    <v>374</v>
  </rv>
  <rv s="0">
    <v>https://www.bing.com/financeapi/forcetrigger?t=a1rec7&amp;q=XNYS%3aDVA&amp;form=skydnc</v>
    <v>Learn more on Bing</v>
  </rv>
  <rv s="1">
    <v>0</v>
    <v>DAVITA INC. (XNYS:DVA)</v>
    <v>2</v>
    <v>3</v>
    <v>Finance</v>
    <v>4</v>
    <v>en-US</v>
    <v>a1rec7</v>
    <v>268435456</v>
    <v>1</v>
    <v>Powered by Refinitiv</v>
    <v>116.97</v>
    <v>65.28</v>
    <v>0.94330000000000003</v>
    <v>-2.4700000000000002</v>
    <v>-2.4976999999999999E-2</v>
    <v>USD</v>
    <v>DaVita Inc. is a healthcare provider. The Company provides kidney care services in the United States. The Company's operations are comprised of its U.S. dialysis and related lab services business (its U.S. dialysis business), its U.S. integrated kidney care business, its U.S. other ancillary services and its international operations (its ancillary services). The U.S. dialysis and related lab services (U.S. dialysis) business treats patients with chronic kidney failure, and end-stage kidney disease (ESKD). Its services include outpatient hemodialysis services, hospital inpatient hemodialysis services, and home-based dialysis services. The ancillary services consist of integrated kidney care services, physician services, clinical research programs, and transplant software business, as well as international operations. The Company operates approximately 2,724 outpatient dialysis centers in the United States.</v>
    <v>70000</v>
    <v>New York Stock Exchange</v>
    <v>XNYS</v>
    <v>XNYS</v>
    <v>2000 16th St, DENVER, CO, 80202-5117 US</v>
    <v>99.17</v>
    <v>Healthcare Providers &amp; Services</v>
    <v>Stock</v>
    <v>45176.642950867972</v>
    <v>376</v>
    <v>96.27</v>
    <v>8800349820</v>
    <v>DAVITA INC.</v>
    <v>DAVITA INC.</v>
    <v>98.69</v>
    <v>20.2361</v>
    <v>98.89</v>
    <v>96.42</v>
    <v>91271000</v>
    <v>DVA</v>
    <v>DAVITA INC. (XNYS:DVA)</v>
    <v>171040</v>
    <v>703813</v>
    <v>1994</v>
  </rv>
  <rv s="2">
    <v>377</v>
  </rv>
  <rv s="0">
    <v>https://www.bing.com/financeapi/forcetrigger?t=a1qvjc&amp;q=XNYS%3aDE&amp;form=skydnc</v>
    <v>Learn more on Bing</v>
  </rv>
  <rv s="1">
    <v>0</v>
    <v>DEERE &amp; COMPANY (XNYS:DE)</v>
    <v>2</v>
    <v>3</v>
    <v>Finance</v>
    <v>4</v>
    <v>en-US</v>
    <v>a1qvjc</v>
    <v>268435456</v>
    <v>1</v>
    <v>Powered by Refinitiv</v>
    <v>450</v>
    <v>328.62</v>
    <v>1.0793999999999999</v>
    <v>-4.2</v>
    <v>-1.0138000000000001E-2</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415.42500000000001</v>
    <v>Machinery, Equipment &amp; Components</v>
    <v>Stock</v>
    <v>45176.642955080468</v>
    <v>379</v>
    <v>405.39499999999998</v>
    <v>118106166054</v>
    <v>DEERE &amp; COMPANY</v>
    <v>DEERE &amp; COMPANY</v>
    <v>411.86</v>
    <v>12.2479</v>
    <v>414.29</v>
    <v>410.09</v>
    <v>288000600</v>
    <v>DE</v>
    <v>DEERE &amp; COMPANY (XNYS:DE)</v>
    <v>341323</v>
    <v>1547785</v>
    <v>1958</v>
  </rv>
  <rv s="2">
    <v>380</v>
  </rv>
  <rv s="0">
    <v>https://www.bing.com/financeapi/forcetrigger?t=a1retc&amp;q=XNYS%3aDELL&amp;form=skydnc</v>
    <v>Learn more on Bing</v>
  </rv>
  <rv s="1">
    <v>0</v>
    <v>DELL TECHNOLOGIES INC. (XNYS:DELL)</v>
    <v>2</v>
    <v>3</v>
    <v>Finance</v>
    <v>4</v>
    <v>en-US</v>
    <v>a1retc</v>
    <v>268435456</v>
    <v>1</v>
    <v>Powered by Refinitiv</v>
    <v>70.619699999999995</v>
    <v>32.895000000000003</v>
    <v>0.97240000000000004</v>
    <v>-1.41</v>
    <v>-2.0009000000000002E-2</v>
    <v>USD</v>
    <v>Dell Technologies Inc. is an end-to-end technology provider that designs, develops, manufactures, markets, sells, and supports a range of comprehensive and integrated solutions, products, and services. The Company operates through two segments: Infrastructure Solutions Group (ISG) and Client Solutions Group (CSG). Its ISG segment enables the Company’s customers’ digital transformation with solutions that address the fundamental shift to multi-cloud environments, machine learning, artificial intelligence, and data analytics. The Company’s storage portfolio includes traditional as well as next-generation storage solutions, including all-flash arrays, scale-out file, object platforms, hyperconverged infrastructure, and software-defined storage. This segment also offers attached software, peripherals, and services. The CSG segment includes sales to commercial and consumer customers of branded hardware and branded peripherals, as well as services and third-party software and peripherals.</v>
    <v>133000</v>
    <v>New York Stock Exchange</v>
    <v>XNYS</v>
    <v>XNYS</v>
    <v>ONE DELL WAY, ROUND ROCK, TX, 78682 US</v>
    <v>70.619699999999995</v>
    <v>Computers, Phones &amp; Household Electronics</v>
    <v>Stock</v>
    <v>45176.643024721874</v>
    <v>382</v>
    <v>68.901700000000005</v>
    <v>50404760046</v>
    <v>DELL TECHNOLOGIES INC.</v>
    <v>DELL TECHNOLOGIES INC.</v>
    <v>69.819999999999993</v>
    <v>27.0427</v>
    <v>70.47</v>
    <v>69.06</v>
    <v>729869100</v>
    <v>DELL</v>
    <v>DELL TECHNOLOGIES INC. (XNYS:DELL)</v>
    <v>3730094</v>
    <v>5075046</v>
    <v>2013</v>
  </rv>
  <rv s="2">
    <v>383</v>
  </rv>
  <rv s="0">
    <v>https://www.bing.com/financeapi/forcetrigger?t=a26adm&amp;q=XNAS%3aXRAY&amp;form=skydnc</v>
    <v>Learn more on Bing</v>
  </rv>
  <rv s="1">
    <v>0</v>
    <v>DENTSPLY SIRONA INC. (XNAS:XRAY)</v>
    <v>2</v>
    <v>3</v>
    <v>Finance</v>
    <v>4</v>
    <v>en-US</v>
    <v>a26adm</v>
    <v>268435456</v>
    <v>1</v>
    <v>Powered by Refinitiv</v>
    <v>43.24</v>
    <v>26.48</v>
    <v>0.97599999999999998</v>
    <v>-0.24</v>
    <v>-6.5400000000000007E-3</v>
    <v>USD</v>
    <v>DENTSPLY SIRONA Inc. is a manufacturer of professional dental products and technologies. The Company develops, manufactures, and markets dental equipment, dental consumables, and orthodontic and implant products. The Company also manufactures and markets healthcare consumable products. The Company’s segments include Connected Technology Solutions, Essential Dental Solutions, Orthodontic and Implant Solutions, and Wellspect Healthcare. Connected Technology Solutions is engaged in designing, manufacturing, and selling dental technology and equipment products. Essential Dental Solutions designs, manufactures, and sells value-added endodontic, restorative, and preventive consumable products. Orthodontic and Implant Solutions designs, manufactures, and sells various digital implant systems and dental implant products. Wellspect Healthcare designs, manufactures, and sells continence care solutions for management of both urinary and bowel dysfunction.</v>
    <v>15000</v>
    <v>Nasdaq Stock Market</v>
    <v>XNAS</v>
    <v>XNAS</v>
    <v>Suite 60W, 221 West Philadelphia Street, YORK, PA, 28277-3607 US</v>
    <v>37.47</v>
    <v>Healthcare Equipment &amp; Supplies</v>
    <v>Stock</v>
    <v>45176.642708587497</v>
    <v>385</v>
    <v>36.32</v>
    <v>7719165360</v>
    <v>DENTSPLY SIRONA INC.</v>
    <v>DENTSPLY SIRONA INC.</v>
    <v>36.630000000000003</v>
    <v>19.718499999999999</v>
    <v>36.700000000000003</v>
    <v>36.46</v>
    <v>211716000</v>
    <v>XRAY</v>
    <v>DENTSPLY SIRONA INC. (XNAS:XRAY)</v>
    <v>215297</v>
    <v>1312515</v>
    <v>1983</v>
  </rv>
  <rv s="2">
    <v>386</v>
  </rv>
  <rv s="0">
    <v>https://www.bing.com/financeapi/forcetrigger?t=a1rew7&amp;q=XNYS%3aDVN&amp;form=skydnc</v>
    <v>Learn more on Bing</v>
  </rv>
  <rv s="1">
    <v>0</v>
    <v>DEVON ENERGY CORPORATION (XNYS:DVN)</v>
    <v>2</v>
    <v>3</v>
    <v>Finance</v>
    <v>4</v>
    <v>en-US</v>
    <v>a1rew7</v>
    <v>268435456</v>
    <v>1</v>
    <v>Powered by Refinitiv</v>
    <v>78.819999999999993</v>
    <v>44.03</v>
    <v>2.3582999999999998</v>
    <v>-0.49</v>
    <v>-9.1610000000000007E-3</v>
    <v>USD</v>
    <v>Devon Energy Corporation is an independent energy company. The Company is engaged primarily in the exploration, development and production of oil, natural gas and natural gas and natural gas liquids. The Company’s oil and gas properties include the Delaware Basin, Anadarko Basin, Williston Basin, Eagle Ford, and Powder River Basin. The Delaware Basin operates approximately 16 rigs that offer exploration and development opportunities from geologic reservoirs, including the Wolfcamp, Bone Spring, Avalon, and Delaware formations. The Company's Anadarko Basin is located primarily in Oklahoma’s Canadian, Kingfisher and Blaine counties. It operates approximately four rig programs associated with this joint venture. The Williston Basin is located on the Fort Berthold Indian Reservation in North Dakota, and its operations are focused on the oil-prone Bakken and Three Forks formations. The Eagle Ford operations are located in Texas DeWitt and Karnes counties.</v>
    <v>1800</v>
    <v>New York Stock Exchange</v>
    <v>XNYS</v>
    <v>XNYS</v>
    <v>333 W Sheridan Ave, OKLAHOMA CITY, OK, 73102 US</v>
    <v>53.77</v>
    <v>Oil &amp; Gas</v>
    <v>Stock</v>
    <v>45176.643046678124</v>
    <v>388</v>
    <v>52.765000000000001</v>
    <v>33957100000</v>
    <v>DEVON ENERGY CORPORATION</v>
    <v>DEVON ENERGY CORPORATION</v>
    <v>53.25</v>
    <v>7.3132000000000001</v>
    <v>53.49</v>
    <v>53</v>
    <v>640700000</v>
    <v>DVN</v>
    <v>DEVON ENERGY CORPORATION (XNYS:DVN)</v>
    <v>1541770</v>
    <v>7620081</v>
    <v>1999</v>
  </rv>
  <rv s="2">
    <v>389</v>
  </rv>
  <rv s="0">
    <v>https://www.bing.com/financeapi/forcetrigger?t=c5obxm&amp;q=XNYS%3aDO&amp;form=skydnc</v>
    <v>Learn more on Bing</v>
  </rv>
  <rv s="19">
    <v>49</v>
    <v>DIAMOND OFFSHORE DRILLING, INC. (XNYS:DO)</v>
    <v>2</v>
    <v>50</v>
    <v>Finance</v>
    <v>4</v>
    <v>en-US</v>
    <v>c5obxm</v>
    <v>268435456</v>
    <v>1</v>
    <v>Powered by Refinitiv</v>
    <v>16.523399999999999</v>
    <v>6.12</v>
    <v>0.02</v>
    <v>1.2999999999999999E-3</v>
    <v>USD</v>
    <v>Diamond Offshore Drilling Inc. is an offshore drilling company. The Company is engaged in providing contract drilling services to the energy industry around the globe. The Company has a fleet of approximately 15 offshore drilling rigs, consisting of 11 semisubmersibles and four dynamically positioned drill ships.</v>
    <v>2100</v>
    <v>New York Stock Exchange</v>
    <v>XNYS</v>
    <v>XNYS</v>
    <v>15415 Katy Freeway, 15415 Katy Freeway, HOUSTON, TX, 77094 US</v>
    <v>15.55</v>
    <v>Oil &amp; Gas Related Equipment and Services</v>
    <v>Stock</v>
    <v>45176.642893935154</v>
    <v>391</v>
    <v>15.315</v>
    <v>1575758800</v>
    <v>DIAMOND OFFSHORE DRILLING, INC.</v>
    <v>DIAMOND OFFSHORE DRILLING, INC.</v>
    <v>15.4</v>
    <v>8.1120999999999999</v>
    <v>15.38</v>
    <v>15.4</v>
    <v>102322000</v>
    <v>DO</v>
    <v>DIAMOND OFFSHORE DRILLING, INC. (XNYS:DO)</v>
    <v>386941</v>
    <v>1147296</v>
    <v>1989</v>
  </rv>
  <rv s="2">
    <v>392</v>
  </rv>
  <rv s="0">
    <v>https://www.bing.com/financeapi/forcetrigger?t=a1qyk2&amp;q=XNYS%3aDFS&amp;form=skydnc</v>
    <v>Learn more on Bing</v>
  </rv>
  <rv s="1">
    <v>0</v>
    <v>DISCOVER FINANCIAL SERVICES (XNYS:DFS)</v>
    <v>2</v>
    <v>3</v>
    <v>Finance</v>
    <v>4</v>
    <v>en-US</v>
    <v>a1qyk2</v>
    <v>268435456</v>
    <v>1</v>
    <v>Powered by Refinitiv</v>
    <v>122.5</v>
    <v>87.644000000000005</v>
    <v>1.4350000000000001</v>
    <v>-1.615</v>
    <v>-1.7648E-2</v>
    <v>USD</v>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v>20200</v>
    <v>New York Stock Exchange</v>
    <v>XNYS</v>
    <v>XNYS</v>
    <v>2500 Lake Cook Rd, RIVERWOODS, IL, 60015 US</v>
    <v>91.46</v>
    <v>Banking Services</v>
    <v>Stock</v>
    <v>45176.643002036719</v>
    <v>394</v>
    <v>89.81</v>
    <v>22469075460</v>
    <v>DISCOVER FINANCIAL SERVICES</v>
    <v>DISCOVER FINANCIAL SERVICES</v>
    <v>90.86</v>
    <v>6.3319000000000001</v>
    <v>91.51</v>
    <v>89.894999999999996</v>
    <v>249948000</v>
    <v>DFS</v>
    <v>DISCOVER FINANCIAL SERVICES (XNYS:DFS)</v>
    <v>375907</v>
    <v>2770996</v>
    <v>1960</v>
  </rv>
  <rv s="2">
    <v>395</v>
  </rv>
  <rv s="0">
    <v>https://www.bing.com/financeapi/forcetrigger?t=aaxrnm&amp;q=XTSE%3aDF&amp;form=skydnc</v>
    <v>Learn more on Bing</v>
  </rv>
  <rv s="11">
    <v>26</v>
    <v>Dividend 15 Split Corp. II (XTSE:DF)</v>
    <v>2</v>
    <v>51</v>
    <v>Finance</v>
    <v>8</v>
    <v>en-US</v>
    <v>aaxrnm</v>
    <v>268435456</v>
    <v>1</v>
    <v>Powered by Refinitiv</v>
    <v>5.05</v>
    <v>3.12</v>
    <v>2.4399000000000002</v>
    <v>-0.05</v>
    <v>-1.4924999999999999E-2</v>
    <v>CAD</v>
    <v>Dividend 15 Split Corp. II is an investment company, which invests in a portfolio of 15 dividend-yielding, Canadian companies. It offers two types of shares, a Class A and a Preferred. The investment objectives with respect to the Class A shares are to provide holders of the Class A shares with regular monthly cash dividends. The net asset value per unit must be above the required $15 per unit threshold for monthly dividends to be declared; and on or about the termination date, to pay the holders of Class A shares at least the original issue price of those shares. The investment objectives with respect to the Preferred shares are to provide holders of the Preferred shares with fixed, cumulative preferential monthly cash dividends in the amount of $0.04792 on the $10 repayment amount per Preferred share to yield 5.75%, and to pay the holders of the Preferred shares the $10 repayment value of those shares. Quadravest Capital Management Inc. is the investment manager of the Fund.</v>
    <v>0</v>
    <v>Toronto Stock Exchange</v>
    <v>XTSE</v>
    <v>XTSE</v>
    <v>200 Front Street West, Suite 2510, TORONTO, ON, M5V 3K2 CA</v>
    <v>3.38</v>
    <v>Investment Banking &amp; Investment Services</v>
    <v>Stock</v>
    <v>45176.616122685184</v>
    <v>397</v>
    <v>3.3</v>
    <v>102527865</v>
    <v>Dividend 15 Split Corp. II</v>
    <v>Dividend 15 Split Corp. II</v>
    <v>3.3</v>
    <v>3.35</v>
    <v>3.3</v>
    <v>31069050</v>
    <v>DF</v>
    <v>Dividend 15 Split Corp. II (XTSE:DF)</v>
    <v>14678</v>
    <v>30620</v>
    <v>2006</v>
  </rv>
  <rv s="2">
    <v>398</v>
  </rv>
  <rv s="0">
    <v>https://www.bing.com/financeapi/forcetrigger?t=a1r63m&amp;q=XNAS%3aDLTR&amp;form=skydnc</v>
    <v>Learn more on Bing</v>
  </rv>
  <rv s="1">
    <v>0</v>
    <v>DOLLAR TREE, INC. (XNAS:DLTR)</v>
    <v>2</v>
    <v>3</v>
    <v>Finance</v>
    <v>4</v>
    <v>en-US</v>
    <v>a1r63m</v>
    <v>268435456</v>
    <v>1</v>
    <v>Powered by Refinitiv</v>
    <v>170.36</v>
    <v>115.74</v>
    <v>0.73850000000000005</v>
    <v>-1.35</v>
    <v>-1.1501999999999998E-2</v>
    <v>USD</v>
    <v>Dollar Tree, Inc. is an operator of discount variety stores. Its business segments include Dollar Tree and Family Dollar. Dollar Tree segment is the operator of discount variety stores offering merchandise predominantly at the fixed price. Its stores are operating under the brand names Dollar Tree and Dollar Tree Canada. It operates 15 distribution centers in the United States and two in Canada. Dollar Tree stores consists of consumable merchandise, variety merchandise, and seasonal goods. Family Dollar segment operates general merchandise retail discount stores providing customers with a selection of merchandise in convenient neighborhood stores. Family Dollar segment consists of its store operations under the Family Dollar brand and 10 distribution centers. Family Dollar stores consists of consumable merchandise, home products, apparel and accessories merchandise, and seasonal and electronics merchandise. It also owns trademarks, including Family Dollar and Family Dollar Stores.</v>
    <v>65025</v>
    <v>Nasdaq Stock Market</v>
    <v>XNAS</v>
    <v>XNAS</v>
    <v>N/A, 500 Volvo Parkway, CHESAPEAKE, VA, 23320 US</v>
    <v>117.66</v>
    <v>Diversified Retail</v>
    <v>Stock</v>
    <v>45176.642973367969</v>
    <v>400</v>
    <v>115.74</v>
    <v>25525038110</v>
    <v>DOLLAR TREE, INC.</v>
    <v>DOLLAR TREE, INC.</v>
    <v>117.58</v>
    <v>21.373799999999999</v>
    <v>117.37</v>
    <v>116.02</v>
    <v>220005500</v>
    <v>DLTR</v>
    <v>DOLLAR TREE, INC. (XNAS:DLTR)</v>
    <v>423962</v>
    <v>2470950</v>
    <v>2008</v>
  </rv>
  <rv s="2">
    <v>401</v>
  </rv>
  <rv s="0">
    <v>https://www.bing.com/financeapi/forcetrigger?t=a1qpw7&amp;q=XNYS%3aD&amp;form=skydnc</v>
    <v>Learn more on Bing</v>
  </rv>
  <rv s="1">
    <v>0</v>
    <v>Dominion Energy, Inc. (XNYS:D)</v>
    <v>2</v>
    <v>3</v>
    <v>Finance</v>
    <v>4</v>
    <v>en-US</v>
    <v>a1qpw7</v>
    <v>268435456</v>
    <v>1</v>
    <v>Powered by Refinitiv</v>
    <v>84.45</v>
    <v>45.79</v>
    <v>0.47739999999999999</v>
    <v>0.48020000000000002</v>
    <v>1.0449999999999999E-2</v>
    <v>USD</v>
    <v>Dominion Energy, Inc. is a producer and distributor of energy. The Company’s operations are conducted through its subsidiaries, including Virginia Power. The Company is focused on providing electricity, natural gas and related services to customers, primarily in the eastern and Rocky Mountain regions of the United States. The Company's segments include Dominion Energy Virginia, Gas Distribution, Dominion Energy South Carolina, and Contracted Assets. Dominion Energy Virginia segment includes Virginia Power’s regulated electric transmission, distribution, and generation operations. Gas Distribution segment includes its regulated natural gas sales, transportation, gathering, storage, and distribution operations. Dominion Energy South Carolina segment is comprised of Dominion Energy South Carolina, Inc’s generation, transmission, and distribution of electricity. Contracted Assets include the operations of Millstone, and associated energy marketing and price risk activities, and others.</v>
    <v>17200</v>
    <v>New York Stock Exchange</v>
    <v>XNYS</v>
    <v>XNYS</v>
    <v>120 Tredegar St, RICHMOND, VA, 23219-4306 US</v>
    <v>46.52</v>
    <v>Electrical Utilities &amp; IPPs</v>
    <v>Stock</v>
    <v>45176.643020149997</v>
    <v>403</v>
    <v>45.79</v>
    <v>38851533101</v>
    <v>Dominion Energy, Inc.</v>
    <v>Dominion Energy, Inc.</v>
    <v>46.28</v>
    <v>17.036200000000001</v>
    <v>45.95</v>
    <v>46.430199999999999</v>
    <v>836772900</v>
    <v>D</v>
    <v>Dominion Energy, Inc. (XNYS:D)</v>
    <v>1847483</v>
    <v>4508076</v>
    <v>1983</v>
  </rv>
  <rv s="2">
    <v>404</v>
  </rv>
  <rv s="0">
    <v>https://www.bing.com/financeapi/forcetrigger?t=c1ufz2&amp;q=XNYS%3aDV&amp;form=skydnc</v>
    <v>Learn more on Bing</v>
  </rv>
  <rv s="1">
    <v>0</v>
    <v>DoubleVerify Holdings Inc (XNYS:DV)</v>
    <v>2</v>
    <v>3</v>
    <v>Finance</v>
    <v>4</v>
    <v>en-US</v>
    <v>c1ufz2</v>
    <v>268435456</v>
    <v>1</v>
    <v>Powered by Refinitiv</v>
    <v>42.51</v>
    <v>20.38</v>
    <v>1.56</v>
    <v>-0.39500000000000002</v>
    <v>-1.2324E-2</v>
    <v>USD</v>
    <v>DoubleVerify Holdings, Inc. offers a software platform for digital media measurement and analytics. The Company provides a range of solutions, such as DV Authentic Ad, DV Authentic Attention, Custom Contextual and Supply-Side Solutions. The DV Authentic Ad evaluates the existence of fraud, brand safety, viewability and geography for each digital ad. The Authentic Attention is a predictive measure of digital ad performance, which provides real-time prediction data that helps drive media campaign performance in a privacy-friendly manner, as an alternative to individual reach and frequency performance tools. The Custom Contextual allows advertisers to match their ads to relevant content in order to maximize user engagement and drive campaign performance. The Supply-side advertising platform utilizes its data analytics to validate the quality of their ad inventory and provide metrics for their customers to facilitate the targeting and purchasing of digital ads.</v>
    <v>348</v>
    <v>New York Stock Exchange</v>
    <v>XNYS</v>
    <v>XNYS</v>
    <v>462 Broadway, NEW YORK, NY, 10013 US</v>
    <v>31.98</v>
    <v>Software &amp; IT Services</v>
    <v>Stock</v>
    <v>45176.643019015624</v>
    <v>406</v>
    <v>31.42</v>
    <v>5299148296</v>
    <v>DoubleVerify Holdings Inc</v>
    <v>DoubleVerify Holdings Inc</v>
    <v>31.734999999999999</v>
    <v>102.9653</v>
    <v>32.049999999999997</v>
    <v>31.655000000000001</v>
    <v>167403200</v>
    <v>DV</v>
    <v>DoubleVerify Holdings Inc (XNYS:DV)</v>
    <v>229586</v>
    <v>2046549</v>
    <v>2017</v>
  </rv>
  <rv s="2">
    <v>407</v>
  </rv>
  <rv s="0">
    <v>https://www.bing.com/financeapi/forcetrigger?t=a1r8ur&amp;q=XNYS%3aDOV&amp;form=skydnc</v>
    <v>Learn more on Bing</v>
  </rv>
  <rv s="1">
    <v>0</v>
    <v>DOVER CORPORATION (XNYS:DOV)</v>
    <v>2</v>
    <v>3</v>
    <v>Finance</v>
    <v>4</v>
    <v>en-US</v>
    <v>a1r8ur</v>
    <v>268435456</v>
    <v>1</v>
    <v>Powered by Refinitiv</v>
    <v>160.66</v>
    <v>114.49</v>
    <v>1.3334999999999999</v>
    <v>-1.895</v>
    <v>-1.3172999999999999E-2</v>
    <v>USD</v>
    <v>Dover Corporation is a manufacturer and solutions provider delivering equipment and components, consumable supplies, aftermarket parts, software and digital solutions, and support services. Its segments include Engineered Products, Clean Energy &amp; Fueling, Imaging &amp; Identification, Pumps &amp; Process Solutions, and Climate &amp; Sustainability Technologies. Its Engineered Products segment provides a range of equipment, components, software, solutions and services for vehicle aftermarket and industrial automation. Its Clean Energy &amp; Fueling segment provides components, equipment, software, solutions, and services. Its Imaging &amp; Identification segment supplies precision marking and coding, product traceability, brand protection and digital textile printing equipment. Its Pumps &amp; Process Solutions segment manufactures specialty pumps and flow meters and fluid connecting solutions. Its Climate &amp; Sustainability Technologies segment is a provider of energy-efficient equipment.</v>
    <v>25000</v>
    <v>New York Stock Exchange</v>
    <v>XNYS</v>
    <v>XNYS</v>
    <v>SUITE 200, 3005 HIGHLAND PARKWAY, DOWNERS GROVE, IL, 60515 US</v>
    <v>143.78</v>
    <v>Machinery, Equipment &amp; Components</v>
    <v>Stock</v>
    <v>45176.642775092187</v>
    <v>409</v>
    <v>141.155</v>
    <v>19857184017</v>
    <v>DOVER CORPORATION</v>
    <v>DOVER CORPORATION</v>
    <v>143.43</v>
    <v>19.9452</v>
    <v>143.86000000000001</v>
    <v>141.965</v>
    <v>139873800</v>
    <v>DOV</v>
    <v>DOVER CORPORATION (XNYS:DOV)</v>
    <v>115647</v>
    <v>702603</v>
    <v>1947</v>
  </rv>
  <rv s="2">
    <v>410</v>
  </rv>
  <rv s="0">
    <v>https://www.bing.com/financeapi/forcetrigger?t=bpifbh&amp;q=XNYS%3aDOW&amp;form=skydnc</v>
    <v>Learn more on Bing</v>
  </rv>
  <rv s="1">
    <v>0</v>
    <v>Dow Inc. (XNYS:DOW)</v>
    <v>2</v>
    <v>3</v>
    <v>Finance</v>
    <v>4</v>
    <v>en-US</v>
    <v>bpifbh</v>
    <v>268435456</v>
    <v>1</v>
    <v>Powered by Refinitiv</v>
    <v>60.875</v>
    <v>42.91</v>
    <v>1.3368</v>
    <v>-1.1599999999999999</v>
    <v>-2.1133000000000002E-2</v>
    <v>USD</v>
    <v>Dow Inc. serves as a holding company for The Dow Chemical Company and its subsidiaries. The Company conducts its operations through six global businesses, which are organized into segments, such as Packaging &amp; Specialty Plastics, Industrial Intermediates &amp; Infrastructure and Performance Materials &amp; Coatings. Packaging &amp; Specialty Plastics segment consists of two integrated global businesses: Hydrocarbons &amp; Energy and Packaging and Specialty Plastics. The segment employs polyolefin product portfolio.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Performance Materials &amp; Coatings segment consists of two global businesses: Coatings &amp; Performance Monomers and Consumer Solutions.</v>
    <v>37800</v>
    <v>New York Stock Exchange</v>
    <v>XNYS</v>
    <v>XNYS</v>
    <v>2211 H H Dow Way, MIDLAND, MI, 48642-4815 US</v>
    <v>54.924999999999997</v>
    <v>Chemicals</v>
    <v>Stock</v>
    <v>45176.642983865626</v>
    <v>412</v>
    <v>53.634099999999997</v>
    <v>37776198258</v>
    <v>Dow Inc.</v>
    <v>Dow Inc.</v>
    <v>54.75</v>
    <v>22.6585</v>
    <v>54.89</v>
    <v>53.73</v>
    <v>703074600</v>
    <v>DOW</v>
    <v>Dow Inc. (XNYS:DOW)</v>
    <v>992662</v>
    <v>3895507</v>
    <v>2018</v>
  </rv>
  <rv s="2">
    <v>413</v>
  </rv>
  <rv s="0">
    <v>https://www.bing.com/financeapi/forcetrigger?t=a1rcp2&amp;q=XNYS%3aDTE&amp;form=skydnc</v>
    <v>Learn more on Bing</v>
  </rv>
  <rv s="1">
    <v>0</v>
    <v>DTE ENERGY COMPANY (XNYS:DTE)</v>
    <v>2</v>
    <v>3</v>
    <v>Finance</v>
    <v>4</v>
    <v>en-US</v>
    <v>a1rcp2</v>
    <v>268435456</v>
    <v>1</v>
    <v>Powered by Refinitiv</v>
    <v>136.63</v>
    <v>100.07</v>
    <v>0.62129999999999996</v>
    <v>1.68</v>
    <v>1.6652E-2</v>
    <v>USD</v>
    <v>DTE Energy Company is a diversified energy company, which is involved in the development and management of energy-related businesses and services nationwide. The Company’s segments include Electric, Gas, DTE Vantage, Energy Trading, and Corporate and Other. Electric segment consists principally of DTE Electric, which is engaged in the generation, purchase, distribution, and sale of electricity to residential, commercial and industrial customers in southeastern Michigan. Gas segment consists principally of DTE Gas, which is engaged in the purchase, storage, transportation, distribution and sale of natural gas to residential, commercial and industrial customers throughout Michigan. DTE Vantage segment is comprised primarily of renewable energy projects that sell electricity and pipeline-quality gas and projects that deliver custom energy solutions to industrial, commercial, and institutional customers. Energy Trading segment consists of energy marketing and trading operations.</v>
    <v>10250</v>
    <v>New York Stock Exchange</v>
    <v>XNYS</v>
    <v>XNYS</v>
    <v>One Energy Plaza, DETROIT, MI, 48226 US</v>
    <v>102.62</v>
    <v>Electrical Utilities &amp; IPPs</v>
    <v>Stock</v>
    <v>45176.643004536716</v>
    <v>415</v>
    <v>101.46</v>
    <v>21147431292</v>
    <v>DTE ENERGY COMPANY</v>
    <v>DTE ENERGY COMPANY</v>
    <v>101.71</v>
    <v>15.708</v>
    <v>100.89</v>
    <v>102.57</v>
    <v>206175600</v>
    <v>DTE</v>
    <v>DTE ENERGY COMPANY (XNYS:DTE)</v>
    <v>154854</v>
    <v>978897</v>
    <v>1995</v>
  </rv>
  <rv s="2">
    <v>416</v>
  </rv>
  <rv s="0">
    <v>https://www.bing.com/financeapi/forcetrigger?t=a1rdzr&amp;q=XNYS%3aDUK&amp;form=skydnc</v>
    <v>Learn more on Bing</v>
  </rv>
  <rv s="1">
    <v>0</v>
    <v>DUKE ENERGY CORPORATION (XNYS:DUK)</v>
    <v>2</v>
    <v>3</v>
    <v>Finance</v>
    <v>4</v>
    <v>en-US</v>
    <v>a1rdzr</v>
    <v>268435456</v>
    <v>1</v>
    <v>Powered by Refinitiv</v>
    <v>111.26</v>
    <v>83.76</v>
    <v>0.43609999999999999</v>
    <v>2.31</v>
    <v>2.6402999999999999E-2</v>
    <v>USD</v>
    <v>Duke Energy Corporation is an energy company. The Company operates through two segments: Electric Utilities and Infrastructure (EU&amp;I) and Gas Utilities and Infrastructure (GU&amp;I). The EU&amp;I segment conducts operations primarily through the regulated public utilities of Duke Energy Carolinas, Duke Energy Progress, Duke Energy Florida, Duke Energy Indiana, and Duke Energy Ohio. EU&amp;I provides retail electric service through the generation, transmission, distribution, and sale of electricity to customers within the Southeast and Midwest regions of the United States. The GU&amp;I conducts natural gas operations primarily through the regulated public utilities of Piedmont, Duke Energy Ohio, and Duke Energy Kentucky. GU&amp;I serves residential, commercial, industrial, and power generation natural gas customers, including customers served by municipalities who are wholesale customers. It also purchases a diverse portfolio of transportation and storage service from interstate pipelines.</v>
    <v>27859</v>
    <v>New York Stock Exchange</v>
    <v>XNYS</v>
    <v>XNYS</v>
    <v>422 S Church St, CHARLOTTE, NC, 28242 US</v>
    <v>89.92</v>
    <v>Electrical Utilities &amp; IPPs</v>
    <v>Stock</v>
    <v>45176.643036365625</v>
    <v>418</v>
    <v>88.075900000000004</v>
    <v>69209533500</v>
    <v>DUKE ENERGY CORPORATION</v>
    <v>DUKE ENERGY CORPORATION</v>
    <v>88.22</v>
    <v>18.207100000000001</v>
    <v>87.49</v>
    <v>89.8</v>
    <v>770707500</v>
    <v>DUK</v>
    <v>DUKE ENERGY CORPORATION (XNYS:DUK)</v>
    <v>1551067</v>
    <v>2893127</v>
    <v>2005</v>
  </rv>
  <rv s="2">
    <v>419</v>
  </rv>
  <rv s="0">
    <v>https://www.bing.com/financeapi/forcetrigger?t=buupz2&amp;q=XNYS%3aDNB&amp;form=skydnc</v>
    <v>Learn more on Bing</v>
  </rv>
  <rv s="1">
    <v>0</v>
    <v>DUN &amp; BRADSTREET HOLDINGS, INC. (XNYS:DNB)</v>
    <v>2</v>
    <v>3</v>
    <v>Finance</v>
    <v>4</v>
    <v>en-US</v>
    <v>buupz2</v>
    <v>268435456</v>
    <v>1</v>
    <v>Powered by Refinitiv</v>
    <v>15.45</v>
    <v>9.5</v>
    <v>0.95199999999999996</v>
    <v>-0.19</v>
    <v>-1.7857000000000001E-2</v>
    <v>USD</v>
    <v>Dun &amp; Bradstreet Holdings, Inc. is a global provider of business decisioning data and analytics. The Company clients embed its end-to-end solutions into their daily workflows to inform commercial credit decisions, confirm suppliers and improve salesforce productivity and gain visibility into key markets. Its solutions support its clients’ business operations by providing curated data and analytics to help drive informed decisions and improved outcomes. The Company operates through two segments: North America and International. Its Finance &amp; Risk solutions are used in the critical decisioning processes of finance, risk, compliance, and procurement departments around the world. Its Sales &amp; Marketing solutions combine firmographic, personal contact, intent, and non-traditional data to assist clients in optimizing their sales and marketing strategy by cleansing customer relationship management (CRM) data and narrowing their focus and efforts on the probability prospects.</v>
    <v>6355</v>
    <v>New York Stock Exchange</v>
    <v>XNYS</v>
    <v>XNYS</v>
    <v>5335 Gate Parkway, JACKSONVILLE, FL, 32256 US</v>
    <v>10.605</v>
    <v>Professional &amp; Commercial Services</v>
    <v>Stock</v>
    <v>45176.642931365626</v>
    <v>421</v>
    <v>10.395</v>
    <v>4589911700</v>
    <v>DUN &amp; BRADSTREET HOLDINGS, INC.</v>
    <v>DUN &amp; BRADSTREET HOLDINGS, INC.</v>
    <v>10.55</v>
    <v>0</v>
    <v>10.64</v>
    <v>10.45</v>
    <v>439226000</v>
    <v>DNB</v>
    <v>DUN &amp; BRADSTREET HOLDINGS, INC. (XNYS:DNB)</v>
    <v>348372</v>
    <v>2195554</v>
    <v>2018</v>
  </rv>
  <rv s="2">
    <v>422</v>
  </rv>
  <rv s="0">
    <v>https://www.bing.com/financeapi/forcetrigger?t=a1rfsm&amp;q=XNYS%3aDD&amp;form=skydnc</v>
    <v>Learn more on Bing</v>
  </rv>
  <rv s="1">
    <v>0</v>
    <v>DuPont de Nemours, Inc. (XNYS:DD)</v>
    <v>2</v>
    <v>3</v>
    <v>Finance</v>
    <v>4</v>
    <v>en-US</v>
    <v>a1rfsm</v>
    <v>268435456</v>
    <v>1</v>
    <v>Powered by Refinitiv</v>
    <v>78.739999999999995</v>
    <v>49.52</v>
    <v>1.4155</v>
    <v>-0.63</v>
    <v>-8.294000000000001E-3</v>
    <v>USD</v>
    <v>DuPont de Nemours, Inc. provides technology-based materials and solutions. The Company's Electronics &amp; Industrial segment is a global supplier of differentiated materials and systems for a range of consumer electronics, including mobile devices, television monitors, personal computers and electronics used in a variety of industries. The Electronics &amp; Industrial segment is a provider of materials and solutions for the fabrication and packaging of semiconductors and integrated circuits and provides solutions for thermal management and electromagnetic shielding, as well as metallization processes for the metal finishing, decorative, and industrial applications. This segment is also focused on specialty medical devices and components markets. The Company’s Water &amp; Protection segment is a provider of engineered products and integrated systems for a number of industries, including worker safety, water purification and separation, aerospace, energy, medical packaging and building materials.</v>
    <v>23000</v>
    <v>New York Stock Exchange</v>
    <v>XNYS</v>
    <v>XNYS</v>
    <v>974 Centre Rd Bldg 730, WILMINGTON, DE, 19805 US</v>
    <v>76.367500000000007</v>
    <v>Chemicals</v>
    <v>Stock</v>
    <v>45176.642950613284</v>
    <v>424</v>
    <v>74.89</v>
    <v>34581065130</v>
    <v>DuPont de Nemours, Inc.</v>
    <v>DuPont de Nemours, Inc.</v>
    <v>76.02</v>
    <v>37.502200000000002</v>
    <v>75.959999999999994</v>
    <v>75.33</v>
    <v>459061000</v>
    <v>DD</v>
    <v>DuPont de Nemours, Inc. (XNYS:DD)</v>
    <v>660943</v>
    <v>2275913</v>
    <v>2015</v>
  </rv>
  <rv s="2">
    <v>425</v>
  </rv>
  <rv s="0">
    <v>https://www.bing.com/financeapi/forcetrigger?t=a1rxu2&amp;q=XNYS%3aEMN&amp;form=skydnc</v>
    <v>Learn more on Bing</v>
  </rv>
  <rv s="1">
    <v>0</v>
    <v>EASTMAN CHEMICAL COMPANY (XNYS:EMN)</v>
    <v>2</v>
    <v>3</v>
    <v>Finance</v>
    <v>4</v>
    <v>en-US</v>
    <v>a1rxu2</v>
    <v>268435456</v>
    <v>1</v>
    <v>Powered by Refinitiv</v>
    <v>96.19</v>
    <v>69.91</v>
    <v>1.5227999999999999</v>
    <v>-2.2000000000000002</v>
    <v>-2.6598999999999998E-2</v>
    <v>USD</v>
    <v>Eastman Chemical Company (Eastman) is a global specialty materials company that produces a range of products. Eastman's segments include Advanced Materials (AM), Additives &amp; Functional Products (AFP), Chemical Intermediates (CI), and Fibers. The AM segment produces and markets polymers, films, and plastics with differentiated performance properties for value-added end-uses in transportation; durables and electronics; building and construction; medical and pharma; and consumables markets. The AFP segment manufactures materials for products in the transportation; personal care and wellness; food, feed, and agriculture; building and construction; water treatment and energy; consumables; and durables and electronics markets. The CI segment sells and markets industrial chemicals and processing, building and construction, health and wellness, and agrochemicals. The Fibers segment manufactures and sells acetate tow and triacetin plasticizers for use in filtration media.</v>
    <v>14500</v>
    <v>New York Stock Exchange</v>
    <v>XNYS</v>
    <v>XNYS</v>
    <v>200 South Wilcox Drive, Po Box 511, KINGSPORT, TN, 37660 US</v>
    <v>82.73</v>
    <v>Chemicals</v>
    <v>Stock</v>
    <v>45176.642884814064</v>
    <v>427</v>
    <v>80.2</v>
    <v>9544919407</v>
    <v>EASTMAN CHEMICAL COMPANY</v>
    <v>EASTMAN CHEMICAL COMPANY</v>
    <v>82.254999999999995</v>
    <v>14.1067</v>
    <v>82.71</v>
    <v>80.510000000000005</v>
    <v>118555700</v>
    <v>EMN</v>
    <v>EASTMAN CHEMICAL COMPANY (XNYS:EMN)</v>
    <v>205366</v>
    <v>801634</v>
    <v>1993</v>
  </rv>
  <rv s="2">
    <v>428</v>
  </rv>
  <rv s="0">
    <v>https://www.bing.com/financeapi/forcetrigger?t=a1safr&amp;q=XNYS%3aETN&amp;form=skydnc</v>
    <v>Learn more on Bing</v>
  </rv>
  <rv s="1">
    <v>0</v>
    <v>EATON CORPORATION PUBLIC LIMITED COMPANY (XNYS:ETN)</v>
    <v>2</v>
    <v>3</v>
    <v>Finance</v>
    <v>4</v>
    <v>en-US</v>
    <v>a1safr</v>
    <v>268435456</v>
    <v>1</v>
    <v>Powered by Refinitiv</v>
    <v>233.97499999999999</v>
    <v>129.85</v>
    <v>1.1057999999999999</v>
    <v>2.0249999999999999</v>
    <v>8.742999999999999E-3</v>
    <v>USD</v>
    <v>Eaton Corporation plc is a power management company. The Company’s segments include Electrical Americas, Electrical Global, Aerospace, Vehicle, and eMobility. The Electrical Americas segment consists of electrical components, industrial components, power distribution and assemblies, residential products, single phase power quality and connectivity, wiring devices and others. The Electrical Global segment consists of electrical components, industrial components, power distribution and assemblies, single phase and three phase power quality, and services. The Aerospace segment is a global supplier of aerospace fuel, hydraulics, and pneumatic systems for commercial and military use and filtration systems for industrial applications. The Vehicle segment designs, manufactures, markets, and supplies of drivetrain, powertrain systems and critical components. The eMobility segment designs, manufactures, markets, and supplies mechanical, electrical, and electronic components and systems.</v>
    <v>92000</v>
    <v>New York Stock Exchange</v>
    <v>XNYS</v>
    <v>XNYS</v>
    <v>Eaton Hse, 30 Pembroke Road, DUBLIN, IRELAND-NA IE</v>
    <v>233.76</v>
    <v>Machinery, Equipment &amp; Components</v>
    <v>Stock</v>
    <v>45176.642950971873</v>
    <v>430</v>
    <v>229.32</v>
    <v>93220365000</v>
    <v>EATON CORPORATION PUBLIC LIMITED COMPANY</v>
    <v>EATON CORPORATION PUBLIC LIMITED COMPANY</v>
    <v>229.32</v>
    <v>34.229599999999998</v>
    <v>231.61</v>
    <v>233.63499999999999</v>
    <v>399000000</v>
    <v>ETN</v>
    <v>EATON CORPORATION PUBLIC LIMITED COMPANY (XNYS:ETN)</v>
    <v>395949</v>
    <v>1683321</v>
    <v>2012</v>
  </rv>
  <rv s="2">
    <v>431</v>
  </rv>
  <rv s="0">
    <v>https://www.bing.com/financeapi/forcetrigger?t=a1rk52&amp;q=XNAS%3aEBAY&amp;form=skydnc</v>
    <v>Learn more on Bing</v>
  </rv>
  <rv s="1">
    <v>0</v>
    <v>EBAY INC. (XNAS:EBAY)</v>
    <v>2</v>
    <v>3</v>
    <v>Finance</v>
    <v>4</v>
    <v>en-US</v>
    <v>a1rk52</v>
    <v>268435456</v>
    <v>1</v>
    <v>Powered by Refinitiv</v>
    <v>52.23</v>
    <v>35.92</v>
    <v>1.3475999999999999</v>
    <v>-1.05</v>
    <v>-2.3799000000000001E-2</v>
    <v>USD</v>
    <v>eBay Inc. is a global commerce company, through its Marketplace platforms, which connects buyer and seller in more than 190 markets around the world. The Company's products include Promoted Listings Standard, Promoted Listings Express, Promoted Listings Advanced and External Promoted Listings. It has developed user interfaces, buyer, seller and developer tools and transaction processing, database and network applications that help enable its users to reliably and securely complete transactions on its sites. Its platforms include online marketplace located at www.ebay.com and its localized counterparts, including an off-platform business in Japan, as well as eBay’s suite of mobile apps. The platforms are accessible through an online experience (desktop and laptop computers), iOS and Android mobile devices and its application programming interfaces (APIs platform access for third party software developers). It offers TCGplayer a technology platform specializing in trading card games.</v>
    <v>11600</v>
    <v>Nasdaq Stock Market</v>
    <v>XNAS</v>
    <v>XNAS</v>
    <v>2025 Hamilton Avenue, SAN JOSE, CA, 95125 US</v>
    <v>43.65</v>
    <v>Software &amp; IT Services</v>
    <v>Stock</v>
    <v>45176.643015242968</v>
    <v>433</v>
    <v>42.805</v>
    <v>22920019218</v>
    <v>EBAY INC.</v>
    <v>EBAY INC.</v>
    <v>43.64</v>
    <v>17.79</v>
    <v>44.12</v>
    <v>43.07</v>
    <v>532157400</v>
    <v>EBAY</v>
    <v>EBAY INC. (XNAS:EBAY)</v>
    <v>1385115</v>
    <v>4562279</v>
    <v>1998</v>
  </rv>
  <rv s="2">
    <v>434</v>
  </rv>
  <rv s="0">
    <v>https://www.bing.com/financeapi/forcetrigger?t=a1rlu2&amp;q=XNYS%3aECL&amp;form=skydnc</v>
    <v>Learn more on Bing</v>
  </rv>
  <rv s="1">
    <v>0</v>
    <v>ECOLAB INC. (XNYS:ECL)</v>
    <v>2</v>
    <v>3</v>
    <v>Finance</v>
    <v>4</v>
    <v>en-US</v>
    <v>a1rlu2</v>
    <v>268435456</v>
    <v>1</v>
    <v>Powered by Refinitiv</v>
    <v>191.41</v>
    <v>131.04</v>
    <v>1.0193000000000001</v>
    <v>-0.21</v>
    <v>-1.1559999999999999E-3</v>
    <v>USD</v>
    <v>Ecolab Inc. provides water, hygiene and infection prevention solutions and services. The Company delivers various solutions, data-driven insights and personalized service to various industries. Its segments include Global Industrial, Global Institutional &amp; Specialty and Global Healthcare &amp; Life Sciences. Its Global Industrial segment provides water treatment and process applications, and cleaning and sanitizing solutions, primarily to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education and retail industries. Its Global Healthcare &amp; Life Sciences segment provides specialized cleaning and sanitizing products to the healthcare, personal care and pharmaceutical industries.</v>
    <v>47000</v>
    <v>New York Stock Exchange</v>
    <v>XNYS</v>
    <v>XNYS</v>
    <v>1 Ecolab Place, SAINT PAUL, MN, 55102 US</v>
    <v>182.31</v>
    <v>Chemicals</v>
    <v>Stock</v>
    <v>45176.642987580468</v>
    <v>436</v>
    <v>180.81</v>
    <v>51707999799</v>
    <v>ECOLAB INC.</v>
    <v>ECOLAB INC.</v>
    <v>181.05</v>
    <v>44.224899999999998</v>
    <v>181.62</v>
    <v>181.41</v>
    <v>285033900</v>
    <v>ECL</v>
    <v>ECOLAB INC. (XNYS:ECL)</v>
    <v>141812</v>
    <v>962260</v>
    <v>1924</v>
  </rv>
  <rv s="2">
    <v>437</v>
  </rv>
  <rv s="0">
    <v>https://www.bing.com/financeapi/forcetrigger?t=a1ru6h&amp;q=XNYS%3aEIX&amp;form=skydnc</v>
    <v>Learn more on Bing</v>
  </rv>
  <rv s="1">
    <v>0</v>
    <v>EDISON INTERNATIONAL (XNYS:EIX)</v>
    <v>2</v>
    <v>3</v>
    <v>Finance</v>
    <v>4</v>
    <v>en-US</v>
    <v>a1ru6h</v>
    <v>268435456</v>
    <v>1</v>
    <v>Powered by Refinitiv</v>
    <v>74.92</v>
    <v>54.45</v>
    <v>0.82599999999999996</v>
    <v>1.4350000000000001</v>
    <v>2.1187000000000001E-2</v>
    <v>USD</v>
    <v>Edison International is the holding company of Southern California Edison Company (SCE) and Edison Energy Group, Inc (Edison Energy Group). The Company, through its subsidiaries, generates and distributes electric power, as well as provides energy services and technologies, including renewable energy. SCE is a public utility primarily engaged in the business of supplying and delivering electricity to an approximately 50,000 square mile area of southern California. SCE serves approximately 15 million customers across Southern, Central, and Coastal California. Edison Energy Group is an indirect wholly owned subsidiary of Edison International and a holding company for Edison Energy, LLC (Edison Energy), which is engaged in the competitive business of providing decarbonization and energy solutions to commercial, institutional and industrial customers in North America and Europe.</v>
    <v>13388</v>
    <v>New York Stock Exchange</v>
    <v>XNYS</v>
    <v>XNYS</v>
    <v>PO Box 800, 2244 Walnut Grove Ave, ROSEMEAD, CA, 91770 US</v>
    <v>69.209999999999994</v>
    <v>Electrical Utilities &amp; IPPs</v>
    <v>Stock</v>
    <v>45176.642958113283</v>
    <v>439</v>
    <v>67.739999999999995</v>
    <v>26510169852</v>
    <v>EDISON INTERNATIONAL</v>
    <v>EDISON INTERNATIONAL</v>
    <v>68.25</v>
    <v>35.764299999999999</v>
    <v>67.73</v>
    <v>69.165000000000006</v>
    <v>383288800</v>
    <v>EIX</v>
    <v>EDISON INTERNATIONAL (XNYS:EIX)</v>
    <v>301377</v>
    <v>1332332</v>
    <v>1987</v>
  </rv>
  <rv s="2">
    <v>440</v>
  </rv>
  <rv s="0">
    <v>https://www.bing.com/financeapi/forcetrigger?t=a1ser7&amp;q=XNYS%3aEW&amp;form=skydnc</v>
    <v>Learn more on Bing</v>
  </rv>
  <rv s="1">
    <v>0</v>
    <v>EDWARDS LIFESCIENCES CORPORATION (XNYS:EW)</v>
    <v>2</v>
    <v>3</v>
    <v>Finance</v>
    <v>4</v>
    <v>en-US</v>
    <v>a1ser7</v>
    <v>268435456</v>
    <v>1</v>
    <v>Powered by Refinitiv</v>
    <v>98.35</v>
    <v>67.13</v>
    <v>1.0336000000000001</v>
    <v>-0.37</v>
    <v>-4.8079999999999998E-3</v>
    <v>USD</v>
    <v>Edwards Lifesciences Corporation is a manufacturer of heart valve systems and repair products used to replace or repair a patient's diseased or defective heart valve. The Company's products and technologies are categorized into four main areas: Transcatheter Aortic Valve Replacement, Transcatheter Mitral and Tricuspid Therapies, Surgical Structural Heart, and Critical Care. It also develops hemodynamic and noninvasive brain and tissue oxygenation monitoring systems that are used to measure a patient's cardiovascular function in the hospital setting. The Edwards SAPIEN family of valves, including the Edwards SAPIEN XT, the Edwards SAPIEN 3, and the Edwards SAPIEN 3 Ultra transcatheter aortic heart valves are used to treat heart valve disease. It conducts operations worldwide and is managed in various geographical regions, including the United States, Europe, Japan, and the Rest of the World. It sells products that are used to treat advanced cardiovascular disease in all regions.</v>
    <v>17300</v>
    <v>New York Stock Exchange</v>
    <v>XNYS</v>
    <v>XNYS</v>
    <v>One Edwards Way, IRVINE, CA, 92614 US</v>
    <v>77.41</v>
    <v>Healthcare Equipment &amp; Supplies</v>
    <v>Stock</v>
    <v>45176.642997372655</v>
    <v>442</v>
    <v>76.349999999999994</v>
    <v>46560309417</v>
    <v>EDWARDS LIFESCIENCES CORPORATION</v>
    <v>EDWARDS LIFESCIENCES CORPORATION</v>
    <v>77.045000000000002</v>
    <v>34.0944</v>
    <v>76.959999999999994</v>
    <v>76.59</v>
    <v>607916300</v>
    <v>EW</v>
    <v>EDWARDS LIFESCIENCES CORPORATION (XNYS:EW)</v>
    <v>748387</v>
    <v>3311859</v>
    <v>1999</v>
  </rv>
  <rv s="2">
    <v>443</v>
  </rv>
  <rv s="0">
    <v>https://www.bing.com/financeapi/forcetrigger?t=a1rjec&amp;q=XNAS%3aEA&amp;form=skydnc</v>
    <v>Learn more on Bing</v>
  </rv>
  <rv s="1">
    <v>0</v>
    <v>ELECTRONIC ARTS INC. (XNAS:EA)</v>
    <v>2</v>
    <v>3</v>
    <v>Finance</v>
    <v>4</v>
    <v>en-US</v>
    <v>a1rjec</v>
    <v>268435456</v>
    <v>1</v>
    <v>Powered by Refinitiv</v>
    <v>140.30000000000001</v>
    <v>108.53</v>
    <v>0.90239999999999998</v>
    <v>0.23499999999999999</v>
    <v>1.944E-3</v>
    <v>USD</v>
    <v>Electronic Arts Inc. is a digital interactive entertainment company. The Company develops, markets, publishes, and delivers games, content and services that can be played by consumers on a range of platforms, which include game consoles, personal computers (PCs), mobile phones and tablets. Its portfolio includes brands that it either wholly owns, such as Apex Legends, Battlefield, and The Sims or licenses from others, such as Madden NFL, Star Wars, and the 300 plus licenses within its global football ecosystem. The Company develops and publishes games and services across diverse genres, such as sports, racing, first-person shooter, action, role-playing and simulation. The Company markets and sells its games and services through retail channels and through digital distribution channels. The Company also offers live services, including content, subscription offerings and sale of its base games and free-to-play games.</v>
    <v>13400</v>
    <v>Nasdaq Stock Market</v>
    <v>XNAS</v>
    <v>XNAS</v>
    <v>209 Redwood Shores Pkwy, REDWOOD CITY, CA, 94065 US</v>
    <v>121.14</v>
    <v>Software &amp; IT Services</v>
    <v>Stock</v>
    <v>45176.642956029689</v>
    <v>445</v>
    <v>120.42</v>
    <v>32816888779</v>
    <v>ELECTRONIC ARTS INC.</v>
    <v>ELECTRONIC ARTS INC.</v>
    <v>120.86</v>
    <v>37.410800000000002</v>
    <v>120.9</v>
    <v>121.13500000000001</v>
    <v>270911700</v>
    <v>EA</v>
    <v>ELECTRONIC ARTS INC. (XNAS:EA)</v>
    <v>379615</v>
    <v>2189481</v>
    <v>1991</v>
  </rv>
  <rv s="2">
    <v>446</v>
  </rv>
  <rv s="0">
    <v>https://www.bing.com/financeapi/forcetrigger?t=a1wyu2&amp;q=XNYS%3aLLY&amp;form=skydnc</v>
    <v>Learn more on Bing</v>
  </rv>
  <rv s="1">
    <v>0</v>
    <v>ELI LILLY AND COMPANY (XNYS:LLY)</v>
    <v>2</v>
    <v>3</v>
    <v>Finance</v>
    <v>4</v>
    <v>en-US</v>
    <v>a1wyu2</v>
    <v>268435456</v>
    <v>1</v>
    <v>Powered by Refinitiv</v>
    <v>573.94500000000005</v>
    <v>296.32</v>
    <v>0.31619999999999998</v>
    <v>13.64</v>
    <v>2.4359000000000002E-2</v>
    <v>USD</v>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573.94500000000005</v>
    <v>Pharmaceuticals</v>
    <v>Stock</v>
    <v>45176.643040450785</v>
    <v>448</v>
    <v>562.62070000000006</v>
    <v>544506233768</v>
    <v>ELI LILLY AND COMPANY</v>
    <v>ELI LILLY AND COMPANY</v>
    <v>564.65</v>
    <v>77.796199999999999</v>
    <v>559.95000000000005</v>
    <v>573.59</v>
    <v>949295200</v>
    <v>LLY</v>
    <v>ELI LILLY AND COMPANY (XNYS:LLY)</v>
    <v>1268798</v>
    <v>3045014</v>
    <v>1901</v>
  </rv>
  <rv s="2">
    <v>449</v>
  </rv>
  <rv s="0">
    <v>https://www.bing.com/financeapi/forcetrigger?t=a1ry3m&amp;q=XNYS%3aEMR&amp;form=skydnc</v>
    <v>Learn more on Bing</v>
  </rv>
  <rv s="1">
    <v>0</v>
    <v>EMERSON ELECTRIC CO. (XNYS:EMR)</v>
    <v>2</v>
    <v>3</v>
    <v>Finance</v>
    <v>4</v>
    <v>en-US</v>
    <v>a1ry3m</v>
    <v>268435456</v>
    <v>1</v>
    <v>Powered by Refinitiv</v>
    <v>99.654499999999999</v>
    <v>72.405000000000001</v>
    <v>1.3892</v>
    <v>-0.04</v>
    <v>-4.0539999999999999E-4</v>
    <v>USD</v>
    <v>Emerson Electric Co. is a global manufacturer that combines technology and engineering to provide advanced solutions to its customers. The Company operates through six segments under two business groups, such as Intelligent Devices, and Software and Control. Its Intelligent Devices business includes Final Control, Measurement &amp; Analytical, Discrete Automation, and Safety &amp; Productivity. The Software and Control business include Control Systems &amp; Software, and AspenTech. Final Control segment includes valves, and actuators &amp; regulators product offerings. Measurement &amp; Analytical segment includes liquid analysis, gas analysis, tank gauging system and others. Discrete Automation segment includes industrial solutions product offerings. Safety &amp; Productivity segment includes tools &amp; home product offerings, such as home repair and maintenance, and residential vacuum equipment. AspenTech segment provides asset optimization software that enables industrial manufacturers to maintain operations.</v>
    <v>85500</v>
    <v>New York Stock Exchange</v>
    <v>XNYS</v>
    <v>XNYS</v>
    <v>Po Box 4100, 8000 W Florissant Ave, ST. LOUIS, MO, 63136-8506 US</v>
    <v>99.12</v>
    <v>Machinery, Equipment &amp; Components</v>
    <v>Stock</v>
    <v>45176.643041816409</v>
    <v>451</v>
    <v>98.186199999999999</v>
    <v>56367045000</v>
    <v>EMERSON ELECTRIC CO.</v>
    <v>EMERSON ELECTRIC CO.</v>
    <v>98.46</v>
    <v>26.2361</v>
    <v>98.67</v>
    <v>98.63</v>
    <v>571500000</v>
    <v>EMR</v>
    <v>EMERSON ELECTRIC CO. (XNYS:EMR)</v>
    <v>670995</v>
    <v>2655661</v>
    <v>1890</v>
  </rv>
  <rv s="2">
    <v>452</v>
  </rv>
  <rv s="0">
    <v>https://www.bing.com/financeapi/forcetrigger?t=a1saoc&amp;q=XNYS%3aETR&amp;form=skydnc</v>
    <v>Learn more on Bing</v>
  </rv>
  <rv s="1">
    <v>0</v>
    <v>ENTERGY CORPORATION (XNYS:ETR)</v>
    <v>2</v>
    <v>3</v>
    <v>Finance</v>
    <v>4</v>
    <v>en-US</v>
    <v>a1saoc</v>
    <v>268435456</v>
    <v>1</v>
    <v>Powered by Refinitiv</v>
    <v>122.11</v>
    <v>91.8</v>
    <v>0.6502</v>
    <v>0.67500000000000004</v>
    <v>7.1919999999999996E-3</v>
    <v>USD</v>
    <v>Entergy Corporation is an integrated energy company engaged in electric power production and retail distribution operations. The Company segments include Utility and Entergy Wholesale Commodities. The Utility segment includes the generation, transmission, distribution, and sale of electric power in portions of Arkansas, Louisiana, Mississippi, and Texas, and natural gas utility service in portions of Louisiana. Entergy Wholesale Commodities includes the ownership, operation, and decommissioning of nuclear power plants located in the northern United States and the sale of the electric power produced by its operating plants to wholesale customers. Entergy Wholesale Commodities also includes the ownership of interests in non-nuclear power plants that sell the electric power produced by those plants to wholesale customers. The Company owns and operates power generating fleets with approximately 24,000 megawatts of electric generating capacity, including 5,000 megawatts of nuclear power.</v>
    <v>11707</v>
    <v>New York Stock Exchange</v>
    <v>XNYS</v>
    <v>XNYS</v>
    <v>639 Loyola Ave, NEW ORLEANS, LA, 70113 US</v>
    <v>94.647900000000007</v>
    <v>Electrical Utilities &amp; IPPs</v>
    <v>Stock</v>
    <v>45176.642884849221</v>
    <v>454</v>
    <v>93.88</v>
    <v>19987840590</v>
    <v>ENTERGY CORPORATION</v>
    <v>ENTERGY CORPORATION</v>
    <v>94.465000000000003</v>
    <v>14.2996</v>
    <v>93.85</v>
    <v>94.525000000000006</v>
    <v>211455600</v>
    <v>ETR</v>
    <v>ENTERGY CORPORATION (XNYS:ETR)</v>
    <v>505527</v>
    <v>1533178</v>
    <v>1992</v>
  </rv>
  <rv s="2">
    <v>455</v>
  </rv>
  <rv s="0">
    <v>https://www.bing.com/financeapi/forcetrigger?t=a1s24c&amp;q=XNYS%3aEOG&amp;form=skydnc</v>
    <v>Learn more on Bing</v>
  </rv>
  <rv s="1">
    <v>0</v>
    <v>EOG RESOURCES, INC. (XNYS:EOG)</v>
    <v>2</v>
    <v>3</v>
    <v>Finance</v>
    <v>4</v>
    <v>en-US</v>
    <v>a1s24c</v>
    <v>268435456</v>
    <v>1</v>
    <v>Powered by Refinitiv</v>
    <v>147.7389</v>
    <v>98.521699999999996</v>
    <v>1.5561</v>
    <v>-0.69</v>
    <v>-5.1830000000000001E-3</v>
    <v>USD</v>
    <v>EOG Resources, Inc. (EOG) is an independent (non-integrated) crude oil and natural gas company. The Company is engaged in exploration, development, production and marketing crude oil, natural gas liquids (NGLs) and natural gas primarily in producing basins in the United States of America, The Republic of Trinidad and Tobago (Trinidad), the Sultanate of Oman and other international areas. Its operations are all crude oil, NGLs and natural gas exploration and production related. Its operations are focused on the productive basins in the United States with a focus on crude oil and, to a lesser extent, liquids-rich natural gas plays. The Company has operations in offshore Trinidad and Oman, as well as it is executing an abandonment and reclamation program in Canada.</v>
    <v>2850</v>
    <v>New York Stock Exchange</v>
    <v>XNYS</v>
    <v>XNYS</v>
    <v>1111 Bagby, Sky Lobby 2, HOUSTON, TX, 77002 US</v>
    <v>133.82</v>
    <v>Oil &amp; Gas</v>
    <v>Stock</v>
    <v>45176.643006863284</v>
    <v>457</v>
    <v>131.86000000000001</v>
    <v>77108810987</v>
    <v>EOG RESOURCES, INC.</v>
    <v>EOG RESOURCES, INC.</v>
    <v>132.58000000000001</v>
    <v>8.9663000000000004</v>
    <v>133.12</v>
    <v>132.43</v>
    <v>582260900</v>
    <v>EOG</v>
    <v>EOG RESOURCES, INC. (XNYS:EOG)</v>
    <v>327213</v>
    <v>2540019</v>
    <v>1985</v>
  </rv>
  <rv s="2">
    <v>458</v>
  </rv>
  <rv s="0">
    <v>https://www.bing.com/financeapi/forcetrigger?t=a1s57w&amp;q=XNYS%3aEQT&amp;form=skydnc</v>
    <v>Learn more on Bing</v>
  </rv>
  <rv s="1">
    <v>0</v>
    <v>EQT CORPORATION (XNYS:EQT)</v>
    <v>2</v>
    <v>3</v>
    <v>Finance</v>
    <v>4</v>
    <v>en-US</v>
    <v>a1s57w</v>
    <v>268435456</v>
    <v>1</v>
    <v>Powered by Refinitiv</v>
    <v>51.97</v>
    <v>28.105</v>
    <v>1.2276</v>
    <v>-2.5000000000000001E-2</v>
    <v>-5.9060000000000004E-4</v>
    <v>USD</v>
    <v>EQT Corporation is a natural gas producer with operations focused on the Marcellus and Utica Shales of the Appalachian Basin. It has approximately 25.0 trillion cubic feet equivalents (Tcfe) of proved natural gas, natural gas liquids (NGLs), and crude oil reserves across approximately 2.0 million gross acres, including approximately 1.8 million gross acres in the Marcellus play. The Company is focused on the execution of combo-development projects, which refers to the development of several multi-well pads in tandem. It owns or leases approximately 610,000 net acres in Pennsylvania. The Company owns or leases approximately 405,000 net acres in West Virginia. It also owns or leases approximately 65,000 net acres in eastern Ohio. It primarily contracts with MarkWest Energy Partners, L.P. (MarkWest) to process its natural gas and extract from the produced natural gas heavier hydrocarbon streams consisting of ethane, propane, isobutane, normal butane and natural gasoline.</v>
    <v>744</v>
    <v>New York Stock Exchange</v>
    <v>XNYS</v>
    <v>XNYS</v>
    <v>SUITE 1700, 625 LIBERTY AVENUE, PITTSBURGH, PA, 15222 US</v>
    <v>42.53</v>
    <v>Oil &amp; Gas</v>
    <v>Stock</v>
    <v>45176.64303810156</v>
    <v>460</v>
    <v>42.06</v>
    <v>17398248537</v>
    <v>EQT CORPORATION</v>
    <v>EQT CORPORATION</v>
    <v>42.414999999999999</v>
    <v>5.2477</v>
    <v>42.33</v>
    <v>42.305</v>
    <v>411257500</v>
    <v>EQT</v>
    <v>EQT CORPORATION (XNYS:EQT)</v>
    <v>1079119</v>
    <v>4708538</v>
    <v>2008</v>
  </rv>
  <rv s="2">
    <v>461</v>
  </rv>
  <rv s="0">
    <v>https://www.bing.com/financeapi/forcetrigger?t=a1rrh7&amp;q=XNYS%3aEFX&amp;form=skydnc</v>
    <v>Learn more on Bing</v>
  </rv>
  <rv s="1">
    <v>0</v>
    <v>EQUIFAX INC. (XNYS:EFX)</v>
    <v>2</v>
    <v>3</v>
    <v>Finance</v>
    <v>4</v>
    <v>en-US</v>
    <v>a1rrh7</v>
    <v>268435456</v>
    <v>1</v>
    <v>Powered by Refinitiv</v>
    <v>240.35</v>
    <v>145.97999999999999</v>
    <v>1.4424999999999999</v>
    <v>-1.29</v>
    <v>-6.3180000000000007E-3</v>
    <v>USD</v>
    <v>Equifax Inc. is a global data, analytics and technology company that provides information solutions and human resources business process outsourcing services for businesses, governments and consumers. Its segments include Workforce Solutions, U.S. Information Solutions (USIS) and International. The Workforce Solutions segment is enabling customers to verify income, employment, educational history, criminal history, healthcare professional licensure and sanctions of people. It also provides LawLogix, which is a cloud-based I-9 software and immigration case management software. Its USIS segment provides consumer and commercial information solutions, including online information, decisioning technology solutions, identity management services, analytical services, fraud management services, portfolio management services, mortgage reporting and marketing services. Its International segment provides information technology and services to support debt collections and recovery management.</v>
    <v>14000</v>
    <v>New York Stock Exchange</v>
    <v>XNYS</v>
    <v>XNYS</v>
    <v>1550 Peachtree St NW, ATLANTA, GA, 30309-2402 US</v>
    <v>204.1019</v>
    <v>Professional &amp; Commercial Services</v>
    <v>Stock</v>
    <v>45176.642901318752</v>
    <v>463</v>
    <v>201.66</v>
    <v>24899908290</v>
    <v>EQUIFAX INC.</v>
    <v>EQUIFAX INC.</v>
    <v>203.92</v>
    <v>48.06</v>
    <v>204.19</v>
    <v>202.9</v>
    <v>122720100</v>
    <v>EFX</v>
    <v>EQUIFAX INC. (XNYS:EFX)</v>
    <v>63106</v>
    <v>757012</v>
    <v>1913</v>
  </rv>
  <rv s="2">
    <v>464</v>
  </rv>
  <rv s="0">
    <v>https://www.bing.com/financeapi/forcetrigger?t=af9fmw&amp;q=XFRA%3aEQR&amp;form=skydnc</v>
    <v>Learn more on Bing</v>
  </rv>
  <rv s="1">
    <v>0</v>
    <v>EQUITY RESIDENTIAL (XFRA:EQR)</v>
    <v>2</v>
    <v>23</v>
    <v>Finance</v>
    <v>16</v>
    <v>en-US</v>
    <v>af9fmw</v>
    <v>268435456</v>
    <v>1</v>
    <v>Powered by Refinitiv</v>
    <v>87</v>
    <v>39</v>
    <v>0.83779999999999999</v>
    <v>0</v>
    <v>0</v>
    <v>EUR</v>
    <v>Equity Residential is a real estate investment trust. The Company is focused on the acquisition, development and management of residential properties located in and around cities. The Company’s primary business is the acquisition, development and management of multifamily residential properties, which includes the generation of rental and other related income through the leasing of apartment units to residents. It owns and operates rental apartment properties in Boston, New York, Washington, D.C., Southern California (including Los Angeles, Orange County and San Diego), San Francisco, and Seattle. The Company is also focused on expanding its operations in Denver, Atlanta, Dallas/Ft. Worth and Austin. The Company owns approximately 308 properties located in 10 states and the District of Columbia consisting of approximately 79,597 apartment units.</v>
    <v>2400</v>
    <v>Deutsche Boerse AG</v>
    <v>XFRA</v>
    <v>XFRA</v>
    <v>Equity Residential, Two North Riverside Plaza, Suite 400, CHICAGO, IL, 60606 US</v>
    <v>59</v>
    <v>Residential &amp; Commercial REIT</v>
    <v>Stock</v>
    <v>45176.625694444447</v>
    <v>466</v>
    <v>58.5</v>
    <v>24110250000</v>
    <v>EQUITY RESIDENTIAL</v>
    <v>EQUITY RESIDENTIAL</v>
    <v>59</v>
    <v>29.07</v>
    <v>59</v>
    <v>59</v>
    <v>379032400</v>
    <v>EQR</v>
    <v>EQUITY RESIDENTIAL (XFRA:EQR)</v>
    <v>40</v>
    <v>1168520</v>
    <v>1992</v>
  </rv>
  <rv s="2">
    <v>467</v>
  </rv>
  <rv s="0">
    <v>https://www.bing.com/financeapi/forcetrigger?t=a1shjc&amp;q=XNAS%3aEXC&amp;form=skydnc</v>
    <v>Learn more on Bing</v>
  </rv>
  <rv s="1">
    <v>0</v>
    <v>EXELON CORPORATION (XNAS:EXC)</v>
    <v>2</v>
    <v>3</v>
    <v>Finance</v>
    <v>4</v>
    <v>en-US</v>
    <v>a1shjc</v>
    <v>268435456</v>
    <v>1</v>
    <v>Powered by Refinitiv</v>
    <v>46.19</v>
    <v>35.185000000000002</v>
    <v>0.54759999999999998</v>
    <v>0.89500000000000002</v>
    <v>2.2454000000000002E-2</v>
    <v>USD</v>
    <v>Exelon Corporation is an energy delivery company. The Company conducts substantially all of its business operations through its subsidiaries. It is engaged in the energy distribution and transmission businesses through Commonwealth Edison Company (ComEd), Commonwealth Edison Company (PECO), Baltimore Gas and Electric Company (BGE), Pepco Holdings LLC (PHI) Potomac Electric Power Company (Pepco), Delmarva Power &amp; Light Company (DPL), and Atlantic City Electric Company (ACE). It operates six reportable segments, which include ComEd, PECO, BGE, and PHI’s three reportable segments consisting of Pepco, DPL, and ACE. ComEd, PECO, BGE, Pepco, DPL, and ACE each represent a single reportable segment. Through its business services subsidiary, Exelon Business Services Company, LLC (BSC), the Company provides its subsidiaries with a variety of support services at cost, including legal, human resources, financial, information technology, and supply management services.</v>
    <v>19063</v>
    <v>Nasdaq Stock Market</v>
    <v>XNAS</v>
    <v>XNAS</v>
    <v>PO BOX 805398, CHICAGO, IL, 60680-5398 US</v>
    <v>40.765000000000001</v>
    <v>Electrical Utilities &amp; IPPs</v>
    <v>Stock</v>
    <v>45176.642989073436</v>
    <v>469</v>
    <v>40.1</v>
    <v>40560158496</v>
    <v>EXELON CORPORATION</v>
    <v>EXELON CORPORATION</v>
    <v>40.229999999999997</v>
    <v>18.6845</v>
    <v>39.86</v>
    <v>40.755000000000003</v>
    <v>995219200</v>
    <v>EXC</v>
    <v>EXELON CORPORATION (XNAS:EXC)</v>
    <v>1578804</v>
    <v>4550179</v>
    <v>1999</v>
  </rv>
  <rv s="2">
    <v>470</v>
  </rv>
  <rv s="0">
    <v>https://www.bing.com/financeapi/forcetrigger?t=a1sifr&amp;q=XNAS%3aEXPE&amp;form=skydnc</v>
    <v>Learn more on Bing</v>
  </rv>
  <rv s="1">
    <v>0</v>
    <v>EXPEDIA GROUP, INC. (XNAS:EXPE)</v>
    <v>2</v>
    <v>3</v>
    <v>Finance</v>
    <v>4</v>
    <v>en-US</v>
    <v>a1sifr</v>
    <v>268435456</v>
    <v>1</v>
    <v>Powered by Refinitiv</v>
    <v>124.95</v>
    <v>82.39</v>
    <v>1.6361000000000001</v>
    <v>-4.4050000000000002</v>
    <v>-4.0633000000000002E-2</v>
    <v>USD</v>
    <v>Expedia Group, Inc. is an online travel company. The Company has three segments. The Retail segment provides a full range of travel and advertising services to its worldwide customers. Its portfolio of retail brands includes Brand Expedia, Hotels.com., Vrbo, Orbitz, Travelocity, ebookers and Wotif Group. B2B segment encompasses its Expedia Partner Solutions business. Its Expedia Partner Solutions partners with businesses in a spectrum of countries across a range of travel and non-travel verticals, including airlines, offline travel agents, online retailers, corporate travel management and financial institutions, who market Expedia Group rates and availabilities to their travelers. trivago segment generates advertising revenue primarily from sending referrals to online travel companies and travel service providers from its hotel metasearch websites. trivago is its majority-owned hotel metasearch company, based in Dusseldorf, Germany.</v>
    <v>16500</v>
    <v>Nasdaq Stock Market</v>
    <v>XNAS</v>
    <v>XNAS</v>
    <v>1111 Expedia Group Way W, SEATTLE, WA, 98119-1111 US</v>
    <v>107</v>
    <v>Hotels &amp; Entertainment Services</v>
    <v>Stock</v>
    <v>45176.642995150003</v>
    <v>472</v>
    <v>103.84</v>
    <v>14910635223</v>
    <v>EXPEDIA GROUP, INC.</v>
    <v>EXPEDIA GROUP, INC.</v>
    <v>107</v>
    <v>19.108000000000001</v>
    <v>108.41</v>
    <v>104.005</v>
    <v>143364600</v>
    <v>EXPE</v>
    <v>EXPEDIA GROUP, INC. (XNAS:EXPE)</v>
    <v>1329676</v>
    <v>2894702</v>
    <v>2005</v>
  </rv>
  <rv s="2">
    <v>473</v>
  </rv>
  <rv s="0">
    <v>https://www.bing.com/financeapi/forcetrigger?t=a1sicw&amp;q=XNAS%3aEXPD&amp;form=skydnc</v>
    <v>Learn more on Bing</v>
  </rv>
  <rv s="1">
    <v>0</v>
    <v>EXPEDITORS INTERNATIONAL OF WASHINGTON, INC (XNAS:EXPD)</v>
    <v>2</v>
    <v>3</v>
    <v>Finance</v>
    <v>4</v>
    <v>en-US</v>
    <v>a1sicw</v>
    <v>268435456</v>
    <v>1</v>
    <v>Powered by Refinitiv</v>
    <v>128.04499999999999</v>
    <v>86.08</v>
    <v>1.0144</v>
    <v>-0.51</v>
    <v>-4.4120000000000001E-3</v>
    <v>USD</v>
    <v>Expeditors International of Washington, Inc. provides a full suite of global logistics services, offering customers an international network of people and integrated information systems to support the movement and positioning of goods. The Company, as a third-party logistics provider, purchases cargo space from carriers, such as airlines, ocean shipping lines, and trucking lines on a volume basis and resell that space to its customers. It provides a range of transportation services and customer solutions, such as customs brokerage, order management, warehousing and distribution, temperature-controlled transit, cargo insurance, specialized cargo monitoring and tracking, and other customized logistics. Its primary services include airfreight services, ocean freight and ocean services, and customs brokerage and other services. In addition, its Project Cargo unit handles special project shipments that move via a single method or combination of air, ocean, and/or ground transportation.</v>
    <v>19900</v>
    <v>Nasdaq Stock Market</v>
    <v>XNAS</v>
    <v>XNAS</v>
    <v>1015 Third Avenue, SEATTLE, WA, 98104 US</v>
    <v>115.88</v>
    <v>Freight &amp; Logistics Services</v>
    <v>Stock</v>
    <v>45176.642685219529</v>
    <v>475</v>
    <v>114.23</v>
    <v>17095430000</v>
    <v>EXPEDITORS INTERNATIONAL OF WASHINGTON, INC</v>
    <v>EXPEDITORS INTERNATIONAL OF WASHINGTON, INC</v>
    <v>115.58</v>
    <v>17.322600000000001</v>
    <v>115.59</v>
    <v>115.08</v>
    <v>147897200</v>
    <v>EXPD</v>
    <v>EXPEDITORS INTERNATIONAL OF WASHINGTON, INC (XNAS:EXPD)</v>
    <v>241706</v>
    <v>916169</v>
    <v>1979</v>
  </rv>
  <rv s="2">
    <v>476</v>
  </rv>
  <rv s="0">
    <v>https://www.bing.com/financeapi/forcetrigger?t=a269ec&amp;q=XNYS%3aXOM&amp;form=skydnc</v>
    <v>Learn more on Bing</v>
  </rv>
  <rv s="1">
    <v>0</v>
    <v>EXXON MOBIL CORPORATION (XNYS:XOM)</v>
    <v>2</v>
    <v>3</v>
    <v>Finance</v>
    <v>4</v>
    <v>en-US</v>
    <v>a269ec</v>
    <v>268435456</v>
    <v>1</v>
    <v>Powered by Refinitiv</v>
    <v>119.92</v>
    <v>83.89</v>
    <v>1.0722</v>
    <v>-0.15010000000000001</v>
    <v>-1.3109999999999999E-3</v>
    <v>USD</v>
    <v>Exxon Mobil Corporation is engaged in the energy business. The Company's principal business involves the exploration for, and production of, crude oil and natural gas, and the manufacture, trade, transport and sale of crude oil, natural gas, petroleum products, petrochemicals and a range of specialty products. The Company's segments include Upstream, Energy Products, Chemical Products, and Specialty Products. The Upstream segment is organized and operates to explore for and produce crude oil and natural gas. Energy Products, Chemical Products, and Specialty Products segments are organized and operate to manufacture and sell petroleum products and petrochemicals. The Energy Products segment includes fuels, aromatics, catalysts and licensing. The Chemical Products segment includes Olefins, polyolefins and intermediates. The Specialty Products segment includes finished lubricants, base stocks and waxes, synthetics, and elastomers and resins.</v>
    <v>62000</v>
    <v>New York Stock Exchange</v>
    <v>XNYS</v>
    <v>XNYS</v>
    <v>22777 SPRINGWOODS VILLAGE PARKWAY, SPRING, TX, 77389-1425 US</v>
    <v>115.85</v>
    <v>Oil &amp; Gas</v>
    <v>Stock</v>
    <v>45176.642999582815</v>
    <v>478</v>
    <v>113.935</v>
    <v>457804751160</v>
    <v>EXXON MOBIL CORPORATION</v>
    <v>EXXON MOBIL CORPORATION</v>
    <v>114.7</v>
    <v>9.1641999999999992</v>
    <v>114.51</v>
    <v>114.3599</v>
    <v>4003193000</v>
    <v>XOM</v>
    <v>EXXON MOBIL CORPORATION (XNYS:XOM)</v>
    <v>5025132</v>
    <v>13928519</v>
    <v>1882</v>
  </rv>
  <rv s="2">
    <v>479</v>
  </rv>
  <rv s="0">
    <v>https://www.bing.com/financeapi/forcetrigger?t=a1stjc&amp;q=XNAS%3aFFIV&amp;form=skydnc</v>
    <v>Learn more on Bing</v>
  </rv>
  <rv s="1">
    <v>0</v>
    <v>F5, INC. (XNAS:FFIV)</v>
    <v>2</v>
    <v>3</v>
    <v>Finance</v>
    <v>4</v>
    <v>en-US</v>
    <v>a1stjc</v>
    <v>268435456</v>
    <v>1</v>
    <v>Powered by Refinitiv</v>
    <v>167.89</v>
    <v>127.05</v>
    <v>1.0550999999999999</v>
    <v>-1.57</v>
    <v>-9.5840000000000005E-3</v>
    <v>USD</v>
    <v>F5, Inc. is a multi-cloud application services and security company. The Company is a provider of multi-cloud application security and delivery solutions which enable its customers to develop, deploy, operate, secure, and govern applications in any architecture, from on-premises to the public cloud. Its enterprise-grade application services are available as cloud-based, software-as-a-service, and software-only solutions optimized for multi-cloud environments, with modules that can run independently, or as part of an integrated solution on its appliances. The Company's products and solutions include F5 BIG-IP Software, F5 BIG-IP Systems, F5 BIG-IQ Centralized Management, F5 NGINX Software Solutions, F5 Distributed Cloud WAAP, and F5 Distributed Cloud Bot Defense, among others. The Company markets and sells its products primarily through multiple indirect sales channels in the Americas; Europe, the Middle East, and Africa (EMEA); and the Asia-Pacific region (APAC).</v>
    <v>7089</v>
    <v>Nasdaq Stock Market</v>
    <v>XNAS</v>
    <v>XNAS</v>
    <v>801 5Th Avenue, SEATTLE, WA, 98104 US</v>
    <v>162.5</v>
    <v>Software &amp; IT Services</v>
    <v>Stock</v>
    <v>45176.642779849222</v>
    <v>481</v>
    <v>161</v>
    <v>9622466645</v>
    <v>F5, INC.</v>
    <v>F5, INC.</v>
    <v>162.5</v>
    <v>29.805099999999999</v>
    <v>163.82</v>
    <v>162.25</v>
    <v>59306420</v>
    <v>FFIV</v>
    <v>F5, INC. (XNAS:FFIV)</v>
    <v>42052</v>
    <v>369073</v>
    <v>1996</v>
  </rv>
  <rv s="2">
    <v>482</v>
  </rv>
  <rv s="0">
    <v>https://www.bing.com/financeapi/forcetrigger?t=a1sl52&amp;q=XNAS%3aFAST&amp;form=skydnc</v>
    <v>Learn more on Bing</v>
  </rv>
  <rv s="1">
    <v>0</v>
    <v>Fastenal Company (XNAS:FAST)</v>
    <v>2</v>
    <v>3</v>
    <v>Finance</v>
    <v>4</v>
    <v>en-US</v>
    <v>a1sl52</v>
    <v>268435456</v>
    <v>1</v>
    <v>Powered by Refinitiv</v>
    <v>59.43</v>
    <v>43.73</v>
    <v>1.1511</v>
    <v>-0.755</v>
    <v>-1.3515999999999999E-2</v>
    <v>USD</v>
    <v>Fastenal Company is engaged in the wholesale distribution of industrial and construction supplies. The Company is a distributor of threaded fasteners, bolts, nuts, screws, studs, and related washers, as well as miscellaneous supplies and hardware. Its customers are in the manufacturing and non-residential construction markets. The manufacturing market includes sales of products for both original equipment manufacturing (OEM), where its products are consumed in the final products of its customers, and manufacturing, repair, and operations (MRO), where its products are consumed to support the facilities and ongoing operations of its customers. The non-residential construction market includes general, electrical, plumbing, sheet metal and road contractors. Other users of its products include farmers, truckers, railroads, oil exploration companies, oil production and refinement companies, mining companies, federal, state, and local governmental entities, schools, and certain retail trades.</v>
    <v>20631</v>
    <v>Nasdaq Stock Market</v>
    <v>XNAS</v>
    <v>XNAS</v>
    <v>2001 Theurer Blvd, WINONA, MN, 55987 US</v>
    <v>55.41</v>
    <v>Machinery, Equipment &amp; Components</v>
    <v>Stock</v>
    <v>45176.642937325778</v>
    <v>484</v>
    <v>54.604999999999997</v>
    <v>31483304965</v>
    <v>Fastenal Company</v>
    <v>Fastenal Company</v>
    <v>55.13</v>
    <v>28.506</v>
    <v>55.86</v>
    <v>55.104999999999997</v>
    <v>571333000</v>
    <v>FAST</v>
    <v>Fastenal Company (XNAS:FAST)</v>
    <v>1413948</v>
    <v>2371197</v>
    <v>1968</v>
  </rv>
  <rv s="2">
    <v>485</v>
  </rv>
  <rv s="0">
    <v>https://www.bing.com/financeapi/forcetrigger?t=a1sqr7&amp;q=XNYS%3aFDX&amp;form=skydnc</v>
    <v>Learn more on Bing</v>
  </rv>
  <rv s="1">
    <v>0</v>
    <v>FEDEX CORPORATION (XNYS:FDX)</v>
    <v>2</v>
    <v>3</v>
    <v>Finance</v>
    <v>4</v>
    <v>en-US</v>
    <v>a1sqr7</v>
    <v>268435456</v>
    <v>1</v>
    <v>Powered by Refinitiv</v>
    <v>270.95</v>
    <v>141.91929999999999</v>
    <v>1.3636999999999999</v>
    <v>-2.415</v>
    <v>-9.3799999999999994E-3</v>
    <v>USD</v>
    <v>FedEx Corporation (FedEx) provides a portfolio of transportation, e-commerce and business services through companies competing collectively and operating independently, under the FedEx brand. The Company's segments include FedEx Express, FedEx Ground, FedEx Freight and FedEx Services. The FedEx Express segment offers a range of United States domestic and international shipping services for delivery of packages and freight. The FedEx Ground segment provides small-package ground delivery services, which includes day-certain service to any business address in the United States and Canada, as well as residential delivery services through its FedEx Home Delivery service. The FedEx Freight segment offers less-than-truckload (LTL) freight services. The FedEx Services segment provides sales, marketing, information technology, communications, customer service, technical support, billing and collection services, and certain back-office functions that support the Company's operating segments.</v>
    <v>328000</v>
    <v>New York Stock Exchange</v>
    <v>XNYS</v>
    <v>XNYS</v>
    <v>942 South Shady Grove Road, MEMPHIS, TN, 38120-4117 US</v>
    <v>257.35000000000002</v>
    <v>Freight &amp; Logistics Services</v>
    <v>Stock</v>
    <v>45176.642907106252</v>
    <v>487</v>
    <v>254.53</v>
    <v>64148985072</v>
    <v>FEDEX CORPORATION</v>
    <v>FEDEX CORPORATION</v>
    <v>256.495</v>
    <v>16.584599999999998</v>
    <v>257.47000000000003</v>
    <v>255.05500000000001</v>
    <v>251510400</v>
    <v>FDX</v>
    <v>FEDEX CORPORATION (XNYS:FDX)</v>
    <v>319175</v>
    <v>1542409</v>
    <v>1997</v>
  </rv>
  <rv s="2">
    <v>488</v>
  </rv>
  <rv s="0">
    <v>https://www.bing.com/financeapi/forcetrigger?t=a1swsm&amp;q=XNYS%3aFIS&amp;form=skydnc</v>
    <v>Learn more on Bing</v>
  </rv>
  <rv s="1">
    <v>0</v>
    <v>FIDELITY NATIONAL INFORMATION SERVICES, INC. (XNYS:FIS)</v>
    <v>2</v>
    <v>3</v>
    <v>Finance</v>
    <v>4</v>
    <v>en-US</v>
    <v>a1swsm</v>
    <v>268435456</v>
    <v>1</v>
    <v>Powered by Refinitiv</v>
    <v>93.9</v>
    <v>48.57</v>
    <v>0.83850000000000002</v>
    <v>-0.34</v>
    <v>-6.2039999999999994E-3</v>
    <v>USD</v>
    <v>Fidelity National Information Services, Inc. is a provider of technology solutions for financial institutions and businesses of all sizes. The Company’s segments include Merchant Solutions (Merchant), Banking Solutions (Banking) and Capital Market Solutions (Capital Markets). The Merchant segment is focused on serving merchants of all sizes globally, enabling them to accept, authorize and settle electronic payment transactions. The Banking segment is focused on serving financial institutions of with core processing software, transaction processing software and complementary applications and services, many of which interact directly with processing software. The Merchant segment enables merchants to accept, authorize and settle electronic payment transactions. The Capital Markets segment serves global financial services clients offering solutions through applications for recordkeeping, treasury, data and analytics, order management and trading, securities processing, and financing.</v>
    <v>69000</v>
    <v>New York Stock Exchange</v>
    <v>XNYS</v>
    <v>XNYS</v>
    <v>347 Riverside Avenue, JACKSONVILLE, FL, 32202 US</v>
    <v>55.17</v>
    <v>Financial Technology (Fintech) &amp; Infrastructure</v>
    <v>Stock</v>
    <v>45176.642753125001</v>
    <v>490</v>
    <v>54.31</v>
    <v>32775190000</v>
    <v>FIDELITY NATIONAL INFORMATION SERVICES, INC.</v>
    <v>FIDELITY NATIONAL INFORMATION SERVICES, INC.</v>
    <v>55.024999999999999</v>
    <v>49.230499999999999</v>
    <v>54.8</v>
    <v>54.46</v>
    <v>592465500</v>
    <v>FIS</v>
    <v>FIDELITY NATIONAL INFORMATION SERVICES, INC. (XNYS:FIS)</v>
    <v>712869</v>
    <v>3351871</v>
    <v>2001</v>
  </rv>
  <rv s="2">
    <v>491</v>
  </rv>
  <rv s="0">
    <v>https://www.bing.com/financeapi/forcetrigger?t=a1sx7w&amp;q=XNAS%3aFITB&amp;form=skydnc</v>
    <v>Learn more on Bing</v>
  </rv>
  <rv s="1">
    <v>0</v>
    <v>FIFTH THIRD BANCORP (XNAS:FITB)</v>
    <v>2</v>
    <v>3</v>
    <v>Finance</v>
    <v>4</v>
    <v>en-US</v>
    <v>a1sx7w</v>
    <v>268435456</v>
    <v>1</v>
    <v>Powered by Refinitiv</v>
    <v>38.055</v>
    <v>22.11</v>
    <v>1.2237</v>
    <v>-0.30499999999999999</v>
    <v>-1.1466E-2</v>
    <v>USD</v>
    <v>Fifth Third Bancorp (the Bancorp) is a bank holding company for Fifth Third Bank, National Association. The Bancorp conducts its principal lending, deposit gathering, transaction processing and service advisory activities through its banking and non-banking subsidiaries from banking centers located throughout the Midwestern and Southeastern regions of the United States. The Bancorp operates through three segments: Commercial Banking, which offers credit intermediation, cash management and financial services to large and middle-market businesses and government and professional customers; Consumer and Small Business Banking provides a full range of deposit and loan products to individuals and small businesses through a network of full-service banking centers and relationships with indirect and correspondent loan originators, and Wealth and Asset Management, which provides a range of wealth management services for individuals, companies and nonprofit organizations.</v>
    <v>19225</v>
    <v>Nasdaq Stock Market</v>
    <v>XNAS</v>
    <v>XNAS</v>
    <v>38 Fountain Square Plaza, CINCINNATI, OH, 45263 US</v>
    <v>26.725000000000001</v>
    <v>Banking Services</v>
    <v>Stock</v>
    <v>45176.643009351559</v>
    <v>493</v>
    <v>26.145</v>
    <v>17903968366</v>
    <v>FIFTH THIRD BANCORP</v>
    <v>FIFTH THIRD BANCORP</v>
    <v>26.46</v>
    <v>7.5724999999999998</v>
    <v>26.6</v>
    <v>26.295000000000002</v>
    <v>680888700</v>
    <v>FITB</v>
    <v>FIFTH THIRD BANCORP (XNAS:FITB)</v>
    <v>1329654</v>
    <v>4598273</v>
    <v>1974</v>
  </rv>
  <rv s="2">
    <v>494</v>
  </rv>
  <rv s="0">
    <v>https://www.bing.com/financeapi/forcetrigger?t=a1sv6h&amp;q=XNYS%3aFHN&amp;form=skydnc</v>
    <v>Learn more on Bing</v>
  </rv>
  <rv s="1">
    <v>0</v>
    <v>FIRST HORIZON CORPORATION (XNYS:FHN)</v>
    <v>2</v>
    <v>3</v>
    <v>Finance</v>
    <v>4</v>
    <v>en-US</v>
    <v>a1sv6h</v>
    <v>268435456</v>
    <v>1</v>
    <v>Powered by Refinitiv</v>
    <v>24.92</v>
    <v>8.99</v>
    <v>0.96150000000000002</v>
    <v>-0.2</v>
    <v>-1.6694000000000001E-2</v>
    <v>USD</v>
    <v>First Horizon Corporation is a bank holding company, which provides diversified financial services primarily through its principal subsidiary, First Horizon Bank (the Bank). The Company's segments include Regional Banking, Specialty Banking and Corporate. The Regional Banking segment offers financial products and services, including traditional lending and deposit taking, to consumer and commercial clients primarily in the southern United States and other selected markets. This segment also provides investment, wealth management, financial planning, trust and asset management services for consumer clients. The Specialty Banking segment consists of specialty banking lines of business, which includes asset-based lending, mortgage warehouse lending, commercial real estate, franchise finance, correspondent banking, equipment finance, mortgage, and title insurance. This segment also delivers treasury management solutions, loan syndications, and international banking.</v>
    <v>7397</v>
    <v>New York Stock Exchange</v>
    <v>XNYS</v>
    <v>XNYS</v>
    <v>165 Madison Ave, MEMPHIS, TN, 38103 US</v>
    <v>12.045</v>
    <v>Banking Services</v>
    <v>Stock</v>
    <v>45176.642902765627</v>
    <v>496</v>
    <v>11.74</v>
    <v>6581508382</v>
    <v>FIRST HORIZON CORPORATION</v>
    <v>FIRST HORIZON CORPORATION</v>
    <v>11.92</v>
    <v>8.0615000000000006</v>
    <v>11.98</v>
    <v>11.78</v>
    <v>558701900</v>
    <v>FHN</v>
    <v>FIRST HORIZON CORPORATION (XNYS:FHN)</v>
    <v>1792250</v>
    <v>5104123</v>
    <v>1968</v>
  </rv>
  <rv s="2">
    <v>497</v>
  </rv>
  <rv s="0">
    <v>https://www.bing.com/financeapi/forcetrigger?t=a1tdvh&amp;q=XNAS%3aFSLR&amp;form=skydnc</v>
    <v>Learn more on Bing</v>
  </rv>
  <rv s="1">
    <v>0</v>
    <v>FIRST SOLAR, INC. (XNAS:FSLR)</v>
    <v>2</v>
    <v>3</v>
    <v>Finance</v>
    <v>4</v>
    <v>en-US</v>
    <v>a1tdvh</v>
    <v>268435456</v>
    <v>1</v>
    <v>Powered by Refinitiv</v>
    <v>232</v>
    <v>115.66</v>
    <v>1.3975</v>
    <v>-5.42</v>
    <v>-2.9766000000000001E-2</v>
    <v>USD</v>
    <v>First Solar, Inc. is a solar technology company and global provider of photovoltaic cells (PV) solar energy solutions. The Company manufactures and sells PV solar modules with a semiconductor technology, which provides an alternative to conventional crystalline silicon PV solar modules. The Company operates through two segments: Modules Business and Other. Its Modules Business segment is involved in the designing, manufacturing, and selling of CdTe solar modules, which convert sunlight into electricity. Third-party customers of the modules business segment include developers and operators of systems, utilities, independent power producers, commercial and industrial companies, and other system owners. The Company's products include the Series 7 Module and Series 6 Module. The Company has its manufacturing locations in Malaysia, the United States and Vietnam. Its subsidiaries include First Solar Development, LLC, First Solar FE Holdings Pte. Ltd. and First Solar Malaysia Sdn. Bhd.</v>
    <v>5500</v>
    <v>Nasdaq Stock Market</v>
    <v>XNAS</v>
    <v>XNAS</v>
    <v>350 West Washington Street, Suite 600, TEMPE, AZ, 85288 US</v>
    <v>180.5</v>
    <v>Renewable Energy</v>
    <v>Stock</v>
    <v>45176.642953564064</v>
    <v>499</v>
    <v>173.81</v>
    <v>18873903438</v>
    <v>FIRST SOLAR, INC.</v>
    <v>FIRST SOLAR, INC.</v>
    <v>179.49</v>
    <v>125.1306</v>
    <v>182.09</v>
    <v>176.67</v>
    <v>106831400</v>
    <v>FSLR</v>
    <v>FIRST SOLAR, INC. (XNAS:FSLR)</v>
    <v>692315</v>
    <v>1865403</v>
    <v>2003</v>
  </rv>
  <rv s="2">
    <v>500</v>
  </rv>
  <rv s="0">
    <v>https://www.bing.com/financeapi/forcetrigger?t=a1squ2&amp;q=XNYS%3aFE&amp;form=skydnc</v>
    <v>Learn more on Bing</v>
  </rv>
  <rv s="1">
    <v>0</v>
    <v>FIRSTENERGY CORP. (XNYS:FE)</v>
    <v>2</v>
    <v>3</v>
    <v>Finance</v>
    <v>4</v>
    <v>en-US</v>
    <v>a1squ2</v>
    <v>268435456</v>
    <v>1</v>
    <v>Powered by Refinitiv</v>
    <v>43.31</v>
    <v>34.685000000000002</v>
    <v>0.45440000000000003</v>
    <v>0.3952</v>
    <v>1.1262000000000001E-2</v>
    <v>USD</v>
    <v>FirstEnergy Corp (FirstEnergy) and its subsidiaries are principally involved in the transmission, distribution, and generation of electricity. The Company operates through two segments: Regulated Distribution and Regulated Transmission segments. The Regulated Distribution distributes electricity through FirstEnergy’s ten utility operating companies, serving customers Ohio, Pennsylvania, West Virginia, Maryland, New Jersey, and New York, and purchases power for its POLR, SOS, SSO and default service requirements in Ohio, Pennsylvania, New Jersey, and Maryland. This segment also controls approximately 3,580 megawatts (MWs) of regulated electric generation capacity located primarily in West Virginia and Virginia. The Regulated Transmission provides transmission infrastructure owned and operated by the Transmission Companies and certain of FirstEnergy's utilities (JCP&amp;L, MP, PE and WP) to transmit electricity from generation sources to distribution facilities.</v>
    <v>12335</v>
    <v>New York Stock Exchange</v>
    <v>XNYS</v>
    <v>XNYS</v>
    <v>76 S Main St, AKRON, OH, 44308-1890 US</v>
    <v>35.520000000000003</v>
    <v>Electrical Utilities &amp; IPPs</v>
    <v>Stock</v>
    <v>45176.642982846875</v>
    <v>502</v>
    <v>35.024999999999999</v>
    <v>20345879436</v>
    <v>FIRSTENERGY CORP.</v>
    <v>FIRSTENERGY CORP.</v>
    <v>35.32</v>
    <v>44.019300000000001</v>
    <v>35.090000000000003</v>
    <v>35.485199999999999</v>
    <v>573362400</v>
    <v>FE</v>
    <v>FIRSTENERGY CORP. (XNYS:FE)</v>
    <v>938357</v>
    <v>3225052</v>
    <v>1996</v>
  </rv>
  <rv s="2">
    <v>503</v>
  </rv>
  <rv s="0">
    <v>https://www.bing.com/financeapi/forcetrigger?t=aaj327&amp;q=XWBO%3aFISV&amp;form=skydnc</v>
    <v>Learn more on Bing</v>
  </rv>
  <rv s="12">
    <v>28</v>
    <v>FISERV, INC. (XWBO:FISV)</v>
    <v>2</v>
    <v>29</v>
    <v>Finance</v>
    <v>16</v>
    <v>en-US</v>
    <v>aaj327</v>
    <v>268435456</v>
    <v>1</v>
    <v>Powered by Refinitiv</v>
    <v>0.87660000000000005</v>
    <v>-2.5</v>
    <v>-2.1248999999999997E-2</v>
    <v>EUR</v>
    <v>Fiserv, Inc. is a global provider of payments and financial services technology solutions. The Company provides account processing and digital banking solutions, card issuer processing and network services, card issuer processing and network services, payments, e-commerce, merchant acquiring and processing, and the Clover cloud-based point-of-sale solution and business management platform. The Company’s segments include Merchant Acceptance (Acceptance), Financial Technology (Fintech) and Payments and Network (Payments). The Acceptance segment provides a range of commerce-enabling solutions and serves merchants of all sizes around the world.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v>41000</v>
    <v>Wiener Boerse</v>
    <v>XWBO</v>
    <v>XWBO</v>
    <v>Po Box 979, 255 Fiserv Dr, BROOKFIELD, WI, 53045 US</v>
    <v>117.85</v>
    <v>Professional &amp; Commercial Services</v>
    <v>Stock</v>
    <v>45133.659722222219</v>
    <v>505</v>
    <v>113.85</v>
    <v>80287330000</v>
    <v>FISERV, INC.</v>
    <v>FISERV, INC.</v>
    <v>117.55</v>
    <v>31.37</v>
    <v>117.65</v>
    <v>115.15</v>
    <v>609614900</v>
    <v>FISV</v>
    <v>FISERV, INC. (XWBO:FISV)</v>
    <v>173</v>
    <v>1863020</v>
    <v>1992</v>
  </rv>
  <rv s="2">
    <v>506</v>
  </rv>
  <rv s="0">
    <v>https://www.bing.com/financeapi/forcetrigger?t=aa6d5r&amp;q=XASX%3aFRX&amp;form=skydnc</v>
    <v>Learn more on Bing</v>
  </rv>
  <rv s="9">
    <v>21</v>
    <v>FLEXIROAM LIMITED (XASX:FRX)</v>
    <v>2</v>
    <v>22</v>
    <v>Finance</v>
    <v>8</v>
    <v>en-US</v>
    <v>aa6d5r</v>
    <v>268435456</v>
    <v>1</v>
    <v>Powered by Refinitiv</v>
    <v>5.6000000000000001E-2</v>
    <v>1.9E-2</v>
    <v>0.69450000000000001</v>
    <v>0</v>
    <v>0</v>
    <v>AUD</v>
    <v>Flexiroam Limited is a Malaysia-based company, which is involved in the telecommunications and Internet of things (IoT) connectivity industry. The Company's solutions utilize the connectivity revolution engine (CoRE) to provide global connectivity to every SIM-enabled device. Its products include IoT, enterprise, partner program and travel. The Company provides the network independent, cross-border, multi-network mobile connectivity the clients need to deliver international IoT services. Its technology includes consumer embedded SIM (eSIM), eSIM for IoT, coverage and connectivity management platform. Its IoT SIMs come in various form factors, including Mini SIM (2FF), Micro SIM (3FF), Nano SIM (4FF), as well as MFF2 chips. Its connectivity management platform enables businesses and resellers to create, assign, monitor and control alerts for all SIMs under their management. The Company's network spans across approximately 520 network operators in over 200 countries and territories.</v>
    <v>Australian Securities Exchange</v>
    <v>XASX</v>
    <v>XASX</v>
    <v>22-1, Jalan PJU 8/3a, Damansara Perdana, PETALING  JAYA, SELANGOR, 47820 MY</v>
    <v>2.4E-2</v>
    <v>Telecommunications Services</v>
    <v>Stock</v>
    <v>45176.375011574077</v>
    <v>508</v>
    <v>2.4E-2</v>
    <v>15940600</v>
    <v>FLEXIROAM LIMITED</v>
    <v>FLEXIROAM LIMITED</v>
    <v>2.4E-2</v>
    <v>2.4E-2</v>
    <v>2.4E-2</v>
    <v>664191700</v>
    <v>FRX</v>
    <v>FLEXIROAM LIMITED (XASX:FRX)</v>
    <v>860672</v>
    <v>498010</v>
    <v>2010</v>
  </rv>
  <rv s="2">
    <v>509</v>
  </rv>
  <rv s="0">
    <v>https://www.bing.com/financeapi/forcetrigger?t=a1t34c&amp;q=XNYS%3aFLS&amp;form=skydnc</v>
    <v>Learn more on Bing</v>
  </rv>
  <rv s="1">
    <v>0</v>
    <v>FLOWSERVE CORPORATION (XNYS:FLS)</v>
    <v>2</v>
    <v>3</v>
    <v>Finance</v>
    <v>4</v>
    <v>en-US</v>
    <v>a1t34c</v>
    <v>268435456</v>
    <v>1</v>
    <v>Powered by Refinitiv</v>
    <v>40.51</v>
    <v>23.89</v>
    <v>1.6023000000000001</v>
    <v>-0.41</v>
    <v>-1.0154000000000002E-2</v>
    <v>USD</v>
    <v>Flowserve Corporation is a manufacturer and aftermarket service provider of comprehensive flow control systems. The Company develops and manufactures precision-engineered flow control equipment integral to the movement, control and protection of the flow of materials. The Company operates through two segments: Flowserve Pumps Division (FPD) and Flow Control Division (FCD). FPD segment designs, manufactures, pretests, distributes and services specialty and highly engineered custom and pre-configured pumps and pump systems, mechanical seals, auxiliary systems, replacement parts and upgrades and related aftermarket service. FPD products and services are used by companies that operate in the oil and gas, chemical, water management and general industries. FCD designs, manufactures, distributes and services a broad portfolio of flow control solutions, including engineered and industrial valve and automation systems, isolation and control valves, actuation, controls and related equipment.</v>
    <v>17000</v>
    <v>New York Stock Exchange</v>
    <v>XNYS</v>
    <v>XNYS</v>
    <v>5215 N. O'connor Blvd., Suite 700, IRVING, TX, 75039 US</v>
    <v>40.43</v>
    <v>Machinery, Equipment &amp; Components</v>
    <v>Stock</v>
    <v>45176.642974131253</v>
    <v>511</v>
    <v>39.58</v>
    <v>5244355781</v>
    <v>FLOWSERVE CORPORATION</v>
    <v>FLOWSERVE CORPORATION</v>
    <v>40.32</v>
    <v>22.357900000000001</v>
    <v>40.380000000000003</v>
    <v>39.97</v>
    <v>131207300</v>
    <v>FLS</v>
    <v>FLOWSERVE CORPORATION (XNYS:FLS)</v>
    <v>114485</v>
    <v>850726</v>
    <v>1912</v>
  </rv>
  <rv s="2">
    <v>512</v>
  </rv>
  <rv s="0">
    <v>https://www.bing.com/financeapi/forcetrigger?t=a1t2ur&amp;q=XNYS%3aFLR&amp;form=skydnc</v>
    <v>Learn more on Bing</v>
  </rv>
  <rv s="1">
    <v>0</v>
    <v>FLUOR CORPORATION. (XNYS:FLR)</v>
    <v>2</v>
    <v>3</v>
    <v>Finance</v>
    <v>4</v>
    <v>en-US</v>
    <v>a1t2ur</v>
    <v>268435456</v>
    <v>1</v>
    <v>Powered by Refinitiv</v>
    <v>38.200000000000003</v>
    <v>23.37</v>
    <v>2.2528999999999999</v>
    <v>-0.52</v>
    <v>-1.4376999999999999E-2</v>
    <v>USD</v>
    <v>Fluor Corporation is a holding company that provides engineering, procurement, construction (EPC), fabrication and modularization, and project management services. Its segments include Energy Solutions, Urban Solutions and Mission Solutions. The Energy Solutions segment provides solutions to the energy transition market, including asset decarbonization, carbon capture, renewable fuels, waste-to-energy, green chemicals, hydrogen, nuclear power and other low-carbon energy sources. The Urban Solutions segment provides EPC and project management services to the infrastructure, advanced technologies and manufacturing, life sciences and mining and metals industries, as well as professional staffing services. The Mission Solutions segment is focused on federal agencies across the United States Government and international opportunities and includes the Department of Energy, the Department of Defense, the Federal Emergency Management Agency and intelligence agencies.</v>
    <v>39576</v>
    <v>New York Stock Exchange</v>
    <v>XNYS</v>
    <v>XNYS</v>
    <v>6700 Las Colinas Blvd, IRVING, TX, 75039 US</v>
    <v>36.130000000000003</v>
    <v>Construction &amp; Engineering</v>
    <v>Stock</v>
    <v>45176.642699085154</v>
    <v>514</v>
    <v>35.44</v>
    <v>5111079895</v>
    <v>FLUOR CORPORATION.</v>
    <v>FLUOR CORPORATION.</v>
    <v>35.85</v>
    <v>40.533299999999997</v>
    <v>36.17</v>
    <v>35.65</v>
    <v>143368300</v>
    <v>FLR</v>
    <v>FLUOR CORPORATION. (XNYS:FLR)</v>
    <v>865692</v>
    <v>2388032</v>
    <v>2000</v>
  </rv>
  <rv s="2">
    <v>515</v>
  </rv>
  <rv s="0">
    <v>http://en.wikipedia.org/wiki/Ford_Motor_Company</v>
    <v>Wikipedia</v>
  </rv>
  <rv s="4">
    <v>14</v>
    <v>517</v>
  </rv>
  <rv s="5">
    <v>13</v>
    <v>https://www.bing.com/th?id=AMMS_cf0311a5f2d2dcb3110aca1404330618&amp;qlt=95</v>
    <v>518</v>
    <v>0</v>
    <v>https://www.bing.com/images/search?form=xlimg&amp;q=ford+motor+company</v>
    <v>Image of FORD MOTOR COMPANY</v>
  </rv>
  <rv s="0">
    <v>https://www.bing.com/financeapi/forcetrigger?t=afaafr&amp;q=XFRA%3aFMC1&amp;form=skydnc</v>
    <v>Learn more on Bing</v>
  </rv>
  <rv s="6">
    <v>9</v>
    <v>FORD MOTOR COMPANY (XFRA:FMC1)</v>
    <v>11</v>
    <v>52</v>
    <v>Finance</v>
    <v>16</v>
    <v>en-US</v>
    <v>afaafr</v>
    <v>268435456</v>
    <v>1</v>
    <v>Powered by Refinitiv</v>
    <v>22.41</v>
    <v>3.7414999999999998</v>
    <v>1.6162000000000001</v>
    <v>-0.22800000000000001</v>
    <v>-2.0133999999999999E-2</v>
    <v>EUR</v>
    <v>Ford Motor Company is an automobile company. The Company designs, manufactures, markets, and services a full line of electrified passenger and commercial vehicles, such as Ford trucks, utility vehicles, vans, and cars, and Lincoln luxury vehicles. The Company's segments include Ford Blue, Ford Model e, Ford Pro, Ford Next and Ford Credit. Its Ford Blue segment is engaged in developing gas-powered and hybrid vehicles. Its Ford Model e segment is engaged in developing electronic vehicles (EVs) along with embedded software that defines always-on digital experiences for all customers. Its Ford Pro segment is engaged in helping commercial customers transform and expand their businesses with vehicles and services tailored to their needs. Ford Next segment is engaged in pursuing mobility solutions and provides financial services through Ford Motor Credit Company. The Ford Credit segment is primarily engaged in providing vehicle-related financing and leasing activities.</v>
    <v>173000</v>
    <v>Deutsche Boerse AG</v>
    <v>XFRA</v>
    <v>XFRA</v>
    <v>One American Road, DEARBORN, MI, 48126-2701 US</v>
    <v>11.096</v>
    <v>519</v>
    <v>Automobiles &amp; Auto Parts</v>
    <v>Stock</v>
    <v>45176.631249999999</v>
    <v>520</v>
    <v>11.06</v>
    <v>48306860000</v>
    <v>FORD MOTOR COMPANY</v>
    <v>FORD MOTOR COMPANY</v>
    <v>11.06</v>
    <v>11.8</v>
    <v>11.324</v>
    <v>11.096</v>
    <v>4002226000</v>
    <v>FMC1</v>
    <v>FORD MOTOR COMPANY (XFRA:FMC1)</v>
    <v>70</v>
    <v>34469620</v>
    <v>1919</v>
  </rv>
  <rv s="2">
    <v>521</v>
  </rv>
  <rv s="0">
    <v>https://www.bing.com/financeapi/forcetrigger?t=a1sjw7&amp;q=XNYS%3aF&amp;form=skydnc</v>
    <v>Learn more on Bing</v>
  </rv>
  <rv s="6">
    <v>9</v>
    <v>FORD MOTOR COMPANY (XNYS:F)</v>
    <v>11</v>
    <v>12</v>
    <v>Finance</v>
    <v>4</v>
    <v>en-US</v>
    <v>a1sjw7</v>
    <v>268435456</v>
    <v>1</v>
    <v>Powered by Refinitiv</v>
    <v>15.42</v>
    <v>10.3748</v>
    <v>1.6162000000000001</v>
    <v>-0.13500000000000001</v>
    <v>-1.1185E-2</v>
    <v>USD</v>
    <v>Ford Motor Company is an automobile company. The Company designs, manufactures, markets, and services a full line of electrified passenger and commercial vehicles, such as Ford trucks, utility vehicles, vans, and cars, and Lincoln luxury vehicles. The Company's segments include Ford Blue, Ford Model e, Ford Pro, Ford Next and Ford Credit. Its Ford Blue segment is engaged in developing gas-powered and hybrid vehicles. Its Ford Model e segment is engaged in developing electronic vehicles (EVs) along with embedded software that defines always-on digital experiences for all customers. Its Ford Pro segment is engaged in helping commercial customers transform and expand their businesses with vehicles and services tailored to their needs. Ford Next segment is engaged in pursuing mobility solutions and provides financial services through Ford Motor Credit Company. The Ford Credit segment is primarily engaged in providing vehicle-related financing and leasing activities.</v>
    <v>173000</v>
    <v>New York Stock Exchange</v>
    <v>XNYS</v>
    <v>XNYS</v>
    <v>One American Road, DEARBORN, MI, 48126-2701 US</v>
    <v>12.05</v>
    <v>519</v>
    <v>Automobiles &amp; Auto Parts</v>
    <v>Stock</v>
    <v>45176.643014976566</v>
    <v>523</v>
    <v>11.9</v>
    <v>47766567310</v>
    <v>FORD MOTOR COMPANY</v>
    <v>FORD MOTOR COMPANY</v>
    <v>11.96</v>
    <v>11.712</v>
    <v>12.07</v>
    <v>11.935</v>
    <v>4002226000</v>
    <v>F</v>
    <v>FORD MOTOR COMPANY (XNYS:F)</v>
    <v>12300422</v>
    <v>43803942</v>
    <v>1919</v>
  </rv>
  <rv s="2">
    <v>524</v>
  </rv>
  <rv s="0">
    <v>https://www.bing.com/financeapi/forcetrigger?t=a1t95r&amp;q=XNAS%3aFOSL&amp;form=skydnc</v>
    <v>Learn more on Bing</v>
  </rv>
  <rv s="1">
    <v>0</v>
    <v>FOSSIL GROUP, INC. (XNAS:FOSL)</v>
    <v>2</v>
    <v>3</v>
    <v>Finance</v>
    <v>4</v>
    <v>en-US</v>
    <v>a1t95r</v>
    <v>268435456</v>
    <v>1</v>
    <v>Powered by Refinitiv</v>
    <v>6.08</v>
    <v>1.89</v>
    <v>2.1374</v>
    <v>1.4999999999999999E-2</v>
    <v>7.3170000000000006E-3</v>
    <v>USD</v>
    <v>Fossil Group, Inc. is a design, marketing and distribution company that specializes in consumer fashion accessories. The Company offers line of men's and women's fashion traditional watches, smartwatches, jewelry, handbags, small leather goods, belts and sunglasses. The Company's segments include Americas, Europe and Asia. The Americas is comprised of sales from its operations in the United States, Canada and Latin America. The Europe segment is comprised of sales to customers based in European countries, the Middle East and Africa. The Asia segment is comprised of sales to customers based in Australia, China, India, Indonesia, Japan, Malaysia, New Zealand, Singapore, South Korea and Thailand. The Company's owned brands include FOSSIL, SKAGEN, MICHELE, RELIC and ZODIAC and licensed brands ARMANI EXCHANGE, DIESEL, DKNY, EMPORIO ARMANI, KATE SPADE NEW YORK, MICHAEL KORS, PUMA, and TORY BURCH. Its products are distributed through wholesale, retail stores, commercial Website, and others.</v>
    <v>6900</v>
    <v>Nasdaq Stock Market</v>
    <v>XNAS</v>
    <v>XNAS</v>
    <v>901 S Central Expy, RICHARDSON, TX, 75080 US</v>
    <v>2.0649999999999999</v>
    <v>Textiles &amp; Apparel</v>
    <v>Stock</v>
    <v>45176.642432291403</v>
    <v>526</v>
    <v>2.0049999999999999</v>
    <v>108339275</v>
    <v>FOSSIL GROUP, INC.</v>
    <v>FOSSIL GROUP, INC.</v>
    <v>2.04</v>
    <v>22.686599999999999</v>
    <v>2.0499999999999998</v>
    <v>2.0649999999999999</v>
    <v>52464540</v>
    <v>FOSL</v>
    <v>FOSSIL GROUP, INC. (XNAS:FOSL)</v>
    <v>119092</v>
    <v>431716</v>
    <v>1991</v>
  </rv>
  <rv s="2">
    <v>527</v>
  </rv>
  <rv s="0">
    <v>https://www.bing.com/financeapi/forcetrigger?t=a1odgh&amp;q=XNYS%3aBEN&amp;form=skydnc</v>
    <v>Learn more on Bing</v>
  </rv>
  <rv s="1">
    <v>0</v>
    <v>FRANKLIN RESOURCES, INC. (XNYS:BEN)</v>
    <v>2</v>
    <v>3</v>
    <v>Finance</v>
    <v>4</v>
    <v>en-US</v>
    <v>a1odgh</v>
    <v>268435456</v>
    <v>1</v>
    <v>Powered by Refinitiv</v>
    <v>34.365000000000002</v>
    <v>20.237300000000001</v>
    <v>1.3171999999999999</v>
    <v>-0.35499999999999998</v>
    <v>-1.3595999999999999E-2</v>
    <v>USD</v>
    <v>Franklin Resources, Inc. is a holding company with subsidiaries operating under its Franklin Templeton and/or subsidiary brand names. The Company delivers its investment capabilities through a variety of investment products, which include its sponsored funds, as well as institutional and high-net-worth separate accounts, retail separately managed account programs, sub-advised products, and other investment vehicles. In addition to investment management, its services include fund administration, sales and distribution, and shareholder servicing. It offers a broad product mix of fixed income, equity, alternative, multi-asset and cash management asset classes and solutions that meet a variety of investment goals and needs for individual and institutional investors. The Company also provides sub-advisory services to certain investment products sponsored by other companies. The Company has an interest in BNY Alcentra Group Holdings, Inc.</v>
    <v>9300</v>
    <v>New York Stock Exchange</v>
    <v>XNYS</v>
    <v>XNYS</v>
    <v>Building 920, One Franklin Parkway, SAN MATEO, CA, 94403 US</v>
    <v>26.045000000000002</v>
    <v>Investment Banking &amp; Investment Services</v>
    <v>Stock</v>
    <v>45176.642983310157</v>
    <v>529</v>
    <v>25.58</v>
    <v>12851173239</v>
    <v>FRANKLIN RESOURCES, INC.</v>
    <v>FRANKLIN RESOURCES, INC.</v>
    <v>25.93</v>
    <v>16.313300000000002</v>
    <v>26.11</v>
    <v>25.754999999999999</v>
    <v>498977800</v>
    <v>BEN</v>
    <v>FRANKLIN RESOURCES, INC. (XNYS:BEN)</v>
    <v>737409</v>
    <v>2322848</v>
    <v>1969</v>
  </rv>
  <rv s="2">
    <v>530</v>
  </rv>
  <rv s="0">
    <v>https://www.bing.com/financeapi/forcetrigger?t=a1sp52&amp;q=XNYS%3aFCX&amp;form=skydnc</v>
    <v>Learn more on Bing</v>
  </rv>
  <rv s="1">
    <v>0</v>
    <v>FREEPORT-MCMORAN INC. (XNYS:FCX)</v>
    <v>2</v>
    <v>3</v>
    <v>Finance</v>
    <v>4</v>
    <v>en-US</v>
    <v>a1sp52</v>
    <v>268435456</v>
    <v>1</v>
    <v>Powered by Refinitiv</v>
    <v>46.73</v>
    <v>26.033000000000001</v>
    <v>2.0615999999999999</v>
    <v>-0.745</v>
    <v>-1.8435999999999998E-2</v>
    <v>USD</v>
    <v>Freeport-McMoRan Inc. is a mining company. The Company operates through geographical assets with proven and probable reserves of copper, gold and molybdenum, and traded copper producer. The Company's segments include the Morenci, Cerro Verde and Grasberg (Indonesia mining) copper mines, the Rod &amp; Refining operations and Atlantic Copper Smelting &amp; Refining. The Company has organized its mining operations into four divisions, which include North America copper mines, South America mining, Indonesia mining and Molybdenum mines. The Company's portfolio of assets includes the Grasberg minerals district in Indonesia, copper and gold deposits, and mining operations in North America and South America, including the large-scale Morenci minerals district in Arizona and the Cerro Verde operation in Peru. The Company’s copper products include copper concentrate, copper cathode and continuous-cast copper rods.</v>
    <v>25600</v>
    <v>New York Stock Exchange</v>
    <v>XNYS</v>
    <v>XNYS</v>
    <v>333 N Central Ave, PHOENIX, AZ, 85004 US</v>
    <v>39.83</v>
    <v>Metals &amp; Mining</v>
    <v>Stock</v>
    <v>45176.643004941405</v>
    <v>532</v>
    <v>39.29</v>
    <v>57933210000</v>
    <v>FREEPORT-MCMORAN INC.</v>
    <v>FREEPORT-MCMORAN INC.</v>
    <v>39.619999999999997</v>
    <v>27.773800000000001</v>
    <v>40.409999999999997</v>
    <v>39.664999999999999</v>
    <v>1433636000</v>
    <v>FCX</v>
    <v>FREEPORT-MCMORAN INC. (XNYS:FCX)</v>
    <v>1937255</v>
    <v>9180540</v>
    <v>1987</v>
  </rv>
  <rv s="2">
    <v>533</v>
  </rv>
  <rv s="0">
    <v>http://en.wikipedia.org/wiki/GameStop</v>
    <v>Wikipedia</v>
  </rv>
  <rv s="4">
    <v>14</v>
    <v>535</v>
  </rv>
  <rv s="5">
    <v>13</v>
    <v>https://www.bing.com/th?id=AMMS_1af0820cdcad1e835487a08cdf869215&amp;qlt=95</v>
    <v>536</v>
    <v>0</v>
    <v>https://www.bing.com/images/search?form=xlimg&amp;q=gamestop</v>
    <v>Image of GAMESTOP CORP.</v>
  </rv>
  <rv s="0">
    <v>https://www.bing.com/financeapi/forcetrigger?t=a1tyxm&amp;q=XNYS%3aGME&amp;form=skydnc</v>
    <v>Learn more on Bing</v>
  </rv>
  <rv s="6">
    <v>9</v>
    <v>GAMESTOP CORP. (XNYS:GME)</v>
    <v>11</v>
    <v>12</v>
    <v>Finance</v>
    <v>4</v>
    <v>en-US</v>
    <v>a1tyxm</v>
    <v>268435456</v>
    <v>1</v>
    <v>Powered by Refinitiv</v>
    <v>34.99</v>
    <v>15.41</v>
    <v>-0.18279999999999999</v>
    <v>-0.27</v>
    <v>-1.44E-2</v>
    <v>USD</v>
    <v>GameStop Corp. is focused on offering games, entertainment products and technology through its stores and e-commerce platforms. It operates through four geographic segments: United States, Canada, Australia, and Europe. It offers a range of products in various categories, which include hardware and accessories, software, and collectibles. It offers new and pre-owned gaming platforms from the various console and personal computer (PC) manufacturers, which include the Sony PlayStation 5, Microsoft Xbox Series X, and the Nintendo Switch. Its accessories consist of controllers, gaming headsets, virtual reality products and memory cards. It also sells a variety of in-game digital currency, digital downloadable content (DLC) and full-game downloads. Its Collectibles consist of apparel, toys, trading cards, gadgets, and other retail products and its digital asset wallet and NFT marketplace activities. Its stores and ecommerce sites operate under the names GameStop, EB Games, and Micromania.</v>
    <v>11000</v>
    <v>New York Stock Exchange</v>
    <v>XNYS</v>
    <v>XNYS</v>
    <v>625 Westport Pkwy, GRAPEVINE, TX, 76051 US</v>
    <v>19.48</v>
    <v>537</v>
    <v>Specialty Retailers</v>
    <v>Stock</v>
    <v>45176.643014513284</v>
    <v>538</v>
    <v>17.61</v>
    <v>5631804024</v>
    <v>GAMESTOP CORP.</v>
    <v>GAMESTOP CORP.</v>
    <v>19</v>
    <v>0</v>
    <v>18.75</v>
    <v>18.48</v>
    <v>304751300</v>
    <v>GME</v>
    <v>GAMESTOP CORP. (XNYS:GME)</v>
    <v>2651959</v>
    <v>2750148</v>
    <v>2005</v>
  </rv>
  <rv s="2">
    <v>539</v>
  </rv>
  <rv s="0">
    <v>https://www.bing.com/financeapi/forcetrigger?t=a1yfrw&amp;q=XNYS%3aGCI&amp;form=skydnc</v>
    <v>Learn more on Bing</v>
  </rv>
  <rv s="11">
    <v>26</v>
    <v>GANNETT CO., INC. (XNYS:GCI)</v>
    <v>2</v>
    <v>27</v>
    <v>Finance</v>
    <v>4</v>
    <v>en-US</v>
    <v>a1yfrw</v>
    <v>268435456</v>
    <v>1</v>
    <v>Powered by Refinitiv</v>
    <v>3.6</v>
    <v>1.25</v>
    <v>2.4236</v>
    <v>0.1</v>
    <v>3.6629999999999996E-2</v>
    <v>USD</v>
    <v>Gannett Co., Inc. is a subscription-led and digitally focused media and marketing solutions company. The Company's segments include Gannett Media and Digital Marketing Solutions. The Gannett Media segment is comprised of core products over digital media brands, including USA TODAY, and its local property network in the United States (U.S.) and the United Kingdom. USA TODAY includes its sports network (owned and operated as well as affiliates) and Reviewed.com (an affiliate marketing). The Digital Marketing Solutions segment offers LOCALiQ, which is a cloud-based platform of products differentiated by its marketing automation and management tools, artificial intelligence bidding engines and omnichannel advertising optimization, and customizable reporting with integrated third-party platform data. It also produces niche publications that address local market interests, such as recreation, sports, healthcare, and real estate. It provides its solutions in approximately 43 states.</v>
    <v>14200</v>
    <v>New York Stock Exchange</v>
    <v>XNYS</v>
    <v>XNYS</v>
    <v>7950 Jones Branch Drive, MCLEAN, VA, 22107 US</v>
    <v>2.83</v>
    <v>Media &amp; Publishing</v>
    <v>Stock</v>
    <v>45176.64299719844</v>
    <v>541</v>
    <v>2.72</v>
    <v>421876307</v>
    <v>GANNETT CO., INC.</v>
    <v>GANNETT CO., INC.</v>
    <v>2.73</v>
    <v>2.73</v>
    <v>2.83</v>
    <v>149072900</v>
    <v>GCI</v>
    <v>GANNETT CO., INC. (XNYS:GCI)</v>
    <v>262501</v>
    <v>1126280</v>
    <v>2013</v>
  </rv>
  <rv s="2">
    <v>542</v>
  </rv>
  <rv s="0">
    <v>https://www.bing.com/financeapi/forcetrigger?t=a1tppr&amp;q=XNYS%3aGD&amp;form=skydnc</v>
    <v>Learn more on Bing</v>
  </rv>
  <rv s="1">
    <v>0</v>
    <v>GENERAL DYNAMICS CORPORATION (XNYS:GD)</v>
    <v>2</v>
    <v>3</v>
    <v>Finance</v>
    <v>4</v>
    <v>en-US</v>
    <v>a1tppr</v>
    <v>268435456</v>
    <v>1</v>
    <v>Powered by Refinitiv</v>
    <v>256.86</v>
    <v>202.35</v>
    <v>0.83309999999999995</v>
    <v>0.6</v>
    <v>2.7520000000000001E-3</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106500</v>
    <v>New York Stock Exchange</v>
    <v>XNYS</v>
    <v>XNYS</v>
    <v>11011 Sunset Hills Rd, RESTON, VA, 20190 US</v>
    <v>219.47</v>
    <v>Aerospace &amp; Defense</v>
    <v>Stock</v>
    <v>45176.642982534373</v>
    <v>544</v>
    <v>217.62</v>
    <v>59700764490</v>
    <v>GENERAL DYNAMICS CORPORATION</v>
    <v>GENERAL DYNAMICS CORPORATION</v>
    <v>218.32</v>
    <v>17.907900000000001</v>
    <v>218.05</v>
    <v>218.65</v>
    <v>273042600</v>
    <v>GD</v>
    <v>GENERAL DYNAMICS CORPORATION (XNYS:GD)</v>
    <v>177517</v>
    <v>920357</v>
    <v>1952</v>
  </rv>
  <rv s="2">
    <v>545</v>
  </rv>
  <rv s="0">
    <v>https://www.bing.com/financeapi/forcetrigger?t=a1tr1h&amp;q=XNYS%3aGE&amp;form=skydnc</v>
    <v>Learn more on Bing</v>
  </rv>
  <rv s="1">
    <v>0</v>
    <v>GENERAL ELECTRIC COMPANY (XNYS:GE)</v>
    <v>2</v>
    <v>3</v>
    <v>Finance</v>
    <v>4</v>
    <v>en-US</v>
    <v>a1tr1h</v>
    <v>268435456</v>
    <v>1</v>
    <v>Powered by Refinitiv</v>
    <v>117.96</v>
    <v>48.287399999999998</v>
    <v>1.3048999999999999</v>
    <v>-0.55500000000000005</v>
    <v>-4.9249999999999997E-3</v>
    <v>USD</v>
    <v>General Electric Company (GE) is a high-tech industrial company. The Company operates through three segments: Aerospace, Renewable Energy, and Power. Its Aerospace segment designs and produces commercial and military aircraft engines, integrated engine components, electric power, and mechanical aircraft systems. This segment also provides aftermarket services to support its products. Under Renewable Energy segment, its portfolio of business units includes onshore and offshore wind, blade manufacturing, grid solutions, hydro, storage, hybrid renewables and digital services offerings. Under Power segment its products and technologies harness resources, such as oil, gas, fossil, diesel and nuclear to produce electric power and include gas and steam turbines, full balance of plant, upgrade and service solutions, as well as data-leveraging software. Its Power segment is organized into gas power, steam power and power conversion, nuclear and other.</v>
    <v>172000</v>
    <v>New York Stock Exchange</v>
    <v>XNYS</v>
    <v>XNYS</v>
    <v>One Financial Center, Suite 3700, BOSTON, MA, 02111 US</v>
    <v>113.125</v>
    <v>Consumer Goods Conglomerates</v>
    <v>Stock</v>
    <v>45176.643022765624</v>
    <v>547</v>
    <v>111.78</v>
    <v>122638500000</v>
    <v>GENERAL ELECTRIC COMPANY</v>
    <v>GENERAL ELECTRIC COMPANY</v>
    <v>112.25</v>
    <v>13.503299999999999</v>
    <v>112.68</v>
    <v>112.125</v>
    <v>1088378000</v>
    <v>GE</v>
    <v>GENERAL ELECTRIC COMPANY (XNYS:GE)</v>
    <v>778586</v>
    <v>3745702</v>
    <v>1892</v>
  </rv>
  <rv s="2">
    <v>548</v>
  </rv>
  <rv s="0">
    <v>https://www.bing.com/financeapi/forcetrigger?t=a1tvzr&amp;q=XNYS%3aGIS&amp;form=skydnc</v>
    <v>Learn more on Bing</v>
  </rv>
  <rv s="1">
    <v>0</v>
    <v>GENERAL MILLS, INC. (XNYS:GIS)</v>
    <v>2</v>
    <v>3</v>
    <v>Finance</v>
    <v>4</v>
    <v>en-US</v>
    <v>a1tvzr</v>
    <v>268435456</v>
    <v>1</v>
    <v>Powered by Refinitiv</v>
    <v>90.89</v>
    <v>65.239999999999995</v>
    <v>0.23050000000000001</v>
    <v>-0.17</v>
    <v>-2.581E-3</v>
    <v>USD</v>
    <v>General Mills, Inc. is a manufacturer and marketer of branded consumer foods. The Company operates through four segments: North America Retail, International,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reflects retail and foodservice businesses outside of the United States and Canada. The Pet segment includes pet food products sold in the United States and Canada in national pet superstore chains, e-commerce retailers, grocery stores, regional pet store chains, mass merchandisers, and veterinary clinics and hospitals. The North America Foodservice segment offers products, such as ready-to-eat cereals, snacks, refrigerated yogurt, frozen meals, unbaked and fully baked frozen dough products, baking mixes, and bakery flour.</v>
    <v>34000</v>
    <v>New York Stock Exchange</v>
    <v>XNYS</v>
    <v>XNYS</v>
    <v>Number One General Mills Blvd, MINNEAPOLIS, MN, 55426 US</v>
    <v>66.37</v>
    <v>Food &amp; Tobacco</v>
    <v>Stock</v>
    <v>45176.643048217185</v>
    <v>550</v>
    <v>65.239999999999995</v>
    <v>38183585130</v>
    <v>GENERAL MILLS, INC.</v>
    <v>GENERAL MILLS, INC.</v>
    <v>65.87</v>
    <v>15.276199999999999</v>
    <v>65.87</v>
    <v>65.7</v>
    <v>581180900</v>
    <v>GIS</v>
    <v>GENERAL MILLS, INC. (XNYS:GIS)</v>
    <v>1093910</v>
    <v>3690888</v>
    <v>1928</v>
  </rv>
  <rv s="2">
    <v>551</v>
  </rv>
  <rv s="0">
    <v>https://www.bing.com/financeapi/forcetrigger?t=a1u4fr&amp;q=XNYS%3aGPC&amp;form=skydnc</v>
    <v>Learn more on Bing</v>
  </rv>
  <rv s="1">
    <v>0</v>
    <v>GENUINE PARTS COMPANY (XNYS:GPC)</v>
    <v>2</v>
    <v>3</v>
    <v>Finance</v>
    <v>4</v>
    <v>en-US</v>
    <v>a1u4fr</v>
    <v>268435456</v>
    <v>1</v>
    <v>Powered by Refinitiv</v>
    <v>187.72499999999999</v>
    <v>145.30000000000001</v>
    <v>0.90910000000000002</v>
    <v>-1.1000000000000001</v>
    <v>-7.2929999999999991E-3</v>
    <v>USD</v>
    <v>Genuine Parts Company is a service company that is engaged in the distribution of automotive and industrial replacement parts. Its segments include Automotive Parts Group and Industrial Parts Group. The Automotive Parts Group is an automotive network of parts and care, distributing automotive parts, accessories and service items in North America, Europe, and Australasia. The Automotive Parts Group offers complete inventory, cataloging, marketing, training, and other programs to the automotive aftermarket. The Industrial Parts Group distributes industrial replacement parts and related supplies, such as bearings, mechanical and electrical power transmission products, industrial automation and robotics, hoses, hydraulic and pneumatic components, industrial and safety supplies and material handling products to maintenance, repair and operation and original equipment manufacturer customers throughout the United States, Canada, Mexico and Australasia.</v>
    <v>58000</v>
    <v>New York Stock Exchange</v>
    <v>XNYS</v>
    <v>XNYS</v>
    <v>2999 Wildwood Parkway, ATLANTA, GA, 30339 US</v>
    <v>151.17500000000001</v>
    <v>Automobiles &amp; Auto Parts</v>
    <v>Stock</v>
    <v>45176.642969363282</v>
    <v>553</v>
    <v>149.44</v>
    <v>21315670000</v>
    <v>GENUINE PARTS COMPANY</v>
    <v>GENUINE PARTS COMPANY</v>
    <v>150.93</v>
    <v>17.628399999999999</v>
    <v>150.83000000000001</v>
    <v>149.72999999999999</v>
    <v>140437900</v>
    <v>GPC</v>
    <v>GENUINE PARTS COMPANY (XNYS:GPC)</v>
    <v>160106</v>
    <v>774728</v>
    <v>1928</v>
  </rv>
  <rv s="2">
    <v>554</v>
  </rv>
  <rv s="0">
    <v>https://www.bing.com/financeapi/forcetrigger?t=a1u2mw&amp;q=XNYS%3aGNW&amp;form=skydnc</v>
    <v>Learn more on Bing</v>
  </rv>
  <rv s="1">
    <v>0</v>
    <v>GENWORTH FINANCIAL, INC. (XNYS:GNW)</v>
    <v>2</v>
    <v>3</v>
    <v>Finance</v>
    <v>4</v>
    <v>en-US</v>
    <v>a1u2mw</v>
    <v>268435456</v>
    <v>1</v>
    <v>Powered by Refinitiv</v>
    <v>6.4</v>
    <v>3.44</v>
    <v>1.0069999999999999</v>
    <v>-2.5000000000000001E-2</v>
    <v>-4.4640000000000001E-3</v>
    <v>USD</v>
    <v>Genworth Financial, Inc., through its principal insurance subsidiaries, offers mortgage and long-term care insurance products. The Company operates through three segments. Enact segment offers mortgage insurance products that predominantly insure prime-based, individually underwritten residential mortgage loans at specified coverage percentages. Long-Term Care Insurance segment offers long-term care insurance products in the United States. Long-term care insurance products are intended to protect against the significant and escalating costs of long-term care services provided in the insured’s home or assisted living or nursing facilities. Life and Annuities segment serves a variety of protection and retirement income products, such as traditional life insurance (term, universal and term universal life insurance, as well as corporate-owned life insurance and funding agreements), fixed annuities and variable annuities, which include variable life insurance.</v>
    <v>2500</v>
    <v>New York Stock Exchange</v>
    <v>XNYS</v>
    <v>XNYS</v>
    <v>6620 W Broad St, RICHMOND, VA, 23230 US</v>
    <v>5.6349999999999998</v>
    <v>Insurance</v>
    <v>Stock</v>
    <v>45176.642913193748</v>
    <v>556</v>
    <v>5.54</v>
    <v>2581711697</v>
    <v>GENWORTH FINANCIAL, INC.</v>
    <v>GENWORTH FINANCIAL, INC.</v>
    <v>5.62</v>
    <v>5.1806000000000001</v>
    <v>5.6</v>
    <v>5.5750000000000002</v>
    <v>463087300</v>
    <v>GNW</v>
    <v>GENWORTH FINANCIAL, INC. (XNYS:GNW)</v>
    <v>527403</v>
    <v>2406783</v>
    <v>2012</v>
  </rv>
  <rv s="2">
    <v>557</v>
  </rv>
  <rv s="0">
    <v>https://www.bing.com/financeapi/forcetrigger?t=a1tvoc&amp;q=XNAS%3aGILD&amp;form=skydnc</v>
    <v>Learn more on Bing</v>
  </rv>
  <rv s="1">
    <v>0</v>
    <v>GILEAD SCIENCES, INC. (XNAS:GILD)</v>
    <v>2</v>
    <v>3</v>
    <v>Finance</v>
    <v>4</v>
    <v>en-US</v>
    <v>a1tvoc</v>
    <v>268435456</v>
    <v>1</v>
    <v>Powered by Refinitiv</v>
    <v>89.74</v>
    <v>61.445</v>
    <v>0.3896</v>
    <v>-0.31</v>
    <v>-4.176E-3</v>
    <v>USD</v>
    <v>Gilead Sciences, Inc. is a biopharmaceutical company. The Company is engaged in advancing medicines to prevent and treat life-threatening diseases, including human immunodeficiency virus (HIV), viral hepatitis and cancer. The Company offers products in HIV, Onocolgy, Liver Disease, Vekulaery, and Other. Under HIV, it offers Biktarvy, Complera/Eviplera, Genvoya, Odefsey, Stribild, and Truvada. Its Veklury (remdesivir) is a nucleotide analog RNA polymerase inhibitor indicated for the treatment of coronavirus disease 2019 (COVID-19). Under oncology it offers cell therapy containing Tecartus and Yescarta. Under this Liver Disease consists of Chronic hepatitis C virus (HCV) (Ledipasvir/Sofosbuvir and Sofosbuvir/Velpatasvir) and Chronic hepatitis B virus (HBV) / hepatitis delta virus (HDV) (Vemlidy and Viread). The Company's other products include AmBisome and Letairis. It also operates a portfolio of small molecule inhibitors targeting PARP1 for oncology and MK2 for inflammatory diseases.</v>
    <v>17000</v>
    <v>Nasdaq Stock Market</v>
    <v>XNAS</v>
    <v>XNAS</v>
    <v>333 LAKESIDE DR, FOSTER CITY, CA, 94404-1147 US</v>
    <v>74.75</v>
    <v>Pharmaceuticals</v>
    <v>Stock</v>
    <v>45176.643082974217</v>
    <v>559</v>
    <v>73.819999999999993</v>
    <v>92117815020</v>
    <v>GILEAD SCIENCES, INC.</v>
    <v>GILEAD SCIENCES, INC.</v>
    <v>74.62</v>
    <v>17.0793</v>
    <v>74.239999999999995</v>
    <v>73.930000000000007</v>
    <v>1246014000</v>
    <v>GILD</v>
    <v>GILEAD SCIENCES, INC. (XNAS:GILD)</v>
    <v>1150303</v>
    <v>5252519</v>
    <v>1987</v>
  </rv>
  <rv s="2">
    <v>560</v>
  </rv>
  <rv s="0">
    <v>https://www.bing.com/financeapi/forcetrigger?t=a1uuvh&amp;q=XNYS%3aHRB&amp;form=skydnc</v>
    <v>Learn more on Bing</v>
  </rv>
  <rv s="1">
    <v>0</v>
    <v>H &amp; R BLOCK, INC. (XNYS:HRB)</v>
    <v>2</v>
    <v>3</v>
    <v>Finance</v>
    <v>4</v>
    <v>en-US</v>
    <v>a1uuvh</v>
    <v>268435456</v>
    <v>1</v>
    <v>Powered by Refinitiv</v>
    <v>45.93</v>
    <v>28.83</v>
    <v>0.64370000000000005</v>
    <v>0.155</v>
    <v>3.9849999999999998E-3</v>
    <v>USD</v>
    <v>H&amp;R Block, Inc. is engaged in providing tax preparation services, financial products, and small business solutions. The Company provides assisted and do-it-yourself (DIY) tax return preparation solutions through multiple channels, including in-person, online and mobile applications, virtual, and desktop software and distributes H&amp;R Block-branded services and products. It also offers small business financial solutions through its Company-owned and franchise offices and online through Wave. The Company provides additional services, including Refund Transfers (RT), Peace of Mind Extended Service Plan (POM), H&amp;R Block Emerald Prepaid Mastercard (Emerald Card), H&amp;R Block Emerald Advance Lines of Credit (EA), Tax Identity Shield (TIS), Refund Advances (RA), and small business financial solutions. The RTs enable clients to receive their tax refunds by their chosen method of disbursement and include a feature enabling clients to deduct tax preparation and related fees from their tax refunds.</v>
    <v>4000</v>
    <v>New York Stock Exchange</v>
    <v>XNYS</v>
    <v>XNYS</v>
    <v>1 H And R Block Way, KANSAS CITY, MO, 64105-1905 US</v>
    <v>39.380000000000003</v>
    <v>Personal &amp; Household Products &amp; Services</v>
    <v>Stock</v>
    <v>45176.643014363282</v>
    <v>562</v>
    <v>38.81</v>
    <v>5740944402</v>
    <v>H &amp; R BLOCK, INC.</v>
    <v>H &amp; R BLOCK, INC.</v>
    <v>38.9</v>
    <v>10.743499999999999</v>
    <v>38.9</v>
    <v>39.055</v>
    <v>146996400</v>
    <v>HRB</v>
    <v>H &amp; R BLOCK, INC. (XNYS:HRB)</v>
    <v>311762</v>
    <v>1568009</v>
    <v>1955</v>
  </rv>
  <rv s="2">
    <v>563</v>
  </rv>
  <rv s="0">
    <v>https://www.bing.com/financeapi/forcetrigger?t=a1ufm7&amp;q=XNYS%3aHAL&amp;form=skydnc</v>
    <v>Learn more on Bing</v>
  </rv>
  <rv s="1">
    <v>0</v>
    <v>HALLIBURTON COMPANY (XNYS:HAL)</v>
    <v>2</v>
    <v>3</v>
    <v>Finance</v>
    <v>4</v>
    <v>en-US</v>
    <v>a1ufm7</v>
    <v>268435456</v>
    <v>1</v>
    <v>Powered by Refinitiv</v>
    <v>43.42</v>
    <v>23.3</v>
    <v>2.1831999999999998</v>
    <v>-5.0000000000000001E-3</v>
    <v>-1.2229999999999999E-4</v>
    <v>USD</v>
    <v>Halliburton Company is a provider of products and services to the energy industry. The Company operates through two segments: the Completion and Production segment and the Drilling and Evaluation segment. The Completion and Production segment delivers cementing, stimulation, intervention, pressure control, artificial lift, and completion products and services. The segment consists of the product service lines, such as production enhancement, cementing, completion tools, production solutions, pipeline &amp; process services, and artificial lift. Its Drilling and Evaluation segment provides field and reservoir modeling, drilling, fluids and specialty chemicals, evaluation and precise wellbore placement solutions that enable customers to model, measure, drill, and optimize their well construction activities. It consists of product service lines including Sperry drilling, wireline and perforating, Halliburton project management, testing and subsea, drill bits, and services.</v>
    <v>47000</v>
    <v>New York Stock Exchange</v>
    <v>XNYS</v>
    <v>XNYS</v>
    <v>3000 North Sam Houston Parkway East, 3000 North Sam Houston Parkway East, HOUSTON, TX, 77032 US</v>
    <v>41.1</v>
    <v>Oil &amp; Gas Related Equipment and Services</v>
    <v>Stock</v>
    <v>45176.642931122653</v>
    <v>565</v>
    <v>40.744999999999997</v>
    <v>36728080012</v>
    <v>HALLIBURTON COMPANY</v>
    <v>HALLIBURTON COMPANY</v>
    <v>40.744999999999997</v>
    <v>15.0784</v>
    <v>40.880000000000003</v>
    <v>40.875</v>
    <v>898546300</v>
    <v>HAL</v>
    <v>HALLIBURTON COMPANY (XNYS:HAL)</v>
    <v>1897798</v>
    <v>6559029</v>
    <v>1996</v>
  </rv>
  <rv s="2">
    <v>566</v>
  </rv>
  <rv s="0">
    <v>https://www.bing.com/financeapi/forcetrigger?t=ab3xk2&amp;q=XTSX%3aHAR&amp;form=skydnc</v>
    <v>Learn more on Bing</v>
  </rv>
  <rv s="9">
    <v>21</v>
    <v>HARFANG EXPLORATION INC. (XTSX:HAR)</v>
    <v>2</v>
    <v>42</v>
    <v>Finance</v>
    <v>8</v>
    <v>en-US</v>
    <v>ab3xk2</v>
    <v>268435456</v>
    <v>1</v>
    <v>Powered by Refinitiv</v>
    <v>0.33</v>
    <v>0.15</v>
    <v>1.0003</v>
    <v>0</v>
    <v>0</v>
    <v>CAD</v>
    <v>Harfang Exploration Inc. is a Canada-based mineral exploration company. The Company’s projects include Serpent-Radisson, Egan, Lake Menarik, Menarik East, Blakelock, The Pass, Pontax and others. The Serpent-Radisson project is located approximately 80 kilometers (km) southeast of Radisson and 60 km from La Grande Airport; adjacent to the Billy-Diamond paved road and covers approximately 50,843 hectares (ha) (988 claims). The Lake Menarik project is located five km east of Billy-Diamond Road; 30 km southeast of La Grande Airport; 45 km south of Radisson and covers approximately 5,653 ha (110 claims). The Menarik East project is located approximately 12 km east of Billy-Diamond Road and seven km north of Transtaiga Highway, 35 km southeast of La Grande Airport; 50 km southeast of Radisson and covers approximately 3,289 ha (64 claims). The Pontax project is located 220 km north of Matagami along the Billy-Diamond Highway and covers approximately 15,323 ha (287 claims).</v>
    <v>TSX Venture Exchange</v>
    <v>XTSX</v>
    <v>XTSX</v>
    <v>1100 Des Canadiens-de-Montreal Ave Suite 300, MONTREAL, QC, H3B 2S2 CA</v>
    <v>0.17</v>
    <v>Metals &amp; Mining</v>
    <v>Stock</v>
    <v>45176.598726851851</v>
    <v>568</v>
    <v>0.16500000000000001</v>
    <v>10041711</v>
    <v>HARFANG EXPLORATION INC.</v>
    <v>HARFANG EXPLORATION INC.</v>
    <v>0.17</v>
    <v>0.16500000000000001</v>
    <v>0.16500000000000001</v>
    <v>60858860</v>
    <v>HAR</v>
    <v>HARFANG EXPLORATION INC. (XTSX:HAR)</v>
    <v>2000</v>
    <v>51810</v>
    <v>2017</v>
  </rv>
  <rv s="2">
    <v>569</v>
  </rv>
  <rv s="0">
    <v>https://www.bing.com/financeapi/forcetrigger?t=ao9rxm&amp;q=XLON%3aHSP&amp;form=skydnc</v>
    <v>Learn more on Bing</v>
  </rv>
  <rv s="20">
    <v>53</v>
    <v>HARGREAVES SERVICES PLC (XLON:HSP)</v>
    <v>2</v>
    <v>54</v>
    <v>Finance</v>
    <v>19</v>
    <v>en-US</v>
    <v>ao9rxm</v>
    <v>268435456</v>
    <v>1</v>
    <v>Powered by Refinitiv</v>
    <v>490</v>
    <v>305.55</v>
    <v>1.3735999999999999</v>
    <v>-5.6</v>
    <v>-1.1852E-2</v>
    <v>GBp</v>
    <v>Hargreaves Services plc is a United Kingdom-based diversified company, which is engaged in delivering services to the environmental, industrial and property sectors. The Company operates through three segments: Services, Hargreaves Land, and an investment in a German joint venture, Hargreaves Raw Materials Services GmbH (HRMS). The Services segment provides support to various industries, including Energy, Environmental, UK Infrastructure and certain manufacturing industries through the provision of materials handling, mechanical and electrical contracting services, logistics and major earthworks. Hargreaves Land segment is focused on the sustainable development of brownfield sites for both residential and commercial purposes. HRMS segment trades in specialist commodity markets and owns DK Recycling, a specialist recycler of steel waste material. The Company has operational centers across the United Kingdom, as well as in Hong Kong and a joint venture in Duisburg, Germany.</v>
    <v>1230</v>
    <v>London Stock Exchange</v>
    <v>XLON</v>
    <v>XLON</v>
    <v>West Terrace, Esh Winning, DURHAM, DURHAM, DH7 9PT GB</v>
    <v>Freight &amp; Logistics Services</v>
    <v>Stock</v>
    <v>45176.62834133047</v>
    <v>571</v>
    <v>154287600</v>
    <v>HARGREAVES SERVICES PLC</v>
    <v>HARGREAVES SERVICES PLC</v>
    <v>5.5038</v>
    <v>472.5</v>
    <v>466.9</v>
    <v>32653470</v>
    <v>HSP</v>
    <v>HARGREAVES SERVICES PLC (XLON:HSP)</v>
    <v>39725</v>
    <v>22230</v>
    <v>2003</v>
  </rv>
  <rv s="2">
    <v>572</v>
  </rv>
  <rv s="0">
    <v>https://www.bing.com/financeapi/forcetrigger?t=a1usim&amp;q=XNYS%3aHOG&amp;form=skydnc</v>
    <v>Learn more on Bing</v>
  </rv>
  <rv s="1">
    <v>0</v>
    <v>HARLEY-DAVIDSON, INC. (XNYS:HOG)</v>
    <v>2</v>
    <v>3</v>
    <v>Finance</v>
    <v>4</v>
    <v>en-US</v>
    <v>a1usim</v>
    <v>268435456</v>
    <v>1</v>
    <v>Powered by Refinitiv</v>
    <v>51.77</v>
    <v>30.85</v>
    <v>1.4258999999999999</v>
    <v>-0.76</v>
    <v>-2.1978000000000001E-2</v>
    <v>USD</v>
    <v>Harley-Davidson, Inc. is the parent company of Harley-Davidson Motor Company and Harley-Davidson Financial Services. The Company operates through three segments: Harley-Davidson Motor Company (HDMC), LiveWire and Harley-Davidson Financial Services (HDFS). HDMC designs, manufactures, and sells motorcycles. HDMC also sells motorcycle parts, accessories, and apparel as well as licenses its trademarks. It also distributes its motorcycles through an independent distributor in India. LiveWire sells electric motorcycles, electric balance bikes for kids, parts and accessories and apparel in the United States and certain international markets. It sells electric motorcycles, related parts and accessories and apparel at wholesale to a network of independent retail partners and direct to consumers. HDFS is engaged in the business of financing and servicing wholesale inventory receivables and retail consumer loans, primarily for the purchase of Harley-Davidson and LiveWire motorcycles.</v>
    <v>6300</v>
    <v>New York Stock Exchange</v>
    <v>XNYS</v>
    <v>XNYS</v>
    <v>3700 W JUNEAU AVE, MILWAUKEE, WI, 53208 US</v>
    <v>34.225000000000001</v>
    <v>Automobiles &amp; Auto Parts</v>
    <v>Stock</v>
    <v>45176.64288518516</v>
    <v>574</v>
    <v>33.57</v>
    <v>4791847576</v>
    <v>HARLEY-DAVIDSON, INC.</v>
    <v>HARLEY-DAVIDSON, INC.</v>
    <v>34.19</v>
    <v>6.4996</v>
    <v>34.58</v>
    <v>33.82</v>
    <v>141686800</v>
    <v>HOG</v>
    <v>HARLEY-DAVIDSON, INC. (XNYS:HOG)</v>
    <v>256001</v>
    <v>1086319</v>
    <v>1991</v>
  </rv>
  <rv s="2">
    <v>575</v>
  </rv>
  <rv s="0">
    <v>https://www.bing.com/financeapi/forcetrigger?t=a1ug1h&amp;q=XNAS%3aHAS&amp;form=skydnc</v>
    <v>Learn more on Bing</v>
  </rv>
  <rv s="1">
    <v>0</v>
    <v>Hasbro, Inc. (XNAS:HAS)</v>
    <v>2</v>
    <v>3</v>
    <v>Finance</v>
    <v>4</v>
    <v>en-US</v>
    <v>a1ug1h</v>
    <v>268435456</v>
    <v>1</v>
    <v>Powered by Refinitiv</v>
    <v>83.245000000000005</v>
    <v>45.75</v>
    <v>0.70850000000000002</v>
    <v>-2.54</v>
    <v>-3.4832999999999996E-2</v>
    <v>USD</v>
    <v>Hasbro, Inc. (Hasbro) is a global play and entertainment company. Hasbro operates through four segments: Consumer Products, Wizards of the Coast and Digital Gaming, Entertainment, and Corporate and Other. Consumer Products is engaged in the sourcing, marketing, and sales of toy and game products around the world. The Wizards of the Coast and Digital Gaming is engaged in the promotion of its brands through the development of trading cards, role-playing, and digital game experiences based on Hasbro and Wizards of the Coast properties. The Entertainment is engaged in the development, acquisition, production, distribution, and sale of entertainment content including film, scripted and unscripted television, children's programming, digital content, and live entertainment. Hasbro's portfolio of brands includes MAGIC: THE GATHERING, NERF, MY LITTLE PONY, TRANSFORMERS, PLAY-DOH, MONOPOLY, BABY ALIVE, DUNGEONS &amp; DRAGONS, POWER RANGERS, PEPPA PIG and PJ MASKS, as well as premier partner brands.</v>
    <v>6490</v>
    <v>Nasdaq Stock Market</v>
    <v>XNAS</v>
    <v>XNAS</v>
    <v>1027 Newport Ave, PO Box 1059, PAWTUCKET, RI, 02861-2539 US</v>
    <v>72.459999999999994</v>
    <v>Leisure Products</v>
    <v>Stock</v>
    <v>45176.643057488283</v>
    <v>577</v>
    <v>70.099999999999994</v>
    <v>10116980000</v>
    <v>Hasbro, Inc.</v>
    <v>Hasbro, Inc.</v>
    <v>72.459999999999994</v>
    <v>74.224800000000002</v>
    <v>72.92</v>
    <v>70.38</v>
    <v>138740900</v>
    <v>HAS</v>
    <v>Hasbro, Inc. (XNAS:HAS)</v>
    <v>686879</v>
    <v>1775537</v>
    <v>1926</v>
  </rv>
  <rv s="2">
    <v>578</v>
  </rv>
  <rv s="0">
    <v>https://www.bing.com/financeapi/forcetrigger?t=c4en1h&amp;q=XNAS%3aHCP&amp;form=skydnc</v>
    <v>Learn more on Bing</v>
  </rv>
  <rv s="11">
    <v>26</v>
    <v>HASHICORP, INC. (XNAS:HCP)</v>
    <v>2</v>
    <v>27</v>
    <v>Finance</v>
    <v>4</v>
    <v>en-US</v>
    <v>c4en1h</v>
    <v>268435456</v>
    <v>1</v>
    <v>Powered by Refinitiv</v>
    <v>37.31</v>
    <v>21.5</v>
    <v>2.5470000000000002</v>
    <v>-0.9</v>
    <v>-3.3494999999999997E-2</v>
    <v>USD</v>
    <v>HashiCorp, Inc. is a multi-cloud infrastructure automation software company. The Company's software suite enables organizations to adopt consistent workflows and create a system of record for automating the cloud for infrastructure provisioning, security, networking, and application deployment. Its products include Terraform, Vagrant, Consul, Packer, Nomad, Vault, Boundary, and Waypoint. Terraform is an infrastructure provisioning product that allows users to set up and manage information technology infrastructure. Terraform is cloud-neutral, supporting all public and private clouds. Vagrant is a secret management and data protection product. Consul is an application-centric networking automation product. Nomad is a scheduler and workload orchestrator that enables organizations to deploy and manage applications. It offers practitioners with a self-service interface to manage the application lifecycle. Its products are used by organizations of all sizes, across a range of industries.</v>
    <v>2400</v>
    <v>Nasdaq Stock Market</v>
    <v>XNAS</v>
    <v>XNAS</v>
    <v>101 Second Street, Suite 200, SAN FRANCISCO, CA, 94105 US</v>
    <v>26.21</v>
    <v>Software &amp; IT Services</v>
    <v>Stock</v>
    <v>45176.642899976563</v>
    <v>580</v>
    <v>25.34</v>
    <v>5035263569</v>
    <v>HASHICORP, INC.</v>
    <v>HASHICORP, INC.</v>
    <v>26</v>
    <v>26.87</v>
    <v>25.97</v>
    <v>193887700</v>
    <v>HCP</v>
    <v>HASHICORP, INC. (XNAS:HCP)</v>
    <v>1057380</v>
    <v>1665002</v>
    <v>2013</v>
  </rv>
  <rv s="2">
    <v>581</v>
  </rv>
  <rv s="0">
    <v>https://www.bing.com/financeapi/forcetrigger?t=a1utnm&amp;q=XNYS%3aHP&amp;form=skydnc</v>
    <v>Learn more on Bing</v>
  </rv>
  <rv s="1">
    <v>0</v>
    <v>HELMERICH &amp; PAYNE, INC. (XNYS:HP)</v>
    <v>2</v>
    <v>3</v>
    <v>Finance</v>
    <v>4</v>
    <v>en-US</v>
    <v>a1utnm</v>
    <v>268435456</v>
    <v>1</v>
    <v>Powered by Refinitiv</v>
    <v>53.4527</v>
    <v>30.002300000000002</v>
    <v>1.7085999999999999</v>
    <v>-0.38679999999999998</v>
    <v>-9.162E-3</v>
    <v>USD</v>
    <v>Helmerich &amp; Payne, Inc. provides drilling solutions and technologies for oil and gas exploration and production companies. The Company is engaged in the designing, fabrication and operation of drilling rigs in conventional and unconventional plays around the world. Its fleet includes approximately 236 land rigs in the United States, 28 international land rigs and seven offshore platform rigs. It operates through three segments. North America Solutions segment operations are primarily located in Texas and also operate in other states, depending on demand. Such states include Colorado, Louisiana, New Mexico, North Dakota, Ohio, Oklahoma, Pennsylvania, Utah, West Virginia and Wyoming. Offshore Gulf of Mexico segment’s operations are conducted in Louisiana and in United States federal waters in the Gulf of Mexico. International Solutions segment’s operations have rigs and/or services primarily located in four international locations: Argentina, Bahrain, Colombia and United Arab Emirates.</v>
    <v>8000</v>
    <v>New York Stock Exchange</v>
    <v>XNYS</v>
    <v>XNYS</v>
    <v>1437 S. Boulder Ave., Suite 1400, TULSA, OK, 74119 US</v>
    <v>42.34</v>
    <v>Oil &amp; Gas Related Equipment and Services</v>
    <v>Stock</v>
    <v>45176.642770810155</v>
    <v>583</v>
    <v>41.41</v>
    <v>4159329914</v>
    <v>HELMERICH &amp; PAYNE, INC.</v>
    <v>HELMERICH &amp; PAYNE, INC.</v>
    <v>41.41</v>
    <v>11.1182</v>
    <v>42.22</v>
    <v>41.833199999999998</v>
    <v>99426530</v>
    <v>HP</v>
    <v>HELMERICH &amp; PAYNE, INC. (XNYS:HP)</v>
    <v>299960</v>
    <v>1137554</v>
    <v>1944</v>
  </rv>
  <rv s="2">
    <v>584</v>
  </rv>
  <rv s="0">
    <v>https://www.bing.com/financeapi/forcetrigger?t=a1ultc&amp;q=XNYS%3aHES&amp;form=skydnc</v>
    <v>Learn more on Bing</v>
  </rv>
  <rv s="1">
    <v>0</v>
    <v>HESS CORPORATION (XNYS:HES)</v>
    <v>2</v>
    <v>3</v>
    <v>Finance</v>
    <v>4</v>
    <v>en-US</v>
    <v>a1ultc</v>
    <v>268435456</v>
    <v>1</v>
    <v>Powered by Refinitiv</v>
    <v>160.52000000000001</v>
    <v>100.34</v>
    <v>1.5931</v>
    <v>1.28</v>
    <v>8.1110000000000002E-3</v>
    <v>USD</v>
    <v>Hess Corporation is an exploration and production (E&amp;P) company. The Company is engaged in exploration, development, production, transportation, purchase and sale of crude oil, natural gas liquids, and natural gas with production operations located in the United States, Guyana, the Malaysia/Thailand Joint Development Area (JDA) and Malaysia. The Company operates through two segments: E&amp;P and Midstream. The E&amp;P operating segment explores for, develops, produces, purchases and sells crude oil, NGL and natural gas. The Midstream operating segment provides fee-based services, including gathering, compressing and processing natural gas and fractionating NGL; gathering, terminating, loading and transporting crude oil and NGL; storing and terminating propane, and water handling services primarily in the Bakken shale play of North Dakota. It conducts exploration activities primarily offshore Guyana, in the United States Gulf of Mexico, and offshore Suriname and Canada.</v>
    <v>1623</v>
    <v>New York Stock Exchange</v>
    <v>XNYS</v>
    <v>XNYS</v>
    <v>1185 AVENUE OF THE AMERICAS, NEW YORK, NY, 10036 US</v>
    <v>159.79</v>
    <v>Oil &amp; Gas</v>
    <v>Stock</v>
    <v>45176.643020948439</v>
    <v>586</v>
    <v>157.33000000000001</v>
    <v>48850334490</v>
    <v>HESS CORPORATION</v>
    <v>HESS CORPORATION</v>
    <v>157.83000000000001</v>
    <v>32.923400000000001</v>
    <v>157.81</v>
    <v>159.09</v>
    <v>307061000</v>
    <v>HES</v>
    <v>HESS CORPORATION (XNYS:HES)</v>
    <v>743644</v>
    <v>1361252</v>
    <v>1920</v>
  </rv>
  <rv s="2">
    <v>587</v>
  </rv>
  <rv s="0">
    <v>https://www.bing.com/financeapi/forcetrigger?t=afc81h&amp;q=XFRA%3aHOT&amp;form=skydnc</v>
    <v>Learn more on Bing</v>
  </rv>
  <rv s="1">
    <v>0</v>
    <v>Hochtief AG (XFRA:HOT)</v>
    <v>2</v>
    <v>41</v>
    <v>Finance</v>
    <v>16</v>
    <v>en-US</v>
    <v>afc81h</v>
    <v>268435456</v>
    <v>1</v>
    <v>Powered by Refinitiv</v>
    <v>160.19999999999999</v>
    <v>42.04</v>
    <v>1.3835</v>
    <v>1.35</v>
    <v>1.3982000000000001E-2</v>
    <v>EUR</v>
    <v>Hochtief AG is a Germany-based holding company engaged in the construction industry. Through its subsidiaries, Hochtief delivers construction and civil engineering projects for the transportation, energy and urban infrastructure industries, as well as the mining industry. It operates three business divisions: Hochtief Americas coordinates construction activities in the United States, Canada and Brazil; Hochtief Asia Pacific covers construction activities in Asia and Australia involving building, infrastructure and contract mining projects, and Hochtief Europe conducts construction projects in Europe and select regions worldwide, involving real estate and transport infrastructure, such as tunnels, bridges, airports, marine ports and sports stadiums. The Company operates a number of subsidiaries, notably Turner Construction Co., Flatiron Construction Corp., CIMIC Group Ltd., and Hochtief Infrastructure GmbH, It operates as a subsidiary of Actividades de Construccion y Servicios SA.</v>
    <v>40521</v>
    <v>Deutsche Boerse AG</v>
    <v>XFRA</v>
    <v>XFRA</v>
    <v>Alfredstrasse 236, ESSEN, NORDRHEIN-WESTFALEN, 45133 DE</v>
    <v>98.2</v>
    <v>Construction &amp; Engineering</v>
    <v>Stock</v>
    <v>45176.631944444445</v>
    <v>589</v>
    <v>96.2</v>
    <v>7506912000</v>
    <v>Hochtief AG</v>
    <v>Hochtief AG</v>
    <v>96.2</v>
    <v>14.45</v>
    <v>96.55</v>
    <v>97.9</v>
    <v>77711300</v>
    <v>HOT</v>
    <v>Hochtief AG (XFRA:HOT)</v>
    <v>200</v>
    <v>62310</v>
    <v>2001</v>
  </rv>
  <rv s="2">
    <v>590</v>
  </rv>
  <rv s="0">
    <v>https://www.bing.com/financeapi/forcetrigger?t=a1ut3m&amp;q=XNAS%3aHON&amp;form=skydnc</v>
    <v>Learn more on Bing</v>
  </rv>
  <rv s="1">
    <v>0</v>
    <v>HONEYWELL INTERNATIONAL INC. (XNAS:HON)</v>
    <v>2</v>
    <v>3</v>
    <v>Finance</v>
    <v>4</v>
    <v>en-US</v>
    <v>a1ut3m</v>
    <v>268435456</v>
    <v>1</v>
    <v>Powered by Refinitiv</v>
    <v>220.96</v>
    <v>166.63</v>
    <v>1.0762</v>
    <v>-0.33</v>
    <v>-1.789E-3</v>
    <v>USD</v>
    <v>Honeywell International Inc. is a software-industrial company that provides technology solutions. The Company operates through four segments: Aerospace, Honeywell Building Technologies, Performance Materials and Technologies, and Safety and Productivity Solutions. The Aerospace segment supplies products, software and services for aircrafts that it sells to original equipment manufacturers (OEM) and other customers in various end markets. The Honeywell Building Technologies segment offers products, software, solutions and technologies that enable building owners and occupants to ensure their facilities are safe, energy efficient, sustainable and productive. The Performance Materials and Technologies segment is engaged in developing and manufacturing performance chemicals and materials, process technologies and automation solutions. The Safety and Productivity Solutions segment provides products and software that improve productivity, workplace safety, and asset performance to customers.</v>
    <v>97000</v>
    <v>Nasdaq Stock Market</v>
    <v>XNAS</v>
    <v>XNAS</v>
    <v>855 S. Mint Street, CHARLOTTE, NC, 28202 US</v>
    <v>185.8</v>
    <v>Consumer Goods Conglomerates</v>
    <v>Stock</v>
    <v>45176.64304561328</v>
    <v>592</v>
    <v>183.23</v>
    <v>122288410652</v>
    <v>HONEYWELL INTERNATIONAL INC.</v>
    <v>HONEYWELL INTERNATIONAL INC.</v>
    <v>184.75</v>
    <v>22.8353</v>
    <v>184.51</v>
    <v>184.18</v>
    <v>663961400</v>
    <v>HON</v>
    <v>HONEYWELL INTERNATIONAL INC. (XNAS:HON)</v>
    <v>413410</v>
    <v>2363551</v>
    <v>1999</v>
  </rv>
  <rv s="2">
    <v>593</v>
  </rv>
  <rv s="0">
    <v>https://www.bing.com/financeapi/forcetrigger?t=a1uv7w&amp;q=XNYS%3aHRL&amp;form=skydnc</v>
    <v>Learn more on Bing</v>
  </rv>
  <rv s="1">
    <v>0</v>
    <v>HORMEL FOODS CORPORATION (XNYS:HRL)</v>
    <v>2</v>
    <v>3</v>
    <v>Finance</v>
    <v>4</v>
    <v>en-US</v>
    <v>a1uv7w</v>
    <v>268435456</v>
    <v>1</v>
    <v>Powered by Refinitiv</v>
    <v>49.73</v>
    <v>36.954999999999998</v>
    <v>0.1895</v>
    <v>-0.18</v>
    <v>-4.8320000000000004E-3</v>
    <v>USD</v>
    <v>Hormel Foods Corporation is a global manufacturer and marketer of branded food products. The Company develops, processes, and distributes a range of food products in a variety of markets. The Company operates through three segments: Retail, Foodservice, and International. The Retail segment is primarily engaged in the processing, marketing, and sale of food products sold predominantly in the retail market. This segment also includes the Company’s MegaMex Foods, LLC joint venture. The Foodservice segment is primarily engaged in the processing, marketing, and sale of food and nutritional products for foodservice, convenience store, and commercial customers. The International segment processes, markets, and sells its products internationally. Its products include Hormel Black Label bacon, Columbus charcuterie, Hormel chili, Hormel pepperoni, Applegate breaded chicken, Herdez products, Hormel Square Table entrees, Cafe H sliced meats, Austin Blues sliced meats and Mary Kitchen hash.</v>
    <v>20000</v>
    <v>New York Stock Exchange</v>
    <v>XNYS</v>
    <v>XNYS</v>
    <v>1 Hormel Pl, AUSTIN, MN, 55912-3680 US</v>
    <v>37.4</v>
    <v>Food &amp; Tobacco</v>
    <v>Stock</v>
    <v>45176.642937303128</v>
    <v>595</v>
    <v>36.954999999999998</v>
    <v>20258054377</v>
    <v>HORMEL FOODS CORPORATION</v>
    <v>HORMEL FOODS CORPORATION</v>
    <v>37.36</v>
    <v>23.328099999999999</v>
    <v>37.25</v>
    <v>37.07</v>
    <v>546481100</v>
    <v>HRL</v>
    <v>HORMEL FOODS CORPORATION (XNYS:HRL)</v>
    <v>546820</v>
    <v>1981723</v>
    <v>1928</v>
  </rv>
  <rv s="2">
    <v>596</v>
  </rv>
  <rv s="0">
    <v>https://www.bing.com/financeapi/forcetrigger?t=a1uwoc&amp;q=XNAS%3aHST&amp;form=skydnc</v>
    <v>Learn more on Bing</v>
  </rv>
  <rv s="1">
    <v>0</v>
    <v>HOST HOTELS &amp; RESORTS, INC. (XNAS:HST)</v>
    <v>2</v>
    <v>3</v>
    <v>Finance</v>
    <v>4</v>
    <v>en-US</v>
    <v>a1uwoc</v>
    <v>268435456</v>
    <v>1</v>
    <v>Powered by Refinitiv</v>
    <v>19.414999999999999</v>
    <v>14.505000000000001</v>
    <v>1.3148</v>
    <v>-0.215</v>
    <v>-1.3463000000000001E-2</v>
    <v>USD</v>
    <v>Host Hotels &amp; Resorts, Inc. operates as a self-managed and self-administered real estate investment trust (REIT). The Company is an owner of luxury and upper-upscale hotels. The Company operates through the hotel ownership segment. The Company's hotels operate in urban and resort markets either as luxury properties under brand names, such as 1 Hotels, Alila, Andaz, Fairmont, Four Seasons, Grand Hyatt, JW Marriott, Ritz-Carlton, St. Regis, The Don Cesar, The Luxury Collection and W, or as upper upscale properties under such brand names as Autograph Collection, Curio - A Collection by Hilton, Embassy Suites, Hilton, Hyatt Regency, Marriott, Marriott Marquis, Sheraton, Swissotel, Tribute Portfolio and Westin. The Company owns approximately 73 properties in the United States and five properties internationally totaling approximately 42,200 rooms.</v>
    <v>165</v>
    <v>Nasdaq Stock Market</v>
    <v>XNAS</v>
    <v>XNAS</v>
    <v>4747 Bethesda Avenue, Suite 1300, BETHESDA, MD, 20814 US</v>
    <v>15.95</v>
    <v>Residential &amp; Commercial REIT</v>
    <v>Stock</v>
    <v>45176.642940034377</v>
    <v>598</v>
    <v>15.725</v>
    <v>11211335199</v>
    <v>HOST HOTELS &amp; RESORTS, INC.</v>
    <v>HOST HOTELS &amp; RESORTS, INC.</v>
    <v>15.75</v>
    <v>15.0724</v>
    <v>15.97</v>
    <v>15.755000000000001</v>
    <v>711604900</v>
    <v>HST</v>
    <v>HOST HOTELS &amp; RESORTS, INC. (XNAS:HST)</v>
    <v>1511588</v>
    <v>8981575</v>
    <v>1998</v>
  </rv>
  <rv s="2">
    <v>599</v>
  </rv>
  <rv s="0">
    <v>http://en.wikipedia.org/wiki/Hewlett-Packard</v>
    <v>Wikipedia</v>
  </rv>
  <rv s="4">
    <v>14</v>
    <v>601</v>
  </rv>
  <rv s="5">
    <v>13</v>
    <v>https://www.bing.com/th?id=AMMS_98757b1e7b158827481b7c629463c21b&amp;qlt=95</v>
    <v>602</v>
    <v>0</v>
    <v>https://www.bing.com/images/search?form=xlimg&amp;q=hp+company</v>
    <v>Image of HP INC.</v>
  </rv>
  <rv s="0">
    <v>https://www.bing.com/financeapi/forcetrigger?t=a1uu5r&amp;q=XNYS%3aHPQ&amp;form=skydnc</v>
    <v>Learn more on Bing</v>
  </rv>
  <rv s="6">
    <v>9</v>
    <v>HP INC. (XNYS:HPQ)</v>
    <v>11</v>
    <v>12</v>
    <v>Finance</v>
    <v>4</v>
    <v>en-US</v>
    <v>a1uu5r</v>
    <v>268435456</v>
    <v>1</v>
    <v>Powered by Refinitiv</v>
    <v>33.9</v>
    <v>24.074999999999999</v>
    <v>1.0269999999999999</v>
    <v>-0.64500000000000002</v>
    <v>-2.1406999999999999E-2</v>
    <v>USD</v>
    <v>HP Inc. is a global provider of personal computing and other access devices, imaging and printing products, and related technologies, solutions and services to individual consumers, small- and medium-sized businesses (SMBs) and large enterprises, including customers in the government, health and education sectors. Its segments include Personal Systems, Printing and Corporate Investments. The Personal Systems segment offers commercial and consumer desktop and notebook personal computers (PCs), workstations, thin clients, commercial mobility devices, retail point-of-sale (POS) systems, displays and peripherals, software, support and services. The Printing segment provides consumer and commercial printer hardware, supplies, services and solutions. The Printing segment is also focused on graphics and three-dimensional (3D) imaging solutions in the commercial and industrial markets. The Corporate Investments segment includes HP Labs and certain business incubation and investment projects.</v>
    <v>58000</v>
    <v>New York Stock Exchange</v>
    <v>XNYS</v>
    <v>XNYS</v>
    <v>1501 Page Mill Rd, PALO ALTO, CA, 94304-1126 US</v>
    <v>30.02</v>
    <v>603</v>
    <v>Computers, Phones &amp; Household Electronics</v>
    <v>Stock</v>
    <v>45176.642962789061</v>
    <v>604</v>
    <v>29.48</v>
    <v>29070915608</v>
    <v>HP INC.</v>
    <v>HP INC.</v>
    <v>29.79</v>
    <v>13.0573</v>
    <v>30.13</v>
    <v>29.484999999999999</v>
    <v>985956100</v>
    <v>HPQ</v>
    <v>HP INC. (XNYS:HPQ)</v>
    <v>1912679</v>
    <v>6429503</v>
    <v>1998</v>
  </rv>
  <rv s="2">
    <v>605</v>
  </rv>
  <rv s="0">
    <v>https://www.bing.com/financeapi/forcetrigger?t=a1uysm&amp;q=XNYS%3aHUM&amp;form=skydnc</v>
    <v>Learn more on Bing</v>
  </rv>
  <rv s="1">
    <v>0</v>
    <v>HUMANA INC. (XNYS:HUM)</v>
    <v>2</v>
    <v>3</v>
    <v>Finance</v>
    <v>4</v>
    <v>en-US</v>
    <v>a1uysm</v>
    <v>268435456</v>
    <v>1</v>
    <v>Powered by Refinitiv</v>
    <v>571.29999999999995</v>
    <v>423.29</v>
    <v>0.66200000000000003</v>
    <v>7.53</v>
    <v>1.6191000000000001E-2</v>
    <v>USD</v>
    <v>Humana Inc. is a health and well-being company. The Company operates through two segments: Insurance and CenterWell. The Insurance segment consists of Medicare benefits, marketed to individuals or directly through group Medicare accounts. It also includes its contract with the Centers for Medicare and Medicaid Services (CMS) to administer the Limited Income Newly Eligible Transition (LI-NET), prescription drug plan program and contracts with various states to provide Medicaid, dual eligible demonstration, and Long-Term Support Services benefits. The Insurance segment also includes products consisting of employer group commercial fully-insured medical and specialty health. The CenterWell segment represents its payor-agnostic healthcare services offerings, including pharmacy dispensing services, provider services, and home services. The Company’s subsidiaries include Mid-South Home Health Agency, LLC, Premier Home Health Agency, LLC and Humana Regional Health Plan, Inc.</v>
    <v>67100</v>
    <v>New York Stock Exchange</v>
    <v>XNYS</v>
    <v>XNYS</v>
    <v>500 W Main St, LOUISVILLE, KY, 40202 US</v>
    <v>473.85</v>
    <v>Healthcare Providers &amp; Services</v>
    <v>Stock</v>
    <v>45176.642995219532</v>
    <v>607</v>
    <v>465.64</v>
    <v>57625310000</v>
    <v>HUMANA INC.</v>
    <v>HUMANA INC.</v>
    <v>465.64</v>
    <v>17.355599999999999</v>
    <v>465.07</v>
    <v>472.6</v>
    <v>123906800</v>
    <v>HUM</v>
    <v>HUMANA INC. (XNYS:HUM)</v>
    <v>164446</v>
    <v>1041695</v>
    <v>1964</v>
  </rv>
  <rv s="2">
    <v>608</v>
  </rv>
  <rv s="0">
    <v>https://www.bing.com/financeapi/forcetrigger?t=a1ugim&amp;q=XNAS%3aHBAN&amp;form=skydnc</v>
    <v>Learn more on Bing</v>
  </rv>
  <rv s="1">
    <v>0</v>
    <v>HUNTINGTON BANCSHARES INCORPORATED (XNAS:HBAN)</v>
    <v>2</v>
    <v>3</v>
    <v>Finance</v>
    <v>4</v>
    <v>en-US</v>
    <v>a1ugim</v>
    <v>268435456</v>
    <v>1</v>
    <v>Powered by Refinitiv</v>
    <v>15.74</v>
    <v>9.1301000000000005</v>
    <v>1.1017999999999999</v>
    <v>-0.19</v>
    <v>-1.7399000000000001E-2</v>
    <v>USD</v>
    <v>Huntington Bancshares Incorporated is a diversified regional bank holding company. The Company operates through two segments: Consumer &amp; Regional Banking and Commercial Banking. The Consumer &amp; Regional Banking segment provides financial products and services to consumer and business customers including, but not limited to, deposits, lending, payments, mortgage banking, dealer financing, investment management, trust, brokerage, insurance, and other financial products and services. It serves its customers through its network of channels, including branches, online banking, mobile banking, telephone banking, and automated teller machines (ATMs). The Commercial Banking segment provides expertise through bankers, capabilities, and digital channels, and includes a comprehensive set of product offerings. The Commercial Banking segment leverages internal partnerships for wealth management, trust, insurance, payments, and treasury management capabilities.</v>
    <v>20198</v>
    <v>Nasdaq Stock Market</v>
    <v>XNAS</v>
    <v>XNAS</v>
    <v>41 South High Street, COLUMBUS, OH, 43287 US</v>
    <v>10.994999999999999</v>
    <v>Banking Services</v>
    <v>Stock</v>
    <v>45176.643015022659</v>
    <v>610</v>
    <v>10.73</v>
    <v>15810880000</v>
    <v>HUNTINGTON BANCSHARES INCORPORATED</v>
    <v>HUNTINGTON BANCSHARES INCORPORATED</v>
    <v>10.87</v>
    <v>7.0453000000000001</v>
    <v>10.92</v>
    <v>10.73</v>
    <v>1447882000</v>
    <v>HBAN</v>
    <v>HUNTINGTON BANCSHARES INCORPORATED (XNAS:HBAN)</v>
    <v>5956350</v>
    <v>10238826</v>
    <v>1966</v>
  </rv>
  <rv s="2">
    <v>611</v>
  </rv>
  <rv s="0">
    <v>https://www.bing.com/financeapi/forcetrigger?t=a1vv8m&amp;q=XNYS%3aITW&amp;form=skydnc</v>
    <v>Learn more on Bing</v>
  </rv>
  <rv s="1">
    <v>0</v>
    <v>ILLINOIS TOOL WORKS INC. (XNYS:ITW)</v>
    <v>2</v>
    <v>3</v>
    <v>Finance</v>
    <v>4</v>
    <v>en-US</v>
    <v>a1vv8m</v>
    <v>268435456</v>
    <v>1</v>
    <v>Powered by Refinitiv</v>
    <v>264.19</v>
    <v>180.27</v>
    <v>1.1581999999999999</v>
    <v>-5.21</v>
    <v>-2.1335000000000003E-2</v>
    <v>USD</v>
    <v>Illinois Tool Works Inc. is a manufacturer of a range of industrial products and equipment. The Company's segments include Automotive OEM, Food Equipment, Test &amp; Measurement and Electronics; Welding, Polymers &amp; Fluids, Construction Products, and Specialty Products. Its Automotive OEM segment produces components and fasteners for automotive-related applications. Food Equipment segment produces ware washing equipment, cooking equipment, refrigeration equipment, food processing equipment, and kitchen exhaust, ventilation and pollution control systems. Its Test &amp; Measurement and Electronics segment produces equipment, consumables, and related software for testing and measuring of materials and structures, as well as equipment and consumables used in the production of electronic subassemblies and microelectronics. Its Welding segment produces arc welding equipment, consumables and accessories for a range of industrial and commercial applications.</v>
    <v>46000</v>
    <v>New York Stock Exchange</v>
    <v>XNYS</v>
    <v>XNYS</v>
    <v>155 Harlem Ave, 3600 WEST LAKE AVE, GLENVIEW, IL, 60026-1215 US</v>
    <v>243.9</v>
    <v>Consumer Goods Conglomerates</v>
    <v>Stock</v>
    <v>45176.643049941405</v>
    <v>613</v>
    <v>236.12</v>
    <v>72268257797</v>
    <v>ILLINOIS TOOL WORKS INC.</v>
    <v>ILLINOIS TOOL WORKS INC.</v>
    <v>242.19</v>
    <v>24.17</v>
    <v>244.2</v>
    <v>238.99</v>
    <v>302390300</v>
    <v>ITW</v>
    <v>ILLINOIS TOOL WORKS INC. (XNYS:ITW)</v>
    <v>396707</v>
    <v>943984</v>
    <v>1961</v>
  </rv>
  <rv s="2">
    <v>614</v>
  </rv>
  <rv s="0">
    <v>https://www.bing.com/financeapi/forcetrigger?t=c6ngpr&amp;q=XMIL%3aDNR&amp;form=skydnc</v>
    <v>Learn more on Bing</v>
  </rv>
  <rv s="21">
    <v>55</v>
    <v>Industrie De Nora SpA (XMIL:DNR)</v>
    <v>2</v>
    <v>56</v>
    <v>Finance</v>
    <v>57</v>
    <v>en-US</v>
    <v>c6ngpr</v>
    <v>268435456</v>
    <v>1</v>
    <v>Powered by Refinitiv</v>
    <v>21.7</v>
    <v>13.23</v>
    <v>-0.26</v>
    <v>-1.4590000000000001E-2</v>
    <v>EUR</v>
    <v>Industrie De Nora Spa is an Italy-based company, which operate as a provider of electrodes, coatings and complete solutions for electrochemical processes. The Company serves diversified markets, including electronics, energy, marine, corrosion prevention, bleaching chemicals, mining, pools, professional cleaning, as well as renewable energy storage and the food industry, among others. In addition, Industrie De Nora Spa also provides technologies and processes for water and wastewater treatment. The Company's product portfolio includes brine systems, filtration, seawater systems, ozone generation, anodes, cathodes, electrolyzes, trace contaminant removal solutions and marine sewage treatment, among others.</v>
    <v>1983</v>
    <v>Borsa Italiana</v>
    <v>XMIL</v>
    <v>XMIL</v>
    <v>Via Leonardo Bistolfi, 35, MILANO, MILANO, 20134 IT</v>
    <v>17.850000000000001</v>
    <v>Machinery, Equipment &amp; Components</v>
    <v>Stock</v>
    <v>45176.632222222222</v>
    <v>616</v>
    <v>17.55</v>
    <v>912454900</v>
    <v>Industrie De Nora SpA</v>
    <v>Industrie De Nora SpA</v>
    <v>17.850000000000001</v>
    <v>37.460599999999999</v>
    <v>17.82</v>
    <v>17.559999999999999</v>
    <v>51203980</v>
    <v>DNR</v>
    <v>Industrie De Nora SpA (XMIL:DNR)</v>
    <v>42391</v>
    <v>73920</v>
  </rv>
  <rv s="2">
    <v>617</v>
  </rv>
  <rv s="0">
    <v>https://www.bing.com/financeapi/forcetrigger?t=a1tpyc&amp;q=XNYS%3aIR&amp;form=skydnc</v>
    <v>Learn more on Bing</v>
  </rv>
  <rv s="1">
    <v>0</v>
    <v>INGERSOLL RAND INC. (XNYS:IR)</v>
    <v>2</v>
    <v>3</v>
    <v>Finance</v>
    <v>4</v>
    <v>en-US</v>
    <v>a1tpyc</v>
    <v>268435456</v>
    <v>1</v>
    <v>Powered by Refinitiv</v>
    <v>70.650000000000006</v>
    <v>42.2</v>
    <v>1.4335</v>
    <v>-0.495</v>
    <v>-7.0699999999999999E-3</v>
    <v>USD</v>
    <v>Ingersoll Rand Inc. is a diversified, global provider of flow creation products and industrial solutions. The Company offers a range of air, fluid, energy and medical technologies. It manufactures a range of compressor, pump, vacuum and blower products. Its Industrial Technologies and Services segment designs, manufactures, markets and services a range of air and gas compression, vacuum and blower products, fluid transfer equipment, loading systems, power tools and lifting equipment, including associated aftermarket parts, consumables and services. It is also engaged in air treatment business. Its Precision and Science Technologies segment designs, manufactures and markets a range of pumps, fluid management systems, accessories and aftermarket parts, which provides liquid and gas dosing, transfer, dispensing, compression, sampling, pressure management and flow control in specialized or critical applications.</v>
    <v>17000</v>
    <v>New York Stock Exchange</v>
    <v>XNYS</v>
    <v>XNYS</v>
    <v>525 HARBOUR PLACE DRIVE, SUITE 600, DAVIDSON, NC, 28036 US</v>
    <v>69.77</v>
    <v>Machinery, Equipment &amp; Components</v>
    <v>Stock</v>
    <v>45176.642887823436</v>
    <v>619</v>
    <v>68.739999999999995</v>
    <v>28111831242</v>
    <v>INGERSOLL RAND INC.</v>
    <v>INGERSOLL RAND INC.</v>
    <v>69.67</v>
    <v>41.621600000000001</v>
    <v>70.010000000000005</v>
    <v>69.515000000000001</v>
    <v>404399500</v>
    <v>IR</v>
    <v>INGERSOLL RAND INC. (XNYS:IR)</v>
    <v>930012</v>
    <v>2511143</v>
    <v>2013</v>
  </rv>
  <rv s="2">
    <v>620</v>
  </rv>
  <rv s="0">
    <v>https://www.bing.com/financeapi/forcetrigger?t=amfttc&amp;q=BMEX%3aCOL&amp;form=skydnc</v>
    <v>Learn more on Bing</v>
  </rv>
  <rv s="17">
    <v>44</v>
    <v>Inmobiliaria Colonial SOCIMI SA (BMEX:COL)</v>
    <v>2</v>
    <v>45</v>
    <v>Finance</v>
    <v>16</v>
    <v>en-US</v>
    <v>amfttc</v>
    <v>268435456</v>
    <v>1</v>
    <v>Powered by Refinitiv</v>
    <v>6.944</v>
    <v>4.46</v>
    <v>1.1172</v>
    <v>-5.0000000000000001E-3</v>
    <v>-9.0740000000000005E-4</v>
    <v>EUR</v>
    <v>Inmobiliaria Colonial SOCIMI SA, formerly Inmobiliaria Colonial SA, is a Spain-based company engaged in the operation of real estate investment trust (REIT). The Company's activities are divided into two business segments: Property rental, as well as Land and development. The Property rental division focuses on the acquisition, development, leasing and sale of office buildings in Europe. The Land and development division includes shopping centers managed by the Riofisa subgroup. The Company’s real estate portfolio comprises office buildings located in Barcelona and Madrid, Spain, as well as Paris, France. The Company controls a number of subsidiaries, such as Torre Marenostrum SL, Societe Fonciere Lyonnaise SA, Danieltown Spain SLU and Colonial Invest SLU.</v>
    <v>232</v>
    <v>Bolsas y Mercados Espanoles</v>
    <v>BMEX</v>
    <v>BMEX</v>
    <v>Avenida Diagonal 532, BARCELONA, BARCELONA, 08006 ES</v>
    <v>5.53</v>
    <v>Residential &amp; Commercial REIT</v>
    <v>Stock</v>
    <v>45176.632534722223</v>
    <v>622</v>
    <v>5.43</v>
    <v>2973282000</v>
    <v>Inmobiliaria Colonial SOCIMI SA</v>
    <v>Inmobiliaria Colonial SOCIMI SA</v>
    <v>5.44</v>
    <v>386.33330000000001</v>
    <v>5.51</v>
    <v>5.5049999999999999</v>
    <v>539615700</v>
    <v>COL</v>
    <v>Inmobiliaria Colonial SOCIMI SA (BMEX:COL)</v>
    <v>453219</v>
    <v>717720</v>
  </rv>
  <rv s="2">
    <v>623</v>
  </rv>
  <rv s="0">
    <v>https://www.bing.com/financeapi/forcetrigger?t=afmizr&amp;q=XFRA%3aTSS&amp;form=skydnc</v>
    <v>Learn more on Bing</v>
  </rv>
  <rv s="1">
    <v>0</v>
    <v>InnoTec TSS AG (XFRA:TSS)</v>
    <v>2</v>
    <v>41</v>
    <v>Finance</v>
    <v>16</v>
    <v>en-US</v>
    <v>afmizr</v>
    <v>268435456</v>
    <v>1</v>
    <v>Powered by Refinitiv</v>
    <v>17.5</v>
    <v>6.9</v>
    <v>0.80289999999999995</v>
    <v>-0.02</v>
    <v>-2.5580000000000004E-3</v>
    <v>EUR</v>
    <v>Innotec Tss AG is a Germany-based private equity investment company. It operates through two segments: Door Systems and Structural Engineering. The Door Systems segment designs, manufactures, and distributes aluminum, wooden and stainless steel door panels, as well as glass designs for door panels, among others, and operates through Rodenberg Tuersysteme AG, Porta Glas Design GmbH, Mecklenburger Bauelemente GmbH, Polytec Nederland BV and Bouwlux Benelux BV. The Structural Engineering segment manufactures elastic form liners, moulds, liquid rubbers for shaping exposed concrete, elastomeric spring systems and noise insulation for stressed buildings, and operates through RECKLI GmbH, SOCECO RECKLI SAS, US Formliner Inc, Reckli Middle East Fze and Calenberg Ingenieure GmbH.</v>
    <v>763</v>
    <v>Deutsche Boerse AG</v>
    <v>XFRA</v>
    <v>XFRA</v>
    <v>Grunerstr. 62, DUESSELDORF, NORDRHEIN-WESTFALEN, 40239 DE</v>
    <v>7.8</v>
    <v>Homebuilding &amp; Construction Supplies</v>
    <v>Stock</v>
    <v>45176.616666666669</v>
    <v>625</v>
    <v>7.8</v>
    <v>74837400</v>
    <v>InnoTec TSS AG</v>
    <v>InnoTec TSS AG</v>
    <v>7.8</v>
    <v>8.81</v>
    <v>7.82</v>
    <v>7.8</v>
    <v>9570000</v>
    <v>TSS</v>
    <v>InnoTec TSS AG (XFRA:TSS)</v>
    <v>142</v>
    <v>350</v>
    <v>2001</v>
  </rv>
  <rv s="2">
    <v>626</v>
  </rv>
  <rv s="0">
    <v>https://www.bing.com/financeapi/forcetrigger?t=a1vmf2&amp;q=XNAS%3aINTC&amp;form=skydnc</v>
    <v>Learn more on Bing</v>
  </rv>
  <rv s="1">
    <v>0</v>
    <v>INTEL CORPORATION (XNAS:INTC)</v>
    <v>2</v>
    <v>3</v>
    <v>Finance</v>
    <v>4</v>
    <v>en-US</v>
    <v>a1vmf2</v>
    <v>268435456</v>
    <v>1</v>
    <v>Powered by Refinitiv</v>
    <v>38.094999999999999</v>
    <v>24.59</v>
    <v>0.87929999999999997</v>
    <v>0.61499999999999999</v>
    <v>1.6631E-2</v>
    <v>USD</v>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v>131900</v>
    <v>Nasdaq Stock Market</v>
    <v>XNAS</v>
    <v>XNAS</v>
    <v>RNB-4-151, 2200 MISSION COLLEGE BLVD, SANTA CLARA, CA, 95054 US</v>
    <v>38.094999999999999</v>
    <v>Semiconductors &amp; Semiconductor Equipment</v>
    <v>Stock</v>
    <v>45176.643030566403</v>
    <v>628</v>
    <v>36.770000000000003</v>
    <v>157447860000</v>
    <v>INTEL CORPORATION</v>
    <v>INTEL CORPORATION</v>
    <v>36.869999999999997</v>
    <v>15.3622</v>
    <v>36.979999999999997</v>
    <v>37.594999999999999</v>
    <v>4188000000</v>
    <v>INTC</v>
    <v>INTEL CORPORATION (XNAS:INTC)</v>
    <v>24722418</v>
    <v>32730408</v>
    <v>1989</v>
  </rv>
  <rv s="2">
    <v>629</v>
  </rv>
  <rv s="0">
    <v>https://www.bing.com/financeapi/forcetrigger?t=a1v8ar&amp;q=XNYS%3aICE&amp;form=skydnc</v>
    <v>Learn more on Bing</v>
  </rv>
  <rv s="1">
    <v>0</v>
    <v>INTERCONTINENTAL EXCHANGE, INC. (XNYS:ICE)</v>
    <v>2</v>
    <v>3</v>
    <v>Finance</v>
    <v>4</v>
    <v>en-US</v>
    <v>a1v8ar</v>
    <v>268435456</v>
    <v>1</v>
    <v>Powered by Refinitiv</v>
    <v>118.79</v>
    <v>88.6</v>
    <v>0.93799999999999994</v>
    <v>1.08</v>
    <v>9.5060000000000006E-3</v>
    <v>USD</v>
    <v>Intercontinental Exchange, Inc. is a provider of marketplace infrastructure, data services and technology solutions to a range of customers, including financial institutions, corporations and government entities. The Company operates through three segments: Exchanges, Fixed Income and Data Services and Mortgage Technology. The Exchanges segment operates regulated marketplaces for the listing, trading and clearing of an array of derivatives contracts and financial securities. The Fixed Income and Data Services segment provides fixed income pricing, reference data, indices, analytics and execution services, as well as global credit default swaps (CDS), clearing and multi-asset class data delivery solutions. The Mortgage Technology segment provides a technology platform that offers customers, digital workflow tools that aim to address the inefficiencies that exist in the United States residential mortgage market, from application through closing and the secondary market.</v>
    <v>9116</v>
    <v>New York Stock Exchange</v>
    <v>XNYS</v>
    <v>XNYS</v>
    <v>5660 New Northside Drive, Third Floor, ATLANTA, GA, 30328 US</v>
    <v>114.79</v>
    <v>Investment Banking &amp; Investment Services</v>
    <v>Stock</v>
    <v>45176.642939501566</v>
    <v>631</v>
    <v>112.97499999999999</v>
    <v>65511088566</v>
    <v>INTERCONTINENTAL EXCHANGE, INC.</v>
    <v>INTERCONTINENTAL EXCHANGE, INC.</v>
    <v>113.26</v>
    <v>37.780700000000003</v>
    <v>113.61</v>
    <v>114.69</v>
    <v>571201400</v>
    <v>ICE</v>
    <v>INTERCONTINENTAL EXCHANGE, INC. (XNYS:ICE)</v>
    <v>480691</v>
    <v>2541506</v>
    <v>2013</v>
  </rv>
  <rv s="2">
    <v>632</v>
  </rv>
  <rv s="0">
    <v>http://en.wikipedia.org/wiki/IBM</v>
    <v>Wikipedia</v>
  </rv>
  <rv s="4">
    <v>14</v>
    <v>634</v>
  </rv>
  <rv s="5">
    <v>13</v>
    <v>https://www.bing.com/th?id=AMMS_41da901be1b295dc42c72dadb9c0f67d&amp;qlt=95</v>
    <v>635</v>
    <v>0</v>
    <v>https://www.bing.com/images/search?form=xlimg&amp;q=ibm</v>
    <v>Image of INTERNATIONAL BUSINESS MACHINES CORPORATION</v>
  </rv>
  <rv s="0">
    <v>https://www.bing.com/financeapi/forcetrigger?t=a1v6nm&amp;q=XNYS%3aIBM&amp;form=skydnc</v>
    <v>Learn more on Bing</v>
  </rv>
  <rv s="6">
    <v>9</v>
    <v>INTERNATIONAL BUSINESS MACHINES CORPORATION (XNYS:IBM)</v>
    <v>11</v>
    <v>12</v>
    <v>Finance</v>
    <v>4</v>
    <v>en-US</v>
    <v>a1v6nm</v>
    <v>268435456</v>
    <v>1</v>
    <v>Powered by Refinitiv</v>
    <v>153.21</v>
    <v>115.545</v>
    <v>0.84440000000000004</v>
    <v>-0.39</v>
    <v>-2.6340000000000001E-3</v>
    <v>USD</v>
    <v>International Business Machines Corporation (IBM) is a provider of hybrid cloud and artificial intelligence (AI), and business services. It provides integrated solutions and products that use data, information technology in industries and business processes. Its segments include Software, Consulting, Infrastructure and Financing.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311300</v>
    <v>New York Stock Exchange</v>
    <v>XNYS</v>
    <v>XNYS</v>
    <v>1 New Orchard Rd, ARMONK, NY, 10504 US</v>
    <v>148.78</v>
    <v>636</v>
    <v>Software &amp; IT Services</v>
    <v>Stock</v>
    <v>45176.643065890625</v>
    <v>637</v>
    <v>147.51</v>
    <v>134528285553</v>
    <v>INTERNATIONAL BUSINESS MACHINES CORPORATION</v>
    <v>INTERNATIONAL BUSINESS MACHINES CORPORATION</v>
    <v>148.09</v>
    <v>72.191599999999994</v>
    <v>148.06</v>
    <v>147.66999999999999</v>
    <v>911006200</v>
    <v>IBM</v>
    <v>INTERNATIONAL BUSINESS MACHINES CORPORATION (XNYS:IBM)</v>
    <v>790398</v>
    <v>3554671</v>
    <v>1911</v>
  </rv>
  <rv s="2">
    <v>638</v>
  </rv>
  <rv s="0">
    <v>https://www.bing.com/financeapi/forcetrigger?t=a1vcgh&amp;q=XNYS%3aIFF&amp;form=skydnc</v>
    <v>Learn more on Bing</v>
  </rv>
  <rv s="11">
    <v>26</v>
    <v>INTERNATIONAL FLAVORS &amp; FRAGRANCES INC. (XNYS:IFF)</v>
    <v>2</v>
    <v>27</v>
    <v>Finance</v>
    <v>4</v>
    <v>en-US</v>
    <v>a1vcgh</v>
    <v>268435456</v>
    <v>1</v>
    <v>Powered by Refinitiv</v>
    <v>118.97</v>
    <v>62.11</v>
    <v>1.1283000000000001</v>
    <v>-1.39</v>
    <v>-1.958E-2</v>
    <v>USD</v>
    <v>International Flavors &amp; Fragrances Inc. is a creator and manufacturer of food, beverage, health and biosciences, scent and pharma solutions and complementary adjacent products. The Company’s segments include Nourish, Health &amp; Biosciences, Scent and Pharma Solutions. The Nourish segment comprises of ingredients, flavors and food designs, with a diversified portfolio across natural and plant-based specialty food ingredients and flavor compounds. The Health &amp; Biosciences comprises of health, cultures and food enzymes, home and personal care, animal nutrition and grain processing. The Scent segment comprises of fragrance compounds, including fine fragrances and consumer fragrances; fragrance ingredients, and cosmetic active ingredients. The Pharma Solutions segment produces a portfolio that includes cellulosics and seaweed-based pharmaceutical excipients, used to improve the functionality and delivery of active pharmaceutical ingredients.</v>
    <v>24600</v>
    <v>New York Stock Exchange</v>
    <v>XNYS</v>
    <v>XNYS</v>
    <v>521 W 57TH ST, NEW YORK, NY, 10019 US</v>
    <v>71.790000000000006</v>
    <v>Food &amp; Tobacco</v>
    <v>Stock</v>
    <v>45176.643056573441</v>
    <v>640</v>
    <v>69.56</v>
    <v>17765580960</v>
    <v>INTERNATIONAL FLAVORS &amp; FRAGRANCES INC.</v>
    <v>INTERNATIONAL FLAVORS &amp; FRAGRANCES INC.</v>
    <v>70.97</v>
    <v>70.989999999999995</v>
    <v>69.599999999999994</v>
    <v>255252600</v>
    <v>IFF</v>
    <v>INTERNATIONAL FLAVORS &amp; FRAGRANCES INC. (XNYS:IFF)</v>
    <v>297642</v>
    <v>2576542</v>
    <v>1909</v>
  </rv>
  <rv s="2">
    <v>641</v>
  </rv>
  <rv s="0">
    <v>https://www.bing.com/financeapi/forcetrigger?t=a1vehw&amp;q=XNYS%3aIGT&amp;form=skydnc</v>
    <v>Learn more on Bing</v>
  </rv>
  <rv s="1">
    <v>0</v>
    <v>INTERNATIONAL GAME TECHNOLOGY PLC (XNYS:IGT)</v>
    <v>2</v>
    <v>3</v>
    <v>Finance</v>
    <v>4</v>
    <v>en-US</v>
    <v>a1vehw</v>
    <v>268435456</v>
    <v>1</v>
    <v>Powered by Refinitiv</v>
    <v>33.99</v>
    <v>15.005000000000001</v>
    <v>1.9769000000000001</v>
    <v>-0.33</v>
    <v>-1.043E-2</v>
    <v>USD</v>
    <v>International Game Technology PLC is a United Kingdom-based company, which is engaged in gaming. The Company operates and provides an integrated portfolio of gaming technology products and services, including online and instant lottery systems, iLottery, instant ticket printing, lottery management services, commercial services, gaming systems, electronic gaming machines, iGaming, and sports betting. The Company operates through three segments. The Global Lottery segment operates traditional lottery and iLottery businesses across the world, which includes sales, operations, product development, technology and support, across the world. The Global Gaming segment operates a land-based gaming business across the world, which includes sales, product management, studios, global manufacturing, operation, and technology, across the world. The Digital &amp; Betting segment operates iGaming and sports betting activities across the world.</v>
    <v>10786</v>
    <v>New York Stock Exchange</v>
    <v>XNYS</v>
    <v>XNYS</v>
    <v>10 Finsbury Square, Third Floor, LONDON, UNITED KINGDOM-NA, EC2A 1AF GB</v>
    <v>31.63</v>
    <v>Hotels &amp; Entertainment Services</v>
    <v>Stock</v>
    <v>45176.642835242972</v>
    <v>643</v>
    <v>31.27</v>
    <v>6271173830</v>
    <v>INTERNATIONAL GAME TECHNOLOGY PLC</v>
    <v>INTERNATIONAL GAME TECHNOLOGY PLC</v>
    <v>31.49</v>
    <v>23.974599999999999</v>
    <v>31.64</v>
    <v>31.31</v>
    <v>200293000</v>
    <v>IGT</v>
    <v>INTERNATIONAL GAME TECHNOLOGY PLC (XNYS:IGT)</v>
    <v>169094</v>
    <v>859764</v>
    <v>2014</v>
  </rv>
  <rv s="2">
    <v>644</v>
  </rv>
  <rv s="0">
    <v>https://www.bing.com/financeapi/forcetrigger?t=a1vo7w&amp;q=XNYS%3aIP&amp;form=skydnc</v>
    <v>Learn more on Bing</v>
  </rv>
  <rv s="1">
    <v>0</v>
    <v>INTERNATIONAL PAPER COMPANY (XNYS:IP)</v>
    <v>2</v>
    <v>3</v>
    <v>Finance</v>
    <v>4</v>
    <v>en-US</v>
    <v>a1vo7w</v>
    <v>268435456</v>
    <v>1</v>
    <v>Powered by Refinitiv</v>
    <v>42.685000000000002</v>
    <v>29.004999999999999</v>
    <v>1.0705</v>
    <v>-0.30499999999999999</v>
    <v>-9.0019999999999996E-3</v>
    <v>USD</v>
    <v>International Paper Company is a producer of renewable fiber-based packaging and pulp products with manufacturing operations. The Company operates through two segments: Industrial Packaging and Global Cellulose Fibers. The Industrial Packaging segment is a manufacturer of containerboard in the United States. The Industrial Packaging segment offers products, including linerboard, medium, white top, recycled linerboard, recycled medium and saturating kraft. The Cellulose Fibers segment offers a product portfolio, including fluff, market and specialty pulps. The Company operates over 24 pulp and packaging mills, approximately 164 converting and packaging plants, over 16 recycling plants and over three bag facilities. The Company’s production facilities are located in Canada, Europe, North Africa and Latin America, which includes over four pulp and packaging mills, approximately 37 converting and packaging plants, and over two recycling plants.</v>
    <v>39000</v>
    <v>New York Stock Exchange</v>
    <v>XNYS</v>
    <v>XNYS</v>
    <v>6400 Poplar Ave, MEMPHIS, TN, 38197 US</v>
    <v>34.21</v>
    <v>Containers &amp; Packaging</v>
    <v>Stock</v>
    <v>45176.642979258591</v>
    <v>646</v>
    <v>33.299999999999997</v>
    <v>11616919782</v>
    <v>INTERNATIONAL PAPER COMPANY</v>
    <v>INTERNATIONAL PAPER COMPANY</v>
    <v>33.78</v>
    <v>9.5782000000000007</v>
    <v>33.880000000000003</v>
    <v>33.575000000000003</v>
    <v>345999100</v>
    <v>IP</v>
    <v>INTERNATIONAL PAPER COMPANY (XNYS:IP)</v>
    <v>1164291</v>
    <v>2421575</v>
    <v>1941</v>
  </rv>
  <rv s="2">
    <v>647</v>
  </rv>
  <rv s="0">
    <v>https://www.bing.com/financeapi/forcetrigger?t=a1vmtc&amp;q=XNAS%3aINTU&amp;form=skydnc</v>
    <v>Learn more on Bing</v>
  </rv>
  <rv s="1">
    <v>0</v>
    <v>INTUIT INC. (XNAS:INTU)</v>
    <v>2</v>
    <v>3</v>
    <v>Finance</v>
    <v>4</v>
    <v>en-US</v>
    <v>a1vmtc</v>
    <v>268435456</v>
    <v>1</v>
    <v>Powered by Refinitiv</v>
    <v>557.03</v>
    <v>352.63</v>
    <v>1.1831</v>
    <v>2.16</v>
    <v>3.921E-3</v>
    <v>USD</v>
    <v>Intuit Inc. is a global financial technology platform that helps consumers and small businesses prosper by delivering financial management, compliance, and marketing products and services. The Company operates through four segments: Small Business &amp; Self-Employed, Consumer, Credit Karma and ProTax. The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18200</v>
    <v>Nasdaq Stock Market</v>
    <v>XNAS</v>
    <v>XNAS</v>
    <v>2700 Coast Avenue, MOUNTAIN VIEW, CA, 94043 US</v>
    <v>557.03</v>
    <v>Financial Technology (Fintech) &amp; Infrastructure</v>
    <v>Stock</v>
    <v>45176.642942500002</v>
    <v>649</v>
    <v>547.91499999999996</v>
    <v>155014332045</v>
    <v>INTUIT INC.</v>
    <v>INTUIT INC.</v>
    <v>549.82000000000005</v>
    <v>65.389700000000005</v>
    <v>550.95000000000005</v>
    <v>553.11</v>
    <v>280259500</v>
    <v>INTU</v>
    <v>INTUIT INC. (XNAS:INTU)</v>
    <v>388424</v>
    <v>1294364</v>
    <v>1993</v>
  </rv>
  <rv s="2">
    <v>650</v>
  </rv>
  <rv s="0">
    <v>https://www.bing.com/financeapi/forcetrigger?t=a1vt77&amp;q=XNAS%3aISRG&amp;form=skydnc</v>
    <v>Learn more on Bing</v>
  </rv>
  <rv s="1">
    <v>0</v>
    <v>INTUITIVE SURGICAL, INC. (XNAS:ISRG)</v>
    <v>2</v>
    <v>3</v>
    <v>Finance</v>
    <v>4</v>
    <v>en-US</v>
    <v>a1vt77</v>
    <v>268435456</v>
    <v>1</v>
    <v>Powered by Refinitiv</v>
    <v>358.07</v>
    <v>180.07</v>
    <v>1.3006</v>
    <v>-6.7</v>
    <v>-2.1765E-2</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305.97000000000003</v>
    <v>Healthcare Equipment &amp; Supplies</v>
    <v>Stock</v>
    <v>45176.643006214843</v>
    <v>652</v>
    <v>299.52999999999997</v>
    <v>105806954358</v>
    <v>INTUITIVE SURGICAL, INC.</v>
    <v>INTUITIVE SURGICAL, INC.</v>
    <v>305.52999999999997</v>
    <v>77.252799999999993</v>
    <v>307.83999999999997</v>
    <v>301.14</v>
    <v>351354700</v>
    <v>ISRG</v>
    <v>INTUITIVE SURGICAL, INC. (XNAS:ISRG)</v>
    <v>327152</v>
    <v>1589359</v>
    <v>1995</v>
  </rv>
  <rv s="2">
    <v>653</v>
  </rv>
  <rv s="0">
    <v>https://www.bing.com/financeapi/forcetrigger?t=a1vwxm&amp;q=XNYS%3aIVZ&amp;form=skydnc</v>
    <v>Learn more on Bing</v>
  </rv>
  <rv s="1">
    <v>0</v>
    <v>INVESCO LTD. (XNYS:IVZ)</v>
    <v>2</v>
    <v>3</v>
    <v>Finance</v>
    <v>4</v>
    <v>en-US</v>
    <v>a1vwxm</v>
    <v>268435456</v>
    <v>1</v>
    <v>Powered by Refinitiv</v>
    <v>20.56</v>
    <v>13.2</v>
    <v>1.3962000000000001</v>
    <v>-0.40500000000000003</v>
    <v>-2.6044999999999999E-2</v>
    <v>USD</v>
    <v>Invesco Ltd. (Invesco) is an independent investment management firm. Invesco serves the retail and institutional markets within the investment management industry in the Americas, Europe, Middle East and Africa (EMEA) and Asia-Pacific in approximately 110 countries. The Company offers a range of investment strategies across asset classes, investment styles, and geographies. The Company's asset classes include equity, fixed income, balanced, alternatives and money market. The Company's retail assets under management include mutual funds, exchange-traded funds (ETFs), separately managed accounts (SMAs), individual savings accounts, investment companies with variable capital (ICVC), investment trusts, open-end mutual funds, unit investment trusts (UIT), and variable insurance funds. Invesco's client base includes public and private entities, unions, non-profit organizations, endowments, foundations, pension funds, financial institutions and sovereign wealth funds.</v>
    <v>8621</v>
    <v>New York Stock Exchange</v>
    <v>XNYS</v>
    <v>XNYS</v>
    <v>1331 SPRING STREET NW, SUITE 2500, ATLANTA, GA, 30309 US</v>
    <v>15.437799999999999</v>
    <v>Investment Banking &amp; Investment Services</v>
    <v>Stock</v>
    <v>45176.642852650002</v>
    <v>655</v>
    <v>14.975</v>
    <v>6794357472</v>
    <v>INVESCO LTD.</v>
    <v>INVESCO LTD.</v>
    <v>15.39</v>
    <v>11.073499999999999</v>
    <v>15.55</v>
    <v>15.145</v>
    <v>448620500</v>
    <v>IVZ</v>
    <v>INVESCO LTD. (XNYS:IVZ)</v>
    <v>1662795</v>
    <v>3095233</v>
    <v>2007</v>
  </rv>
  <rv s="2">
    <v>656</v>
  </rv>
  <rv s="0">
    <v>https://www.bing.com/financeapi/forcetrigger?t=a1vrec&amp;q=XNYS%3aIRM&amp;form=skydnc</v>
    <v>Learn more on Bing</v>
  </rv>
  <rv s="1">
    <v>0</v>
    <v>IRON MOUNTAIN INCORPORATED (XNYS:IRM)</v>
    <v>2</v>
    <v>3</v>
    <v>Finance</v>
    <v>4</v>
    <v>en-US</v>
    <v>a1vrec</v>
    <v>268435456</v>
    <v>1</v>
    <v>Powered by Refinitiv</v>
    <v>64.37</v>
    <v>43.33</v>
    <v>0.94179999999999997</v>
    <v>-0.25</v>
    <v>-3.9050000000000001E-3</v>
    <v>USD</v>
    <v>Iron Mountain Incorporated is engaged in a physical ecosystem supporting information storage and retrieval for businesses, which relies on paper documents or computer tapes to store their valuable information. The Company’s segments include Global Records and Information Management (RIM) Business and Global Data Center Business. The Global RIM Business segment includes various offerings, including records management, data management, global digital solutions, secure shredding, secure shredding, and consumer storage. The Global Data Center Business segment provides data center facilities and the capacity to protect mission-critical assets and ensure the continued operation of its customers’ information technology (IT) infrastructure with data center options. The Company serves industries, such as commercial, legal, financial, healthcare, insurance, life sciences, energy, business services, entertainment and government organizations.</v>
    <v>27600</v>
    <v>New York Stock Exchange</v>
    <v>XNYS</v>
    <v>XNYS</v>
    <v>85 New Hampshire Avenue, Suite 150, Pease International Tradeport, PORTSMOUTH, NH, 03801 US</v>
    <v>64.37</v>
    <v>Residential &amp; Commercial REIT</v>
    <v>Stock</v>
    <v>45176.642968217187</v>
    <v>658</v>
    <v>63.77</v>
    <v>18611427548</v>
    <v>IRON MOUNTAIN INCORPORATED</v>
    <v>IRON MOUNTAIN INCORPORATED</v>
    <v>64.040000000000006</v>
    <v>49.410299999999999</v>
    <v>64.02</v>
    <v>63.77</v>
    <v>291852400</v>
    <v>IRM</v>
    <v>IRON MOUNTAIN INCORPORATED (XNYS:IRM)</v>
    <v>230323</v>
    <v>1179438</v>
    <v>2014</v>
  </rv>
  <rv s="2">
    <v>659</v>
  </rv>
  <rv s="0">
    <v>http://zh.wikipedia.org/wiki/捷普科技</v>
    <v>Wikipedia</v>
  </rv>
  <rv s="4">
    <v>14</v>
    <v>661</v>
  </rv>
  <rv s="5">
    <v>13</v>
    <v>https://www.bing.com/th?id=AMMS_d8440c163e9148c41f419348ca63886c&amp;qlt=95</v>
    <v>662</v>
    <v>0</v>
    <v>https://www.bing.com/images/search?form=xlimg&amp;q=jabil+circuit</v>
    <v>Image of JABIL INC.</v>
  </rv>
  <rv s="0">
    <v>https://www.bing.com/financeapi/forcetrigger?t=a1w1ur&amp;q=XNYS%3aJBL&amp;form=skydnc</v>
    <v>Learn more on Bing</v>
  </rv>
  <rv s="6">
    <v>9</v>
    <v>JABIL INC. (XNYS:JBL)</v>
    <v>11</v>
    <v>12</v>
    <v>Finance</v>
    <v>4</v>
    <v>en-US</v>
    <v>a1w1ur</v>
    <v>268435456</v>
    <v>1</v>
    <v>Powered by Refinitiv</v>
    <v>117.29</v>
    <v>55.26</v>
    <v>1.4626999999999999</v>
    <v>-2.95</v>
    <v>-2.6415000000000001E-2</v>
    <v>USD</v>
    <v>Jabil Inc. is a provider of manufacturing services and solutions. The Company provides comprehensive electronics design, production and product management services to companies in various industries and end markets. The Company has two segments: Electronics Manufacturing Services (EMS) and Diversified Manufacturing Services (DMS). EMS segment is focused on leveraging information technology (IT), supply chain design and engineering, technologies centered on core electronics, sharing of its manufacturing infrastructure and the ability to serve a range of markets. EMS segment produces product to the customers primarily in the fifth generation, wireless and cloud, digital print and retail, industrial and semi-cap, and networking and storage industries. DMS segment is focused on providing engineering solutions, with a focus on material sciences, technologies and healthcare. DMS segment includes customers primarily in the automotive and transportation, connected devices, and other.</v>
    <v>250000</v>
    <v>New York Stock Exchange</v>
    <v>XNYS</v>
    <v>XNYS</v>
    <v>10800 Roosevelt Boulevard North, ST PETERSBURG, FL, 33716 US</v>
    <v>111.13500000000001</v>
    <v>663</v>
    <v>Electronic Equipment &amp; Parts</v>
    <v>Stock</v>
    <v>45176.642424548438</v>
    <v>664</v>
    <v>108.49</v>
    <v>14616840000</v>
    <v>JABIL INC.</v>
    <v>JABIL INC.</v>
    <v>110.73</v>
    <v>15.716100000000001</v>
    <v>111.68</v>
    <v>108.73</v>
    <v>130881400</v>
    <v>JBL</v>
    <v>JABIL INC. (XNYS:JBL)</v>
    <v>326530</v>
    <v>1386594</v>
    <v>1992</v>
  </rv>
  <rv s="2">
    <v>665</v>
  </rv>
  <rv s="0">
    <v>https://www.bing.com/financeapi/forcetrigger?t=a1w8ec&amp;q=XNYS%3aJNJ&amp;form=skydnc</v>
    <v>Learn more on Bing</v>
  </rv>
  <rv s="1">
    <v>0</v>
    <v>JOHNSON &amp; JOHNSON (XNYS:JNJ)</v>
    <v>2</v>
    <v>3</v>
    <v>Finance</v>
    <v>4</v>
    <v>en-US</v>
    <v>a1w8ec</v>
    <v>268435456</v>
    <v>1</v>
    <v>Powered by Refinitiv</v>
    <v>181.03899999999999</v>
    <v>150.11000000000001</v>
    <v>0.5464</v>
    <v>2.35</v>
    <v>1.4872000000000002E-2</v>
    <v>USD</v>
    <v>Johnson &amp; Johnson is a diversified healthcare products company. The Company is engaged in the research and development, manufacture and sale of a range of products in the healthcare field. It operates through two segments: Pharmaceutical and MedTech. Its primary focus is products related to human health and well-being. The Pharmaceutical segment is focused on six therapeutic areas: Immunology, Infectious Diseases, Neuroscience, Oncology, Cardiovascular and Metabolism and Pulmonary Hypertension. The MedTech segment includes a range of products used in the interventional solutions, orthopedics, surgery, and vision fields. Its geographic area includes the United States, Europe, Western Hemisphere (excluding the United States), and Africa, Asia and Pacific.</v>
    <v>152700</v>
    <v>New York Stock Exchange</v>
    <v>XNYS</v>
    <v>XNYS</v>
    <v>One Johnson &amp; Johnson Plaza, NEW BRUNSWICK, NJ, 08933 US</v>
    <v>161.06</v>
    <v>Pharmaceuticals</v>
    <v>Stock</v>
    <v>45176.642980798439</v>
    <v>667</v>
    <v>158.97999999999999</v>
    <v>386149125040</v>
    <v>JOHNSON &amp; JOHNSON</v>
    <v>JOHNSON &amp; JOHNSON</v>
    <v>159.27000000000001</v>
    <v>32.019100000000002</v>
    <v>158.01</v>
    <v>160.36000000000001</v>
    <v>2408014000</v>
    <v>JNJ</v>
    <v>JOHNSON &amp; JOHNSON (XNYS:JNJ)</v>
    <v>3697283</v>
    <v>43846793</v>
    <v>1887</v>
  </rv>
  <rv s="2">
    <v>668</v>
  </rv>
  <rv s="0">
    <v>https://www.bing.com/financeapi/forcetrigger?t=a1w2cw&amp;q=XNYS%3aJCI&amp;form=skydnc</v>
    <v>Learn more on Bing</v>
  </rv>
  <rv s="1">
    <v>0</v>
    <v>JOHNSON CONTROLS INTERNATIONAL PLC (XNYS:JCI)</v>
    <v>2</v>
    <v>3</v>
    <v>Finance</v>
    <v>4</v>
    <v>en-US</v>
    <v>a1w2cw</v>
    <v>268435456</v>
    <v>1</v>
    <v>Powered by Refinitiv</v>
    <v>70.430000000000007</v>
    <v>48.82</v>
    <v>1.2627999999999999</v>
    <v>-0.8</v>
    <v>-1.3894E-2</v>
    <v>USD</v>
    <v>Johnson Controls International plc offers a portfolio of building technology, software and services. It operates through four segments: Building Solutions North America, Building Solutions EMEA/LA, Building Solutions Asia Pacific, and Global Products. Its Building Solutions North America, Building Solutions EMEA/LA, and Building Solutions Asia Pacific segments design, sell, install, and services heating, ventilation and air conditioning (HVAC), controls, building management, refrigeration, integrated electronic security, integrated fire detection and suppression systems, and provides technical services. Its Global Products segment designs, manufactures and sells HVAC equipment, controls software and software services for residential and commercial applications to commercial, industrial, retail, residential, small business, institutional and governmental customers worldwide. In addition, the Global Products segment designs, manufactures and sells refrigeration equipment and controls.</v>
    <v>102000</v>
    <v>New York Stock Exchange</v>
    <v>XNYS</v>
    <v>XNYS</v>
    <v>One Albert Quay, Albert Quay, CORK, CORK IE</v>
    <v>57.42</v>
    <v>Machinery, Equipment &amp; Components</v>
    <v>Stock</v>
    <v>45176.643047568752</v>
    <v>670</v>
    <v>56.13</v>
    <v>38628569600</v>
    <v>JOHNSON CONTROLS INTERNATIONAL PLC</v>
    <v>JOHNSON CONTROLS INTERNATIONAL PLC</v>
    <v>57.29</v>
    <v>19.235199999999999</v>
    <v>57.58</v>
    <v>56.78</v>
    <v>680320000</v>
    <v>JCI</v>
    <v>JOHNSON CONTROLS INTERNATIONAL PLC (XNYS:JCI)</v>
    <v>1644508</v>
    <v>4357301</v>
    <v>2014</v>
  </rv>
  <rv s="2">
    <v>671</v>
  </rv>
  <rv s="0">
    <v>https://www.bing.com/financeapi/forcetrigger?t=aayygh&amp;q=XTSE%3aJOY&amp;form=skydnc</v>
    <v>Learn more on Bing</v>
  </rv>
  <rv s="1">
    <v>0</v>
    <v>JOURNEY ENERGY INC. (XTSE:JOY)</v>
    <v>2</v>
    <v>58</v>
    <v>Finance</v>
    <v>8</v>
    <v>en-US</v>
    <v>aayygh</v>
    <v>268435456</v>
    <v>1</v>
    <v>Powered by Refinitiv</v>
    <v>6.61</v>
    <v>4.22</v>
    <v>3.5329000000000002</v>
    <v>-0.08</v>
    <v>-1.3675E-2</v>
    <v>CAD</v>
    <v>Journey Energy Inc. is a Canada-based exploration and production company. The Company is engaged in the exploration, development, and production of oil and natural gas in the Western Canada sedimentary basin. The Company seeks to optimize its oil pools on existing lands through the application of practices in horizontal drilling and, where feasible, with water floods. It offers horizontal, multi-frac drilling and secondary recovery methods. Its areas of operation are along a resource Fairway, which consists of the Central Region and South Region. Its Gilby Power Generation Project is a 15.5 megawatt facility, which is be located at Gilby.</v>
    <v>42</v>
    <v>Toronto Stock Exchange</v>
    <v>XTSE</v>
    <v>XTSE</v>
    <v>700, 517 - 10th Avenue SW, CALGARY, AB, T2R 0A8 CA</v>
    <v>5.84</v>
    <v>Oil &amp; Gas</v>
    <v>Stock</v>
    <v>45176.624861111108</v>
    <v>673</v>
    <v>5.73</v>
    <v>351522882</v>
    <v>JOURNEY ENERGY INC.</v>
    <v>JOURNEY ENERGY INC.</v>
    <v>5.84</v>
    <v>3.73</v>
    <v>5.85</v>
    <v>5.77</v>
    <v>60922510</v>
    <v>JOY</v>
    <v>JOURNEY ENERGY INC. (XTSE:JOY)</v>
    <v>25748</v>
    <v>111610</v>
    <v>2012</v>
  </rv>
  <rv s="2">
    <v>674</v>
  </rv>
  <rv s="0">
    <v>https://www.bing.com/financeapi/forcetrigger?t=a1waa2&amp;q=XNYS%3aJPM&amp;form=skydnc</v>
    <v>Learn more on Bing</v>
  </rv>
  <rv s="1">
    <v>0</v>
    <v>JPMORGAN CHASE &amp; CO. (XNYS:JPM)</v>
    <v>2</v>
    <v>3</v>
    <v>Finance</v>
    <v>4</v>
    <v>en-US</v>
    <v>a1waa2</v>
    <v>268435456</v>
    <v>1</v>
    <v>Powered by Refinitiv</v>
    <v>159.38</v>
    <v>101.28</v>
    <v>1.0947</v>
    <v>-0.24690000000000001</v>
    <v>-1.7030000000000001E-3</v>
    <v>USD</v>
    <v>JPMorgan Chase &amp; Co. is a financial holding company. It has four segments: Consumer &amp; Community Banking (CCB), Corporate &amp; Investment Bank (CIB), Commercial Banking (CB), and Asset &amp; Wealth Management (AWM). CCB segment offers products and services to consumers and small businesses through bank branches; ATMs; digital, including mobile and online; and telephone banking. CIB segment consists of banking and markets and securities services, offers a suite of investment banking, market-making, prime brokerage, lending, and treasury and securities products and services to a global client base of corporations, investors, financial institutions, merchants, government and municipal entities. CB segment provides financial solutions, including lending, payments, investment banking and asset management products across three primary client segments: middle market banking, corporate client banking and commercial real estate banking. AWM segment is engaged in investment and wealth management.</v>
    <v>300066</v>
    <v>New York Stock Exchange</v>
    <v>XNYS</v>
    <v>XNYS</v>
    <v>383 Madison Avenue, NEW YORK, NY, 10179 US</v>
    <v>145.26830000000001</v>
    <v>Banking Services</v>
    <v>Stock</v>
    <v>45176.643030774998</v>
    <v>676</v>
    <v>143.96</v>
    <v>420548569213</v>
    <v>JPMORGAN CHASE &amp; CO.</v>
    <v>JPMORGAN CHASE &amp; CO.</v>
    <v>144.15</v>
    <v>9.3254999999999999</v>
    <v>144.96</v>
    <v>144.7131</v>
    <v>2906085000</v>
    <v>JPM</v>
    <v>JPMORGAN CHASE &amp; CO. (XNYS:JPM)</v>
    <v>1808430</v>
    <v>7474001</v>
    <v>1968</v>
  </rv>
  <rv s="2">
    <v>677</v>
  </rv>
  <rv s="0">
    <v>https://www.bing.com/financeapi/forcetrigger?t=a1w8mw&amp;q=XNYS%3aJNPR&amp;form=skydnc</v>
    <v>Learn more on Bing</v>
  </rv>
  <rv s="1">
    <v>0</v>
    <v>JUNIPER NETWORKS, INC. (XNYS:JNPR)</v>
    <v>2</v>
    <v>3</v>
    <v>Finance</v>
    <v>4</v>
    <v>en-US</v>
    <v>a1w8mw</v>
    <v>268435456</v>
    <v>1</v>
    <v>Powered by Refinitiv</v>
    <v>34.53</v>
    <v>25.18</v>
    <v>0.91</v>
    <v>-0.33500000000000002</v>
    <v>-1.1453E-2</v>
    <v>USD</v>
    <v>Juniper Networks, Inc. designs, develops, and sells products and services for high-performance networks to enable customers to build networks for their businesses. The Company's high-performance network and service offerings include routing, switching, Wireless Fidelity (Wi-Fi), network security, AI-enabled enterprise networking operations (AIOps), and software-defined networking (SDN) technologies. It also offers a variety of services, including maintenance and support, professional services, Software-as-a-Service (SaaS), and education and training programs. Its artificial intelligence (AI)-Driven Enterprise provides cloud management and security products. Its Mist AI uses a combination of AI, machine learning, and data science techniques to enhance user experiences and simplify operations across the wireless access, wired access, and Software Defined-Wide Area Network (SD-WAN) domains. The Service Provider vertical includes wireline and wireless carriers and cable operators.</v>
    <v>10901</v>
    <v>New York Stock Exchange</v>
    <v>XNYS</v>
    <v>XNYS</v>
    <v>1133 Innovation Way, SUNNYVALE, CA, 94089 US</v>
    <v>29.155000000000001</v>
    <v>Communications &amp; Networking</v>
    <v>Stock</v>
    <v>45176.642997175783</v>
    <v>679</v>
    <v>28.914999999999999</v>
    <v>9292127291</v>
    <v>JUNIPER NETWORKS, INC.</v>
    <v>JUNIPER NETWORKS, INC.</v>
    <v>29.04</v>
    <v>23.395099999999999</v>
    <v>29.25</v>
    <v>28.914999999999999</v>
    <v>321360100</v>
    <v>JNPR</v>
    <v>JUNIPER NETWORKS, INC. (XNYS:JNPR)</v>
    <v>375509</v>
    <v>3360185</v>
    <v>1997</v>
  </rv>
  <rv s="2">
    <v>680</v>
  </rv>
  <rv s="0">
    <v>https://www.bing.com/financeapi/forcetrigger?t=ab47dm&amp;q=XTSX%3aJEC&amp;form=skydnc</v>
    <v>Learn more on Bing</v>
  </rv>
  <rv s="22">
    <v>59</v>
    <v>JURA ENERGY CORPORATION (XTSX:JEC)</v>
    <v>2</v>
    <v>60</v>
    <v>Finance</v>
    <v>8</v>
    <v>en-US</v>
    <v>ab47dm</v>
    <v>268435456</v>
    <v>1</v>
    <v>Powered by Refinitiv</v>
    <v>0.19500000000000001</v>
    <v>0.04</v>
    <v>3.1213000000000002</v>
    <v>0</v>
    <v>0</v>
    <v>CAD</v>
    <v>Jura Energy Corporation (Jura) is an energy company engaged in the exploration, development and production of petroleum and natural gas properties in Pakistan. Jura's activities are conducted in Pakistan through its subsidiaries, Frontier Holdings Ltd (FHL) and Spud Energy Pty Ltd (SEPL). Jura operates through two segments: oil and gas operations in Pakistan and corporate activities in Canada. The Pakistan segment is primarily focused on the sale of petroleum products in Pakistan. The Canada segment does not have any revenue generating operations.</v>
    <v>37</v>
    <v>TSX Venture Exchange</v>
    <v>XTSX</v>
    <v>XTSX</v>
    <v>Suite 2100, 144 - 4th Avenue SW, CALGARY, AB, T2P 3N4 CA</v>
    <v>0.06</v>
    <v>Oil &amp; Gas</v>
    <v>Stock</v>
    <v>45155.797256944446</v>
    <v>682</v>
    <v>0.06</v>
    <v>4144579</v>
    <v>JURA ENERGY CORPORATION</v>
    <v>JURA ENERGY CORPORATION</v>
    <v>0.06</v>
    <v>0.06</v>
    <v>0.06</v>
    <v>69076330</v>
    <v>JEC</v>
    <v>JURA ENERGY CORPORATION (XTSX:JEC)</v>
    <v>3000</v>
    <v>2002</v>
  </rv>
  <rv s="2">
    <v>683</v>
  </rv>
  <rv s="0">
    <v>https://www.bing.com/financeapi/forcetrigger?t=a1wdp2&amp;q=XNYS%3aK&amp;form=skydnc</v>
    <v>Learn more on Bing</v>
  </rv>
  <rv s="1">
    <v>0</v>
    <v>KELLOGG COMPANY (XNYS:K)</v>
    <v>2</v>
    <v>3</v>
    <v>Finance</v>
    <v>4</v>
    <v>en-US</v>
    <v>a1wdp2</v>
    <v>268435456</v>
    <v>1</v>
    <v>Powered by Refinitiv</v>
    <v>77.17</v>
    <v>59.2</v>
    <v>0.42649999999999999</v>
    <v>0.155</v>
    <v>2.614E-3</v>
    <v>USD</v>
    <v>Kellogg Company is a United States-based company which is engaged in manufacturing and marketing of snacks and convenience foods. The Company’s segments include North America, Europe, Latin America, and AMEA (Asia Middle East Africa). Its principal products are snacks, which includes crackers, savory snacks, toaster pastries, cereal bars, granola bars and bites, and convenience foods, which include ready-to-eat cereals, frozen waffles, veggie foods and noodles. The Company’s snacks brands are marketed under brands, such as Kellogg’s, Cheez-It, Pringles, Austin, Parati and RXBAR. Its cereals and cereal bars are generally marketed under Kellogg’s name, with some under the Kashi &amp; Bear Naked brands. The Company’s frozen foods are marketed under the Eggo and Morningstar Farms brands. It uses broker and distributor arrangements for certain products and channels, as well as in certain geographies. The Company has manufactured in over 21 countries and marketed in approximately 180 countries.</v>
    <v>30000</v>
    <v>New York Stock Exchange</v>
    <v>XNYS</v>
    <v>XNYS</v>
    <v>P O BOX 3599, ONE KELLOGG SQ, BATTLE CREEK, MI, 49016-3599 US</v>
    <v>60.14</v>
    <v>Food &amp; Tobacco</v>
    <v>Stock</v>
    <v>45176.64300185156</v>
    <v>685</v>
    <v>59.2</v>
    <v>20354223048</v>
    <v>KELLOGG COMPANY</v>
    <v>KELLOGG COMPANY</v>
    <v>59.6</v>
    <v>23.560500000000001</v>
    <v>59.3</v>
    <v>59.454999999999998</v>
    <v>342346700</v>
    <v>K</v>
    <v>KELLOGG COMPANY (XNYS:K)</v>
    <v>526203</v>
    <v>2282611</v>
    <v>1922</v>
  </rv>
  <rv s="2">
    <v>686</v>
  </rv>
  <rv s="0">
    <v>https://www.bing.com/financeapi/forcetrigger?t=a1wh27&amp;q=XNYS%3aKEY&amp;form=skydnc</v>
    <v>Learn more on Bing</v>
  </rv>
  <rv s="1">
    <v>0</v>
    <v>KEYCORP (XNYS:KEY)</v>
    <v>2</v>
    <v>3</v>
    <v>Finance</v>
    <v>4</v>
    <v>en-US</v>
    <v>a1wh27</v>
    <v>268435456</v>
    <v>1</v>
    <v>Powered by Refinitiv</v>
    <v>20.3</v>
    <v>8.5350000000000001</v>
    <v>1.2693000000000001</v>
    <v>-0.15</v>
    <v>-1.3526E-2</v>
    <v>USD</v>
    <v>KeyCorp is a bank-based financial services company, which operates through its subsidiary, KeyBank National Association (KeyBank). Through, KeyBank and certain other subsidiaries, it provides a range of retail and commercial banking, commercial leasing, investment management, consumer finance, student loan refinancing, commercial mortgage servicing and special servicing, and investment banking products and services to individual, corporate and institutional clients. The Company's Consumer Bank serves individuals and small businesses by offering a range of deposit and investment products, personal finance and financial wellness services, lending, mortgage, credit card and business advisory services, among others. Its Commercial Bank is an aggregation of its Institutional and Commercial operating segments. The Institutional operating segment delivers a suite of banking and capital markets products to its clients. The Commercial operating segment serves the needs of middle market clients.</v>
    <v>17754</v>
    <v>New York Stock Exchange</v>
    <v>XNYS</v>
    <v>XNYS</v>
    <v>127 Public Sq, CLEVELAND, OH, 44114-1306 US</v>
    <v>11.145</v>
    <v>Banking Services</v>
    <v>Stock</v>
    <v>45176.643030219529</v>
    <v>688</v>
    <v>10.795</v>
    <v>10238952766</v>
    <v>KEYCORP</v>
    <v>KEYCORP</v>
    <v>11.03</v>
    <v>7.3932000000000002</v>
    <v>11.09</v>
    <v>10.94</v>
    <v>935918900</v>
    <v>KEY</v>
    <v>KEYCORP (XNYS:KEY)</v>
    <v>4615448</v>
    <v>12423453</v>
    <v>1958</v>
  </rv>
  <rv s="2">
    <v>689</v>
  </rv>
  <rv s="0">
    <v>https://www.bing.com/financeapi/forcetrigger?t=a1wjz2&amp;q=XNYS%3aKMB&amp;form=skydnc</v>
    <v>Learn more on Bing</v>
  </rv>
  <rv s="1">
    <v>0</v>
    <v>KIMBERLY-CLARK CORPORATION (XNYS:KMB)</v>
    <v>2</v>
    <v>3</v>
    <v>Finance</v>
    <v>4</v>
    <v>en-US</v>
    <v>a1wjz2</v>
    <v>268435456</v>
    <v>1</v>
    <v>Powered by Refinitiv</v>
    <v>147.87</v>
    <v>108.74</v>
    <v>0.40749999999999997</v>
    <v>1.84</v>
    <v>1.4672000000000001E-2</v>
    <v>USD</v>
    <v>Kimberly-Clark Corporation is engaged in the manufacturing and marketing of a range of products made from natural or synthetic fibers using advanced technologies in fibers, nonwovens, and absorbency. The Company's segments include Personal Care, which offers solutions and products, such as disposable diapers, training, and youth pants, swim pants, baby wipes, feminine and incontinence care products, and other related products, which are sold under the Huggies, Pull-Ups, Little Swimmers, GoodNites, DryNites, Sweety, Kotex, U by Kotex, Intimus, Depend, Plenitud, Softex, Poise and other brand names; Consumer Tissue offers facial and bathroom tissue, paper towels, napkins and related products, which are sold under the Kleenex, Scott, Cottonelle, Viva, Andrex, Scottex, Neve and other brand names, and K-C Professional, which offers solutions and supporting products such as wipers, tissue, towels, apparel, soaps, and sanitizers under the brands Kleenex, Scott, WypAll, Kimtech, and KleenGuard.</v>
    <v>44000</v>
    <v>New York Stock Exchange</v>
    <v>XNYS</v>
    <v>XNYS</v>
    <v>351 Phelps Dr, IRVING, TX, 75038 US</v>
    <v>127.42</v>
    <v>Personal &amp; Household Products &amp; Services</v>
    <v>Stock</v>
    <v>45176.643015856251</v>
    <v>691</v>
    <v>125.35</v>
    <v>42810860000</v>
    <v>KIMBERLY-CLARK CORPORATION</v>
    <v>KIMBERLY-CLARK CORPORATION</v>
    <v>125.36</v>
    <v>25.8489</v>
    <v>125.41</v>
    <v>127.25</v>
    <v>338185200</v>
    <v>KMB</v>
    <v>KIMBERLY-CLARK CORPORATION (XNYS:KMB)</v>
    <v>496960</v>
    <v>1454991</v>
    <v>1928</v>
  </rv>
  <rv s="2">
    <v>692</v>
  </rv>
  <rv s="0">
    <v>https://www.bing.com/financeapi/forcetrigger?t=a1wifr&amp;q=XNYS%3aKIM&amp;form=skydnc</v>
    <v>Learn more on Bing</v>
  </rv>
  <rv s="1">
    <v>0</v>
    <v>KIMCO REALTY CORPORATION. (XNYS:KIM)</v>
    <v>2</v>
    <v>3</v>
    <v>Finance</v>
    <v>4</v>
    <v>en-US</v>
    <v>a1wifr</v>
    <v>268435456</v>
    <v>1</v>
    <v>Powered by Refinitiv</v>
    <v>23.27</v>
    <v>17.34</v>
    <v>1.4563999999999999</v>
    <v>-0.17499999999999999</v>
    <v>-9.3980000000000001E-3</v>
    <v>USD</v>
    <v>Kimco Realty Corporation is a real estate investment trust (REIT). The Company is an owner and operator of open-air, grocery-anchored shopping centers, and a growing portfolio of mixed-use assets. The Company’s portfolio is primarily concentrated in the first-ring suburbs of the metropolitan markets, including those in high-barrier-to-entry coastal markets and rapidly expanding Sun Belt cities, with a tenant mix focused on essential, necessity-based goods and services that drive multiple shopping trips per week. The Company specializes in shopping center ownership, management, acquisitions, and value-enhancing redevelopment activities. The Company owns interests in 528 United States shopping centers and mixed-use assets comprising 90 million square feet of gross leasable space. The Company's properties include 2200 Westlake Retail, 2424 Hylan Boulevard, 280 Metro Center, Accent Plaza, Adams Plaza, Broadway Marketplace, Braelinn Village, Chino Town Square, Stonebridge, and others.</v>
    <v>639</v>
    <v>New York Stock Exchange</v>
    <v>XNYS</v>
    <v>XNYS</v>
    <v>500 North Broadway, Suite 201, P.O. Box 9010, JERICHO, NY, 11753 US</v>
    <v>18.664999999999999</v>
    <v>Residential &amp; Commercial REIT</v>
    <v>Stock</v>
    <v>45176.642988275002</v>
    <v>694</v>
    <v>18.425000000000001</v>
    <v>11542060000</v>
    <v>KIMCO REALTY CORPORATION.</v>
    <v>KIMCO REALTY CORPORATION.</v>
    <v>18.574999999999999</v>
    <v>30.609400000000001</v>
    <v>18.62</v>
    <v>18.445</v>
    <v>619874600</v>
    <v>KIM</v>
    <v>KIMCO REALTY CORPORATION. (XNYS:KIM)</v>
    <v>936330</v>
    <v>4553148</v>
    <v>2022</v>
  </rv>
  <rv s="2">
    <v>695</v>
  </rv>
  <rv s="0">
    <v>https://www.bing.com/financeapi/forcetrigger?t=a1wkbh&amp;q=XNYS%3aKMI&amp;form=skydnc</v>
    <v>Learn more on Bing</v>
  </rv>
  <rv s="1">
    <v>0</v>
    <v>KINDER MORGAN, INC. (XNYS:KMI)</v>
    <v>2</v>
    <v>3</v>
    <v>Finance</v>
    <v>4</v>
    <v>en-US</v>
    <v>a1wkbh</v>
    <v>268435456</v>
    <v>1</v>
    <v>Powered by Refinitiv</v>
    <v>19.355</v>
    <v>16</v>
    <v>0.93520000000000003</v>
    <v>7.4999999999999997E-2</v>
    <v>4.5100000000000001E-3</v>
    <v>USD</v>
    <v>Kinder Morgan, Inc. is an energy infrastructure company. It operates approximately 83,000 miles of pipelines, and 141 terminals. The Company’s Natural Gas Pipelines business segment includes interstate and intrastate pipelines, underground storage facilities, liquefied natural gas (LNG) liquefaction and terminal facilities. Its Products Pipelines business segment consists of its refined petroleum products, crude oil and condensate pipelines, and associated terminals, its Southeast terminals, condensate processing facility and its transmix processing facilities. Its Terminals business segment includes the operations of its refined petroleum product, chemical, renewable fuel and other liquid terminal facilities. Its CO2 business segment produces transports and markets carbon dioxide (CO2). It owns seven landfill gas-to-power facilities in Michigan and Kentucky through its subsidiaries North American Natural Resources, Inc., North American Biofuels, LLC and North American-Central, LLC.</v>
    <v>10525</v>
    <v>New York Stock Exchange</v>
    <v>XNYS</v>
    <v>XNYS</v>
    <v>1001 Louisiana Street, Suite 1000, HOUSTON, TX, 77002 US</v>
    <v>16.77</v>
    <v>Oil &amp; Gas Related Equipment and Services</v>
    <v>Stock</v>
    <v>45176.642990613283</v>
    <v>697</v>
    <v>16.635000000000002</v>
    <v>37221496325</v>
    <v>KINDER MORGAN, INC.</v>
    <v>KINDER MORGAN, INC.</v>
    <v>16.7</v>
    <v>14.9688</v>
    <v>16.63</v>
    <v>16.704999999999998</v>
    <v>2228165000</v>
    <v>KMI</v>
    <v>KINDER MORGAN, INC. (XNYS:KMI)</v>
    <v>4298248</v>
    <v>11130149</v>
    <v>2006</v>
  </rv>
  <rv s="2">
    <v>698</v>
  </rv>
  <rv s="0">
    <v>https://www.bing.com/financeapi/forcetrigger?t=a1wjkr&amp;q=XNAS%3aKLAC&amp;form=skydnc</v>
    <v>Learn more on Bing</v>
  </rv>
  <rv s="1">
    <v>0</v>
    <v>KLA Corporation (XNAS:KLAC)</v>
    <v>2</v>
    <v>3</v>
    <v>Finance</v>
    <v>4</v>
    <v>en-US</v>
    <v>a1wjkr</v>
    <v>268435456</v>
    <v>1</v>
    <v>Powered by Refinitiv</v>
    <v>520.19000000000005</v>
    <v>250.2</v>
    <v>1.3463000000000001</v>
    <v>-19.265000000000001</v>
    <v>-3.7518999999999997E-2</v>
    <v>USD</v>
    <v>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Display and Component Inspection. Semiconductor Process Control segment provides comprehensive portfolio of inspection, metrology and software products, and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v>
    <v>15000</v>
    <v>Nasdaq Stock Market</v>
    <v>XNAS</v>
    <v>XNAS</v>
    <v>1 Technology Dr, MILPITAS, CA, 95035-7916 US</v>
    <v>503.28</v>
    <v>Semiconductors &amp; Semiconductor Equipment</v>
    <v>Stock</v>
    <v>45176.642982997655</v>
    <v>700</v>
    <v>488.17</v>
    <v>67567757020</v>
    <v>KLA Corporation</v>
    <v>KLA Corporation</v>
    <v>503.28</v>
    <v>21.3094</v>
    <v>513.47</v>
    <v>494.20499999999998</v>
    <v>136720100</v>
    <v>KLAC</v>
    <v>KLA Corporation (XNAS:KLAC)</v>
    <v>368166</v>
    <v>860238</v>
    <v>1975</v>
  </rv>
  <rv s="2">
    <v>701</v>
  </rv>
  <rv s="0">
    <v>https://www.bing.com/financeapi/forcetrigger?t=a1wo5r&amp;q=XNYS%3aKSS&amp;form=skydnc</v>
    <v>Learn more on Bing</v>
  </rv>
  <rv s="11">
    <v>26</v>
    <v>KOHL'S CORPORATION (XNYS:KSS)</v>
    <v>2</v>
    <v>27</v>
    <v>Finance</v>
    <v>4</v>
    <v>en-US</v>
    <v>a1wo5r</v>
    <v>268435456</v>
    <v>1</v>
    <v>Powered by Refinitiv</v>
    <v>35.770000000000003</v>
    <v>17.887</v>
    <v>1.7859</v>
    <v>-0.81499999999999995</v>
    <v>-3.2863000000000003E-2</v>
    <v>USD</v>
    <v>Kohl's Corporation is an omnichannel retailer. The Company operates approximately 1,170 stores and a website www.Kohls.com. The Company’s Kohl's stores and Website sell private and national brand apparel, footwear, accessories, beauty, and home products. Its Kohl's stores carry a consistent merchandise assortment with some differences attributable to local preferences, store size, and Sephora. Its Website includes merchandise, which is available in its stores, as well as merchandise that is available only online. The Company’s merchandise mix includes both national brands and private brands that are available at Kohl's. The Company’s private portfolio includes various brands, such as Croft &amp; Barrow, Jumping Beans, SO, Sonoma Goods for Life, and Tek Gear, and brands that are developed and marketed through agreements with national brands, such as Food Network, LC Lauren Conrad, Nine West, and Simply Vera Vera Wang.</v>
    <v>36000</v>
    <v>New York Stock Exchange</v>
    <v>XNYS</v>
    <v>XNYS</v>
    <v>N56W17000 Ridgewood Dr, MENOMONEE FALLS, WI, 53051-5660 US</v>
    <v>24.61</v>
    <v>Diversified Retail</v>
    <v>Stock</v>
    <v>45176.642980404686</v>
    <v>703</v>
    <v>23.875</v>
    <v>2654870868</v>
    <v>KOHL'S CORPORATION</v>
    <v>KOHL'S CORPORATION</v>
    <v>24.61</v>
    <v>24.8</v>
    <v>23.984999999999999</v>
    <v>110688800</v>
    <v>KSS</v>
    <v>KOHL'S CORPORATION (XNYS:KSS)</v>
    <v>739389</v>
    <v>4232537</v>
    <v>1993</v>
  </rv>
  <rv s="2">
    <v>704</v>
  </rv>
  <rv s="0">
    <v>https://www.bing.com/financeapi/forcetrigger?t=btyr2w&amp;q=XETR%3aHRS&amp;form=skydnc</v>
    <v>Learn more on Bing</v>
  </rv>
  <rv s="1">
    <v>0</v>
    <v>L3HARRIS TECHNOLOGIES, INC. (XETR:HRS)</v>
    <v>2</v>
    <v>23</v>
    <v>Finance</v>
    <v>16</v>
    <v>en-US</v>
    <v>btyr2w</v>
    <v>268435456</v>
    <v>1</v>
    <v>Powered by Refinitiv</v>
    <v>255.25</v>
    <v>158</v>
    <v>0.72519999999999996</v>
    <v>-4.8</v>
    <v>-2.9484E-2</v>
    <v>EUR</v>
    <v>L3Harris Technologies Inc. is a global aerospace and defense technology company. The Company operates through three segments. The Integrated Mission Systems segment includes multi-mission intelligence, surveillance and reconnaissance systems; integrated electrical and electronic systems for maritime platforms; advanced electro-optical and infrared solutions; fuzing and ordnance systems; commercial aviation products, and commercial pilot training operations. The Space &amp; Airborne Systems segment includes space payloads, sensors and full-mission solutions; classified intelligence and cyber; avionics; electronic warfare, and mission networks for air traffic management operations. The Communication Systems segment includes tactical communications with global communications solutions; broadband communications; integrated vision solutions; and public safety radios, system applications and equipment. The Company is also engaged in the Link 16 Tactical Data Links (TDL) business.</v>
    <v>46000</v>
    <v>Xetra</v>
    <v>XETR</v>
    <v>XETR</v>
    <v>1025 W Nasa Blvd, MELBOURNE, FL, 32919-0001 US</v>
    <v>158.05000000000001</v>
    <v>Aerospace &amp; Defense</v>
    <v>Stock</v>
    <v>45176.632569444446</v>
    <v>706</v>
    <v>158</v>
    <v>32188490000</v>
    <v>L3HARRIS TECHNOLOGIES, INC.</v>
    <v>L3HARRIS TECHNOLOGIES, INC.</v>
    <v>158.05000000000001</v>
    <v>42.25</v>
    <v>162.80000000000001</v>
    <v>158</v>
    <v>189132700</v>
    <v>HRS</v>
    <v>L3HARRIS TECHNOLOGIES, INC. (XETR:HRS)</v>
    <v>35</v>
    <v>1169120</v>
    <v>1926</v>
  </rv>
  <rv s="2">
    <v>707</v>
  </rv>
  <rv s="0">
    <v>https://www.bing.com/financeapi/forcetrigger?t=a1ww5r&amp;q=XNYS%3aLH&amp;form=skydnc</v>
    <v>Learn more on Bing</v>
  </rv>
  <rv s="1">
    <v>0</v>
    <v>LABORATORY CORPORATION OF AMERICA HOLDINGS (XNYS:LH)</v>
    <v>2</v>
    <v>3</v>
    <v>Finance</v>
    <v>4</v>
    <v>en-US</v>
    <v>a1ww5r</v>
    <v>268435456</v>
    <v>1</v>
    <v>Powered by Refinitiv</v>
    <v>222.41399999999999</v>
    <v>172.08949999999999</v>
    <v>1.0810999999999999</v>
    <v>9.5000000000000001E-2</v>
    <v>4.6430000000000001E-4</v>
    <v>USD</v>
    <v>Laboratory Corporation of America Holdings is engaged in comprehensive laboratory services that helps doctors, hospitals, pharmaceutical companies, researchers and patients make clear and confident decisions. It provides insights and advance science to improve health and improve lives through its unparalleled diagnostics and drug development laboratory capabilities. The Company offers menopause testing through its Labcorp OnDemand digital health platform. Labcorp OnDemand's Menopause Test aims to help individuals understand hormonal factors related to menopause in order to take proactive steps to address symptoms and have more informed conversations with providers. Its Ovia Health by Labcorp's Menopause Support Program, the Company helps women navigate this life transition through diagnostic testing, resources and education.</v>
    <v>80000</v>
    <v>New York Stock Exchange</v>
    <v>XNYS</v>
    <v>XNYS</v>
    <v>358 S MAIN ST, BURLINGTON, NC, 27215-5837 US</v>
    <v>205.49</v>
    <v>Healthcare Providers &amp; Services</v>
    <v>Stock</v>
    <v>45176.642952488284</v>
    <v>709</v>
    <v>203.43</v>
    <v>18135977000</v>
    <v>LABORATORY CORPORATION OF AMERICA HOLDINGS</v>
    <v>LABORATORY CORPORATION OF AMERICA HOLDINGS</v>
    <v>205.33</v>
    <v>23.049399999999999</v>
    <v>204.6</v>
    <v>204.69499999999999</v>
    <v>88600000</v>
    <v>LH</v>
    <v>LABORATORY CORPORATION OF AMERICA HOLDINGS (XNYS:LH)</v>
    <v>162138</v>
    <v>760691</v>
    <v>1994</v>
  </rv>
  <rv s="2">
    <v>710</v>
  </rv>
  <rv s="0">
    <v>https://www.bing.com/financeapi/forcetrigger?t=a1x4f2&amp;q=XNAS%3aLRCX&amp;form=skydnc</v>
    <v>Learn more on Bing</v>
  </rv>
  <rv s="1">
    <v>0</v>
    <v>LAM RESEARCH CORPORATION (XNAS:LRCX)</v>
    <v>2</v>
    <v>3</v>
    <v>Finance</v>
    <v>4</v>
    <v>en-US</v>
    <v>a1x4f2</v>
    <v>268435456</v>
    <v>1</v>
    <v>Powered by Refinitiv</v>
    <v>726.52499999999998</v>
    <v>299.59199999999998</v>
    <v>1.4911000000000001</v>
    <v>-24.855</v>
    <v>-3.5699000000000002E-2</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SPEED, Striker, VECTOR, Flex, Kiyo, Syndion, Versys Metal, Coronus, DV-Prime , Da Vinci , EOS , and SP Series. Its customer base includes semiconductor memory, foundries, and integrated device manufacturers (IDMs) that make products, such as non-volatile memory (NVM), dynamic random-access memory (DRAM) and logic devices. It offers services in areas, such as nanoscale applications enablement, chemistry, plasma and fluidics, and others.</v>
    <v>17200</v>
    <v>Nasdaq Stock Market</v>
    <v>XNAS</v>
    <v>XNAS</v>
    <v>4650 Cushing Blvd, FREMONT, CA, 94538 US</v>
    <v>681.26</v>
    <v>Semiconductors &amp; Semiconductor Equipment</v>
    <v>Stock</v>
    <v>45176.642971678128</v>
    <v>712</v>
    <v>665.17</v>
    <v>88966367704</v>
    <v>LAM RESEARCH CORPORATION</v>
    <v>LAM RESEARCH CORPORATION</v>
    <v>681</v>
    <v>21.004799999999999</v>
    <v>696.24</v>
    <v>671.38499999999999</v>
    <v>132511700</v>
    <v>LRCX</v>
    <v>LAM RESEARCH CORPORATION (XNAS:LRCX)</v>
    <v>448798</v>
    <v>937552</v>
    <v>1989</v>
  </rv>
  <rv s="2">
    <v>713</v>
  </rv>
  <rv s="0">
    <v>https://www.bing.com/financeapi/forcetrigger?t=a1wu4c&amp;q=XNYS%3aLEG&amp;form=skydnc</v>
    <v>Learn more on Bing</v>
  </rv>
  <rv s="1">
    <v>0</v>
    <v>LEGGETT &amp; PLATT, INCORPORATED (XNYS:LEG)</v>
    <v>2</v>
    <v>3</v>
    <v>Finance</v>
    <v>4</v>
    <v>en-US</v>
    <v>a1wu4c</v>
    <v>268435456</v>
    <v>1</v>
    <v>Powered by Refinitiv</v>
    <v>39.634999999999998</v>
    <v>26.35</v>
    <v>1.2982</v>
    <v>-0.56499999999999995</v>
    <v>-2.0903000000000001E-2</v>
    <v>USD</v>
    <v>Leggett &amp; Platt, Incorporated is a manufacturer that conceives, designs, and produces a range of engineered components and products found in many homes, offices, and automobiles. The Company’s segments include Bedding Products, Specialized Products and Furniture, Flooring &amp; Textile Products. Bedding Products segment supplies a variety of components and machinery used by bedding manufacturers in the production and assembly of their finished products, as well as produces private label finished mattresses for bedding brands. Specialized Products segment supplies lumbar support systems, seat suspension systems, motors and actuators, and control cables used by automotive manufacturers. It also produces and distribute tubing and tube assemblies for the aerospace industry and engineered hydraulic cylinders used in the material-handling and construction industries. Furniture, Flooring &amp; Textile Products segment supplies a range of components for residential and work furniture manufacturers.</v>
    <v>19900</v>
    <v>New York Stock Exchange</v>
    <v>XNYS</v>
    <v>XNYS</v>
    <v>No. 1 Leggett Road, CARTHAGE, MO, 64836 US</v>
    <v>27.04</v>
    <v>Household Goods</v>
    <v>Stock</v>
    <v>45176.643005474216</v>
    <v>715</v>
    <v>26.35</v>
    <v>3524992442</v>
    <v>LEGGETT &amp; PLATT, INCORPORATED</v>
    <v>LEGGETT &amp; PLATT, INCORPORATED</v>
    <v>27.04</v>
    <v>15.885199999999999</v>
    <v>27.03</v>
    <v>26.465</v>
    <v>133194500</v>
    <v>LEG</v>
    <v>LEGGETT &amp; PLATT, INCORPORATED (XNYS:LEG)</v>
    <v>175068</v>
    <v>973754</v>
    <v>1901</v>
  </rv>
  <rv s="2">
    <v>716</v>
  </rv>
  <rv s="0">
    <v>http://de.wikipedia.org/wiki/Lennar</v>
    <v>Wikipedia</v>
  </rv>
  <rv s="4">
    <v>14</v>
    <v>718</v>
  </rv>
  <rv s="5">
    <v>13</v>
    <v>https://www.bing.com/th?id=AMMS_53583359b2caf7766f03578d319fe529&amp;qlt=95</v>
    <v>719</v>
    <v>0</v>
    <v>https://www.bing.com/images/search?form=xlimg&amp;q=lennar+corporation</v>
    <v>Image of LENNAR CORPORATION</v>
  </rv>
  <rv s="0">
    <v>https://www.bing.com/financeapi/forcetrigger?t=a1wucw&amp;q=XNYS%3aLEN&amp;form=skydnc</v>
    <v>Learn more on Bing</v>
  </rv>
  <rv s="6">
    <v>9</v>
    <v>LENNAR CORPORATION (XNYS:LEN)</v>
    <v>11</v>
    <v>12</v>
    <v>Finance</v>
    <v>4</v>
    <v>en-US</v>
    <v>a1wucw</v>
    <v>268435456</v>
    <v>1</v>
    <v>Powered by Refinitiv</v>
    <v>133.24</v>
    <v>69.900000000000006</v>
    <v>1.4758</v>
    <v>0.45500000000000002</v>
    <v>3.8909999999999999E-3</v>
    <v>USD</v>
    <v>Lennar Corporation (Lennar) is a homebuilder and an originator of residential and commercial mortgage loans. The Company is also a provider of title insurance and closing services, and a developer of multifamily rental properties. The Company's segments include Homebuilding East, Homebuilding Central, Homebuilding Texas, Homebuilding West, Financial Services, Multifamily and Lennar others. Its Homebuilding segments primarily include the construction and sale of single-family attached and detached homes, as well as the purchase, development and sale of residential land directly and through its unconsolidated entities. Its Financial Services segment primarily provides mortgage financing, title and closing services primarily for buyers of its homes, as well as property and casualty insurance. Its Multifamily segment is involved in the development, construction and property management of multifamily rental properties. Its Lennar Other segment includes fund investments.</v>
    <v>12012</v>
    <v>New York Stock Exchange</v>
    <v>XNYS</v>
    <v>XNYS</v>
    <v>5505 BLUE LAGOON DRIVE, MIAMI, FL, 33126 US</v>
    <v>117.77</v>
    <v>720</v>
    <v>Homebuilding &amp; Construction Supplies</v>
    <v>Stock</v>
    <v>45176.642805231248</v>
    <v>721</v>
    <v>115.36</v>
    <v>37291830000</v>
    <v>LENNAR CORPORATION</v>
    <v>LENNAR CORPORATION</v>
    <v>116.37</v>
    <v>7.9756</v>
    <v>116.94</v>
    <v>117.395</v>
    <v>322320000</v>
    <v>LEN</v>
    <v>LENNAR CORPORATION (XNYS:LEN)</v>
    <v>443627</v>
    <v>2055649</v>
    <v>1991</v>
  </rv>
  <rv s="2">
    <v>722</v>
  </rv>
  <rv s="0">
    <v>https://www.bing.com/financeapi/forcetrigger?t=a1x4z2&amp;q=XNYS%3aLSI&amp;form=skydnc</v>
    <v>Learn more on Bing</v>
  </rv>
  <rv s="23">
    <v>61</v>
    <v>LIFE STORAGE, INC. (XNYS:LSI)</v>
    <v>2</v>
    <v>62</v>
    <v>Finance</v>
    <v>63</v>
    <v>en-US</v>
    <v>a1x4z2</v>
    <v>268435456</v>
    <v>1</v>
    <v>Powered by Refinitiv</v>
    <v>146.66</v>
    <v>94.02</v>
    <v>0.6341</v>
    <v>0</v>
    <v>0</v>
    <v>0.75</v>
    <v>5.6350000000000003E-3</v>
    <v>USD</v>
    <v>Life Storage, Inc. is a is a self-administered and self-managed equity real estate investment trust (REIT) that is in the business of acquiring and managing self-storage facilities. The Company owns its assets and conducts its operations through Life Storage LP (Operating Partnership) and subsidiaries of the Operating Partnership. The Company has an ownership interest in and/or managed 1,198 self-storage properties in 37 states and the District of Columbia. Among its 1,198 self-storage properties are 141 properties that it manages for unconsolidated joint ventures, 299 properties that it manages and have no ownership interest, and five properties that it lease. The Company serves both residential and commercial storage customers with storage units rented by month. It owns a direct or indirect interest in about 899 of the properties through the Operating Partnership, which includes 758 wholly owned properties and 141 properties owned by unconsolidated joint ventures.</v>
    <v>2508</v>
    <v>New York Stock Exchange</v>
    <v>XNYS</v>
    <v>XNYS</v>
    <v>6467 MAIN ST, WILLIAMSVILLE, NY, 14221 US</v>
    <v>139.19999999999999</v>
    <v>Residential &amp; Commercial REIT</v>
    <v>Stock</v>
    <v>45126.958333344533</v>
    <v>724</v>
    <v>132.94</v>
    <v>11325986111</v>
    <v>LIFE STORAGE, INC.</v>
    <v>LIFE STORAGE, INC.</v>
    <v>135</v>
    <v>31.232299999999999</v>
    <v>134.12</v>
    <v>133.1</v>
    <v>133.85</v>
    <v>85093810</v>
    <v>LSI</v>
    <v>LIFE STORAGE, INC. (XNYS:LSI)</v>
    <v>7208602</v>
    <v>672330</v>
    <v>1995</v>
  </rv>
  <rv s="2">
    <v>725</v>
  </rv>
  <rv s="0">
    <v>https://www.bing.com/financeapi/forcetrigger?t=a1x12w&amp;q=XNYS%3aLNC&amp;form=skydnc</v>
    <v>Learn more on Bing</v>
  </rv>
  <rv s="1">
    <v>0</v>
    <v>LINCOLN NATIONAL CORPORATION (XNYS:LNC)</v>
    <v>2</v>
    <v>3</v>
    <v>Finance</v>
    <v>4</v>
    <v>en-US</v>
    <v>a1x12w</v>
    <v>268435456</v>
    <v>1</v>
    <v>Powered by Refinitiv</v>
    <v>54.590899999999998</v>
    <v>18.5</v>
    <v>1.8036000000000001</v>
    <v>-0.58989999999999998</v>
    <v>-2.3115E-2</v>
    <v>USD</v>
    <v>Lincoln National Corporation is a holding company, which operates multiple insurance and retirement businesses through subsidiary companies. Its segments include Life Insurance, Annuities, Group Protection, and Retirement Plan Services. The Life Insurance segment provides life insurance products, including term insurance, universal life insurance, and variable universal life insurance products. The Annuities segment provides tax-deferred investment growth and lifetime income opportunities for its clients by offering variable annuities, fixed annuities and indexed variable annuities. The Group Protection segment offers group non-medical insurance products and services, including short- and long-term disability, statutory disability, and paid family medical leave administration. The Retirement Plan Services segment provides employers with retirement plan products and services, such as LINCOLN DIRECTOR group variable annuity, LINCOLN ALLIANCE program, and Multi-Fund variable annuity.</v>
    <v>11316</v>
    <v>New York Stock Exchange</v>
    <v>XNYS</v>
    <v>XNYS</v>
    <v>150 N RADNOR CHESTER RD, RADNOR, PA, 19087 US</v>
    <v>25.629300000000001</v>
    <v>Insurance</v>
    <v>Stock</v>
    <v>45176.643056411718</v>
    <v>727</v>
    <v>24.79</v>
    <v>4229094796</v>
    <v>LINCOLN NATIONAL CORPORATION</v>
    <v>LINCOLN NATIONAL CORPORATION</v>
    <v>25.42</v>
    <v>6.7282000000000002</v>
    <v>25.52</v>
    <v>24.930099999999999</v>
    <v>169638100</v>
    <v>LNC</v>
    <v>LINCOLN NATIONAL CORPORATION (XNYS:LNC)</v>
    <v>563038</v>
    <v>2080020</v>
    <v>1968</v>
  </rv>
  <rv s="2">
    <v>728</v>
  </rv>
  <rv s="0">
    <v>https://www.bing.com/financeapi/forcetrigger?t=ae8oxm&amp;q=XPAR%3aFII&amp;form=skydnc</v>
    <v>Learn more on Bing</v>
  </rv>
  <rv s="1">
    <v>0</v>
    <v>Lisi SA (XPAR:FII)</v>
    <v>2</v>
    <v>41</v>
    <v>Finance</v>
    <v>16</v>
    <v>en-US</v>
    <v>ae8oxm</v>
    <v>268435456</v>
    <v>1</v>
    <v>Powered by Refinitiv</v>
    <v>27</v>
    <v>17.079999999999998</v>
    <v>2.0325000000000002</v>
    <v>-0.1</v>
    <v>-4.4840000000000001E-3</v>
    <v>EUR</v>
    <v>Lisi SA (LISI) is a France-based manufacturer of fasteners and assembly components for the Aerospace, Automotive, and medical implants industries. LISI designs and delivers parts, components and high-tech devices for large international companies, such as Airbus, Boeing, BMW, CFAN, Mercedes, PSA, Renault, Safran, VW Group and Stryker Corporation. It divides its business into three main sectors: LISI Aerospace, which combines the activities on the aeronautical market; LISI Automotive, which includes the operation on the automotive market, and LISI Medical, which comprises the activities on the medical market. The Company’s portfolio includes such products as fasteners, engine components and special parts for the aerospace industry; threaded fasteners, clipped solutions and mechanical safety components for the automotive industry, and dental components, orthopedic implants and surgical instruments for the medical market. It also operates through Termax LLC and Manoir Aerospace.</v>
    <v>9839</v>
    <v>Euronext Paris</v>
    <v>XPAR</v>
    <v>XPAR</v>
    <v>Le Millenium, 18 rue Albert Camus, CS 70431, BELFORT Cedex, BELFORT, BOURGOGNE-FRANCHE-COMTE, 90008 FR</v>
    <v>22.35</v>
    <v>Aerospace &amp; Defense</v>
    <v>Stock</v>
    <v>45176.630300925928</v>
    <v>730</v>
    <v>22.1</v>
    <v>1037804000</v>
    <v>Lisi SA</v>
    <v>Lisi SA</v>
    <v>22.3</v>
    <v>30.0823</v>
    <v>22.3</v>
    <v>22.2</v>
    <v>46538310</v>
    <v>FII</v>
    <v>Lisi SA (XPAR:FII)</v>
    <v>1346</v>
    <v>15820</v>
    <v>1983</v>
  </rv>
  <rv s="2">
    <v>731</v>
  </rv>
  <rv s="0">
    <v>https://www.bing.com/financeapi/forcetrigger?t=a1wzw7&amp;q=XNYS%3aLMT&amp;form=skydnc</v>
    <v>Learn more on Bing</v>
  </rv>
  <rv s="1">
    <v>0</v>
    <v>LOCKHEED MARTIN CORPORATION (XNYS:LMT)</v>
    <v>2</v>
    <v>3</v>
    <v>Finance</v>
    <v>4</v>
    <v>en-US</v>
    <v>a1wzw7</v>
    <v>268435456</v>
    <v>1</v>
    <v>Powered by Refinitiv</v>
    <v>508.1</v>
    <v>381.55</v>
    <v>0.65720000000000001</v>
    <v>2.98</v>
    <v>7.0289999999999997E-3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426.995</v>
    <v>Aerospace &amp; Defense</v>
    <v>Stock</v>
    <v>45176.643000404685</v>
    <v>733</v>
    <v>422.07749999999999</v>
    <v>106761400000</v>
    <v>LOCKHEED MARTIN CORPORATION</v>
    <v>LOCKHEED MARTIN CORPORATION</v>
    <v>424.495</v>
    <v>15.4947</v>
    <v>423.94</v>
    <v>426.92</v>
    <v>251831500</v>
    <v>LMT</v>
    <v>LOCKHEED MARTIN CORPORATION (XNYS:LMT)</v>
    <v>446505</v>
    <v>894984</v>
    <v>1994</v>
  </rv>
  <rv s="2">
    <v>734</v>
  </rv>
  <rv s="0">
    <v>https://www.bing.com/financeapi/forcetrigger?t=a1wpxm&amp;q=XNYS%3aL&amp;form=skydnc</v>
    <v>Learn more on Bing</v>
  </rv>
  <rv s="1">
    <v>0</v>
    <v>LOEWS CORPORATION (XNYS:L)</v>
    <v>2</v>
    <v>3</v>
    <v>Finance</v>
    <v>4</v>
    <v>en-US</v>
    <v>a1wpxm</v>
    <v>268435456</v>
    <v>1</v>
    <v>Powered by Refinitiv</v>
    <v>63.93</v>
    <v>49.36</v>
    <v>0.83660000000000001</v>
    <v>0.43</v>
    <v>6.9670000000000001E-3</v>
    <v>USD</v>
    <v>Loews Corporation is a holding company. The Company’s segments consist of individual operating subsidiaries, including CNA Financial Corporation (CNA), Boardwalk Pipeline Partners, LP and Loews Hotels Holding Corporation (Loews Hotels) and the Corporate segment. The CNA segment provides insurance products, such as commercial property and casualty coverage, including surety, and its services also include risk management, information services, warranty and claims administration. The CNA segment's commercial property and casualty insurance operations include Specialty, Commercial and International lines of business. The Boardwalk Pipelines segment is engaged in the business of transportation and storage of natural gas and natural gas liquids and hydrocarbons. Boardwalk Pipelines owns and operates approximately 13,515 miles of interconnected natural gas pipelines directly serving customers in 13 states. Loews Hotels segment is engaged in operating a chain of hotels.</v>
    <v>12050</v>
    <v>New York Stock Exchange</v>
    <v>XNYS</v>
    <v>XNYS</v>
    <v>9 West 57Th Street, NEW YORK, NY, 10019-2714 US</v>
    <v>62.25</v>
    <v>Insurance</v>
    <v>Stock</v>
    <v>45176.642889085153</v>
    <v>736</v>
    <v>61.75</v>
    <v>13918390000</v>
    <v>LOEWS CORPORATION</v>
    <v>LOEWS CORPORATION</v>
    <v>62.09</v>
    <v>11.7483</v>
    <v>61.72</v>
    <v>62.15</v>
    <v>225508700</v>
    <v>L</v>
    <v>LOEWS CORPORATION (XNYS:L)</v>
    <v>176372</v>
    <v>582806</v>
    <v>1969</v>
  </rv>
  <rv s="2">
    <v>737</v>
  </rv>
  <rv s="0">
    <v>https://www.bing.com/financeapi/forcetrigger?t=a1x2ur&amp;q=XNYS%3aLOW&amp;form=skydnc</v>
    <v>Learn more on Bing</v>
  </rv>
  <rv s="1">
    <v>0</v>
    <v>LOWE'S COMPANIES, INC. (XNYS:LOW)</v>
    <v>2</v>
    <v>3</v>
    <v>Finance</v>
    <v>4</v>
    <v>en-US</v>
    <v>a1x2ur</v>
    <v>268435456</v>
    <v>1</v>
    <v>Powered by Refinitiv</v>
    <v>237.20500000000001</v>
    <v>176.5</v>
    <v>1.0768</v>
    <v>3.23</v>
    <v>1.4067000000000001E-2</v>
    <v>USD</v>
    <v>Lowe's Companies, Inc. is a home improvement retailer. The Company operates home improvement and hardware stores. It offers a range of products in departments, including appliances, bathroom, building supplies, cleaning and pet supplies, doors and windows, electrical, flooring and rugs, hardware, heating and cooling, home decor and furniture, kitchen, lawn and garden, lighting and ceiling fans, molding and millwork, outdoor living and patio, paint, plumbing, smart home, security, wireless fidelity (Wi-Fi), sports and fitness, storage and organization, tools, accessible home, animal and pet care, automotive, and holiday decorations. The Company offers installation and services for the bathroom, doors and windows, exterior home, flooring, heating and cooling, home accessibility, interior home, and kitchen. It offers products and services through its contact centers, in-store, online, or through its mobile application. It operates over 1,700 home improvement stores in the United States.</v>
    <v>182000</v>
    <v>New York Stock Exchange</v>
    <v>XNYS</v>
    <v>XNYS</v>
    <v>1000 Lowes Blvd, MOORESVILLE, NC, 28117-8520 US</v>
    <v>232.87</v>
    <v>Specialty Retailers</v>
    <v>Stock</v>
    <v>45176.64294717578</v>
    <v>739</v>
    <v>228.88</v>
    <v>134375503168</v>
    <v>LOWE'S COMPANIES, INC.</v>
    <v>LOWE'S COMPANIES, INC.</v>
    <v>228.88</v>
    <v>22.234300000000001</v>
    <v>229.61</v>
    <v>232.84</v>
    <v>577115200</v>
    <v>LOW</v>
    <v>LOWE'S COMPANIES, INC. (XNYS:LOW)</v>
    <v>774304</v>
    <v>2326347</v>
    <v>1952</v>
  </rv>
  <rv s="2">
    <v>740</v>
  </rv>
  <rv s="0">
    <v>https://www.bing.com/financeapi/forcetrigger?t=aqcla2&amp;q=XWAR%3aLUK&amp;form=skydnc</v>
    <v>Learn more on Bing</v>
  </rv>
  <rv s="14">
    <v>32</v>
    <v>LUKARDI S.A. (XWAR:LUK)</v>
    <v>2</v>
    <v>33</v>
    <v>Finance</v>
    <v>34</v>
    <v>en-US</v>
    <v>aqcla2</v>
    <v>268435456</v>
    <v>1</v>
    <v>Powered by Refinitiv</v>
    <v>1.1399999999999999</v>
    <v>0.505</v>
    <v>0.94489999999999996</v>
    <v>0</v>
    <v>0</v>
    <v>PLN</v>
    <v>Lukardi SA is a Poland-based company, which is involved mainly in activities related to IT consultancy. The Company is also engaged in custom computer programming activities and other service providing in the field of information technology and computer. Among other entity's projects they offer Body&amp;Team Leasing, which is provided for streamlining recruitment processes. The Company's offer constists also of tools designed for management of the candidate database; security and protection of personal data (multi-level security system, SSL connection encryption and cyclical data backup) and delivering intuitive platform enabling creating a dedicated career page with a job offer, tests and recruitment form.</v>
    <v>Warsaw Stock Exchange</v>
    <v>XWAR</v>
    <v>XWAR</v>
    <v>ul. Teczowa 3, POZNAN, WOJ. WIELKOPOLSKIE, 60-275 PL</v>
    <v>0.62</v>
    <v>Software &amp; IT Services</v>
    <v>Stock</v>
    <v>45176.625</v>
    <v>742</v>
    <v>0.54500000000000004</v>
    <v>31884390</v>
    <v>LUKARDI S.A.</v>
    <v>LUKARDI S.A.</v>
    <v>0.55000000000000004</v>
    <v>300</v>
    <v>0.54500000000000004</v>
    <v>0.54500000000000004</v>
    <v>58503470</v>
    <v>LUK</v>
    <v>LUKARDI S.A. (XWAR:LUK)</v>
    <v>2501</v>
    <v>1930</v>
    <v>2015</v>
  </rv>
  <rv s="2">
    <v>743</v>
  </rv>
  <rv s="0">
    <v>https://www.bing.com/financeapi/forcetrigger?t=a1y1w7&amp;q=XNYS%3aMTB&amp;form=skydnc</v>
    <v>Learn more on Bing</v>
  </rv>
  <rv s="1">
    <v>0</v>
    <v>M&amp;T BANK CORPORATION (XNYS:MTB)</v>
    <v>2</v>
    <v>3</v>
    <v>Finance</v>
    <v>4</v>
    <v>en-US</v>
    <v>a1y1w7</v>
    <v>268435456</v>
    <v>1</v>
    <v>Powered by Refinitiv</v>
    <v>192.56</v>
    <v>109.36</v>
    <v>0.80740000000000001</v>
    <v>-1.345</v>
    <v>-1.1044E-2</v>
    <v>USD</v>
    <v>M&amp;T Bank Corporation is a bank holding company. The Company’s bank subsidiaries include Manufacturers and Traders Trust Company and Wilmington Trust, N.A. It offers retail and commercial banking, and others. Its segments include Business Banking, Commercial Banking, Commercial Real Estate, Discretionary Portfolio, Residential Mortgage Banking and Retail Banking. Business Banking segment provides business loans and leases, including business credit cards, deposit products, and financial services. Commercial Banking segment provides credit products and banking services for middle-market and commercial customers. Discretionary Portfolio includes investment and trading account securities, residential real estate loans and other assets. Residential Mortgage Banking segment services residential mortgage loans and sells loans in secondary market to investors. Retail Banking segment offers services through delivery channels, which include branch offices, automated teller machines, and others.</v>
    <v>22210</v>
    <v>New York Stock Exchange</v>
    <v>XNYS</v>
    <v>XNYS</v>
    <v>One M&amp;T Plaza, BUFFALO, NY, 14203 US</v>
    <v>122.1</v>
    <v>Banking Services</v>
    <v>Stock</v>
    <v>45176.643003032033</v>
    <v>745</v>
    <v>119.6</v>
    <v>19987679127</v>
    <v>M&amp;T BANK CORPORATION</v>
    <v>M&amp;T BANK CORPORATION</v>
    <v>121.34</v>
    <v>7.1955</v>
    <v>121.79</v>
    <v>120.44499999999999</v>
    <v>165948600</v>
    <v>MTB</v>
    <v>M&amp;T BANK CORPORATION (XNYS:MTB)</v>
    <v>190640</v>
    <v>733660</v>
    <v>1969</v>
  </rv>
  <rv s="2">
    <v>746</v>
  </rv>
  <rv s="0">
    <v>https://www.bing.com/financeapi/forcetrigger?t=bsobdm&amp;q=XETR%3aFDO&amp;form=skydnc</v>
    <v>Learn more on Bing</v>
  </rv>
  <rv s="1">
    <v>0</v>
    <v>MACY'S, INC. (XETR:FDO)</v>
    <v>2</v>
    <v>23</v>
    <v>Finance</v>
    <v>16</v>
    <v>en-US</v>
    <v>bsobdm</v>
    <v>268435456</v>
    <v>1</v>
    <v>Powered by Refinitiv</v>
    <v>25.1</v>
    <v>10.81</v>
    <v>1.9119999999999999</v>
    <v>-5.0000000000000001E-3</v>
    <v>-4.5130000000000002E-4</v>
    <v>EUR</v>
    <v>Macy's, Inc. is an omni-channel retail company. The Company operates stores, websites and mobile applications under three brands (Macy's, Bloomingdale's and bluemercury) that sell a range of merchandise, including apparel and accessories (men's, women's and kids'), cosmetics, home furnishings and other consumer goods. The Company operates approximately 722 store locations in 43 states, the District of Columbia, Puerto Rico and Guam. The Company's operations are conducted through Macy's; Macy's Backstage; Market by Macy's; Bloomingdale's; Bloomingdale's The Outlet; Bloomies, and bluemercury. In addition, Bloomingdale's in Dubai; United Arab Emirates, and Al Zahra, Kuwait. The principal private label brands offered by the Company include Alfani, And Now This, Aqua, Bar III, Belgique, Charter Club, Club Room, Epic Threads, Family PJ’s, first impressions, Giani Bernini, Holiday Lane, Home Design, Hotel Collection, Hudson Park, Ideology, I-N-C, jenni, JM Collection, and Karen Scott.</v>
    <v>94570</v>
    <v>Xetra</v>
    <v>XETR</v>
    <v>XETR</v>
    <v>151 West 34Th Street, NEW YORK, NY, 10001 US</v>
    <v>11.09</v>
    <v>Diversified Retail</v>
    <v>Stock</v>
    <v>45176.632164351853</v>
    <v>748</v>
    <v>10.81</v>
    <v>3234356000</v>
    <v>MACY'S, INC.</v>
    <v>MACY'S, INC.</v>
    <v>10.91</v>
    <v>4.72</v>
    <v>11.08</v>
    <v>11.074999999999999</v>
    <v>273634200</v>
    <v>FDO</v>
    <v>MACY'S, INC. (XETR:FDO)</v>
    <v>31998</v>
    <v>17407840</v>
    <v>1985</v>
  </rv>
  <rv s="2">
    <v>749</v>
  </rv>
  <rv s="0">
    <v>https://www.bing.com/financeapi/forcetrigger?t=a1x8tc&amp;q=XNYS%3aM&amp;form=skydnc</v>
    <v>Learn more on Bing</v>
  </rv>
  <rv s="1">
    <v>0</v>
    <v>MACY'S, INC. (XNYS:M)</v>
    <v>2</v>
    <v>3</v>
    <v>Finance</v>
    <v>4</v>
    <v>en-US</v>
    <v>a1x8tc</v>
    <v>268435456</v>
    <v>1</v>
    <v>Powered by Refinitiv</v>
    <v>25.12</v>
    <v>11.61</v>
    <v>1.9119999999999999</v>
    <v>-0.19120000000000001</v>
    <v>-1.6175999999999999E-2</v>
    <v>USD</v>
    <v>Macy's, Inc. is an omni-channel retail company. The Company operates stores, websites and mobile applications under three brands (Macy's, Bloomingdale's and bluemercury) that sell a range of merchandise, including apparel and accessories (men's, women's and kids'), cosmetics, home furnishings and other consumer goods. The Company operates approximately 722 store locations in 43 states, the District of Columbia, Puerto Rico and Guam. The Company's operations are conducted through Macy's; Macy's Backstage; Market by Macy's; Bloomingdale's; Bloomingdale's The Outlet; Bloomies, and bluemercury. In addition, Bloomingdale's in Dubai; United Arab Emirates, and Al Zahra, Kuwait. The principal private label brands offered by the Company include Alfani, And Now This, Aqua, Bar III, Belgique, Charter Club, Club Room, Epic Threads, Family PJ’s, first impressions, Giani Bernini, Holiday Lane, Home Design, Hotel Collection, Hudson Park, Ideology, I-N-C, jenni, JM Collection, and Karen Scott.</v>
    <v>94570</v>
    <v>New York Stock Exchange</v>
    <v>XNYS</v>
    <v>XNYS</v>
    <v>151 West 34Th Street, NEW YORK, NY, 10001 US</v>
    <v>11.824999999999999</v>
    <v>Diversified Retail</v>
    <v>Stock</v>
    <v>45176.643031481253</v>
    <v>751</v>
    <v>11.61</v>
    <v>3182037384</v>
    <v>MACY'S, INC.</v>
    <v>MACY'S, INC.</v>
    <v>11.74</v>
    <v>4.5698999999999996</v>
    <v>11.82</v>
    <v>11.6288</v>
    <v>273634200</v>
    <v>M</v>
    <v>MACY'S, INC. (XNYS:M)</v>
    <v>2913399</v>
    <v>12556894</v>
    <v>1985</v>
  </rv>
  <rv s="2">
    <v>752</v>
  </rv>
  <rv s="0">
    <v>http://en.wikipedia.org/wiki/Marathon_Oil</v>
    <v>Wikipedia</v>
  </rv>
  <rv s="4">
    <v>14</v>
    <v>754</v>
  </rv>
  <rv s="5">
    <v>13</v>
    <v>https://www.bing.com/th?id=AMMS_053e966468c0c2456f7c62d3a165a7fd&amp;qlt=95</v>
    <v>755</v>
    <v>0</v>
    <v>https://www.bing.com/images/search?form=xlimg&amp;q=marathon+oil</v>
    <v>Image of MARATHON OIL CORPORATION</v>
  </rv>
  <rv s="0">
    <v>https://www.bing.com/financeapi/forcetrigger?t=a1xxvh&amp;q=XNYS%3aMRO&amp;form=skydnc</v>
    <v>Learn more on Bing</v>
  </rv>
  <rv s="6">
    <v>9</v>
    <v>MARATHON OIL CORPORATION (XNYS:MRO)</v>
    <v>11</v>
    <v>12</v>
    <v>Finance</v>
    <v>4</v>
    <v>en-US</v>
    <v>a1xxvh</v>
    <v>268435456</v>
    <v>1</v>
    <v>Powered by Refinitiv</v>
    <v>33.42</v>
    <v>20.57</v>
    <v>2.3723000000000001</v>
    <v>-0.15</v>
    <v>-5.5369999999999994E-3</v>
    <v>USD</v>
    <v>Marathon Oil Corporation is an exploration and production company. The Company is focused on the United States resource plays, which includes the Eagle Ford in Texas, the Bakken in North Dakota, Sooner Trend Anadarko Basin Canadian and Kingfisher Counties (STACK) and South-Central Oklahoma Oil Province (SCOOP) in Oklahoma and Permian in New Mexico and Texas. The Company operates through two segments: United States and International. The United States segment explores, produces and markets crude oil and condensate, natural gas liquids (NGLs) and natural gas in the United States. The International segment explores, produces and markets crude oil and condensate, NGLs and natural gas outside of the United States, as well as produces and markets products manufactured from natural gas, such as liquefied natural gas (LNG) and methanol, in Equatorial Guinea (E.G.). Its subsidiaries include Alba Associates LLC, Alba Equatorial Guinea Partnership, L.P., Alba Plant LLC and AMPCO Marketing, L.L.C.</v>
    <v>1570</v>
    <v>New York Stock Exchange</v>
    <v>XNYS</v>
    <v>XNYS</v>
    <v>PO Box 3128, HOUSTON, TX, 77253-3128 US</v>
    <v>27.249099999999999</v>
    <v>756</v>
    <v>Oil &amp; Gas</v>
    <v>Stock</v>
    <v>45176.643014212503</v>
    <v>757</v>
    <v>26.71</v>
    <v>16317213168</v>
    <v>MARATHON OIL CORPORATION</v>
    <v>MARATHON OIL CORPORATION</v>
    <v>27.06</v>
    <v>6.6551</v>
    <v>27.09</v>
    <v>26.94</v>
    <v>605687200</v>
    <v>MRO</v>
    <v>MARATHON OIL CORPORATION (XNYS:MRO)</v>
    <v>2447202</v>
    <v>9847212</v>
    <v>2001</v>
  </rv>
  <rv s="2">
    <v>758</v>
  </rv>
  <rv s="0">
    <v>https://www.bing.com/financeapi/forcetrigger?t=a1xvzr&amp;q=XNYS%3aMPC&amp;form=skydnc</v>
    <v>Learn more on Bing</v>
  </rv>
  <rv s="1">
    <v>0</v>
    <v>MARATHON PETROLEUM CORPORATION (XNYS:MPC)</v>
    <v>2</v>
    <v>3</v>
    <v>Finance</v>
    <v>4</v>
    <v>en-US</v>
    <v>a1xvzr</v>
    <v>268435456</v>
    <v>1</v>
    <v>Powered by Refinitiv</v>
    <v>149.99</v>
    <v>89.4</v>
    <v>1.6109</v>
    <v>1.7450000000000001</v>
    <v>1.1798999999999999E-2</v>
    <v>USD</v>
    <v>Marathon Petroleum Corporation is a downstream energy company. The Company is engaged in the petroleum product refining, marketing, retail and midstream business in the United States. The Company operates through two segments: Refining &amp; Marketing and Midstream. The Refining &amp; Marketing segment refines crude oil and other feedstocks, including renewable feedstocks, at the Company’s refineries in the Gulf Coast, Mid-Continent and West Coast regions of the United States. The Company sells refined products to wholesale marketing customers domestically and internationally, under Marathon brands. The Midstream segment transports, stores, distributes and markets crude oil and refined products principally for the Refining &amp; Marketing segment through refining logistics assets, pipelines, terminals, towboats and barges, gathers, processes and transports natural gas, and gathers, transports, fractionates, stores and markets natural gas liquids (NGLs).</v>
    <v>17800</v>
    <v>New York Stock Exchange</v>
    <v>XNYS</v>
    <v>XNYS</v>
    <v>539 S Main St, FINDLAY, OH, 45840-3229 US</v>
    <v>149.99</v>
    <v>Oil &amp; Gas</v>
    <v>Stock</v>
    <v>45176.643003738282</v>
    <v>760</v>
    <v>148</v>
    <v>59830671903</v>
    <v>MARATHON PETROLEUM CORPORATION</v>
    <v>MARATHON PETROLEUM CORPORATION</v>
    <v>148.21</v>
    <v>5.399</v>
    <v>147.88999999999999</v>
    <v>149.63499999999999</v>
    <v>399844100</v>
    <v>MPC</v>
    <v>MARATHON PETROLEUM CORPORATION (XNYS:MPC)</v>
    <v>933138</v>
    <v>3634548</v>
    <v>2009</v>
  </rv>
  <rv s="2">
    <v>761</v>
  </rv>
  <rv s="0">
    <v>https://www.bing.com/financeapi/forcetrigger?t=a1xaar&amp;q=XNAS%3aMAR&amp;form=skydnc</v>
    <v>Learn more on Bing</v>
  </rv>
  <rv s="1">
    <v>0</v>
    <v>MARRIOTT INTERNATIONAL, INC. (XNAS:MAR)</v>
    <v>2</v>
    <v>3</v>
    <v>Finance</v>
    <v>4</v>
    <v>en-US</v>
    <v>a1xaar</v>
    <v>268435456</v>
    <v>1</v>
    <v>Powered by Refinitiv</v>
    <v>210.98</v>
    <v>135.9</v>
    <v>1.5941000000000001</v>
    <v>-3.19</v>
    <v>-1.5759000000000002E-2</v>
    <v>USD</v>
    <v>Marriott International, Inc. is an operator, franchisor and licensor of hotel, residential, timeshare, and other lodging properties under various brand names. The Company has two segments: U.S. &amp; Canada and International. Its Classic Luxury hotel brands include JW Marriott, The Ritz-Carlton, and St. Regis. Its Distinctive Luxury hotel brands include W Hotels, The Luxury Collection, EDITION, and Bvlgari. Its Classic Premium hotel brands include Marriott Hotels, Sheraton, Delta Hotels by Marriott, Marriott Executive Apartments, and Marriott Vacation Club. Its Distinctive Premium hotel brands include Westin, Renaissance Hotels, Le Meridien, Autograph Collection Hotels, Gaylord Hotels, Tribute Portfolio, and Design Hotels. Its Classic Select hotel brands include Courtyard, Residence Inn, Fairfield, SpringHill Suites, Four Points, TownePlace Suites, and Protea Hotels. Its Distinctive Select hotel brands include Aloft Hotels, AC Hotels by Marriott, Element Hotels, and Moxy Hotels.</v>
    <v>140000</v>
    <v>Nasdaq Stock Market</v>
    <v>XNAS</v>
    <v>XNAS</v>
    <v>7750 WISCONSIN AVENUE, BETHESDA, MD, 20814 US</v>
    <v>202.05</v>
    <v>Hotels &amp; Entertainment Services</v>
    <v>Stock</v>
    <v>45176.643010995314</v>
    <v>763</v>
    <v>198.8</v>
    <v>59418275508</v>
    <v>MARRIOTT INTERNATIONAL, INC.</v>
    <v>MARRIOTT INTERNATIONAL, INC.</v>
    <v>202</v>
    <v>22.833500000000001</v>
    <v>202.42</v>
    <v>199.23</v>
    <v>298239600</v>
    <v>MAR</v>
    <v>MARRIOTT INTERNATIONAL, INC. (XNAS:MAR)</v>
    <v>519305</v>
    <v>2017544</v>
    <v>1997</v>
  </rv>
  <rv s="2">
    <v>764</v>
  </rv>
  <rv s="0">
    <v>https://www.bing.com/financeapi/forcetrigger?t=a1xr1h&amp;q=XNYS%3aMMC&amp;form=skydnc</v>
    <v>Learn more on Bing</v>
  </rv>
  <rv s="1">
    <v>0</v>
    <v>MARSH &amp; MCLENNAN COMPANIES, INC. (XNYS:MMC)</v>
    <v>2</v>
    <v>3</v>
    <v>Finance</v>
    <v>4</v>
    <v>en-US</v>
    <v>a1xr1h</v>
    <v>268435456</v>
    <v>1</v>
    <v>Powered by Refinitiv</v>
    <v>197.79</v>
    <v>148.11000000000001</v>
    <v>0.92749999999999999</v>
    <v>1.57</v>
    <v>8.095999999999999E-3</v>
    <v>USD</v>
    <v>Marsh &amp; McLennan Companies, Inc. is a professional services firm offering clients advice and solutions in risk, strategy and people. The Company is the parent company of various risk advisors and specialty consultants, including Marsh, the insurance broker; Guy Carpenter, the risk and reinsurance specialist; Mercer, the provider of advice and digital solutions that help organizations meet the health, wealth and career needs, and Oliver Wyman Group, the management and economic consultancy. It conducts business through two segments: Risk and Insurance Services, which includes risk management activities, as well as insurance and reinsurance broking and services, and Consulting includes health, wealth and career services and products, and specialized management, economic and brand consulting services. The Company conducts business in the Risk and Insurance Services segment through Marsh and Guy Carpenter. It conducts business in the Consulting segment through Mercer and Oliver Wyman Group.</v>
    <v>85000</v>
    <v>New York Stock Exchange</v>
    <v>XNYS</v>
    <v>XNYS</v>
    <v>1166 Avenue of the Americas, NEW YORK, NY, 10036 US</v>
    <v>195.565</v>
    <v>Insurance</v>
    <v>Stock</v>
    <v>45176.643036272653</v>
    <v>766</v>
    <v>192.97</v>
    <v>96567948350</v>
    <v>MARSH &amp; MCLENNAN COMPANIES, INC.</v>
    <v>MARSH &amp; MCLENNAN COMPANIES, INC.</v>
    <v>193.26</v>
    <v>29.5718</v>
    <v>193.93</v>
    <v>195.5</v>
    <v>493953700</v>
    <v>MMC</v>
    <v>MARSH &amp; MCLENNAN COMPANIES, INC. (XNYS:MMC)</v>
    <v>154713</v>
    <v>1221101</v>
    <v>1969</v>
  </rv>
  <rv s="2">
    <v>767</v>
  </rv>
  <rv s="0">
    <v>https://www.bing.com/financeapi/forcetrigger?t=a1xam7&amp;q=XNYS%3aMAS&amp;form=skydnc</v>
    <v>Learn more on Bing</v>
  </rv>
  <rv s="1">
    <v>0</v>
    <v>MASCO CORPORATION (XNYS:MAS)</v>
    <v>2</v>
    <v>3</v>
    <v>Finance</v>
    <v>4</v>
    <v>en-US</v>
    <v>a1xam7</v>
    <v>268435456</v>
    <v>1</v>
    <v>Powered by Refinitiv</v>
    <v>63.854999999999997</v>
    <v>42.33</v>
    <v>1.2370000000000001</v>
    <v>-1</v>
    <v>-1.7337000000000002E-2</v>
    <v>USD</v>
    <v>Masco Corp. is a designer, manufacturer and distributor of home improvement and building products. The Company’s segments include Plumbing Products and Decorative Architectural Products. The Plumbing Products segment includes faucets, showerheads, handheld showers, valves, bath hardware and accessories, bathing units, shower bases and enclosures, shower drains, steam shower systems, sinks, kitchen accessories and toilets. Its faucet, bathing and showering products are sold primarily in North America, Europe and China under the brand names DELTA, BRIZO, PEERLESS, HANSGROHE, AXOR, KRAUS, EASY DRAIN, STEAMIST, NEWPORT BRASS, BRASSTECH and WALTEC. The Decorative Architectural Products segment includes architectural coatings, including paints, primers, specialty coatings, stains and waterproofing products. Its products are sold in North America, South America and China under the brand names BEHR, KILZ, WHIZZ, Elder &amp; Jenks and other trademarks to do it yourself and professional customers.</v>
    <v>19000</v>
    <v>New York Stock Exchange</v>
    <v>XNYS</v>
    <v>XNYS</v>
    <v>17450 College Parkway, LIVONIA, MI, 48152 US</v>
    <v>57.59</v>
    <v>Homebuilding &amp; Construction Supplies</v>
    <v>Stock</v>
    <v>45176.642864883594</v>
    <v>769</v>
    <v>56.36</v>
    <v>12973730000</v>
    <v>MASCO CORPORATION</v>
    <v>MASCO CORPORATION</v>
    <v>57.59</v>
    <v>16.322500000000002</v>
    <v>57.68</v>
    <v>56.68</v>
    <v>224926100</v>
    <v>MAS</v>
    <v>MASCO CORPORATION (XNYS:MAS)</v>
    <v>321656</v>
    <v>1368363</v>
    <v>1962</v>
  </rv>
  <rv s="2">
    <v>770</v>
  </rv>
  <rv s="0">
    <v>https://www.bing.com/financeapi/forcetrigger?t=a1x8w7&amp;q=XNYS%3aMA&amp;form=skydnc</v>
    <v>Learn more on Bing</v>
  </rv>
  <rv s="1">
    <v>0</v>
    <v>MASTERCARD INCORPORATED. (XNYS:MA)</v>
    <v>2</v>
    <v>3</v>
    <v>Finance</v>
    <v>4</v>
    <v>en-US</v>
    <v>a1x8w7</v>
    <v>268435456</v>
    <v>1</v>
    <v>Powered by Refinitiv</v>
    <v>417.77699999999999</v>
    <v>276.87</v>
    <v>1.0925</v>
    <v>1.7749999999999999</v>
    <v>4.2959999999999995E-3</v>
    <v>USD</v>
    <v>Mastercard Incorporated is a technology company that connects consumers, financial institutions, merchants, governments and businesses across the world, enabling them to use electronic forms of payment. The Company allows users to make payments by creating a range of payment solutions and services using its brands, which include MasterCard, Maestro and Cirrus. The Company's services facilitate transactions on its core network among account holders, merchants, financial institutions, businesses, governments and other organizations in markets globally. Its products include consumer credit, consumer debit and prepaid, and commercial credit and debit. The Company offers additional payment capabilities that include automated clearing house (ACH) transactions (both batch and real-time account-based payments). The Company also offers other services, including cyber and intelligence solutions. The Company has connections across more than 210 countries and territories.</v>
    <v>29900</v>
    <v>New York Stock Exchange</v>
    <v>XNYS</v>
    <v>XNYS</v>
    <v>2000 Purchase St, PURCHASE, NY, 10577-2405 US</v>
    <v>415.19</v>
    <v>Software &amp; IT Services</v>
    <v>Stock</v>
    <v>45176.642985323437</v>
    <v>772</v>
    <v>411.61500000000001</v>
    <v>390975704946</v>
    <v>MASTERCARD INCORPORATED.</v>
    <v>MASTERCARD INCORPORATED.</v>
    <v>411.61500000000001</v>
    <v>38.708100000000002</v>
    <v>413.18</v>
    <v>414.95499999999998</v>
    <v>942212300</v>
    <v>MA</v>
    <v>MASTERCARD INCORPORATED. (XNYS:MA)</v>
    <v>633034</v>
    <v>2029806</v>
    <v>2001</v>
  </rv>
  <rv s="2">
    <v>773</v>
  </rv>
  <rv s="0">
    <v>https://www.bing.com/financeapi/forcetrigger?t=a1xarw&amp;q=XNAS%3aMAT&amp;form=skydnc</v>
    <v>Learn more on Bing</v>
  </rv>
  <rv s="1">
    <v>0</v>
    <v>MATTEL, INC. (XNAS:MAT)</v>
    <v>2</v>
    <v>3</v>
    <v>Finance</v>
    <v>4</v>
    <v>en-US</v>
    <v>a1xarw</v>
    <v>268435456</v>
    <v>1</v>
    <v>Powered by Refinitiv</v>
    <v>24.2</v>
    <v>15.36</v>
    <v>1.2035</v>
    <v>-0.52</v>
    <v>-2.3317999999999998E-2</v>
    <v>USD</v>
    <v>Mattel, Inc. is a toy company and owner of catalogs of children's and family entertainment franchises in the world. The Company's segments include North America, International and American Girl. Its portfolio of owned and licensed brands and products are grouped into four brand categories: Dolls, which includes brands such as Barbie, Monster High, American Girl, Polly Pocket, Spirit (Universal) and Enchantimals; Infant, Toddler, and Preschool includes brands such as Fisher-Price and Thomas &amp; Friends, Power Wheels, and Fireman Sam; Vehicles include brands such as Hot Wheels, including Hot Wheels Monster Trucks and Hot Wheels Mario Kart (Nintendo), Matchbox and CARS (Disney Pixar), and Action Figures, Building Sets, Games, and Other include brands such as Masters of the Universe, MEGA, UNO, Lightyear (Disney Pixar), Jurassic World (NBCUniversal), world wrestling entertainment (WWE) and Star Wars (Disney). Its offerings include film and television content, gaming, music and live events.</v>
    <v>33900</v>
    <v>Nasdaq Stock Market</v>
    <v>XNAS</v>
    <v>XNAS</v>
    <v>333 CONTINENTAL BLVD, EL SEGUNDO, CA, 90245 US</v>
    <v>22.28</v>
    <v>Leisure Products</v>
    <v>Stock</v>
    <v>45176.642973378905</v>
    <v>775</v>
    <v>21.68</v>
    <v>7713158310</v>
    <v>MATTEL, INC.</v>
    <v>MATTEL, INC.</v>
    <v>22.22</v>
    <v>35.6355</v>
    <v>22.3</v>
    <v>21.78</v>
    <v>354139500</v>
    <v>MAT</v>
    <v>MATTEL, INC. (XNAS:MAT)</v>
    <v>995558</v>
    <v>2537805</v>
    <v>1968</v>
  </rv>
  <rv s="2">
    <v>776</v>
  </rv>
  <rv s="0">
    <v>http://zh.wikipedia.org/wiki/味可美</v>
    <v>Wikipedia</v>
  </rv>
  <rv s="4">
    <v>14</v>
    <v>778</v>
  </rv>
  <rv s="5">
    <v>13</v>
    <v>https://www.bing.com/th?id=AMMS_8d96836a886471f7120ce0135f3ca8bd&amp;qlt=95</v>
    <v>779</v>
    <v>0</v>
    <v>https://www.bing.com/images/search?form=xlimg&amp;q=mccormick+%26+company</v>
    <v>Image of MCCORMICK &amp; COMPANY, INCORPORATED</v>
  </rv>
  <rv s="0">
    <v>https://www.bing.com/financeapi/forcetrigger?t=a1xoc7&amp;q=XNYS%3aMKC&amp;form=skydnc</v>
    <v>Learn more on Bing</v>
  </rv>
  <rv s="6">
    <v>9</v>
    <v>MCCORMICK &amp; COMPANY, INCORPORATED (XNYS:MKC)</v>
    <v>11</v>
    <v>12</v>
    <v>Finance</v>
    <v>4</v>
    <v>en-US</v>
    <v>a1xoc7</v>
    <v>268435456</v>
    <v>1</v>
    <v>Powered by Refinitiv</v>
    <v>94.39</v>
    <v>70.599999999999994</v>
    <v>0.58509999999999995</v>
    <v>0.65</v>
    <v>8.1150000000000007E-3</v>
    <v>USD</v>
    <v>McCormick &amp; Company, Incorporated is engaged in manufacturing, marketing and distributing spices, seasoning mixes, condiments and other flavorful products to the entire food industry retailers, food manufacturers and foodservice businesses. The Company operates through two business segments: Consumer and Flavor Solutions. In the Consumer segment, it sells its products under the McCormick brand and a variety of brands around the world, including French’s, Frank’s RedHot, Lawry’s Cholula Hot Sauce and Club House, as well as brands, such as Gourmet Garden, OLD BAY, Zatarain’s, Stubb's, Thai Kitchen, Simply Asia, Ducros, Schwartz, Kamis, DaQiao and La Drogheria. In the Flavor Solutions segment, the Company provides a range of products to multinational food manufacturers and food service customers. Its sales, distribution and production facilities are located in North America, Europe and China, and additional facilities are based in Australia, Central America, Thailand and South Africa.</v>
    <v>14200</v>
    <v>New York Stock Exchange</v>
    <v>XNYS</v>
    <v>XNYS</v>
    <v>24 Schilling Road, HUNT VALLEY, MD, 21031 US</v>
    <v>80.97</v>
    <v>780</v>
    <v>Food &amp; Tobacco</v>
    <v>Stock</v>
    <v>45176.642988089843</v>
    <v>781</v>
    <v>80.335599999999999</v>
    <v>21483480000</v>
    <v>MCCORMICK &amp; COMPANY, INCORPORATED</v>
    <v>MCCORMICK &amp; COMPANY, INCORPORATED</v>
    <v>80.78</v>
    <v>30.940999999999999</v>
    <v>80.099999999999994</v>
    <v>80.75</v>
    <v>268326500</v>
    <v>MKC</v>
    <v>MCCORMICK &amp; COMPANY, INCORPORATED (XNYS:MKC)</v>
    <v>146603</v>
    <v>990980</v>
    <v>1915</v>
  </rv>
  <rv s="2">
    <v>782</v>
  </rv>
  <rv s="0">
    <v>http://en.wikipedia.org/wiki/McDonald's</v>
    <v>Wikipedia</v>
  </rv>
  <rv s="4">
    <v>14</v>
    <v>784</v>
  </rv>
  <rv s="5">
    <v>13</v>
    <v>https://www.bing.com/th?id=AMMS_7d8255243964a8970376f8dd41121106&amp;qlt=95</v>
    <v>785</v>
    <v>0</v>
    <v>https://www.bing.com/images/search?form=xlimg&amp;q=mcdonald%27s</v>
    <v>Image of MCDONALD'S CORPORATION</v>
  </rv>
  <rv s="0">
    <v>https://www.bing.com/financeapi/forcetrigger?t=a1xdec&amp;q=XNYS%3aMCD&amp;form=skydnc</v>
    <v>Learn more on Bing</v>
  </rv>
  <rv s="6">
    <v>9</v>
    <v>MCDONALD'S CORPORATION (XNYS:MCD)</v>
    <v>11</v>
    <v>12</v>
    <v>Finance</v>
    <v>4</v>
    <v>en-US</v>
    <v>a1xdec</v>
    <v>268435456</v>
    <v>1</v>
    <v>Powered by Refinitiv</v>
    <v>299.35000000000002</v>
    <v>230.58</v>
    <v>0.64539999999999997</v>
    <v>2.335</v>
    <v>8.4770000000000002E-3</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278.99</v>
    <v>786</v>
    <v>Hotels &amp; Entertainment Services</v>
    <v>Stock</v>
    <v>45176.642976642972</v>
    <v>787</v>
    <v>276.09870000000001</v>
    <v>202432253434</v>
    <v>MCDONALD'S CORPORATION</v>
    <v>MCDONALD'S CORPORATION</v>
    <v>277.5</v>
    <v>25.3583</v>
    <v>275.44</v>
    <v>277.77499999999998</v>
    <v>728763400</v>
    <v>MCD</v>
    <v>MCDONALD'S CORPORATION (XNYS:MCD)</v>
    <v>1210477</v>
    <v>2292990</v>
    <v>1964</v>
  </rv>
  <rv s="2">
    <v>788</v>
  </rv>
  <rv s="0">
    <v>https://www.bing.com/financeapi/forcetrigger?t=a1xe52&amp;q=XNYS%3aMCK&amp;form=skydnc</v>
    <v>Learn more on Bing</v>
  </rv>
  <rv s="1">
    <v>0</v>
    <v>MCKESSON CORPORATION (XNYS:MCK)</v>
    <v>2</v>
    <v>3</v>
    <v>Finance</v>
    <v>4</v>
    <v>en-US</v>
    <v>a1xe52</v>
    <v>268435456</v>
    <v>1</v>
    <v>Powered by Refinitiv</v>
    <v>441</v>
    <v>331.75</v>
    <v>0.60240000000000005</v>
    <v>8.5897000000000006</v>
    <v>2.0886999999999999E-2</v>
    <v>USD</v>
    <v>McKesson Corporation is a provider of diversified healthcare services. The Company is engaged in advancing health outcomes for patients everywhere. Its U.S. Pharmaceutical segment distributes branded, generic, specialty, biosimilar, and over the counter (OTC) pharmaceutical drugs and other healthcare-related products in the United States. Its Prescription Technology Solutions segment helps solve medication access, affordability, and adherence challenges for patients by working across healthcare to connect patients, pharmacies, providers, pharmacy benefit managers, health plans, and biopharma companies. Its Medical-Surgical Solutions segment provides medical-surgical supply distribution, logistics, and other services to healthcare providers, including physician offices, surgery centers, nursing homes, hospital reference labs, and home healthcare agencies. Its International segment provides distribution and services to wholesale, institutional, and retail customers in Europe and Canada.</v>
    <v>45000</v>
    <v>New York Stock Exchange</v>
    <v>XNYS</v>
    <v>XNYS</v>
    <v>6555 State Highway 161, IRVING, TX, 75039 US</v>
    <v>420.52</v>
    <v>Pharmaceuticals</v>
    <v>Stock</v>
    <v>45176.642885751564</v>
    <v>790</v>
    <v>411.86</v>
    <v>56637383145</v>
    <v>MCKESSON CORPORATION</v>
    <v>MCKESSON CORPORATION</v>
    <v>411.86</v>
    <v>15.3284</v>
    <v>411.25</v>
    <v>419.83969999999999</v>
    <v>134902400</v>
    <v>MCK</v>
    <v>MCKESSON CORPORATION (XNYS:MCK)</v>
    <v>222999</v>
    <v>856969</v>
    <v>1994</v>
  </rv>
  <rv s="2">
    <v>791</v>
  </rv>
  <rv s="0">
    <v>https://www.bing.com/financeapi/forcetrigger?t=a1xg3m&amp;q=XNYS%3aMDT&amp;form=skydnc</v>
    <v>Learn more on Bing</v>
  </rv>
  <rv s="1">
    <v>0</v>
    <v>MEDTRONIC PUBLIC LIMITED COMPANY (XNYS:MDT)</v>
    <v>2</v>
    <v>3</v>
    <v>Finance</v>
    <v>4</v>
    <v>en-US</v>
    <v>a1xg3m</v>
    <v>268435456</v>
    <v>1</v>
    <v>Powered by Refinitiv</v>
    <v>92.39</v>
    <v>75.765000000000001</v>
    <v>0.72289999999999999</v>
    <v>-0.46500000000000002</v>
    <v>-5.7609999999999996E-3</v>
    <v>USD</v>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v>95000</v>
    <v>New York Stock Exchange</v>
    <v>XNYS</v>
    <v>XNYS</v>
    <v>20 On Hatch, Hatch Street Lower, DUBLIN, DUBLIN IE</v>
    <v>81.2</v>
    <v>Healthcare Equipment &amp; Supplies</v>
    <v>Stock</v>
    <v>45176.643054988279</v>
    <v>793</v>
    <v>79.97</v>
    <v>106768700830</v>
    <v>MEDTRONIC PUBLIC LIMITED COMPANY</v>
    <v>MEDTRONIC PUBLIC LIMITED COMPANY</v>
    <v>80.930000000000007</v>
    <v>29.704499999999999</v>
    <v>80.709999999999994</v>
    <v>80.245000000000005</v>
    <v>1330534000</v>
    <v>MDT</v>
    <v>MEDTRONIC PUBLIC LIMITED COMPANY (XNYS:MDT)</v>
    <v>1276487</v>
    <v>4990556</v>
    <v>2014</v>
  </rv>
  <rv s="2">
    <v>794</v>
  </rv>
  <rv s="0">
    <v>https://www.bing.com/financeapi/forcetrigger?t=a1xxmw&amp;q=XNYS%3aMRK&amp;form=skydnc</v>
    <v>Learn more on Bing</v>
  </rv>
  <rv s="1">
    <v>0</v>
    <v>MERCK &amp; CO., INC. (XNYS:MRK)</v>
    <v>2</v>
    <v>3</v>
    <v>Finance</v>
    <v>4</v>
    <v>en-US</v>
    <v>a1xxmw</v>
    <v>268435456</v>
    <v>1</v>
    <v>Powered by Refinitiv</v>
    <v>119.65</v>
    <v>84.52</v>
    <v>0.34160000000000001</v>
    <v>1.1599999999999999</v>
    <v>1.0893E-2</v>
    <v>USD</v>
    <v>Merck &amp; Co., Inc. is a global healthcare company. The Company offers health solutions through its prescription medicines, including biological therapies, vaccines and animal health products. The Company’s Pharmaceutical segment includes human health pharmaceutical and vaccine products. Its human health pharmaceutical products consist of therapeutic and preventive agents, generally sold by prescription for the treatment of human disorders. It sells human health pharmaceutical products to drug wholesalers and retailers, hospitals, government agencies and managed healthcare providers. The Company’s Animal Health segment develops, manufactures and markets a range of veterinary pharmaceutical and vaccine products as well as health management solutions for the prevention, treatment and control of disease in all livestock and companion animal species. The Company’s product MK-7240 is used for the treatment of immune-mediated diseases including ulcerative colitis, and Crohn’s disease.</v>
    <v>69000</v>
    <v>New York Stock Exchange</v>
    <v>XNYS</v>
    <v>XNYS</v>
    <v>2000 Galloping Hill Road, KENILWORTH, NJ, 07033 US</v>
    <v>108.1</v>
    <v>Pharmaceuticals</v>
    <v>Stock</v>
    <v>45176.642999536722</v>
    <v>796</v>
    <v>106.86</v>
    <v>273164135650</v>
    <v>MERCK &amp; CO., INC.</v>
    <v>MERCK &amp; CO., INC.</v>
    <v>107.17</v>
    <v>87.38</v>
    <v>106.49</v>
    <v>107.65</v>
    <v>2537521000</v>
    <v>MRK</v>
    <v>MERCK &amp; CO., INC. (XNYS:MRK)</v>
    <v>1691568</v>
    <v>6807717</v>
    <v>1970</v>
  </rv>
  <rv s="2">
    <v>797</v>
  </rv>
  <rv s="0">
    <v>https://www.bing.com/financeapi/forcetrigger?t=a1xhvh&amp;q=XNYS%3aMET&amp;form=skydnc</v>
    <v>Learn more on Bing</v>
  </rv>
  <rv s="1">
    <v>0</v>
    <v>METLIFE, INC. (XNYS:MET)</v>
    <v>2</v>
    <v>3</v>
    <v>Finance</v>
    <v>4</v>
    <v>en-US</v>
    <v>a1xhvh</v>
    <v>268435456</v>
    <v>1</v>
    <v>Powered by Refinitiv</v>
    <v>77.36</v>
    <v>48.95</v>
    <v>1.0919000000000001</v>
    <v>-0.3</v>
    <v>-4.7470000000000004E-3</v>
    <v>USD</v>
    <v>MetLife, Inc. is a financial services company, which offers insurance, annuities, employee benefits, and asset management services. It operates through five segments: U.S.; Asia; Latin America; Europe, the Middle East and Africa (EMEA); and MetLife Holdings. The U.S. segment offers a range of protection products and services, such as term life insurance, variable life insurance, universal life insurance, dental, disability, and accident and health insurance. The Asia segment offers products and services to both individuals and corporations, as well as to other institutions, and their respective employees. The Latin America segment offers a broad range of products to both individuals and corporations and other institutions, including local, state and federal governments. The EMEA segment offers life insurance, accident and health insurance, retirement and savings products, and credit insurance. The MetLife Holdings segment offers variable, universal, and long-term care insurance.</v>
    <v>45000</v>
    <v>New York Stock Exchange</v>
    <v>XNYS</v>
    <v>XNYS</v>
    <v>200 Park Avenue, NEW YORK, NY, 10166 US</v>
    <v>63.5</v>
    <v>Insurance</v>
    <v>Stock</v>
    <v>45176.642979178127</v>
    <v>799</v>
    <v>62.61</v>
    <v>47302215250</v>
    <v>METLIFE, INC.</v>
    <v>METLIFE, INC.</v>
    <v>63.16</v>
    <v>28.947500000000002</v>
    <v>63.2</v>
    <v>62.9</v>
    <v>752022500</v>
    <v>MET</v>
    <v>METLIFE, INC. (XNYS:MET)</v>
    <v>725935</v>
    <v>3349956</v>
    <v>1999</v>
  </rv>
  <rv s="2">
    <v>800</v>
  </rv>
  <rv s="0">
    <v>https://www.bing.com/financeapi/forcetrigger?t=a1xdvh&amp;q=XNAS%3aMCHP&amp;form=skydnc</v>
    <v>Learn more on Bing</v>
  </rv>
  <rv s="1">
    <v>0</v>
    <v>MICROCHIP TECHNOLOGY INCORPORATED (XNAS:MCHP)</v>
    <v>2</v>
    <v>3</v>
    <v>Finance</v>
    <v>4</v>
    <v>en-US</v>
    <v>a1xdvh</v>
    <v>268435456</v>
    <v>1</v>
    <v>Powered by Refinitiv</v>
    <v>94.3</v>
    <v>54.77</v>
    <v>1.6237999999999999</v>
    <v>-2.77</v>
    <v>-3.4172000000000001E-2</v>
    <v>USD</v>
    <v>Microchip Technology Inc is a provider of smart, connected, and secure embedded control solutions. It is engaged in selling its semiconductor products to distributors and non-distributor customers (direct customers). It operates through two segments: semiconductor products and technology licensing. The semiconductor products segment designs, develops, manufactures and markets mixed-signal microcontrollers, development tools and analog, interface, mixed-signal, timing, wired and wireless connectivity devices, and memory products. The technology licensing segment includes sales and licensing of the Company's intellectual property. It offers a range of general purpose mixed-signal microcontroller products. The Company’s analog product line consists of several families, including power management, linear, mixed-signal, high voltage, thermal management, discrete diodes and drivers, safety, security, timing, Universal Serial Bus (USB), ethernet, wireless and other interface products.</v>
    <v>22600</v>
    <v>Nasdaq Stock Market</v>
    <v>XNAS</v>
    <v>XNAS</v>
    <v>2355 W CHANDLER BLVD, CHANDLER, AZ, 85224-6199 US</v>
    <v>79.45</v>
    <v>Semiconductors &amp; Semiconductor Equipment</v>
    <v>Stock</v>
    <v>45176.643011875</v>
    <v>802</v>
    <v>78.17</v>
    <v>42615932347</v>
    <v>MICROCHIP TECHNOLOGY INCORPORATED</v>
    <v>MICROCHIP TECHNOLOGY INCORPORATED</v>
    <v>79.45</v>
    <v>18.755299999999998</v>
    <v>81.06</v>
    <v>78.290000000000006</v>
    <v>544334300</v>
    <v>MCHP</v>
    <v>MICROCHIP TECHNOLOGY INCORPORATED (XNAS:MCHP)</v>
    <v>966069</v>
    <v>4734050</v>
    <v>1989</v>
  </rv>
  <rv s="2">
    <v>803</v>
  </rv>
  <rv s="0">
    <v>https://www.bing.com/financeapi/forcetrigger?t=a1y4oc&amp;q=XNAS%3aMU&amp;form=skydnc</v>
    <v>Learn more on Bing</v>
  </rv>
  <rv s="1">
    <v>0</v>
    <v>MICRON TECHNOLOGY, INC. (XNAS:MU)</v>
    <v>2</v>
    <v>3</v>
    <v>Finance</v>
    <v>4</v>
    <v>en-US</v>
    <v>a1y4oc</v>
    <v>268435456</v>
    <v>1</v>
    <v>Powered by Refinitiv</v>
    <v>74.769900000000007</v>
    <v>48.43</v>
    <v>1.3506</v>
    <v>-0.52</v>
    <v>-7.3850000000000001E-3</v>
    <v>USD</v>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v>48000</v>
    <v>Nasdaq Stock Market</v>
    <v>XNAS</v>
    <v>XNAS</v>
    <v>PO BOX 6, 8000 S FEDERAL WAY, BOISE, ID, 83716-9632 US</v>
    <v>70.287999999999997</v>
    <v>Semiconductors &amp; Semiconductor Equipment</v>
    <v>Stock</v>
    <v>45176.643007464845</v>
    <v>805</v>
    <v>69.099999999999994</v>
    <v>76550656780</v>
    <v>MICRON TECHNOLOGY, INC.</v>
    <v>MICRON TECHNOLOGY, INC.</v>
    <v>69.5</v>
    <v>46.887099999999997</v>
    <v>70.41</v>
    <v>69.89</v>
    <v>1095302000</v>
    <v>MU</v>
    <v>MICRON TECHNOLOGY, INC. (XNAS:MU)</v>
    <v>4366242</v>
    <v>12030121</v>
    <v>1984</v>
  </rv>
  <rv s="2">
    <v>806</v>
  </rv>
  <rv s="0">
    <v>https://en.wikipedia.org/wiki/Microsoft</v>
    <v>Wikipedia</v>
  </rv>
  <rv s="4">
    <v>14</v>
    <v>808</v>
  </rv>
  <rv s="5">
    <v>13</v>
    <v>https://www.bing.com/th?id=AMMS_e6e837c7bf3a77408619758b7447855a&amp;qlt=95</v>
    <v>809</v>
    <v>0</v>
    <v>https://www.bing.com/images/search?form=xlimg&amp;q=microsoft</v>
    <v>Image of MICROSOFT CORPORATION</v>
  </rv>
  <rv s="0">
    <v>https://www.bing.com/financeapi/forcetrigger?t=a1xzim&amp;q=XNAS%3aMSFT&amp;form=skydnc</v>
    <v>Learn more on Bing</v>
  </rv>
  <rv s="6">
    <v>9</v>
    <v>MICROSOFT CORPORATION (XNAS:MSFT)</v>
    <v>11</v>
    <v>12</v>
    <v>Finance</v>
    <v>4</v>
    <v>en-US</v>
    <v>a1xzim</v>
    <v>268435456</v>
    <v>1</v>
    <v>Powered by Refinitiv</v>
    <v>366.78</v>
    <v>213.43100000000001</v>
    <v>0.90329999999999999</v>
    <v>-2.0021</v>
    <v>-6.0140000000000002E-3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333.08</v>
    <v>810</v>
    <v>Software &amp; IT Services</v>
    <v>Stock</v>
    <v>45176.643035786721</v>
    <v>811</v>
    <v>330.02</v>
    <v>2458344709815</v>
    <v>MICROSOFT CORPORATION</v>
    <v>MICROSOFT CORPORATION</v>
    <v>331.5</v>
    <v>34.3718</v>
    <v>332.88</v>
    <v>330.87790000000001</v>
    <v>7429764000</v>
    <v>MSFT</v>
    <v>MICROSOFT CORPORATION (XNAS:MSFT)</v>
    <v>5466779</v>
    <v>20492793</v>
    <v>1993</v>
  </rv>
  <rv s="2">
    <v>812</v>
  </rv>
  <rv s="0">
    <v>https://www.bing.com/financeapi/forcetrigger?t=a23xz2&amp;q=XNYS%3aTAP&amp;form=skydnc</v>
    <v>Learn more on Bing</v>
  </rv>
  <rv s="1">
    <v>0</v>
    <v>MOLSON COORS BEVERAGE COMPANY (XNYS:TAP)</v>
    <v>2</v>
    <v>3</v>
    <v>Finance</v>
    <v>4</v>
    <v>en-US</v>
    <v>a23xz2</v>
    <v>268435456</v>
    <v>1</v>
    <v>Powered by Refinitiv</v>
    <v>70.900000000000006</v>
    <v>46.685000000000002</v>
    <v>0.89570000000000005</v>
    <v>0.82</v>
    <v>1.3219000000000002E-2</v>
    <v>USD</v>
    <v>Molson Coors Beverage Company is a holding company. The Company operates through two segments: Americas and EMEA&amp;APAC. The Americas segment consists of the production, marketing and sales of its brands and other owned and licensed brands in the United States, Canada and various countries in the Caribbean, Latin and South America. It operates approximately nine primary breweries, nine craft breweries and two container operations. It also includes a partnership arrangement related to the distribution of beer in Ontario, Canada, and Brewers' Retail Inc. The EMEA&amp;APAC segment consists of its production, marketing and sales of its primary brands as well as other owned and licensed brands in Bulgaria, Croatia, Czech Republic, Hungary, Montenegro, the Republic of Ireland, Romania, Serbia, the United Kingdom, various other European countries and certain countries within the Middle East, Africa and Asia Pacific. It operates 11 primary breweries, six craft breweries and one cidery.</v>
    <v>16600</v>
    <v>New York Stock Exchange</v>
    <v>XNYS</v>
    <v>XNYS</v>
    <v>P.O. Box 4030, Bc555, GOLDEN, CO, 80401 US</v>
    <v>62.989899999999999</v>
    <v>Beverages</v>
    <v>Stock</v>
    <v>45176.643023135941</v>
    <v>814</v>
    <v>62.23</v>
    <v>12633450000</v>
    <v>MOLSON COORS BEVERAGE COMPANY</v>
    <v>MOLSON COORS BEVERAGE COMPANY</v>
    <v>62.24</v>
    <v>373.99009999999998</v>
    <v>62.03</v>
    <v>62.85</v>
    <v>203522900</v>
    <v>TAP</v>
    <v>MOLSON COORS BEVERAGE COMPANY (XNYS:TAP)</v>
    <v>393920</v>
    <v>1565713</v>
    <v>2003</v>
  </rv>
  <rv s="2">
    <v>815</v>
  </rv>
  <rv s="0">
    <v>https://www.bing.com/financeapi/forcetrigger?t=aqcpr7&amp;q=XWAR%3aMON&amp;form=skydnc</v>
    <v>Learn more on Bing</v>
  </rv>
  <rv s="1">
    <v>0</v>
    <v>MONNARI TRADE S.A. (XWAR:MON)</v>
    <v>2</v>
    <v>37</v>
    <v>Finance</v>
    <v>34</v>
    <v>en-US</v>
    <v>aqcpr7</v>
    <v>268435456</v>
    <v>1</v>
    <v>Powered by Refinitiv</v>
    <v>6.26</v>
    <v>3.12</v>
    <v>1.4393</v>
    <v>0</v>
    <v>0</v>
    <v>PLN</v>
    <v>Monnari Trade SA is a Poland-based company engaged in the design and sale of women's apparel. The Company's product offer focuses on classical style and is addressed principally to women in age between 30 and 50. The clothing portfolio, including skirts, dresses, trousers, jackets, blouses, coats and others, is supplemented by accessories, such as belts, bags, shoes and jewelry. The manufacture is conducted on a contract basis by enterprises in Poland, Europe and the Far East. Monnari also offers seasonal collections, promotions and customer loyalty programs. The Company operates through numerous subsidiaries, including Madam Posh Sp z o o, Madam Collection Sp z o o, Madam Elegant Sp z o o, Madam Costume Sp z o o, Model Sp z o o, Modern Craft Sp z o o, Madam Prime Sp z o o, Madam Fashion Sp z o o, Madam Elite Sp z o o, Madam Perfect Sp z o o, Madam Chic Sp z o o, Madam Fancy Sp z o o, Madam Absolute Sp z o o, Madam Spring Sp z o o and Madam Joy Sp z o o, among others.</v>
    <v>999</v>
    <v>Warsaw Stock Exchange</v>
    <v>XWAR</v>
    <v>XWAR</v>
    <v>ul. Radwanska 6, LODZ, WOJ. LODZKIE, 90-453 PL</v>
    <v>6.14</v>
    <v>Specialty Retailers</v>
    <v>Stock</v>
    <v>45176.625489606253</v>
    <v>817</v>
    <v>6</v>
    <v>185212300</v>
    <v>MONNARI TRADE S.A.</v>
    <v>MONNARI TRADE S.A.</v>
    <v>6</v>
    <v>3.1017999999999999</v>
    <v>6.06</v>
    <v>6.06</v>
    <v>30563090</v>
    <v>MON</v>
    <v>MONNARI TRADE S.A. (XWAR:MON)</v>
    <v>11409</v>
    <v>25830</v>
    <v>2003</v>
  </rv>
  <rv s="2">
    <v>818</v>
  </rv>
  <rv s="0">
    <v>https://www.bing.com/financeapi/forcetrigger?t=a1xth7&amp;q=XNAS%3aMNST&amp;form=skydnc</v>
    <v>Learn more on Bing</v>
  </rv>
  <rv s="1">
    <v>0</v>
    <v>MONSTER BEVERAGE CORPORATION (XNAS:MNST)</v>
    <v>2</v>
    <v>3</v>
    <v>Finance</v>
    <v>4</v>
    <v>en-US</v>
    <v>a1xth7</v>
    <v>268435456</v>
    <v>1</v>
    <v>Powered by Refinitiv</v>
    <v>60.465000000000003</v>
    <v>42.805</v>
    <v>0.83260000000000001</v>
    <v>-2.5000000000000001E-2</v>
    <v>-4.4420000000000001E-4</v>
    <v>USD</v>
    <v>Monster Beverage 1990 Corporation is a holding company. Through its subsidiaries, it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v>5296</v>
    <v>Nasdaq Stock Market</v>
    <v>XNAS</v>
    <v>XNAS</v>
    <v>1 Monster Way, CORONA, CA, 92879-7101 US</v>
    <v>56.56</v>
    <v>Beverages</v>
    <v>Stock</v>
    <v>45176.64295366875</v>
    <v>820</v>
    <v>55.99</v>
    <v>58928125090</v>
    <v>MONSTER BEVERAGE CORPORATION</v>
    <v>MONSTER BEVERAGE CORPORATION</v>
    <v>56.28</v>
    <v>46.493600000000001</v>
    <v>56.28</v>
    <v>56.255000000000003</v>
    <v>1047518000</v>
    <v>MNST</v>
    <v>MONSTER BEVERAGE CORPORATION (XNAS:MNST)</v>
    <v>848793</v>
    <v>4274261</v>
    <v>2014</v>
  </rv>
  <rv s="2">
    <v>821</v>
  </rv>
  <rv s="0">
    <v>https://www.bing.com/financeapi/forcetrigger?t=a1xear&amp;q=XNYS%3aMCO&amp;form=skydnc</v>
    <v>Learn more on Bing</v>
  </rv>
  <rv s="1">
    <v>0</v>
    <v>MOODY'S CORPORATION (XNYS:MCO)</v>
    <v>2</v>
    <v>3</v>
    <v>Finance</v>
    <v>4</v>
    <v>en-US</v>
    <v>a1xear</v>
    <v>268435456</v>
    <v>1</v>
    <v>Powered by Refinitiv</v>
    <v>363.19</v>
    <v>230.16</v>
    <v>1.3006</v>
    <v>1.7150000000000001</v>
    <v>5.0339999999999994E-3</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14635</v>
    <v>New York Stock Exchange</v>
    <v>XNYS</v>
    <v>XNYS</v>
    <v>7 World Trade Ctr, NEW YORK, NY, 10007-2140 US</v>
    <v>342.61</v>
    <v>Professional &amp; Commercial Services</v>
    <v>Stock</v>
    <v>45176.642892673437</v>
    <v>823</v>
    <v>338.36</v>
    <v>62829482500</v>
    <v>MOODY'S CORPORATION</v>
    <v>MOODY'S CORPORATION</v>
    <v>338.77</v>
    <v>42.512</v>
    <v>340.68</v>
    <v>342.39499999999998</v>
    <v>183500000</v>
    <v>MCO</v>
    <v>MOODY'S CORPORATION (XNYS:MCO)</v>
    <v>135931</v>
    <v>548816</v>
    <v>2000</v>
  </rv>
  <rv s="2">
    <v>824</v>
  </rv>
  <rv s="0">
    <v>https://www.bing.com/financeapi/forcetrigger?t=a1xyjc&amp;q=XNYS%3aMS&amp;form=skydnc</v>
    <v>Learn more on Bing</v>
  </rv>
  <rv s="1">
    <v>0</v>
    <v>MORGAN STANLEY (XNYS:MS)</v>
    <v>2</v>
    <v>3</v>
    <v>Finance</v>
    <v>4</v>
    <v>en-US</v>
    <v>a1xyjc</v>
    <v>268435456</v>
    <v>1</v>
    <v>Powered by Refinitiv</v>
    <v>100.99</v>
    <v>74.67</v>
    <v>1.3341000000000001</v>
    <v>0.55500000000000005</v>
    <v>6.5950000000000002E-3</v>
    <v>USD</v>
    <v>Morgan Stanley is a global financial services company. The Company, through its subsidiaries, provides a range of investment banking, securities, wealth management and investment management services. Its segments include Institutional Securities, Wealth Management and Investment Management. Its Institutional Securities segment provides investment banking, sales and trading, and other services to corporations, governments, financial institutions and high net worth clients. Its Wealth Management segment provides financial services and solutions to individual investors and small-to-medium sized businesses and institutions covering: brokerage and investment advisory services; financial and wealth planning services; workplace services, including stock plan administration; residential real estate loans and other lending products; banking; and retirement plan services. Its Investment Management segment provides a range of investment strategies and products to a diverse group of clients.</v>
    <v>82000</v>
    <v>New York Stock Exchange</v>
    <v>XNYS</v>
    <v>XNYS</v>
    <v>1585 Broadway, NEW YORK, NY, 10036 US</v>
    <v>84.87</v>
    <v>Investment Banking &amp; Investment Services</v>
    <v>Stock</v>
    <v>45176.642973760936</v>
    <v>826</v>
    <v>83.85</v>
    <v>140369959405</v>
    <v>MORGAN STANLEY</v>
    <v>MORGAN STANLEY</v>
    <v>83.9</v>
    <v>14.789</v>
    <v>84.16</v>
    <v>84.715000000000003</v>
    <v>1656967000</v>
    <v>MS</v>
    <v>MORGAN STANLEY (XNYS:MS)</v>
    <v>1374267</v>
    <v>5679082</v>
    <v>1981</v>
  </rv>
  <rv s="2">
    <v>827</v>
  </rv>
  <rv s="0">
    <v>https://www.bing.com/financeapi/forcetrigger?t=a1xzr7&amp;q=XNYS%3aMSI&amp;form=skydnc</v>
    <v>Learn more on Bing</v>
  </rv>
  <rv s="1">
    <v>0</v>
    <v>MOTOROLA SOLUTIONS, INC. (XNYS:MSI)</v>
    <v>2</v>
    <v>3</v>
    <v>Finance</v>
    <v>4</v>
    <v>en-US</v>
    <v>a1xzr7</v>
    <v>268435456</v>
    <v>1</v>
    <v>Powered by Refinitiv</v>
    <v>299.43</v>
    <v>212.76</v>
    <v>0.9234</v>
    <v>2.4</v>
    <v>8.5430000000000002E-3</v>
    <v>USD</v>
    <v>Motorola Solutions, Inc. provides public safety and enterprise security. The Company offers land mobile radio communications (LMR), video security and access control and command center software, video security and analytics, supported by managed and support services. Its segments include Products and Systems Integration Segment and Software and Services Segment. The Products and Systems Integration segment offers a portfolio of infrastructure, devices, accessories, video security devices and infrastructure, and the implementation and integration of such systems, devices, and applications. The Software and Services segment provides a range of solution offerings for government, public safety and commercial customers. Its Software includes public safety and enterprise Command Center, unified communications applications, certain mobile video equipment, and video software solutions. Its Services includes a range of service offerings beginning with repair, technical support and maintenance.</v>
    <v>20000</v>
    <v>New York Stock Exchange</v>
    <v>XNYS</v>
    <v>XNYS</v>
    <v>500 W. Monroe St., CHICAGO, IL, 60661 US</v>
    <v>284.7</v>
    <v>Communications &amp; Networking</v>
    <v>Stock</v>
    <v>45176.642963182814</v>
    <v>829</v>
    <v>280.55</v>
    <v>47319993072</v>
    <v>MOTOROLA SOLUTIONS, INC.</v>
    <v>MOTOROLA SOLUTIONS, INC.</v>
    <v>280.55</v>
    <v>31.874300000000002</v>
    <v>280.92</v>
    <v>283.32</v>
    <v>167019600</v>
    <v>MSI</v>
    <v>MOTOROLA SOLUTIONS, INC. (XNYS:MSI)</v>
    <v>166390</v>
    <v>697371</v>
    <v>1973</v>
  </rv>
  <rv s="2">
    <v>830</v>
  </rv>
  <rv s="0">
    <v>https://www.bing.com/financeapi/forcetrigger?t=a1y5hw&amp;q=XNYS%3aMUR&amp;form=skydnc</v>
    <v>Learn more on Bing</v>
  </rv>
  <rv s="1">
    <v>0</v>
    <v>MURPHY OIL CORPORATION (XNYS:MUR)</v>
    <v>2</v>
    <v>3</v>
    <v>Finance</v>
    <v>4</v>
    <v>en-US</v>
    <v>a1y5hw</v>
    <v>268435456</v>
    <v>1</v>
    <v>Powered by Refinitiv</v>
    <v>51.284999999999997</v>
    <v>31.9</v>
    <v>2.3845000000000001</v>
    <v>0.41</v>
    <v>8.8649999999999996E-3</v>
    <v>USD</v>
    <v>Murphy Oil Corporation is a global oil and natural gas exploration and production company. The Company is engaged in both onshore and offshore operations and properties. The Company’s geographic segments include the United States, Canada and all other countries. It produces crude oil, natural gas and natural gas liquids primarily in the United States and Canada and explores for crude oil, natural gas and natural gas liquids in targeted areas worldwide. In the United States, it produces crude oil, natural gas liquids and natural gas primarily from fields in the Gulf of Mexico and in the Eagle Ford Shale area of South Texas. It holds approximately 133 thousand gross acres in South Texas in the Eagle Ford Shale unconventional oil and natural gas play. In Canada, it holds working interests in Tupper Montney (100% owned), Kaybob Duvernay, Placid Montney and two non-operated offshore assets, such as the Hibernia and Terra Nova fields, located offshore Newfoundland in the Jeanne d’Arc Basin.</v>
    <v>691</v>
    <v>New York Stock Exchange</v>
    <v>XNYS</v>
    <v>XNYS</v>
    <v>9805 Katy Fwy, Suite G-200, HOUSTON, TX, 77024 US</v>
    <v>46.92</v>
    <v>Oil &amp; Gas</v>
    <v>Stock</v>
    <v>45176.64295880781</v>
    <v>832</v>
    <v>46.21</v>
    <v>7286206297</v>
    <v>MURPHY OIL CORPORATION</v>
    <v>MURPHY OIL CORPORATION</v>
    <v>46.21</v>
    <v>7.1467999999999998</v>
    <v>46.25</v>
    <v>46.66</v>
    <v>156155300</v>
    <v>MUR</v>
    <v>MURPHY OIL CORPORATION (XNYS:MUR)</v>
    <v>448327</v>
    <v>1425538</v>
    <v>1964</v>
  </rv>
  <rv s="2">
    <v>833</v>
  </rv>
  <rv s="0">
    <v>https://www.bing.com/financeapi/forcetrigger?t=a1ybp2&amp;q=XNYS%3aNBR&amp;form=skydnc</v>
    <v>Learn more on Bing</v>
  </rv>
  <rv s="1">
    <v>0</v>
    <v>NABORS INDUSTRIES LTD. (XNYS:NBR)</v>
    <v>2</v>
    <v>3</v>
    <v>Finance</v>
    <v>4</v>
    <v>en-US</v>
    <v>a1ybp2</v>
    <v>268435456</v>
    <v>1</v>
    <v>Powered by Refinitiv</v>
    <v>190.9</v>
    <v>83.05</v>
    <v>2.8168000000000002</v>
    <v>-2.29</v>
    <v>-1.8803E-2</v>
    <v>USD</v>
    <v>Nabors Industries Ltd. owns and operates a land-based drilling rig fleet. The Company is a provider of offshore platform drilling rigs in the United States and multiple international markets. The Company operates through five segments: U.S. Drilling, Canada Drilling, International Drilling, Drilling Solutions and Rig Technologies. Its services include tubular running services, wellbore placement solutions, directional drilling, measurement-while-drilling (MWD), logging-while-drilling (LWD) systems and services, equipment manufacturing, rig instrumentation and optimization software. Its United States fleet consists of approximately 173 alternating current (AC) rigs and 11 silicon-controlled rectifier (SCR) land rigs. Its international fleet consists of approximately 116 land-based drilling rigs located in approximately 14 countries. Through its Drilling Solutions, it offers specialized drilling technologies, such as patented steering systems and rig instrumentation software systems.</v>
    <v>12000</v>
    <v>New York Stock Exchange</v>
    <v>XNYS</v>
    <v>XNYS</v>
    <v>Crown House, 4 Par-La-Ville Road, HAMILTON, HM 08 BM</v>
    <v>121.8081</v>
    <v>Oil &amp; Gas Related Equipment and Services</v>
    <v>Stock</v>
    <v>45176.642788332814</v>
    <v>835</v>
    <v>118.8</v>
    <v>1140617940</v>
    <v>NABORS INDUSTRIES LTD.</v>
    <v>NABORS INDUSTRIES LTD.</v>
    <v>121.015</v>
    <v>0</v>
    <v>121.79</v>
    <v>119.5</v>
    <v>9544920</v>
    <v>NBR</v>
    <v>NABORS INDUSTRIES LTD. (XNYS:NBR)</v>
    <v>24849</v>
    <v>161687</v>
    <v>2001</v>
  </rv>
  <rv s="2">
    <v>836</v>
  </rv>
  <rv s="0">
    <v>http://zh.wikipedia.org/wiki/OMX</v>
    <v>Wikipedia</v>
  </rv>
  <rv s="4">
    <v>14</v>
    <v>838</v>
  </rv>
  <rv s="5">
    <v>13</v>
    <v>https://www.bing.com/th?id=AMMS_ca29f5ea4bb769bc6f9c17b9fef790ab&amp;qlt=95</v>
    <v>839</v>
    <v>0</v>
    <v>https://www.bing.com/images/search?form=xlimg&amp;q=nasdaq+omx+group</v>
    <v>Image of Nasdaq, Inc.</v>
  </rv>
  <rv s="0">
    <v>https://www.bing.com/financeapi/forcetrigger?t=a1ydc7&amp;q=XNAS%3aNDAQ&amp;form=skydnc</v>
    <v>Learn more on Bing</v>
  </rv>
  <rv s="6">
    <v>9</v>
    <v>Nasdaq, Inc. (XNAS:NDAQ)</v>
    <v>11</v>
    <v>12</v>
    <v>Finance</v>
    <v>4</v>
    <v>en-US</v>
    <v>a1ydc7</v>
    <v>268435456</v>
    <v>1</v>
    <v>Powered by Refinitiv</v>
    <v>69.22</v>
    <v>48.65</v>
    <v>0.91139999999999999</v>
    <v>-0.18</v>
    <v>-3.4899999999999996E-3</v>
    <v>USD</v>
    <v>Nasdaq, Inc. is a global technology company serving the capital markets and other industries. The Company’s diverse offerings include data, analytics, and software and services. The Company’s Market Platforms segment includes its Trading Services and Marketplace Technology businesses. Its Trading Services business primarily includes equity derivatives trading, cash equity trading, Nordic fixed income trading and clearing and others. Its Marketplace Technology business includes its trade management services and its market technology businesses. Trade management services provides market participants with a variety of alternatives for connecting to and accessing its markets for a fee. Its Capital Access Platforms segment includes its Data &amp; Listing Services, Index and Workflow &amp; Insights businesses. The Company’s Anti-Financial Crime segment delivers platforms that provide software as a service (SaaS) solution for fraud detection, anti-money laundering, and trade and market surveillance.</v>
    <v>6565</v>
    <v>Nasdaq Stock Market</v>
    <v>XNAS</v>
    <v>XNAS</v>
    <v>151 W. 42ND STREET, NEW YORK, NY, 10036 US</v>
    <v>51.678699999999999</v>
    <v>840</v>
    <v>Investment Banking &amp; Investment Services</v>
    <v>Stock</v>
    <v>45176.64305435156</v>
    <v>841</v>
    <v>51.21</v>
    <v>25253652680</v>
    <v>Nasdaq, Inc.</v>
    <v>Nasdaq, Inc.</v>
    <v>51.51</v>
    <v>23.145</v>
    <v>51.58</v>
    <v>51.4</v>
    <v>491316200</v>
    <v>NDAQ</v>
    <v>Nasdaq, Inc. (XNAS:NDAQ)</v>
    <v>328144</v>
    <v>2542244</v>
    <v>1979</v>
  </rv>
  <rv s="2">
    <v>842</v>
  </rv>
  <rv s="0">
    <v>https://www.bing.com/financeapi/forcetrigger?t=a1yrar&amp;q=XNAS%3aNTAP&amp;form=skydnc</v>
    <v>Learn more on Bing</v>
  </rv>
  <rv s="1">
    <v>0</v>
    <v>NETAPP, INC. (XNAS:NTAP)</v>
    <v>2</v>
    <v>3</v>
    <v>Finance</v>
    <v>4</v>
    <v>en-US</v>
    <v>a1yrar</v>
    <v>268435456</v>
    <v>1</v>
    <v>Powered by Refinitiv</v>
    <v>80.53</v>
    <v>58.08</v>
    <v>1.1937</v>
    <v>-1.42</v>
    <v>-1.7767999999999999E-2</v>
    <v>USD</v>
    <v>NetApp, Inc. (NetApp) is a cloud-led, data-centric software company. The Company delivers a portfolio of cloud services, and storage infrastructure, powered by intelligent data management software. The Company operates through two segments: Hybrid Cloud and Public Cloud. Its Hybrid Cloud segment offers a portfolio of storage management and infrastructure solutions that help customers recast their data centers with the power of cloud. This portfolio is designed to operate with public clouds to unlock the potential of hybrid, multi-cloud operations. It offers a portfolio of cloud-connected all-flash, hybrid-flash, and object storage systems. Its Public Cloud segment offers a portfolio of products delivered primarily as-a-service, including related support. This portfolio includes cloud storage and data services, and cloud operations services. The Company’s solutions and services are generally available on the public clouds, including Amazon AWS, Microsoft Azure and Google Cloud Platform.</v>
    <v>12000</v>
    <v>Nasdaq Stock Market</v>
    <v>XNAS</v>
    <v>XNAS</v>
    <v>3060 Olsen Drive, SAN JOSE, CA, 95128 US</v>
    <v>79.19</v>
    <v>Computers, Phones &amp; Household Electronics</v>
    <v>Stock</v>
    <v>45176.642992626563</v>
    <v>844</v>
    <v>78.13</v>
    <v>16390109200</v>
    <v>NETAPP, INC.</v>
    <v>NETAPP, INC.</v>
    <v>79.19</v>
    <v>14.4659</v>
    <v>79.92</v>
    <v>78.5</v>
    <v>208791200</v>
    <v>NTAP</v>
    <v>NETAPP, INC. (XNAS:NTAP)</v>
    <v>561059</v>
    <v>2098911</v>
    <v>2001</v>
  </rv>
  <rv s="2">
    <v>845</v>
  </rv>
  <rv s="0">
    <v>https://www.bing.com/financeapi/forcetrigger?t=a1ygoc&amp;q=XNAS%3aNFLX&amp;form=skydnc</v>
    <v>Learn more on Bing</v>
  </rv>
  <rv s="1">
    <v>0</v>
    <v>NETFLIX, INC. (XNAS:NFLX)</v>
    <v>2</v>
    <v>3</v>
    <v>Finance</v>
    <v>4</v>
    <v>en-US</v>
    <v>a1ygoc</v>
    <v>268435456</v>
    <v>1</v>
    <v>Powered by Refinitiv</v>
    <v>485</v>
    <v>211.73</v>
    <v>1.2825</v>
    <v>-5.6551999999999998</v>
    <v>-1.2686999999999999E-2</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441.7</v>
    <v>Software &amp; IT Services</v>
    <v>Stock</v>
    <v>45176.642974154689</v>
    <v>847</v>
    <v>436.7</v>
    <v>195031033784</v>
    <v>NETFLIX, INC.</v>
    <v>NETFLIX, INC.</v>
    <v>441.15</v>
    <v>51.896799999999999</v>
    <v>445.76</v>
    <v>440.10480000000001</v>
    <v>443146800</v>
    <v>NFLX</v>
    <v>NETFLIX, INC. (XNAS:NFLX)</v>
    <v>1304417</v>
    <v>4657268</v>
    <v>1997</v>
  </rv>
  <rv s="2">
    <v>848</v>
  </rv>
  <rv s="0">
    <v>https://www.bing.com/financeapi/forcetrigger?t=a1ywu2&amp;q=XNAS%3aNWL&amp;form=skydnc</v>
    <v>Learn more on Bing</v>
  </rv>
  <rv s="1">
    <v>0</v>
    <v>NEWELL BRANDS INC. (XNAS:NWL)</v>
    <v>2</v>
    <v>3</v>
    <v>Finance</v>
    <v>4</v>
    <v>en-US</v>
    <v>a1ywu2</v>
    <v>268435456</v>
    <v>1</v>
    <v>Powered by Refinitiv</v>
    <v>18.54</v>
    <v>7.8</v>
    <v>1.0061</v>
    <v>-7.4999999999999997E-2</v>
    <v>-7.5380000000000004E-3</v>
    <v>USD</v>
    <v>Newell Brands Inc. is a global consumer goods company. The Company operates in three segments: Home and Commercial Solutions, Learning and Development, and Outdoor and Recreation. The products offered under Home and Commercial Solutions segment includes commercial cleaning and maintenance solutions; closet and garage organization; hygiene systems and material handling solutions; household products, including kitchen appliances; food and home storage products; vacuum sealing products; gourmet cookware, bakeware and cutlery and home fragrance products. The Learning and Development segment offers products in baby gear and infant care products; writing instruments, including markers and highlighters, pens and pencils; art products; activity-based products and labeling solutions. The Outdoor and Recreation segment offers products for outdoor and outdoor-related activities. Its brands include Rubbermaid, Sharpie, Graco, Coleman, Yankee Candle, Yankee Candle, and Paper Mate, among others.</v>
    <v>28000</v>
    <v>Nasdaq Stock Market</v>
    <v>XNAS</v>
    <v>XNAS</v>
    <v>6655 Peachtree Dunwoody Rd, ATLANTA, GA, 30328 US</v>
    <v>9.98</v>
    <v>Household Goods</v>
    <v>Stock</v>
    <v>45176.642869142968</v>
    <v>850</v>
    <v>9.81</v>
    <v>4090225000</v>
    <v>NEWELL BRANDS INC.</v>
    <v>NEWELL BRANDS INC.</v>
    <v>9.83</v>
    <v>23.617000000000001</v>
    <v>9.9499999999999993</v>
    <v>9.875</v>
    <v>414200000</v>
    <v>NWL</v>
    <v>NEWELL BRANDS INC. (XNAS:NWL)</v>
    <v>1270626</v>
    <v>4316205</v>
    <v>1987</v>
  </rv>
  <rv s="2">
    <v>851</v>
  </rv>
  <rv s="0">
    <v>https://www.bing.com/financeapi/forcetrigger?t=a1yeec&amp;q=XNYS%3aNEM&amp;form=skydnc</v>
    <v>Learn more on Bing</v>
  </rv>
  <rv s="1">
    <v>0</v>
    <v>NEWMONT CORPORATION (XNYS:NEM)</v>
    <v>2</v>
    <v>3</v>
    <v>Finance</v>
    <v>4</v>
    <v>en-US</v>
    <v>a1yeec</v>
    <v>268435456</v>
    <v>1</v>
    <v>Powered by Refinitiv</v>
    <v>55.41</v>
    <v>37.450000000000003</v>
    <v>0.4002</v>
    <v>-0.14000000000000001</v>
    <v>-3.6359999999999999E-3</v>
    <v>USD</v>
    <v>Newmont Corporation is a gold company and a producer of copper, silver, zinc and lead. The Company’s portfolio of assets and prospects is anchored in mining jurisdictions in North America, South America, Australia and Africa. The Company's segments are each of its 12 mining operations and its 38.5% interest in Nevada Gold Mines (NGM). The mining operations consists of Cripple Creek &amp; Victor (CC&amp;V), Musselwhite, Porcupine, Eleonore, Penasquito, Merian, Cerro Negro, Yanacocha, Boddington, Tanami, Ahafo, and Akyem. C&amp;V is located in the United States of America; Musselwhite, Porcupine and Eleonore in Canada, and Penasquito in Mexico. Its mining operation in Yanacocha is located in Peru; Boddington and Tanami in Australia, and Ahafo and Akyem in Ghana.</v>
    <v>14600</v>
    <v>New York Stock Exchange</v>
    <v>XNYS</v>
    <v>XNYS</v>
    <v>6900 E Layton Avenue, Suite 700, DENVER, CO, 80237 US</v>
    <v>38.56</v>
    <v>Metals &amp; Mining</v>
    <v>Stock</v>
    <v>45176.64304572891</v>
    <v>853</v>
    <v>38.085000000000001</v>
    <v>30488374560</v>
    <v>NEWMONT CORPORATION</v>
    <v>NEWMONT CORPORATION</v>
    <v>38.36</v>
    <v>36.326599999999999</v>
    <v>38.5</v>
    <v>38.36</v>
    <v>794796000</v>
    <v>NEM</v>
    <v>NEWMONT CORPORATION (XNYS:NEM)</v>
    <v>1670029</v>
    <v>6730850</v>
    <v>2001</v>
  </rv>
  <rv s="2">
    <v>854</v>
  </rv>
  <rv s="0">
    <v>https://www.bing.com/financeapi/forcetrigger?t=a1yx9c&amp;q=XNAS%3aNWSA&amp;form=skydnc</v>
    <v>Learn more on Bing</v>
  </rv>
  <rv s="1">
    <v>0</v>
    <v>NEWS CORPORATION (XNAS:NWSA)</v>
    <v>2</v>
    <v>3</v>
    <v>Finance</v>
    <v>4</v>
    <v>en-US</v>
    <v>a1yx9c</v>
    <v>268435456</v>
    <v>1</v>
    <v>Powered by Refinitiv</v>
    <v>21.69</v>
    <v>14.87</v>
    <v>1.3320000000000001</v>
    <v>-0.17</v>
    <v>-8.0149999999999996E-3</v>
    <v>USD</v>
    <v>News Corporation is a diversified media and information services company. Its segments include Digital Real Estate Services, which include property and property-related advertising and services, including the sale of real estate listing and lead generation products and referral-based services to brokers, and homebuilders and landlords; Subscription Video Services, which provides sports, entertainment and news services to pay-television and streaming subscribers and other commercial licensees; Dow Jones, which consists of Dow Jones, a global provider of news and business information, which distributes its content and data through a variety of media channels, including newspapers, newswires and mobile apps; Book Publishing, which consists of HarperCollins, a publisher in the world, with operations in 17 countries; The News Media, which consists of News Corp Australia, News UK and the New York Post and includes, among other publications, The Australian and The Daily Telegraph.</v>
    <v>25000</v>
    <v>Nasdaq Stock Market</v>
    <v>XNAS</v>
    <v>XNAS</v>
    <v>1211 Avenue of the Americas, NEW YORK, NY, 10036 US</v>
    <v>21.28</v>
    <v>Media &amp; Publishing</v>
    <v>Stock</v>
    <v>45176.642918402344</v>
    <v>856</v>
    <v>21.03</v>
    <v>12225380000</v>
    <v>NEWS CORPORATION</v>
    <v>NEWS CORPORATION</v>
    <v>21.22</v>
    <v>82.311400000000006</v>
    <v>21.21</v>
    <v>21.04</v>
    <v>571422200</v>
    <v>NWSA</v>
    <v>NEWS CORPORATION (XNAS:NWSA)</v>
    <v>331081</v>
    <v>2573166</v>
    <v>2012</v>
  </rv>
  <rv s="2">
    <v>857</v>
  </rv>
  <rv s="0">
    <v>https://www.bing.com/financeapi/forcetrigger?t=a1ye2w&amp;q=XNYS%3aNEE&amp;form=skydnc</v>
    <v>Learn more on Bing</v>
  </rv>
  <rv s="1">
    <v>0</v>
    <v>NEXTERA ENERGY, INC. (XNYS:NEE)</v>
    <v>2</v>
    <v>3</v>
    <v>Finance</v>
    <v>4</v>
    <v>en-US</v>
    <v>a1ye2w</v>
    <v>268435456</v>
    <v>1</v>
    <v>Powered by Refinitiv</v>
    <v>91.06</v>
    <v>65.355000000000004</v>
    <v>0.47439999999999999</v>
    <v>1.0719000000000001</v>
    <v>1.6317999999999999E-2</v>
    <v>USD</v>
    <v>NextEra Energy, Inc. is an electric power and energy infrastructure company. The Company operates through its wholly owned subsidiaries, Florida Power &amp; Light Company (FPL), and NextEra Energy Resources, LLC and NextEra Energy Transmission, LLC (collectively, NEER). The Company’s segments include FPL and NEER. FPL's principal business is a rate-regulated electric utility which supplies electric service to approximately 5.8 million customer accounts throughout the east and lower west coasts of Florida and eight counties throughout northwest Florida. FPL is engaged primarily in the generation, transmission, distribution, and sale of electric energy in Florida. The NEER segment owns, develops, constructs, manages, and operates electric generation facilities in wholesale energy markets in the United States and Canada. NEER also includes assets and investments in other businesses with a clean energy focus, such as battery storage and renewable fuels.</v>
    <v>15300</v>
    <v>New York Stock Exchange</v>
    <v>XNYS</v>
    <v>XNYS</v>
    <v>700 Universe Blvd, JUNO BEACH, FL, 33408 US</v>
    <v>66.814999999999998</v>
    <v>Electrical Utilities &amp; IPPs</v>
    <v>Stock</v>
    <v>45176.642974003909</v>
    <v>859</v>
    <v>65.87</v>
    <v>135106991696</v>
    <v>NEXTERA ENERGY, INC.</v>
    <v>NEXTERA ENERGY, INC.</v>
    <v>66.2</v>
    <v>16.261600000000001</v>
    <v>65.69</v>
    <v>66.761899999999997</v>
    <v>2023714000</v>
    <v>NEE</v>
    <v>NEXTERA ENERGY, INC. (XNYS:NEE)</v>
    <v>2877129</v>
    <v>8225408</v>
    <v>1984</v>
  </rv>
  <rv s="2">
    <v>860</v>
  </rv>
  <rv s="0">
    <v>https://www.bing.com/financeapi/forcetrigger?t=a1yjxm&amp;q=XNYS%3aNKE&amp;form=skydnc</v>
    <v>Learn more on Bing</v>
  </rv>
  <rv s="1">
    <v>0</v>
    <v>NIKE, INC. (XNYS:NKE)</v>
    <v>2</v>
    <v>3</v>
    <v>Finance</v>
    <v>4</v>
    <v>en-US</v>
    <v>a1yjxm</v>
    <v>268435456</v>
    <v>1</v>
    <v>Powered by Refinitiv</v>
    <v>131.31</v>
    <v>82.22</v>
    <v>1.1213</v>
    <v>-2.33</v>
    <v>-2.3258000000000001E-2</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98.724999999999994</v>
    <v>Textiles &amp; Apparel</v>
    <v>Stock</v>
    <v>45176.643009814063</v>
    <v>862</v>
    <v>97.64</v>
    <v>149707760200</v>
    <v>NIKE, INC.</v>
    <v>NIKE, INC.</v>
    <v>97.73</v>
    <v>31.001000000000001</v>
    <v>100.18</v>
    <v>97.85</v>
    <v>1529972000</v>
    <v>NKE</v>
    <v>NIKE, INC. (XNYS:NKE)</v>
    <v>4307035</v>
    <v>6962088</v>
    <v>1969</v>
  </rv>
  <rv s="2">
    <v>863</v>
  </rv>
  <rv s="0">
    <v>https://www.bing.com/financeapi/forcetrigger?t=a1yism&amp;q=XNYS%3aNI&amp;form=skydnc</v>
    <v>Learn more on Bing</v>
  </rv>
  <rv s="1">
    <v>0</v>
    <v>NISOURCE INC. (XNYS:NI)</v>
    <v>2</v>
    <v>3</v>
    <v>Finance</v>
    <v>4</v>
    <v>en-US</v>
    <v>a1yism</v>
    <v>268435456</v>
    <v>1</v>
    <v>Powered by Refinitiv</v>
    <v>30.83</v>
    <v>23.78</v>
    <v>0.46760000000000002</v>
    <v>0.58499999999999996</v>
    <v>2.2235000000000001E-2</v>
    <v>USD</v>
    <v>NiSource Inc. is an energy holding company. The Company operates through two segments: Gas Distribution Operations and Electric Operations. The Gas Distribution operations, through its wholly owned subsidiary NiSource Gas Distribution Group, Inc., owns five distribution subsidiaries that provide natural gas to residential, commercial and industrial customers in Ohio, Pennsylvania, Virginia, Kentucky, and Maryland. The Company operates approximately 54,600 miles of distribution main pipeline plus the associated individual customer service lines and 1,000 miles of transmission main pipeline located in its service areas. The Electric Operations segment generates, transmits and distributes electricity, through its subsidiary NIPSCO, to approximately 486,000 customers in 20 counties in the northern part of Indiana. The Electric Operations segment is also engaged in wholesale electric and transmission transactions. The Company owns and operates sources of generation as well as source power.</v>
    <v>7117</v>
    <v>New York Stock Exchange</v>
    <v>XNYS</v>
    <v>XNYS</v>
    <v>801 E 86th Ave, MERRILLVILLE, IN, 46410-6272 US</v>
    <v>26.914999999999999</v>
    <v>Multiline Utilities</v>
    <v>Stock</v>
    <v>45176.64284058984</v>
    <v>865</v>
    <v>26.51</v>
    <v>11114487846</v>
    <v>NISOURCE INC.</v>
    <v>NISOURCE INC.</v>
    <v>26.52</v>
    <v>18.3018</v>
    <v>26.31</v>
    <v>26.895</v>
    <v>413254800</v>
    <v>NI</v>
    <v>NISOURCE INC. (XNYS:NI)</v>
    <v>810647</v>
    <v>3094400</v>
    <v>2000</v>
  </rv>
  <rv s="2">
    <v>866</v>
  </rv>
  <rv s="0">
    <v>https://www.bing.com/financeapi/forcetrigger?t=c2cdyc&amp;q=XNYS%3aNE&amp;form=skydnc</v>
    <v>Learn more on Bing</v>
  </rv>
  <rv s="1">
    <v>0</v>
    <v>NOBLE CORPORATION PLC (XNYS:NE)</v>
    <v>2</v>
    <v>3</v>
    <v>Finance</v>
    <v>4</v>
    <v>en-US</v>
    <v>c2cdyc</v>
    <v>268435456</v>
    <v>1</v>
    <v>Powered by Refinitiv</v>
    <v>55.34</v>
    <v>27.04</v>
    <v>0.99299999999999999</v>
    <v>-1.29</v>
    <v>-2.46E-2</v>
    <v>USD</v>
    <v>Noble Corporation plc is an offshore drilling contractor for the oil and gas industry. The Company focuses on a high-specification fleet of floating and jackup rigs and the deployment of its drilling rigs in oil and gas basins around the world. The Company provides contract drilling services to the international oil and gas industry with its global fleet of mobile offshore drilling units. The mobile offshore drilling units comprising its offshore rig fleet operate in a global market for contract drilling services and are redeployed to different regions due to changing demands of its customers, which consist primarily of integrated, independent, and government-owned or controlled oil and gas companies throughout the world. Its fleet of mobile offshore drilling units includes Noble Bob Douglas, Noble Don Taylor, Noble Faye Kozack, Noble Gerry de Souza, Noble Globetrotter I, Noble Deliverer, Noble Invincible, Noble Tom Prosser, Noble Regina Allen, and Noble Innovator, among others.</v>
    <v>3800</v>
    <v>New York Stock Exchange</v>
    <v>XNYS</v>
    <v>XNYS</v>
    <v>13135 Dairy Ashford, Suite 800, SUGAR LAND, TX, 77478 US</v>
    <v>52.41</v>
    <v>Oil &amp; Gas Related Equipment and Services</v>
    <v>Stock</v>
    <v>45176.6428790625</v>
    <v>868</v>
    <v>50.96</v>
    <v>7011836370</v>
    <v>NOBLE CORPORATION PLC</v>
    <v>NOBLE CORPORATION PLC</v>
    <v>52.27</v>
    <v>20.808</v>
    <v>52.44</v>
    <v>51.15</v>
    <v>137083800</v>
    <v>NE</v>
    <v>NOBLE CORPORATION PLC (XNYS:NE)</v>
    <v>256267</v>
    <v>1143841</v>
    <v>2020</v>
  </rv>
  <rv s="2">
    <v>869</v>
  </rv>
  <rv s="0">
    <v>http://fr.wikipedia.org/wiki/Nordstrom</v>
    <v>Wikipedia</v>
  </rv>
  <rv s="4">
    <v>14</v>
    <v>871</v>
  </rv>
  <rv s="5">
    <v>13</v>
    <v>https://www.bing.com/th?id=AMMS_8fa092d86b559e65c899ba92107fb1b1&amp;qlt=95</v>
    <v>872</v>
    <v>0</v>
    <v>https://www.bing.com/images/search?form=xlimg&amp;q=nordstrom</v>
    <v>Image of NORDSTROM, INC.</v>
  </rv>
  <rv s="0">
    <v>https://www.bing.com/financeapi/forcetrigger?t=a1wdar&amp;q=XNYS%3aJWN&amp;form=skydnc</v>
    <v>Learn more on Bing</v>
  </rv>
  <rv s="6">
    <v>9</v>
    <v>NORDSTROM, INC. (XNYS:JWN)</v>
    <v>11</v>
    <v>12</v>
    <v>Finance</v>
    <v>4</v>
    <v>en-US</v>
    <v>a1wdar</v>
    <v>268435456</v>
    <v>1</v>
    <v>Powered by Refinitiv</v>
    <v>27.15</v>
    <v>14.025</v>
    <v>2.3389000000000002</v>
    <v>-0.20499999999999999</v>
    <v>-1.3757999999999999E-2</v>
    <v>USD</v>
    <v>Nordstrom, Inc. is a fashion retailer that offers private label merchandise for women, men, young adults and children focused on apparel, shoes, beauty, accessories and home goods. The Company’s Retail segment aggregates two operating segments: Nordstrom and Nordstrom Rack. The Nordstrom segment consists of Nordstrom.com, Nordstrom United States stores, Canada, which includes Nordstrom.ca, Nordstrom Canadian stores and Nordstrom Rack Canadian stores, Nordstrom Local, and TrunkClub.com. The Nordstrom Rack segment consists of NordstromRack.com, Nordstrom Rack United States stores, last chance clearance store and HauteLook.com. Its digital and physical properties include over 94 Nordstrom stores in the United States, approximately six Nordstrom stores and over seven Nordstrom Rack stores in Canada, and over seven Nordstrom locals. The Company operates approximately 241 Nordstrom Rack stores in the United States, and over two last chance clearance stores.</v>
    <v>60000</v>
    <v>New York Stock Exchange</v>
    <v>XNYS</v>
    <v>XNYS</v>
    <v>1617 6th Ave, SEATTLE, WA, 98101-1707 US</v>
    <v>14.93</v>
    <v>873</v>
    <v>Diversified Retail</v>
    <v>Stock</v>
    <v>45176.643004039062</v>
    <v>874</v>
    <v>14.62</v>
    <v>2375864088</v>
    <v>NORDSTROM, INC.</v>
    <v>NORDSTROM, INC.</v>
    <v>14.81</v>
    <v>82.897499999999994</v>
    <v>14.9</v>
    <v>14.695</v>
    <v>161678400</v>
    <v>JWN</v>
    <v>NORDSTROM, INC. (XNYS:JWN)</v>
    <v>1968567</v>
    <v>5801940</v>
    <v>1946</v>
  </rv>
  <rv s="2">
    <v>875</v>
  </rv>
  <rv s="0">
    <v>https://www.bing.com/financeapi/forcetrigger?t=a1yq5r&amp;q=XNYS%3aNSC&amp;form=skydnc</v>
    <v>Learn more on Bing</v>
  </rv>
  <rv s="1">
    <v>0</v>
    <v>NORFOLK SOUTHERN CORPORATION (XNYS:NSC)</v>
    <v>2</v>
    <v>3</v>
    <v>Finance</v>
    <v>4</v>
    <v>en-US</v>
    <v>a1yq5r</v>
    <v>268435456</v>
    <v>1</v>
    <v>Powered by Refinitiv</v>
    <v>261.70999999999998</v>
    <v>195.88</v>
    <v>1.2929999999999999</v>
    <v>-2.42</v>
    <v>-1.2196E-2</v>
    <v>USD</v>
    <v>Norfolk Southern Corporation is a holding company, which is engaged principally in the rail transportation business. The Company is primarily engaged in the rail transportation of raw materials, intermediate products, and finished goods primarily in the Southeast, East, and Midwest and, via interchange with rail carriers, to and from the rest of the United States. It also transports overseas freight through several Atlantic and Gulf Coast ports. It offers an intermodal network in the eastern half of the United States. Its railroad operations system reaches various manufacturing plants, electric generating facilities, mines, distribution centers, transload facilities, and other businesses located in its service area. The Company is a transporter of industrial products, including agriculture, forest and consumer products, chemicals and metals, and construction materials. The Company is also a principal carrier of coal, automobiles, and automotive parts.</v>
    <v>19300</v>
    <v>New York Stock Exchange</v>
    <v>XNYS</v>
    <v>XNYS</v>
    <v>650 W Peachtree Street Nw, ATLANTA, GA, 30308 US</v>
    <v>199.62</v>
    <v>Freight &amp; Logistics Services</v>
    <v>Stock</v>
    <v>45176.643061620314</v>
    <v>877</v>
    <v>195.88</v>
    <v>44494998800</v>
    <v>NORFOLK SOUTHERN CORPORATION</v>
    <v>NORFOLK SOUTHERN CORPORATION</v>
    <v>197.95</v>
    <v>17.8584</v>
    <v>198.42</v>
    <v>196</v>
    <v>227015300</v>
    <v>NSC</v>
    <v>NORFOLK SOUTHERN CORPORATION (XNYS:NSC)</v>
    <v>187882</v>
    <v>1152586</v>
    <v>2009</v>
  </rv>
  <rv s="2">
    <v>878</v>
  </rv>
  <rv s="0">
    <v>https://www.bing.com/financeapi/forcetrigger?t=a1ysr7&amp;q=XNAS%3aNTRS&amp;form=skydnc</v>
    <v>Learn more on Bing</v>
  </rv>
  <rv s="1">
    <v>0</v>
    <v>NORTHERN TRUST CORPORATION (XNAS:NTRS)</v>
    <v>2</v>
    <v>3</v>
    <v>Finance</v>
    <v>4</v>
    <v>en-US</v>
    <v>a1ysr7</v>
    <v>268435456</v>
    <v>1</v>
    <v>Powered by Refinitiv</v>
    <v>100.74</v>
    <v>69.540000000000006</v>
    <v>1.0879000000000001</v>
    <v>-0.33</v>
    <v>-4.3660000000000001E-3</v>
    <v>USD</v>
    <v>Northern Trust Corporation is a financial holding company. The Company provides wealth management, asset servicing, asset management and banking solutions to corporations, institutions, families and individuals. Its segments include Asset Servicing and Wealth Management. The Asset Servicing segment is a provider of asset servicing and related services to corporate and public retirement funds, foundations, endowments, fund managers, insurance companies, sovereign wealth funds, and other institutional investors around the globe. The Company’s Wealth Management segment provides trust, investment management, custody, and philanthropic services; financial consulting; guardianship and estate administration; family business consulting; family financial education; brokerage services; and private and business banking. The Company conducts business through various United States (U.S) and non-United States subsidiaries, including The Northern Trust Company (Bank).</v>
    <v>23600</v>
    <v>Nasdaq Stock Market</v>
    <v>XNAS</v>
    <v>XNAS</v>
    <v>50 S Lasalle St, CHICAGO, IL, 60603 US</v>
    <v>75.88</v>
    <v>Investment Banking &amp; Investment Services</v>
    <v>Stock</v>
    <v>45176.642676943753</v>
    <v>880</v>
    <v>74.569999999999993</v>
    <v>15800630000</v>
    <v>NORTHERN TRUST CORPORATION</v>
    <v>NORTHERN TRUST CORPORATION</v>
    <v>75.180000000000007</v>
    <v>13.553000000000001</v>
    <v>75.58</v>
    <v>75.25</v>
    <v>207004200</v>
    <v>NTRS</v>
    <v>NORTHERN TRUST CORPORATION (XNAS:NTRS)</v>
    <v>203116</v>
    <v>889649</v>
    <v>1971</v>
  </rv>
  <rv s="2">
    <v>881</v>
  </rv>
  <rv s="0">
    <v>https://www.bing.com/financeapi/forcetrigger?t=a1yngh&amp;q=XNYS%3aNOC&amp;form=skydnc</v>
    <v>Learn more on Bing</v>
  </rv>
  <rv s="1">
    <v>0</v>
    <v>NORTHROP GRUMMAN CORPORATION (XNYS:NOC)</v>
    <v>2</v>
    <v>3</v>
    <v>Finance</v>
    <v>4</v>
    <v>en-US</v>
    <v>a1yngh</v>
    <v>268435456</v>
    <v>1</v>
    <v>Powered by Refinitiv</v>
    <v>556.27</v>
    <v>421.73</v>
    <v>0.51770000000000005</v>
    <v>5.26</v>
    <v>1.2416E-2</v>
    <v>USD</v>
    <v>Northrop Grumman Corporation is a global aerospace and defense technology company. The Company operates through four segments: Aeronautics Systems, Defense Systems, Mission Systems and Space Systems. The Aeronautics Systems segment is engaged in the design, development, production, integration, sustainment and modernization of advanced aircraft systems for the United States Air Force, the United States Navy, other United States government agencies, and international customers. The Defense Systems segment is engaged in the design, development, production, integration, sustainment and modernization of weapon and mission systems for United States military and civilian agency customers, and a range of international customers. The Mission Systems segment is engaged in advanced mission solutions and multifunction systems. The Space Systems segment is engaged in the design, development, integration, production and operation of space, missile defense, launch and strategic missile systems.</v>
    <v>95000</v>
    <v>New York Stock Exchange</v>
    <v>XNYS</v>
    <v>XNYS</v>
    <v>2980 Fairview Park Drive, FALLS CHURCH, VA, 22042 US</v>
    <v>430.54</v>
    <v>Aerospace &amp; Defense</v>
    <v>Stock</v>
    <v>45176.64304805547</v>
    <v>883</v>
    <v>425.41</v>
    <v>64892441330</v>
    <v>NORTHROP GRUMMAN CORPORATION</v>
    <v>NORTHROP GRUMMAN CORPORATION</v>
    <v>425.41</v>
    <v>14.0425</v>
    <v>423.64</v>
    <v>428.9</v>
    <v>151299700</v>
    <v>NOC</v>
    <v>NORTHROP GRUMMAN CORPORATION (XNYS:NOC)</v>
    <v>210553</v>
    <v>652026</v>
    <v>2010</v>
  </rv>
  <rv s="2">
    <v>884</v>
  </rv>
  <rv s="0">
    <v>https://www.bing.com/financeapi/forcetrigger?t=a1yo1h&amp;q=XNYS%3aNOV&amp;form=skydnc</v>
    <v>Learn more on Bing</v>
  </rv>
  <rv s="1">
    <v>0</v>
    <v>NOV INC. (XNYS:NOV)</v>
    <v>2</v>
    <v>3</v>
    <v>Finance</v>
    <v>4</v>
    <v>en-US</v>
    <v>a1yo1h</v>
    <v>268435456</v>
    <v>1</v>
    <v>Powered by Refinitiv</v>
    <v>24.83</v>
    <v>14.05</v>
    <v>1.9119999999999999</v>
    <v>-0.34499999999999997</v>
    <v>-1.5993999999999998E-2</v>
    <v>USD</v>
    <v>NOV Inc. is an independent equipment and technology provider to the global energy industry. The Company serves diversified, national and independent service companies, contractors and energy producers in approximately 62 countries. The Company operates through three segments. The Wellbore Technologies segment designs, manufactures, rents and sells a range of equipment and technologies used to perform drilling operations. The segment also offers services, such as solids control and waste management equipment and services, drilling fluids, drill pipe, wired pipe, drilling optimization services, tubular inspection and coating services, instrumentation, downhole tools, and drill bits. The Completion &amp; Production Solutions segment design, manufacture and integrate technologies for completions, oil and gas production, and industrial markets. The Rig Technologies segment provides drilling rig components, complete land drilling rigs and offshore drilling equipment packages.</v>
    <v>32307</v>
    <v>New York Stock Exchange</v>
    <v>XNYS</v>
    <v>XNYS</v>
    <v>10353 RICHMOND AVE., HOUSTON, TX, 77042 US</v>
    <v>21.79</v>
    <v>Oil &amp; Gas Related Equipment and Services</v>
    <v>Stock</v>
    <v>45176.642993159374</v>
    <v>886</v>
    <v>21.17</v>
    <v>8357912580</v>
    <v>NOV INC.</v>
    <v>NOV INC.</v>
    <v>21.54</v>
    <v>20.465499999999999</v>
    <v>21.57</v>
    <v>21.225000000000001</v>
    <v>393776800</v>
    <v>NOV</v>
    <v>NOV INC. (XNYS:NOV)</v>
    <v>1010742</v>
    <v>3076051</v>
    <v>1995</v>
  </rv>
  <rv s="2">
    <v>887</v>
  </rv>
  <rv s="0">
    <v>https://www.bing.com/financeapi/forcetrigger?t=a1ypc7&amp;q=XNYS%3aNRG&amp;form=skydnc</v>
    <v>Learn more on Bing</v>
  </rv>
  <rv s="1">
    <v>0</v>
    <v>NRG ENERGY, INC. (XNYS:NRG)</v>
    <v>2</v>
    <v>3</v>
    <v>Finance</v>
    <v>4</v>
    <v>en-US</v>
    <v>a1ypc7</v>
    <v>268435456</v>
    <v>1</v>
    <v>Powered by Refinitiv</v>
    <v>45.8</v>
    <v>30.25</v>
    <v>1.0072000000000001</v>
    <v>0.47499999999999998</v>
    <v>1.2493000000000001E-2</v>
    <v>USD</v>
    <v>NRG Energy, Inc. is an energy, smart home and services company, which is engaged in producing and selling energy and related products and services in the United States and Canada. It develops sustainable solutions under the brand names NRG, Reliant, Direct Energy, Green Mountain Energy, and Vivint. Its segments include Texas, which includes activities related to customer, plant and market operations in Texas; East, which includes activities related to customer, plant and market operations in the East; West/Services/Other, which includes assets and activities, namely activities related to customer, plant and market operations in the West and Canada, the Services businesses, activity related to the Cottonwood facility, the remaining renewables activity, including its equity method investment in Ivanpah Master Holdings, LLC, and activity related to its equity method investment for the Gladstone power plant, and Vivint smart home. It serves residential, commercial and industrial customers.</v>
    <v>6603</v>
    <v>New York Stock Exchange</v>
    <v>XNYS</v>
    <v>XNYS</v>
    <v>910 Louisiana Street, HOUSTON, TX, 77002 US</v>
    <v>38.549999999999997</v>
    <v>Electrical Utilities &amp; IPPs</v>
    <v>Stock</v>
    <v>45176.642937325778</v>
    <v>889</v>
    <v>37.991300000000003</v>
    <v>8819874313</v>
    <v>NRG ENERGY, INC.</v>
    <v>NRG ENERGY, INC.</v>
    <v>38.25</v>
    <v>6.4393000000000002</v>
    <v>38.020000000000003</v>
    <v>38.494999999999997</v>
    <v>229117400</v>
    <v>NRG</v>
    <v>NRG ENERGY, INC. (XNYS:NRG)</v>
    <v>509430</v>
    <v>2767846</v>
    <v>1992</v>
  </rv>
  <rv s="2">
    <v>890</v>
  </rv>
  <rv s="0">
    <v>https://www.bing.com/financeapi/forcetrigger?t=c4e5vh&amp;q=XNYS%3aNU&amp;form=skydnc</v>
    <v>Learn more on Bing</v>
  </rv>
  <rv s="1">
    <v>0</v>
    <v>Nu Holdings Ltd (XNYS:NU)</v>
    <v>2</v>
    <v>3</v>
    <v>Finance</v>
    <v>4</v>
    <v>en-US</v>
    <v>c4e5vh</v>
    <v>268435456</v>
    <v>1</v>
    <v>Powered by Refinitiv</v>
    <v>8.2899999999999991</v>
    <v>3.39</v>
    <v>0.90700000000000003</v>
    <v>-4.4999999999999998E-2</v>
    <v>-6.522E-3</v>
    <v>USD</v>
    <v>Nu Holdings Ltd is a Brazil-based company that provides a digital banking platform. The Company offers its customers products across the five financial seasons: spending, saving, investing, borrowing, and protecting. Its spending solutions are designed to help customers pay for goods and services in their everyday lives with a customized credit line or instantly through a mobile phone, while collecting loyalty points and rewards on applicable transactions. Its savings solutions are designed to help customers deposit, manage and save their money in interest-earning accounts with complementary debit cards. Its investing solutions are designed to help customers invest their money in investment products and services. Its borrowing solutions are designed to provide customers with unsecured loans that are easy to receive, manage and pay back. Its NuInsurance protecting solutions are designed to help customers secure life insurance and funeral benefits.</v>
    <v>8049</v>
    <v>New York Stock Exchange</v>
    <v>XNYS</v>
    <v>XNYS</v>
    <v>Rua Capote Valente, 39, Pinheiros, SAO PAULO, SAO PAULO, 05409-000 BR</v>
    <v>6.9</v>
    <v>Banking Services</v>
    <v>Stock</v>
    <v>45176.643015613285</v>
    <v>892</v>
    <v>6.72</v>
    <v>32510632680</v>
    <v>Nu Holdings Ltd</v>
    <v>Nu Holdings Ltd</v>
    <v>6.79</v>
    <v>491.45299999999997</v>
    <v>6.9</v>
    <v>6.8550000000000004</v>
    <v>4742616000</v>
    <v>NU</v>
    <v>Nu Holdings Ltd (XNYS:NU)</v>
    <v>10352125</v>
    <v>27366483</v>
    <v>2016</v>
  </rv>
  <rv s="2">
    <v>893</v>
  </rv>
  <rv s="0">
    <v>https://www.bing.com/financeapi/forcetrigger?t=a1ythw&amp;q=XNYS%3aNUE&amp;form=skydnc</v>
    <v>Learn more on Bing</v>
  </rv>
  <rv s="1">
    <v>0</v>
    <v>NUCOR CORPORATION (XNYS:NUE)</v>
    <v>2</v>
    <v>3</v>
    <v>Finance</v>
    <v>4</v>
    <v>en-US</v>
    <v>a1ythw</v>
    <v>268435456</v>
    <v>1</v>
    <v>Powered by Refinitiv</v>
    <v>182.68</v>
    <v>102.861</v>
    <v>1.6288</v>
    <v>-0.87</v>
    <v>-5.1600000000000005E-3</v>
    <v>USD</v>
    <v>Nucor Corporation is focused on manufacturing steel and steel products that produces direct reduced iron (DRI) for use in its steel mills. The Company’s segments include Steel Mills, Steel Products and Raw Materials. The Steel Mills segment produces sheet steel (hot-rolled, cold-rolled and galvanized), plate steel, structural steel (wide-flange beams, beam blanks, H-piling and sheet piling) and bar steel (blooms, billets, concrete reinforcing bar, merchant bar and engineered special bar quality (SBQ). The Steel Products segment produces steel joists and joist girders, steel deck, hollow structural section steel tubing, electrical conduit, fabricated concrete reinforcing steel, cold finished steel, steel fasteners, steel grating and expanded metal, wire and wire mesh, metal building systems and others. The Raw Materials segment DRI; brokers ferrous and nonferrous metals, pig iron, hot briquetted iron and DRI; supplies ferro-alloys; and processes ferrous and nonferrous scrap metal.</v>
    <v>31400</v>
    <v>New York Stock Exchange</v>
    <v>XNYS</v>
    <v>XNYS</v>
    <v>1915 REXFORD RD, CHARLOTTE, NC, 28211 US</v>
    <v>168.01</v>
    <v>Metals &amp; Mining</v>
    <v>Stock</v>
    <v>45176.64288832109</v>
    <v>895</v>
    <v>166.63</v>
    <v>41718224925</v>
    <v>NUCOR CORPORATION</v>
    <v>NUCOR CORPORATION</v>
    <v>166.9</v>
    <v>7.774</v>
    <v>168.6</v>
    <v>167.73</v>
    <v>248722500</v>
    <v>NUE</v>
    <v>NUCOR CORPORATION (XNYS:NUE)</v>
    <v>309025</v>
    <v>1182334</v>
    <v>1958</v>
  </rv>
  <rv s="2">
    <v>896</v>
  </rv>
  <rv s="0">
    <v>https://www.bing.com/financeapi/forcetrigger?t=aoc18m&amp;q=XLON%3aNFX&amp;form=skydnc</v>
    <v>Learn more on Bing</v>
  </rv>
  <rv s="16">
    <v>38</v>
    <v>NUFORMIX PLC (XLON:NFX)</v>
    <v>2</v>
    <v>64</v>
    <v>Finance</v>
    <v>19</v>
    <v>en-US</v>
    <v>aoc18m</v>
    <v>268435456</v>
    <v>1</v>
    <v>Powered by Refinitiv</v>
    <v>0.6</v>
    <v>0.2</v>
    <v>0.59940000000000004</v>
    <v>-2.5000000000000001E-2</v>
    <v>-9.090899999999999E-2</v>
    <v>GBp</v>
    <v>Nuformix plc is a United Kingdom-based pharmaceutical development company. The Company is engaged in targeting unmet medical needs in fibrosis and oncology via drug repurposing. Its clinical pipeline includes NXP001, NXP002, and NXP004. NXP002 is its pre-clinical lead asset and a potential inhaled treatment for idiopathic pulmonary fibrosis (IPF) and possibly other fibrosing interstitial lung diseases (ILDs). NXP001 is a form of the drug aprepitant that is marketed as a product in the oncology supportive care setting (chemotherapy-induced nausea and vomiting). NXP004 is a form of Olaparib, which is used for the treatment of adults with advanced ovarian cancer and deleterious or suspected deleterious germline BRCA mutation.</v>
    <v>2</v>
    <v>London Stock Exchange</v>
    <v>XLON</v>
    <v>XLON</v>
    <v>6th Fl, 60 Gracechurch Street, LONDON, UNITED KINGDOM-NA, EC3V 0HR GB</v>
    <v>Pharmaceuticals</v>
    <v>Stock</v>
    <v>45176.627156330469</v>
    <v>898</v>
    <v>2046850</v>
    <v>NUFORMIX PLC</v>
    <v>NUFORMIX PLC</v>
    <v>0.27500000000000002</v>
    <v>0.25</v>
    <v>744309400</v>
    <v>NFX</v>
    <v>NUFORMIX PLC (XLON:NFX)</v>
    <v>80884</v>
    <v>1261140</v>
    <v>2015</v>
  </rv>
  <rv s="2">
    <v>899</v>
  </rv>
  <rv s="0">
    <v>https://www.bing.com/financeapi/forcetrigger?t=a1yv52&amp;q=XNAS%3aNVDA&amp;form=skydnc</v>
    <v>Learn more on Bing</v>
  </rv>
  <rv s="1">
    <v>0</v>
    <v>NVIDIA CORPORATION (XNAS:NVDA)</v>
    <v>2</v>
    <v>3</v>
    <v>Finance</v>
    <v>4</v>
    <v>en-US</v>
    <v>a1yv52</v>
    <v>268435456</v>
    <v>1</v>
    <v>Powered by Refinitiv</v>
    <v>502.66</v>
    <v>108.13</v>
    <v>1.7415</v>
    <v>-14.7044</v>
    <v>-3.1244999999999998E-2</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460.43939999999998</v>
    <v>Semiconductors &amp; Semiconductor Equipment</v>
    <v>Stock</v>
    <v>45176.643052800784</v>
    <v>901</v>
    <v>451.52</v>
    <v>1126086832000</v>
    <v>NVIDIA CORPORATION</v>
    <v>NVIDIA CORPORATION</v>
    <v>454.48</v>
    <v>113.6841</v>
    <v>470.61</v>
    <v>455.90559999999999</v>
    <v>2470000000</v>
    <v>NVDA</v>
    <v>NVIDIA CORPORATION (XNAS:NVDA)</v>
    <v>21132336</v>
    <v>58849040</v>
    <v>1998</v>
  </rv>
  <rv s="2">
    <v>902</v>
  </rv>
  <rv s="0">
    <v>https://www.bing.com/financeapi/forcetrigger?t=a1z5im&amp;q=XNYS%3aOI&amp;form=skydnc</v>
    <v>Learn more on Bing</v>
  </rv>
  <rv s="1">
    <v>0</v>
    <v>O-I GLASS, INC. (XNYS:OI)</v>
    <v>2</v>
    <v>3</v>
    <v>Finance</v>
    <v>4</v>
    <v>en-US</v>
    <v>a1z5im</v>
    <v>268435456</v>
    <v>1</v>
    <v>Powered by Refinitiv</v>
    <v>23.57</v>
    <v>12.05</v>
    <v>1.3818999999999999</v>
    <v>-0.23</v>
    <v>-1.1923E-2</v>
    <v>USD</v>
    <v>O-I Glass, Inc. is a manufacturer of glass container products. The Company’s segments include the Americas and Europe. The Company produces glass containers for alcoholic beverages, including beer, flavored malt beverages, spirits, and wine. The Company also produces glass packaging for a variety of food items, soft drinks, teas, juices, and pharmaceuticals. The Company manufactures glass containers in a range of sizes, shapes, and colors. Its customers consist of food and beverage manufacturers, including Anheuser-Busch InBev, Brown-Forman, Carlsberg, Coca-Cola, Constellation, Diageo, Heineken, Molson Coors, Nestle, PepsiCo and Pernod Ricard. It has glass container manufacturing plants in the Americas region located in Brazil, Canada, Colombia, Ecuador, Mexico, Czech Republic, France, Germany, Hungary and the United States. It has a distribution facility in the United States used to import glass containers from its business in Mexico. It has approximately 69 plants in 19 countries.</v>
    <v>24000</v>
    <v>New York Stock Exchange</v>
    <v>XNYS</v>
    <v>XNYS</v>
    <v>One Michael Owens Way, PERRYSBURG, OH, 43551-2999 US</v>
    <v>19.32</v>
    <v>Containers &amp; Packaging</v>
    <v>Stock</v>
    <v>45176.642751828127</v>
    <v>904</v>
    <v>18.945</v>
    <v>2955441694</v>
    <v>O-I GLASS, INC.</v>
    <v>O-I GLASS, INC.</v>
    <v>19.305</v>
    <v>5.4797000000000002</v>
    <v>19.29</v>
    <v>19.059999999999999</v>
    <v>155059900</v>
    <v>OI</v>
    <v>O-I GLASS, INC. (XNYS:OI)</v>
    <v>176987</v>
    <v>941270</v>
    <v>2019</v>
  </rv>
  <rv s="2">
    <v>905</v>
  </rv>
  <rv s="0">
    <v>https://www.bing.com/financeapi/forcetrigger?t=a1zbvh&amp;q=XNAS%3aORLY&amp;form=skydnc</v>
    <v>Learn more on Bing</v>
  </rv>
  <rv s="1">
    <v>0</v>
    <v>O'Reilly Automotive, Inc. (XNAS:ORLY)</v>
    <v>2</v>
    <v>3</v>
    <v>Finance</v>
    <v>4</v>
    <v>en-US</v>
    <v>a1zbvh</v>
    <v>268435456</v>
    <v>1</v>
    <v>Powered by Refinitiv</v>
    <v>975.72</v>
    <v>680</v>
    <v>0.84760000000000002</v>
    <v>-1.31</v>
    <v>-1.387E-3</v>
    <v>USD</v>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v>71612</v>
    <v>Nasdaq Stock Market</v>
    <v>XNAS</v>
    <v>XNAS</v>
    <v>233 S Patterson Ave, SPRINGFIELD, MO, 65802 US</v>
    <v>953.53499999999997</v>
    <v>Specialty Retailers</v>
    <v>Stock</v>
    <v>45176.642838818749</v>
    <v>907</v>
    <v>940.03</v>
    <v>56852538623</v>
    <v>O'Reilly Automotive, Inc.</v>
    <v>O'Reilly Automotive, Inc.</v>
    <v>949.55</v>
    <v>26.2117</v>
    <v>944.79</v>
    <v>943.48</v>
    <v>60258340</v>
    <v>ORLY</v>
    <v>O'Reilly Automotive, Inc. (XNAS:ORLY)</v>
    <v>87508</v>
    <v>335622</v>
    <v>2010</v>
  </rv>
  <rv s="2">
    <v>908</v>
  </rv>
  <rv s="0">
    <v>https://www.bing.com/financeapi/forcetrigger?t=a1zez2&amp;q=XNYS%3aOXY&amp;form=skydnc</v>
    <v>Learn more on Bing</v>
  </rv>
  <rv s="1">
    <v>0</v>
    <v>OCCIDENTAL PETROLEUM CORPORATION (XNYS:OXY)</v>
    <v>2</v>
    <v>3</v>
    <v>Finance</v>
    <v>4</v>
    <v>en-US</v>
    <v>a1zez2</v>
    <v>268435456</v>
    <v>1</v>
    <v>Powered by Refinitiv</v>
    <v>76.11</v>
    <v>55.51</v>
    <v>1.7867</v>
    <v>-0.51029999999999998</v>
    <v>-7.8040000000000002E-3</v>
    <v>USD</v>
    <v>Occidental Petroleum Corporation is an international energy company with assets primarily in the United States, the Middle East and North Africa. The Company operates through three segments: oil and gas, chemical and midstream and marketing. The oil and gas segment explores for, develops and produces oil, which includes condensate, natural gas liquids (NGL) and natural gas. The chemical segment primarily manufactures and markets basic chemicals and vinyl’s. The midstream and marketing segment purchases, markets, gathers, processes, transports, and stores oil, NGL, natural gas, carbon dioxide (CO2) and power. Midstream and marketing segment also includes Occidental’s low-carbon venture businesses (OLCV). OLCV develops carbon capture, utilization and storage (CCUS) projects, including the commercialization of DAC technology, and invests in other low-carbon technologies intended to reduce GHG emissions from its operations and partners with other industries to help reduce their emissions.</v>
    <v>11973</v>
    <v>New York Stock Exchange</v>
    <v>XNYS</v>
    <v>XNYS</v>
    <v>5 GREENWAY PLAZA, SUITE 110, HOUSTON, TX, 77046 US</v>
    <v>65.598399999999998</v>
    <v>Oil &amp; Gas</v>
    <v>Stock</v>
    <v>45176.643043957811</v>
    <v>910</v>
    <v>64.69</v>
    <v>58008590000</v>
    <v>OCCIDENTAL PETROLEUM CORPORATION</v>
    <v>OCCIDENTAL PETROLEUM CORPORATION</v>
    <v>65.290000000000006</v>
    <v>11.0557</v>
    <v>65.39</v>
    <v>64.8797</v>
    <v>884681900</v>
    <v>OXY</v>
    <v>OCCIDENTAL PETROLEUM CORPORATION (XNYS:OXY)</v>
    <v>2233536</v>
    <v>8840751</v>
    <v>1986</v>
  </rv>
  <rv s="2">
    <v>911</v>
  </rv>
  <rv s="0">
    <v>https://www.bing.com/financeapi/forcetrigger?t=a1z7mw&amp;q=XNYS%3aOMC&amp;form=skydnc</v>
    <v>Learn more on Bing</v>
  </rv>
  <rv s="1">
    <v>0</v>
    <v>OMNICOM GROUP INC. (XNYS:OMC)</v>
    <v>2</v>
    <v>3</v>
    <v>Finance</v>
    <v>4</v>
    <v>en-US</v>
    <v>a1z7mw</v>
    <v>268435456</v>
    <v>1</v>
    <v>Powered by Refinitiv</v>
    <v>99.23</v>
    <v>61.85</v>
    <v>0.86899999999999999</v>
    <v>-0.84</v>
    <v>-1.0478000000000001E-2</v>
    <v>USD</v>
    <v>Omnicom Group Inc. is a marketing and corporate communications company. The Company provides advertising, strategic media planning and buying, and precision marketing. It offers commerce and brand consulting, experiential, customer relationship marketing, public relations, healthcare marketing and other specialty communications services to over 5,000 clients in more than 70 countries. It provides a range of services, such as investor relations, branding, marketing research, content marketing, media planning and buying, corporate social responsibility consulting, crisis communications, mobile marketing, custom publishing, multi-cultural marketing, data analytics, and non-profit marketing. It also provides database management, digital/direct marketing, package design, and digital transformation. It offers graphic arts/digital imaging, instore design, interactive marketing, social media marketing, sales support, search engine marketing, shopper marketing, and sports and event marketing.</v>
    <v>74200</v>
    <v>New York Stock Exchange</v>
    <v>XNYS</v>
    <v>XNYS</v>
    <v>280 Park Avenue, NEW YORK, NY, 10017 US</v>
    <v>80.2</v>
    <v>Media &amp; Publishing</v>
    <v>Stock</v>
    <v>45176.642714363283</v>
    <v>913</v>
    <v>79.254999999999995</v>
    <v>15673331229</v>
    <v>OMNICOM GROUP INC.</v>
    <v>OMNICOM GROUP INC.</v>
    <v>80.2</v>
    <v>11.8057</v>
    <v>80.17</v>
    <v>79.33</v>
    <v>197571300</v>
    <v>OMC</v>
    <v>OMNICOM GROUP INC. (XNYS:OMC)</v>
    <v>178378</v>
    <v>1345129</v>
    <v>1944</v>
  </rv>
  <rv s="2">
    <v>914</v>
  </rv>
  <rv s="0">
    <v>https://www.bing.com/financeapi/forcetrigger?t=a1z6nm&amp;q=XNYS%3aOKE&amp;form=skydnc</v>
    <v>Learn more on Bing</v>
  </rv>
  <rv s="1">
    <v>0</v>
    <v>ONEOK, INC. (XNYS:OKE)</v>
    <v>2</v>
    <v>3</v>
    <v>Finance</v>
    <v>4</v>
    <v>en-US</v>
    <v>a1z6nm</v>
    <v>268435456</v>
    <v>1</v>
    <v>Powered by Refinitiv</v>
    <v>71.573700000000002</v>
    <v>50.5</v>
    <v>1.6479999999999999</v>
    <v>0.12</v>
    <v>1.885E-3</v>
    <v>USD</v>
    <v>ONEOK, Inc. is a midstream service provider. The Company owns natural gas liquids (NGLs) systems, connecting NGL supply in the Rocky Mountain, Permian and Mid-Continent regions with market centers and a network of natural gas gathering, processing, storage, and transportation assets. The Company operates through three segments: Natural Gas Gathering and Processing, Natural Gas Liquids, and Natural Gas Pipelines. The Natural Gas Gathering and Processing segment provides midstream services to producers in North Dakota, Montana, Wyoming, Kansas and Oklahoma. The Natural Gas Liquids segment owns and operates facilities that gather, fractionate, and distribute NGLs and store NGL products, primarily in Oklahoma, Kansas, Texas, New Mexico and the Rocky Mountain region, which includes the Williston, Powder River and DJ Basins. The Company’s Natural Gas Pipelines segment, through its wholly owned assets, provides intrastate and interstate transportation and storage services to end-users.</v>
    <v>2966</v>
    <v>New York Stock Exchange</v>
    <v>XNYS</v>
    <v>XNYS</v>
    <v>100 W 5th St, TULSA, OK, 74103 US</v>
    <v>63.79</v>
    <v>Oil &amp; Gas Related Equipment and Services</v>
    <v>Stock</v>
    <v>45176.643053182815</v>
    <v>916</v>
    <v>63.03</v>
    <v>28548221996</v>
    <v>ONEOK, INC.</v>
    <v>ONEOK, INC.</v>
    <v>63.27</v>
    <v>11.734</v>
    <v>63.65</v>
    <v>63.77</v>
    <v>447674800</v>
    <v>OKE</v>
    <v>ONEOK, INC. (XNYS:OKE)</v>
    <v>1255560</v>
    <v>2346226</v>
    <v>1997</v>
  </rv>
  <rv s="2">
    <v>917</v>
  </rv>
  <rv s="0">
    <v>http://pt.wikipedia.org/wiki/Oracle_Corporation</v>
    <v>Wikipedia</v>
  </rv>
  <rv s="4">
    <v>14</v>
    <v>919</v>
  </rv>
  <rv s="5">
    <v>13</v>
    <v>https://www.bing.com/th?id=AMMS_672116c618c664d13b2515d6587ba357&amp;qlt=95</v>
    <v>920</v>
    <v>0</v>
    <v>https://www.bing.com/images/search?form=xlimg&amp;q=oracle+corporation</v>
    <v>Image of ORACLE CORPORATION</v>
  </rv>
  <rv s="0">
    <v>https://www.bing.com/financeapi/forcetrigger?t=a1zbec&amp;q=XNYS%3aORCL&amp;form=skydnc</v>
    <v>Learn more on Bing</v>
  </rv>
  <rv s="6">
    <v>9</v>
    <v>ORACLE CORPORATION (XNYS:ORCL)</v>
    <v>11</v>
    <v>12</v>
    <v>Finance</v>
    <v>4</v>
    <v>en-US</v>
    <v>a1zbec</v>
    <v>268435456</v>
    <v>1</v>
    <v>Powered by Refinitiv</v>
    <v>127.54</v>
    <v>60.78</v>
    <v>0.98880000000000001</v>
    <v>1.022</v>
    <v>8.2199999999999999E-3</v>
    <v>USD</v>
    <v>Oracle Corporation provides products and services that address enterprise information technology (IT) environments. The Company’s businesses include cloud and license, hardware, and services. Its products and services include enterprise applications and infrastructure offerings that are delivered worldwide through a variety of flexible and interoperable IT deployment models. Its cloud and license business markets, sells, and delivers a spectrum of enterprise applications and infrastructure technologies through its cloud and license offerings. Its hardware business provides a selection of enterprise hardware products and hardware-related software products, including Oracle Engineered Systems, servers, storage, industry-specific hardware offerings, operating systems, virtualization, management and other hardware-related software, and related hardware support. Its services business provides consulting services and advanced customer service. It sells to customers all over the world.</v>
    <v>164000</v>
    <v>New York Stock Exchange</v>
    <v>XNYS</v>
    <v>XNYS</v>
    <v>2300 Oracle Way, AUSTIN, TX, 78741 US</v>
    <v>125.96</v>
    <v>921</v>
    <v>Software &amp; IT Services</v>
    <v>Stock</v>
    <v>45176.643001330471</v>
    <v>922</v>
    <v>122.59439999999999</v>
    <v>340237794168</v>
    <v>ORACLE CORPORATION</v>
    <v>ORACLE CORPORATION</v>
    <v>123.79</v>
    <v>40.513399999999997</v>
    <v>124.33</v>
    <v>125.352</v>
    <v>2714259000</v>
    <v>ORCL</v>
    <v>ORACLE CORPORATION (XNYS:ORCL)</v>
    <v>4443912</v>
    <v>7619352</v>
    <v>2005</v>
  </rv>
  <rv s="2">
    <v>923</v>
  </rv>
  <rv s="0">
    <v>https://www.bing.com/financeapi/forcetrigger?t=a2s5fr&amp;q=XNYS%3aPX&amp;form=skydnc</v>
    <v>Learn more on Bing</v>
  </rv>
  <rv s="1">
    <v>0</v>
    <v>P10 Inc (XNYS:PX)</v>
    <v>2</v>
    <v>3</v>
    <v>Finance</v>
    <v>4</v>
    <v>en-US</v>
    <v>a2s5fr</v>
    <v>268435456</v>
    <v>1</v>
    <v>Powered by Refinitiv</v>
    <v>13.41</v>
    <v>8.75</v>
    <v>1.0768</v>
    <v>-0.21</v>
    <v>-1.7995000000000001E-2</v>
    <v>USD</v>
    <v>P10, Inc. is a multi-asset class private market solutions provider in the alternative asset management industry. The Company structures, manages and monitors portfolios of private market investments, which include specialized funds and customized separate accounts within primary investment funds, secondary investments, direct investments and co-investments (specialized investment vehicles), across attractive asset classes and geographies. Its portfolio of private solutions includes Private Equity, Venture Capital, Impact Investing and Private Credit. It markets its solutions under various brands, including RCP Advisors, Bonaccord Capital, and P10 Advisors, its Private Equity solutions; TrueBridge, its Venture Capital solution; Enhanced, its Impact Investing solution; and Five Points, Hark Capital, and WTI, its Private Credit solutions. Its investor base includes institutional investors, including pension funds, endowments, foundations, corporate pensions and financial institutions.</v>
    <v>234</v>
    <v>New York Stock Exchange</v>
    <v>XNYS</v>
    <v>XNYS</v>
    <v>4514 Cole Avenue, Suite 1600, Suite 1600, DALLAS, TX, 75205 US</v>
    <v>11.64</v>
    <v>Investment Banking &amp; Investment Services</v>
    <v>Stock</v>
    <v>45176.642890439063</v>
    <v>925</v>
    <v>11.44</v>
    <v>1331711592</v>
    <v>P10 Inc</v>
    <v>P10 Inc</v>
    <v>11.64</v>
    <v>113.0595</v>
    <v>11.67</v>
    <v>11.46</v>
    <v>116205200</v>
    <v>PX</v>
    <v>P10 Inc (XNYS:PX)</v>
    <v>60012</v>
    <v>234415</v>
    <v>2021</v>
  </rv>
  <rv s="2">
    <v>926</v>
  </rv>
  <rv s="0">
    <v>https://www.bing.com/financeapi/forcetrigger?t=a1zk27&amp;q=XNAS%3aPCAR&amp;form=skydnc</v>
    <v>Learn more on Bing</v>
  </rv>
  <rv s="1">
    <v>0</v>
    <v>PACCAR INC (XNAS:PCAR)</v>
    <v>2</v>
    <v>3</v>
    <v>Finance</v>
    <v>4</v>
    <v>en-US</v>
    <v>a1zk27</v>
    <v>268435456</v>
    <v>1</v>
    <v>Powered by Refinitiv</v>
    <v>90.05</v>
    <v>54.64</v>
    <v>0.96860000000000002</v>
    <v>-0.08</v>
    <v>-9.6679999999999997E-4</v>
    <v>USD</v>
    <v>PACCAR Inc (PACCAR) is a global technology company. The Company operates through three segments: Truck, Parts, and Financial Services. The Truck segment includes the design, manufacture, and distribution of light-, medium- and heavy-duty commercial trucks. PACCAR’s trucks are marketed under the Kenworth, Peterbilt, and DAF nameplates. The Company also designs and manufactures diesel engines, primarily for use in the Company’s trucks, at its facilities in Columbus, Mississippi; Eindhoven, the Netherlands; and Ponta Grossa, Brazil. The Parts segment includes the distribution of aftermarket parts for trucks and related commercial vehicles. The Financial Services segment includes finance and leasing products and services provided to customers and dealers. The Company operates in approximately 26 countries in North America, Europe, Australia, and South America. It also conducts full-service leasing operations in North America, Germany, and Australia under the PacLease trade name.</v>
    <v>31100</v>
    <v>Nasdaq Stock Market</v>
    <v>XNAS</v>
    <v>XNAS</v>
    <v>777 106th Avenue NE, BELLEVUE, WA, 98004 US</v>
    <v>83.25</v>
    <v>Machinery, Equipment &amp; Components</v>
    <v>Stock</v>
    <v>45176.642942013284</v>
    <v>928</v>
    <v>81.77</v>
    <v>43220297617</v>
    <v>PACCAR INC</v>
    <v>PACCAR INC</v>
    <v>82.75</v>
    <v>17.462299999999999</v>
    <v>82.75</v>
    <v>82.67</v>
    <v>522805100</v>
    <v>PCAR</v>
    <v>PACCAR INC (XNAS:PCAR)</v>
    <v>621177</v>
    <v>2033644</v>
    <v>1971</v>
  </rv>
  <rv s="2">
    <v>929</v>
  </rv>
  <rv s="0">
    <v>https://www.bing.com/financeapi/forcetrigger?t=aa8iz2&amp;q=XASX%3aPCL&amp;form=skydnc</v>
    <v>Learn more on Bing</v>
  </rv>
  <rv s="11">
    <v>26</v>
    <v>PANCONTINENTAL ENERGY NL (XASX:PCL)</v>
    <v>2</v>
    <v>7</v>
    <v>Finance</v>
    <v>8</v>
    <v>en-US</v>
    <v>aa8iz2</v>
    <v>268435456</v>
    <v>1</v>
    <v>Powered by Refinitiv</v>
    <v>2.3E-2</v>
    <v>3.0000000000000001E-3</v>
    <v>-1.327</v>
    <v>1E-3</v>
    <v>5.5556000000000001E-2</v>
    <v>AUD</v>
    <v>Pancontinental Energy NL is an Australia-based petroleum (oil and gas) exploration company. The Company is focused on conventional oil and gas projects. The Company operates projects in Namibia, Kenya, and Australia. The project in Namibia includes Walvis Basin PEL 37 and Orange Basin PEL 87. The Walvis Basin PEL 37 is located approximately 17,295 square kilometers in Walvis Basin, Offshore Namibia. The Orange Basin PEL 87 is located approximately 10,947 square kilometers in Orange Basin, Offshore Namibia. The Kenya project includes Lamu Basin L6, which is located approximately 5,010 square kilometers in Lamu Basin, Onshore and Offshore Kenya. The project in Australia includes Queensland's Cooper Eromanga Basin, which includes ATP 920 and ATP 924. The ATP 920 is located approximately 2,337 square kilometers. The ATP 924 is located over 2,220 square kilometers in Cooper Eromanga Basin.</v>
    <v>3</v>
    <v>Australian Securities Exchange</v>
    <v>XASX</v>
    <v>XASX</v>
    <v>Level 2, 30 Richardson St, PERTH, WESTERN AUSTRALIA, 6005 AU</v>
    <v>1.9E-2</v>
    <v>Oil &amp; Gas</v>
    <v>Stock</v>
    <v>45176.375</v>
    <v>931</v>
    <v>1.7999999999999999E-2</v>
    <v>145084000</v>
    <v>PANCONTINENTAL ENERGY NL</v>
    <v>PANCONTINENTAL ENERGY NL</v>
    <v>1.7999999999999999E-2</v>
    <v>1.7999999999999999E-2</v>
    <v>1.9E-2</v>
    <v>8060223000</v>
    <v>PCL</v>
    <v>PANCONTINENTAL ENERGY NL (XASX:PCL)</v>
    <v>3268045</v>
    <v>11035500</v>
    <v>1985</v>
  </rv>
  <rv s="2">
    <v>932</v>
  </rv>
  <rv s="0">
    <v>https://www.bing.com/financeapi/forcetrigger?t=a1ztzr&amp;q=XNYS%3aPH&amp;form=skydnc</v>
    <v>Learn more on Bing</v>
  </rv>
  <rv s="1">
    <v>0</v>
    <v>PARKER-HANNIFIN CORPORATION (XNYS:PH)</v>
    <v>2</v>
    <v>3</v>
    <v>Finance</v>
    <v>4</v>
    <v>en-US</v>
    <v>a1ztzr</v>
    <v>268435456</v>
    <v>1</v>
    <v>Powered by Refinitiv</v>
    <v>428.1635</v>
    <v>235.69</v>
    <v>1.5201</v>
    <v>-4.07</v>
    <v>-9.8820000000000002E-3</v>
    <v>USD</v>
    <v>Parker-Hannifin Corporation is a manufacturer of motion and control technologies and systems, providing precision engineered solutions for a range of mobile, industrial and aerospace markets. The Company’s segments include Diversified Industrial and Aerospace Systems. The Diversified Industrial segment is an aggregation of several business units, which manufacture motion-control and fluid power system components for builders and users of various types of manufacturing, packaging, transportation, agricultural, construction, and military vehicles and equipment. This segment offers products, such as aerospace filters and systems and compressed air and gas treatment solutions, among others. The Aerospace Systems segment produces hydraulic, fuel, pneumatic and electro-mechanical systems and components, which are utilized on domestic commercial, military and general aviation aircraft. This segment serves original equipment and maintenance, repair and overhaul customers around the world.</v>
    <v>62730</v>
    <v>New York Stock Exchange</v>
    <v>XNYS</v>
    <v>XNYS</v>
    <v>6035 Parkland Boulevard, CLEVELAND, OH, 44124-4141 US</v>
    <v>410.7525</v>
    <v>Machinery, Equipment &amp; Components</v>
    <v>Stock</v>
    <v>45176.642939467187</v>
    <v>934</v>
    <v>405.07</v>
    <v>52373040606</v>
    <v>PARKER-HANNIFIN CORPORATION</v>
    <v>PARKER-HANNIFIN CORPORATION</v>
    <v>409.58</v>
    <v>25.699000000000002</v>
    <v>411.86</v>
    <v>407.79</v>
    <v>128431400</v>
    <v>PH</v>
    <v>PARKER-HANNIFIN CORPORATION (XNYS:PH)</v>
    <v>118142</v>
    <v>648230</v>
    <v>1938</v>
  </rv>
  <rv s="2">
    <v>935</v>
  </rv>
  <rv s="0">
    <v>https://www.bing.com/financeapi/forcetrigger?t=aazl3m&amp;q=XTSE%3aPKI&amp;form=skydnc</v>
    <v>Learn more on Bing</v>
  </rv>
  <rv s="1">
    <v>0</v>
    <v>PARKLAND CORPORATION. (XTSE:PKI)</v>
    <v>2</v>
    <v>58</v>
    <v>Finance</v>
    <v>8</v>
    <v>en-US</v>
    <v>aazl3m</v>
    <v>268435456</v>
    <v>1</v>
    <v>Powered by Refinitiv</v>
    <v>39.07</v>
    <v>24.25</v>
    <v>1.4162999999999999</v>
    <v>0.52</v>
    <v>1.3663000000000002E-2</v>
    <v>CAD</v>
    <v>Parkland Corporation is an international fuel distributor and retailer. The Company’s segments include Canada, International, USA, and Refining. Canada segment owns, supplies, and supports a network of retail gas stations, frozen food retail locations, convenience stores, card lock sites, bulk fuel, propane, heating oil, lubricants, and other related services. International segment includes operations in over 23 countries and territories predominantly located in the Caribbean and northern coast of South America. This segment operates and services a network of retail service stations under brands, including Sol, Esso, Mobil, Shell and Texaco. USA segment delivers fuel, lubricants, and other related products and services. Refining segment is responsible for the refining of fuel products, such as gasoline, diesel, and jet fuel, and is also engaged in renewable business activities, such as co-processing of bio-feedstocks and blending of low-carbon intensity fuels with gasoline and diesel.</v>
    <v>6284</v>
    <v>Toronto Stock Exchange</v>
    <v>XTSE</v>
    <v>XTSE</v>
    <v>1800, 240-4 Ave SW, CALGARY, AB, T2P 4H4 CA</v>
    <v>38.68</v>
    <v>Oil &amp; Gas</v>
    <v>Stock</v>
    <v>45176.632210648146</v>
    <v>937</v>
    <v>37.82</v>
    <v>6783938064</v>
    <v>PARKLAND CORPORATION.</v>
    <v>PARKLAND CORPORATION.</v>
    <v>38.159999999999997</v>
    <v>19.649999999999999</v>
    <v>38.06</v>
    <v>38.58</v>
    <v>175840800</v>
    <v>PKI</v>
    <v>PARKLAND CORPORATION. (XTSE:PKI)</v>
    <v>142491</v>
    <v>477980</v>
    <v>2022</v>
  </rv>
  <rv s="2">
    <v>938</v>
  </rv>
  <rv s="0">
    <v>https://www.bing.com/financeapi/forcetrigger?t=a1zmkr&amp;q=XNAS%3aPDCO&amp;form=skydnc</v>
    <v>Learn more on Bing</v>
  </rv>
  <rv s="1">
    <v>0</v>
    <v>Patterson Companies, Inc. (XNAS:PDCO)</v>
    <v>2</v>
    <v>3</v>
    <v>Finance</v>
    <v>4</v>
    <v>en-US</v>
    <v>a1zmkr</v>
    <v>268435456</v>
    <v>1</v>
    <v>Powered by Refinitiv</v>
    <v>34.53</v>
    <v>23.87</v>
    <v>1.3</v>
    <v>7.0000000000000007E-2</v>
    <v>2.3610000000000003E-3</v>
    <v>USD</v>
    <v>Patterson Companies, Inc. is a value-added specialty distributor serving the United States and Canadian dental supply markets and the United States, Canadian and United Kingdom animal health supply markets. The Company’s segments include Dental, Animal Health and Corporate. Dental segment provides a virtually complete range of consumable dental products, equipment and software, turnkey digital solutions and value-added services to dentists, dental laboratories, institutions, and other healthcare professionals throughout North America. Animal Health segment is a full-line distributor in North America and the United Kingdom. of animal health products, services, and technologies to both the production-animal and companion-pet markets. The Company provides relief services. It also provides pasteurizing equipment and single-use bags that allow dairy producers to produce, store and feed colostrum for newborn calves, as well as product offerings for beef cattle producers.</v>
    <v>7600</v>
    <v>Nasdaq Stock Market</v>
    <v>XNAS</v>
    <v>XNAS</v>
    <v>1031 Mendota Heights Rd, SAINT PAUL, MN, 55120-1401 US</v>
    <v>29.72</v>
    <v>Healthcare Equipment &amp; Supplies</v>
    <v>Stock</v>
    <v>45176.642835740626</v>
    <v>940</v>
    <v>29.42</v>
    <v>2848662000</v>
    <v>Patterson Companies, Inc.</v>
    <v>Patterson Companies, Inc.</v>
    <v>29.66</v>
    <v>13.4933</v>
    <v>29.65</v>
    <v>29.72</v>
    <v>95850000</v>
    <v>PDCO</v>
    <v>Patterson Companies, Inc. (XNAS:PDCO)</v>
    <v>141867</v>
    <v>941802</v>
    <v>1992</v>
  </rv>
  <rv s="2">
    <v>941</v>
  </rv>
  <rv s="0">
    <v>https://www.bing.com/financeapi/forcetrigger?t=a1zhcw&amp;q=XNAS%3aPAYX&amp;form=skydnc</v>
    <v>Learn more on Bing</v>
  </rv>
  <rv s="1">
    <v>0</v>
    <v>PAYCHEX, INC. (XNAS:PAYX)</v>
    <v>2</v>
    <v>3</v>
    <v>Finance</v>
    <v>4</v>
    <v>en-US</v>
    <v>a1zhcw</v>
    <v>268435456</v>
    <v>1</v>
    <v>Powered by Refinitiv</v>
    <v>129.69999999999999</v>
    <v>104.09</v>
    <v>0.98140000000000005</v>
    <v>0.03</v>
    <v>2.4919999999999999E-4</v>
    <v>USD</v>
    <v>Paychex, Inc. is a provider of human capital management solutions for human resources (HR), payroll, benefits and insurance services for small-to-medium-sized businesses and their employees across the United States and parts of Europe. The Company offers a portfolio of HCM technology and HR advisory solutions that help its clients navigate the challenges of HR. Its clients have the option of doing payroll online using its software as a service (SaaS) technology, outsourcing to its payroll specialists, or using a combination of those solutions. Payroll is integrated with HCM software modules for clients who have more complex HR needs. It also provides comprehensive HR outsourcing through its administrative services organization and PEO solutions. The Company's HCM SaaS platform is Paychex Flex, which provides workforce management throughout the employee life cycle from recruiting and hiring to retirement, including recruiting, onboarding, HR, time and attendance and employee benefits.</v>
    <v>16600</v>
    <v>Nasdaq Stock Market</v>
    <v>XNAS</v>
    <v>XNAS</v>
    <v>911 Panorama Trail S, ROCHESTER, NY, 14625-0397 US</v>
    <v>121.09</v>
    <v>Professional &amp; Commercial Services</v>
    <v>Stock</v>
    <v>45176.642887256246</v>
    <v>943</v>
    <v>119.99299999999999</v>
    <v>43464989960</v>
    <v>PAYCHEX, INC.</v>
    <v>PAYCHEX, INC.</v>
    <v>120.44</v>
    <v>28.005500000000001</v>
    <v>120.37</v>
    <v>120.4</v>
    <v>361004900</v>
    <v>PAYX</v>
    <v>PAYCHEX, INC. (XNAS:PAYX)</v>
    <v>249029</v>
    <v>1379531</v>
    <v>1979</v>
  </rv>
  <rv s="2">
    <v>944</v>
  </rv>
  <rv s="0">
    <v>https://www.bing.com/financeapi/forcetrigger?t=a1oyr7&amp;q=XNYS%3aBTU&amp;form=skydnc</v>
    <v>Learn more on Bing</v>
  </rv>
  <rv s="1">
    <v>0</v>
    <v>PEABODY ENERGY CORPORATION (XNYS:BTU)</v>
    <v>2</v>
    <v>3</v>
    <v>Finance</v>
    <v>4</v>
    <v>en-US</v>
    <v>a1oyr7</v>
    <v>268435456</v>
    <v>1</v>
    <v>Powered by Refinitiv</v>
    <v>32.89</v>
    <v>17.71</v>
    <v>1.0879000000000001</v>
    <v>-0.09</v>
    <v>-4.1099999999999999E-3</v>
    <v>USD</v>
    <v>Peabody Energy Corporation is a producer of metallurgical and thermal coal. The Company owns interest in 17 active coal mining operations located in the United States and Australia, including interests in Middlemount Coal Pty Ltd. (Middlemount). In addition, the Company markets and brokers coal from other coal producers, trades coal and freight-related contracts, and partnered in a joint venture with the intent of developing various sites. The Company’s segments include Seaborne Thermal Mining, Seaborne Metallurgical Mining, Powder River Basin Mining, Other U.S. Thermal Mining and Corporate and Other. Seaborne Thermal Mining segment’s operations consist of mines in New South Wales, Australia. The mines in that segment utilize both surface and underground extraction processes to mine low-sulfur, high Btu thermal coal. Seaborne Metallurgical Mining segment’s operations consist of mines in Queensland, Australia, one in New South Wales, Australia and one in Alabama, United States.</v>
    <v>5500</v>
    <v>New York Stock Exchange</v>
    <v>XNYS</v>
    <v>XNYS</v>
    <v>701 MARKET ST, ST. LOUIS, MO, 63101-1826 US</v>
    <v>22.085000000000001</v>
    <v>Coal</v>
    <v>Stock</v>
    <v>45176.642586168753</v>
    <v>946</v>
    <v>21.68</v>
    <v>2896368000</v>
    <v>PEABODY ENERGY CORPORATION</v>
    <v>PEABODY ENERGY CORPORATION</v>
    <v>21.88</v>
    <v>2.6714000000000002</v>
    <v>21.9</v>
    <v>21.81</v>
    <v>132800000</v>
    <v>BTU</v>
    <v>PEABODY ENERGY CORPORATION (XNYS:BTU)</v>
    <v>591346</v>
    <v>3110771</v>
    <v>1998</v>
  </rv>
  <rv s="2">
    <v>947</v>
  </rv>
  <rv s="0">
    <v>https://www.bing.com/financeapi/forcetrigger?t=axyhnm&amp;q=XNAS%3aPEP&amp;form=skydnc</v>
    <v>Learn more on Bing</v>
  </rv>
  <rv s="1">
    <v>0</v>
    <v>PEPSICO, INC. (XNAS:PEP)</v>
    <v>2</v>
    <v>3</v>
    <v>Finance</v>
    <v>4</v>
    <v>en-US</v>
    <v>axyhnm</v>
    <v>268435456</v>
    <v>1</v>
    <v>Powered by Refinitiv</v>
    <v>196.88</v>
    <v>160.97999999999999</v>
    <v>0.55100000000000005</v>
    <v>1.165</v>
    <v>6.6669999999999993E-3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176.48</v>
    <v>Beverages</v>
    <v>Stock</v>
    <v>45176.64302834453</v>
    <v>949</v>
    <v>175.21</v>
    <v>240529900000</v>
    <v>PEPSICO, INC.</v>
    <v>PEPSICO, INC.</v>
    <v>175.85</v>
    <v>30.254300000000001</v>
    <v>174.73</v>
    <v>175.89500000000001</v>
    <v>1376581000</v>
    <v>PEP</v>
    <v>PEPSICO, INC. (XNAS:PEP)</v>
    <v>1053214</v>
    <v>4214434</v>
    <v>1986</v>
  </rv>
  <rv s="2">
    <v>950</v>
  </rv>
  <rv s="0">
    <v>https://www.bing.com/financeapi/forcetrigger?t=a216lh&amp;q=XNYS%3aPRGO&amp;form=skydnc</v>
    <v>Learn more on Bing</v>
  </rv>
  <rv s="1">
    <v>0</v>
    <v>PERRIGO COMPANY PUBLIC LIMITED COMPANY (XNYS:PRGO)</v>
    <v>2</v>
    <v>3</v>
    <v>Finance</v>
    <v>4</v>
    <v>en-US</v>
    <v>a216lh</v>
    <v>268435456</v>
    <v>1</v>
    <v>Powered by Refinitiv</v>
    <v>41.44</v>
    <v>30.78</v>
    <v>0.8216</v>
    <v>-0.34</v>
    <v>-9.8919999999999998E-3</v>
    <v>USD</v>
    <v>Perrigo Company plc is an Ireland-based provider of over the counter (OTC) health and wellness solutions that are designed to enhance individual well-being. The Company's segments include Consumer Self-Care Americas (CSCA) and Consumer Self-Care International (CSCI). The CSCA segment comprises its consumer self-care business (OTC, infant formula, and oral care categories, and contract manufacturing) in the United States and Canada, including the HRA Pharma self-care business (Women's Health and Skin-Care categories) in the United States and Canada. The CSCI segment comprises its consumer self-care business in Europe and Australia, which are primarily branded, its store brand business in the United Kingdom and parts of Europe and Asia and includes the HRA Pharma self-care business (Women's Health, Skin-Care and Rare-Disease categories) in Europe. Its product categories include Upper Respiratory, Pain and Sleep-Aids, Skincare and Personal Hygiene, Digestive Health, Nutrition and others.</v>
    <v>8900</v>
    <v>New York Stock Exchange</v>
    <v>XNYS</v>
    <v>XNYS</v>
    <v>The Sharp Building, Hogan Place, Dublin 2, DUBLIN, DUBLIN IE</v>
    <v>34.53</v>
    <v>Pharmaceuticals</v>
    <v>Stock</v>
    <v>45176.642774478903</v>
    <v>952</v>
    <v>33.68</v>
    <v>4607549701</v>
    <v>PERRIGO COMPANY PUBLIC LIMITED COMPANY</v>
    <v>PERRIGO COMPANY PUBLIC LIMITED COMPANY</v>
    <v>34.505000000000003</v>
    <v>0</v>
    <v>34.369999999999997</v>
    <v>34.03</v>
    <v>135396700</v>
    <v>PRGO</v>
    <v>PERRIGO COMPANY PUBLIC LIMITED COMPANY (XNYS:PRGO)</v>
    <v>448622</v>
    <v>1583295</v>
    <v>2013</v>
  </rv>
  <rv s="2">
    <v>953</v>
  </rv>
  <rv s="0">
    <v>https://www.bing.com/financeapi/forcetrigger?t=a1zqnm&amp;q=XNYS%3aPFE&amp;form=skydnc</v>
    <v>Learn more on Bing</v>
  </rv>
  <rv s="1">
    <v>0</v>
    <v>PFIZER INC. (XNYS:PFE)</v>
    <v>2</v>
    <v>3</v>
    <v>Finance</v>
    <v>4</v>
    <v>en-US</v>
    <v>a1zqnm</v>
    <v>268435456</v>
    <v>1</v>
    <v>Powered by Refinitiv</v>
    <v>54.93</v>
    <v>34.04</v>
    <v>0.58430000000000004</v>
    <v>-0.155</v>
    <v>-4.5100000000000001E-3</v>
    <v>USD</v>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v>83000</v>
    <v>New York Stock Exchange</v>
    <v>XNYS</v>
    <v>XNYS</v>
    <v>66 HUDSON BOULEVARD EAST, NEW YORK, NY, 10001-2192 US</v>
    <v>34.64</v>
    <v>Pharmaceuticals</v>
    <v>Stock</v>
    <v>45176.643000902346</v>
    <v>955</v>
    <v>34.04</v>
    <v>193176487185</v>
    <v>PFIZER INC.</v>
    <v>PFIZER INC.</v>
    <v>34.450000000000003</v>
    <v>9.1570999999999998</v>
    <v>34.369999999999997</v>
    <v>34.215000000000003</v>
    <v>5645959000</v>
    <v>PFE</v>
    <v>PFIZER INC. (XNYS:PFE)</v>
    <v>8083166</v>
    <v>22997827</v>
    <v>1942</v>
  </rv>
  <rv s="2">
    <v>956</v>
  </rv>
  <rv s="0">
    <v>http://zh.wikipedia.org/wiki/太平洋瓦電公司</v>
    <v>Wikipedia</v>
  </rv>
  <rv s="4">
    <v>14</v>
    <v>958</v>
  </rv>
  <rv s="5">
    <v>13</v>
    <v>https://www.bing.com/th?id=AMMS_d7c2863336a8698ebd1054cdf3b7bcff&amp;qlt=95</v>
    <v>959</v>
    <v>0</v>
    <v>https://www.bing.com/images/search?form=xlimg&amp;q=pacific+gas+and+electric+company</v>
    <v>Image of PG&amp;E CORPORATION</v>
  </rv>
  <rv s="0">
    <v>https://www.bing.com/financeapi/forcetrigger?t=a1zkar&amp;q=XNYS%3aPCG&amp;form=skydnc</v>
    <v>Learn more on Bing</v>
  </rv>
  <rv s="6">
    <v>9</v>
    <v>PG&amp;E CORPORATION (XNYS:PCG)</v>
    <v>11</v>
    <v>12</v>
    <v>Finance</v>
    <v>4</v>
    <v>en-US</v>
    <v>a1zkar</v>
    <v>268435456</v>
    <v>1</v>
    <v>Powered by Refinitiv</v>
    <v>18.190000000000001</v>
    <v>12.13</v>
    <v>1.1257999999999999</v>
    <v>0.46</v>
    <v>2.7964000000000003E-2</v>
    <v>USD</v>
    <v>PG&amp;E Corporation is a holding company. The Company's primary operating subsidiary is Pacific Gas and Electric Company (the Utility), which operates in northern and central California. The Utility is engaged in the sale and delivery of electricity and natural gas to customers. The Utility generates electricity and provides electricity transmission and distribution services throughout its service area in northern and central California to residential, commercial, industrial, and agricultural customers. The Utility provides electricity, transmission, and distribution services in its service area. Customers also can obtain electricity from alternative providers such as municipalities or community choice aggregators (CCAs). The Utility owns approximately 18,000 circuit miles of interconnected transmission lines operating at voltages ranging from 60 kilovolt (kV) to 500 kV. It also operates 33 electric transmission substations with a capacity of approximately 65,000 megavolt ampere (MVA).</v>
    <v>10</v>
    <v>New York Stock Exchange</v>
    <v>XNYS</v>
    <v>XNYS</v>
    <v>300 Lakeside Drive, OAKLAND, CA, 94612 US</v>
    <v>16.920000000000002</v>
    <v>960</v>
    <v>Electrical Utilities &amp; IPPs</v>
    <v>Stock</v>
    <v>45176.643023043747</v>
    <v>961</v>
    <v>16.535</v>
    <v>43441536350</v>
    <v>PG&amp;E CORPORATION</v>
    <v>PG&amp;E CORPORATION</v>
    <v>16.59</v>
    <v>18.053100000000001</v>
    <v>16.45</v>
    <v>16.91</v>
    <v>2568985000</v>
    <v>PCG</v>
    <v>PG&amp;E CORPORATION (XNYS:PCG)</v>
    <v>5624799</v>
    <v>13835472</v>
    <v>1995</v>
  </rv>
  <rv s="2">
    <v>962</v>
  </rv>
  <rv s="0">
    <v>https://www.bing.com/financeapi/forcetrigger?t=a1zzmw&amp;q=XNYS%3aPM&amp;form=skydnc</v>
    <v>Learn more on Bing</v>
  </rv>
  <rv s="1">
    <v>0</v>
    <v>Philip Morris International Inc. (XNYS:PM)</v>
    <v>2</v>
    <v>3</v>
    <v>Finance</v>
    <v>4</v>
    <v>en-US</v>
    <v>a1zzmw</v>
    <v>268435456</v>
    <v>1</v>
    <v>Powered by Refinitiv</v>
    <v>105.62</v>
    <v>82.85</v>
    <v>0.7389</v>
    <v>0.21</v>
    <v>2.245E-3</v>
    <v>USD</v>
    <v>Philip Morris International Inc. (PMI) is an international tobacco company. PMI delivers a smoke-free future and is evolving its portfolio for the long term to include products outside of the tobacco and nicotine sector. PMI's product portfolio primarily consists of cigarettes and smoke-free products. PMI develops smoke-free products for adults who would otherwise continue to smoke. This includes the building of scientific assessment capabilities in the areas of pre-clinical systems toxicology, clinical and behavioral research, as well as post-market studies. PMI, through Swedish Match AB, creates a smoke-free champion led by its IQOS and ZYN brands. The United States Food and Drug Administration has authorized versions of PMI’s IQOS Platform 1 devices and consumables and Swedish Match’s General snus as Modified Risk Tobacco Products. PMI's smoke-free products are available for sale in 78 markets and purchased by approximately 18.5 million adults around the world.</v>
    <v>79800</v>
    <v>New York Stock Exchange</v>
    <v>XNYS</v>
    <v>XNYS</v>
    <v>677 Washington Blvd, Ste. 1100, STAMFORD, CT, 06901 US</v>
    <v>94.387100000000004</v>
    <v>Food &amp; Tobacco</v>
    <v>Stock</v>
    <v>45176.642998483592</v>
    <v>964</v>
    <v>93.32</v>
    <v>145547867200</v>
    <v>Philip Morris International Inc.</v>
    <v>Philip Morris International Inc.</v>
    <v>94.21</v>
    <v>18.097300000000001</v>
    <v>93.55</v>
    <v>93.76</v>
    <v>1552345000</v>
    <v>PM</v>
    <v>Philip Morris International Inc. (XNYS:PM)</v>
    <v>483680</v>
    <v>2793961</v>
    <v>2007</v>
  </rv>
  <rv s="2">
    <v>965</v>
  </rv>
  <rv s="0">
    <v>https://www.bing.com/financeapi/forcetrigger?t=a21d27&amp;q=XNYS%3aPSX&amp;form=skydnc</v>
    <v>Learn more on Bing</v>
  </rv>
  <rv s="1">
    <v>0</v>
    <v>PHILLIPS 66 (XNYS:PSX)</v>
    <v>2</v>
    <v>3</v>
    <v>Finance</v>
    <v>4</v>
    <v>en-US</v>
    <v>a21d27</v>
    <v>268435456</v>
    <v>1</v>
    <v>Powered by Refinitiv</v>
    <v>118.77</v>
    <v>74.02</v>
    <v>1.3662000000000001</v>
    <v>1.34</v>
    <v>1.1488E-2</v>
    <v>USD</v>
    <v>Phillips 66 is a diversified energy company with midstream, chemicals, refining, and marketing and specialties businesses. The Company operates through four segments: Midstream, Chemicals, Refining, and Marketing and Specialties (M&amp;S). Its Midstream segment provides crude oil and refined petroleum product transportation, terminaling and processing services, as well as natural gas and natural gas liquids (NGL) transportation, storage, fractionation, gathering, processing and marketing services, mainly in the United States. The Chemicals segment consists of its equity investment in Chevron Phillips Chemical Company LLC (CPChem), which manufactures and markets petrochemicals and plastics on a worldwide basis. Its Refining segment refines crude oil and other feedstocks into petroleum products, such as gasoline, distillates and aviation fuels, as well as renewable fuels. Its Marketing &amp; Specialties segment purchases for resale and markets refined petroleum products and renewable fuels.</v>
    <v>13000</v>
    <v>New York Stock Exchange</v>
    <v>XNYS</v>
    <v>XNYS</v>
    <v>2331 Citywest Blvd., HOUSTON, TX, 77042 US</v>
    <v>118.42</v>
    <v>Oil &amp; Gas</v>
    <v>Stock</v>
    <v>45176.642973876566</v>
    <v>967</v>
    <v>116.77</v>
    <v>52535066442</v>
    <v>PHILLIPS 66</v>
    <v>PHILLIPS 66</v>
    <v>116.88</v>
    <v>5.0655999999999999</v>
    <v>116.64</v>
    <v>117.98</v>
    <v>445287900</v>
    <v>PSX</v>
    <v>PHILLIPS 66 (XNYS:PSX)</v>
    <v>754434</v>
    <v>2965909</v>
    <v>2011</v>
  </rv>
  <rv s="2">
    <v>968</v>
  </rv>
  <rv s="0">
    <v>https://www.bing.com/financeapi/forcetrigger?t=b1v2a2&amp;q=XNAS%3aPLL&amp;form=skydnc</v>
    <v>Learn more on Bing</v>
  </rv>
  <rv s="11">
    <v>26</v>
    <v>PIEDMONT LITHIUM INC. (XNAS:PLL)</v>
    <v>2</v>
    <v>27</v>
    <v>Finance</v>
    <v>4</v>
    <v>en-US</v>
    <v>b1v2a2</v>
    <v>268435456</v>
    <v>1</v>
    <v>Powered by Refinitiv</v>
    <v>76.778499999999994</v>
    <v>41.02</v>
    <v>1.0828</v>
    <v>-1.2450000000000001</v>
    <v>-2.7734000000000002E-2</v>
    <v>USD</v>
    <v>Piedmont Lithium, Inc. is engaged in developing a multi-asset, integrated lithium business. It supplies lithium hydroxide to electric vehicles and battery manufacturing supply chains in North America. Its projects include its Carolina Lithium and Tennessee Lithium projects in the United States. Tennessee Lithium is a proposed merchant lithium hydroxide manufacturing plant in McMinn County, Tennessee. Carolina Lithium is a proposed, fully integrated spodumene concentrate-to-lithium hydroxide project in Gaston County, North Carolina. Its project portfolio includes strategic investments in lithium assets in Quebec, Canada and Ghana, West Africa. Carolina Lithium is located within a resource in the Carolina Tin-Spodumene Belt and is being designed as a fully integrated project with mining, spodumene concentrate production, and lithium hydroxide manufacturing on a single site in Gaston County, North Carolina. It is also engaged in permitting activities with state and local representatives.</v>
    <v>40</v>
    <v>Nasdaq Stock Market</v>
    <v>XNAS</v>
    <v>XNAS</v>
    <v>42 E Catawba Street, Suite 100, BELMONT, NC, 28012 US</v>
    <v>44.27</v>
    <v>Metals &amp; Mining</v>
    <v>Stock</v>
    <v>45176.642655115626</v>
    <v>970</v>
    <v>43.43</v>
    <v>837804619</v>
    <v>PIEDMONT LITHIUM INC.</v>
    <v>PIEDMONT LITHIUM INC.</v>
    <v>44.27</v>
    <v>44.89</v>
    <v>43.645000000000003</v>
    <v>19195890</v>
    <v>PLL</v>
    <v>PIEDMONT LITHIUM INC. (XNAS:PLL)</v>
    <v>85584</v>
    <v>331978</v>
    <v>2020</v>
  </rv>
  <rv s="2">
    <v>971</v>
  </rv>
  <rv s="0">
    <v>https://www.bing.com/financeapi/forcetrigger?t=a2139c&amp;q=XNYS%3aPNW&amp;form=skydnc</v>
    <v>Learn more on Bing</v>
  </rv>
  <rv s="1">
    <v>0</v>
    <v>PINNACLE WEST CAPITAL CORPORATION (XNYS:PNW)</v>
    <v>2</v>
    <v>3</v>
    <v>Finance</v>
    <v>4</v>
    <v>en-US</v>
    <v>a2139c</v>
    <v>268435456</v>
    <v>1</v>
    <v>Powered by Refinitiv</v>
    <v>86.03</v>
    <v>59.03</v>
    <v>0.47489999999999999</v>
    <v>0.96</v>
    <v>1.2725E-2</v>
    <v>USD</v>
    <v>Pinnacle West Capital Corporation is a holding company that conducts business through its subsidiaries, Arizona Public Service Company (APS), El Dorado Investment Company (El Dorado), Bright Canyon Energy Corporation (BCE) and 4C Acquisition, LLC (4CA). The Company's business segment is its regulated electricity segment, which consists of traditional regulated retail and wholesale electricity businesses (primarily electric service to Native Load customers) and related activities, and includes electricity generation, transmission, and distribution. APS provides electric service to approximately 1.3 million customers. APS is also the operator and co-owner of Palo Verde, a primary source of electricity for the southwest United States and the nuclear power plant in the United States. El Dorado owns debt investments and minority interests in several energy-related investments and Arizona community-based ventures. BCE develops, owns, operates and acquires energy infrastructure.</v>
    <v>82</v>
    <v>New York Stock Exchange</v>
    <v>XNYS</v>
    <v>XNYS</v>
    <v>400 NORTH FIFTH STREET, MS 8695, PHOENIX, AZ, 85004 US</v>
    <v>76.45</v>
    <v>Electrical Utilities &amp; IPPs</v>
    <v>Stock</v>
    <v>45176.642999606251</v>
    <v>973</v>
    <v>75.594999999999999</v>
    <v>8657052080</v>
    <v>PINNACLE WEST CAPITAL CORPORATION</v>
    <v>PINNACLE WEST CAPITAL CORPORATION</v>
    <v>76.13</v>
    <v>23.188600000000001</v>
    <v>75.44</v>
    <v>76.400000000000006</v>
    <v>113312200</v>
    <v>PNW</v>
    <v>PINNACLE WEST CAPITAL CORPORATION (XNYS:PNW)</v>
    <v>106406</v>
    <v>861502</v>
    <v>1985</v>
  </rv>
  <rv s="2">
    <v>974</v>
  </rv>
  <rv s="0">
    <v>https://www.bing.com/financeapi/forcetrigger?t=a21gsm&amp;q=XNYS%3aPXD&amp;form=skydnc</v>
    <v>Learn more on Bing</v>
  </rv>
  <rv s="1">
    <v>0</v>
    <v>PIONEER NATURAL RESOURCES COMPANY (XNYS:PXD)</v>
    <v>2</v>
    <v>3</v>
    <v>Finance</v>
    <v>4</v>
    <v>en-US</v>
    <v>a21gsm</v>
    <v>268435456</v>
    <v>1</v>
    <v>Powered by Refinitiv</v>
    <v>274.7</v>
    <v>177.26499999999999</v>
    <v>1.4529000000000001</v>
    <v>-1.63</v>
    <v>-6.7530000000000003E-3</v>
    <v>USD</v>
    <v>Pioneer Natural Resources Company is an independent oil and gas exploration and production company. The Company explores for, develops and produces oil, natural gas liquids (NGLs) and gas in the Midland Basin in West Texas. The Company conducts exploitation and exploration activities in the Spraberry/Wolfcamp oil field located in the Midland Basin in West Texas. The Company holds approximately 964 thousand gross acres, of which 948 thousand gross acres are located in the Spraberry/Wolfcamp field in the Midland Basin of West Texas. The Company has a joint venture with Sinochem Petroleum USA LLC, which encompasses approximately 212 thousand gross acres. The oil produced from the Spraberry/Wolfcamp field in the Midland Basin is West Texas Intermediate Sweet, and the gas produced is casinghead gas with an average energy content of 1,400 British thermal unit (Btu). The oil and gas are produced primarily from six formations, including Spraberry, Jo Mill, Dean, Wolfcamp, Strawn and Atoka.</v>
    <v>2076</v>
    <v>New York Stock Exchange</v>
    <v>XNYS</v>
    <v>XNYS</v>
    <v>777 Hidden Ridge, IRVING, TX, 75038 US</v>
    <v>242.155</v>
    <v>Oil &amp; Gas</v>
    <v>Stock</v>
    <v>45176.642978992968</v>
    <v>976</v>
    <v>238.34</v>
    <v>55893247314</v>
    <v>PIONEER NATURAL RESOURCES COMPANY</v>
    <v>PIONEER NATURAL RESOURCES COMPANY</v>
    <v>241.785</v>
    <v>10.3108</v>
    <v>241.37</v>
    <v>239.74</v>
    <v>233141100</v>
    <v>PXD</v>
    <v>PIONEER NATURAL RESOURCES COMPANY (XNYS:PXD)</v>
    <v>569940</v>
    <v>1681851</v>
    <v>1997</v>
  </rv>
  <rv s="2">
    <v>977</v>
  </rv>
  <rv s="0">
    <v>http://en.wikipedia.org/wiki/Pitney_Bowes</v>
    <v>Wikipedia</v>
  </rv>
  <rv s="4">
    <v>14</v>
    <v>979</v>
  </rv>
  <rv s="5">
    <v>13</v>
    <v>https://www.bing.com/th?id=AMMS_3e015b73065cd8e5a1e4868b2b9de21b&amp;qlt=95</v>
    <v>980</v>
    <v>0</v>
    <v>https://www.bing.com/images/search?form=xlimg&amp;q=pitney+bowes</v>
    <v>Image of PITNEY BOWES INC.</v>
  </rv>
  <rv s="0">
    <v>https://www.bing.com/financeapi/forcetrigger?t=a1zihw&amp;q=XNYS%3aPBI&amp;form=skydnc</v>
    <v>Learn more on Bing</v>
  </rv>
  <rv s="6">
    <v>9</v>
    <v>PITNEY BOWES INC. (XNYS:PBI)</v>
    <v>11</v>
    <v>12</v>
    <v>Finance</v>
    <v>4</v>
    <v>en-US</v>
    <v>a1zihw</v>
    <v>268435456</v>
    <v>1</v>
    <v>Powered by Refinitiv</v>
    <v>4.8499999999999996</v>
    <v>2.2999999999999998</v>
    <v>2.2315999999999998</v>
    <v>-0.12</v>
    <v>-4.0267999999999998E-2</v>
    <v>USD</v>
    <v>Pitney Bowes Inc. is a global shipping and mailing company. The Company provides technology, logistics, and financial services to small and medium-sized businesses, large enterprises, among others. Its segments include Global Ecommerce, Presort Services and SendTech Solutions. The Global Ecommerce segment offers domestic parcel services, cross-border solutions, and digital delivery services. The Presort Services segment is engaged in providing mail sortation services to qualify first class mail, marketing mail, marketing mail flats and bound printed matter for postal work-sharing discounts. The Company’s SendTech Solutions segment offers physical and digital mailing and shipping technology solutions, financing, services, supplies and other applications to help simplify and save on the sending, tracking, and receiving of letters, parcels, and flats. Its cloud enabled infrastructure provides software-as-a-service (SaaS) offerings delivered online and via connected or mobile devices.</v>
    <v>11000</v>
    <v>New York Stock Exchange</v>
    <v>XNYS</v>
    <v>XNYS</v>
    <v>1 ELMCROFT ROAD, PITNEY BOWES INC, STAMFORD, CT, 06926-0700 US</v>
    <v>2.98</v>
    <v>981</v>
    <v>Office Equipment</v>
    <v>Stock</v>
    <v>45176.642994096874</v>
    <v>982</v>
    <v>2.86</v>
    <v>503434932</v>
    <v>PITNEY BOWES INC.</v>
    <v>PITNEY BOWES INC.</v>
    <v>2.97</v>
    <v>75.413499999999999</v>
    <v>2.98</v>
    <v>2.86</v>
    <v>176026200</v>
    <v>PBI</v>
    <v>PITNEY BOWES INC. (XNYS:PBI)</v>
    <v>448889</v>
    <v>1189434</v>
    <v>1920</v>
  </rv>
  <rv s="2">
    <v>983</v>
  </rv>
  <rv s="0">
    <v>https://www.bing.com/financeapi/forcetrigger?t=a214h7&amp;q=XNYS%3aPPG&amp;form=skydnc</v>
    <v>Learn more on Bing</v>
  </rv>
  <rv s="1">
    <v>0</v>
    <v>PPG INDUSTRIES, INC. (XNYS:PPG)</v>
    <v>2</v>
    <v>3</v>
    <v>Finance</v>
    <v>4</v>
    <v>en-US</v>
    <v>a214h7</v>
    <v>268435456</v>
    <v>1</v>
    <v>Powered by Refinitiv</v>
    <v>152.88999999999999</v>
    <v>107.4</v>
    <v>1.1859</v>
    <v>-1.645</v>
    <v>-1.2003E-2</v>
    <v>USD</v>
    <v>PPG Industries, Inc. manufactures and distributes a range of paints, coatings, and specialty materials. The Company operates through two segments: Performance Coatings and Industrial Coatings. The Performance Coatings segment primarily supplies a range of protective and decorative coatings, sealants and finishes along with pavement marking products, paint strippers, stains, and related chemicals, as well as transparencies and transparent armor. The Industrial Coatings segment primarily supplies a range of protective and decorative coatings and finishes along with adhesives, sealants, metal pretreatment products, optical monomers and coatings, low-friction coatings, precipitated silicas, and other specialty materials. Its Performance Coatings brands include PPG, GLIDDEN, COMEX, OLYMPIC, DULUX, SIGMA, HISTOR, SEIGNEURIE, PEINTURES GAUTHIER, and JOHNSTONE'S, among others. Its Industrial Coatings brands include PPG and TESLIN. It supplies its products to customers in an array of end-uses.</v>
    <v>52000</v>
    <v>New York Stock Exchange</v>
    <v>XNYS</v>
    <v>XNYS</v>
    <v>One Ppg Pl 40 East, PITTSBURGH, PA, 15272 US</v>
    <v>137.22999999999999</v>
    <v>Chemicals</v>
    <v>Stock</v>
    <v>45176.643014455469</v>
    <v>985</v>
    <v>135.04</v>
    <v>31889637765</v>
    <v>PPG INDUSTRIES, INC.</v>
    <v>PPG INDUSTRIES, INC.</v>
    <v>136.61000000000001</v>
    <v>24.581600000000002</v>
    <v>137.05000000000001</v>
    <v>135.405</v>
    <v>235513000</v>
    <v>PPG</v>
    <v>PPG INDUSTRIES, INC. (XNYS:PPG)</v>
    <v>265269</v>
    <v>1393367</v>
    <v>1883</v>
  </rv>
  <rv s="2">
    <v>986</v>
  </rv>
  <rv s="0">
    <v>https://www.bing.com/financeapi/forcetrigger?t=a214vh&amp;q=XNYS%3aPPL&amp;form=skydnc</v>
    <v>Learn more on Bing</v>
  </rv>
  <rv s="1">
    <v>0</v>
    <v>PPL CORPORATION (XNYS:PPL)</v>
    <v>2</v>
    <v>3</v>
    <v>Finance</v>
    <v>4</v>
    <v>en-US</v>
    <v>a214vh</v>
    <v>268435456</v>
    <v>1</v>
    <v>Powered by Refinitiv</v>
    <v>31.74</v>
    <v>23.465</v>
    <v>0.80820000000000003</v>
    <v>0.43</v>
    <v>1.7798000000000001E-2</v>
    <v>USD</v>
    <v>PPL Corporation is an energy company focused on providing electricity and natural gas in the United States. The Company, through its regulated utility subsidiaries, delivers electricity to customers in Pennsylvania, Kentucky, Virginia, and Rhode Island; delivers natural gas to customers in Kentucky and Rhode Island; and generates electricity from power plants in Kentucky. The Company's Kentucky Regulated segment consists primarily of Louisville Gas and Electric Company (LG&amp;E's) and Kentucky Utilities Company (KU's) regulated electricity generation, transmission and distribution operations, as well as LG&amp;E's regulated distribution and sale of natural gas. Pennsylvania Regulated segment includes the regulated electricity transmission and distribution operations of PPL Electric Utilities Corporation (PPL Electric). Rhode Island Regulated segment includes the regulated electricity transmission and distribution and natural gas distribution operations of Rhode Island Energy (RIE).</v>
    <v>6527</v>
    <v>New York Stock Exchange</v>
    <v>XNYS</v>
    <v>XNYS</v>
    <v>Two N Ninth St, ALLENTOWN, PA, 18101-1179 US</v>
    <v>24.62</v>
    <v>Multiline Utilities</v>
    <v>Stock</v>
    <v>45176.642928957815</v>
    <v>988</v>
    <v>24.23</v>
    <v>17984960000</v>
    <v>PPL CORPORATION</v>
    <v>PPL CORPORATION</v>
    <v>24.35</v>
    <v>24.784600000000001</v>
    <v>24.16</v>
    <v>24.59</v>
    <v>737088600</v>
    <v>PPL</v>
    <v>PPL CORPORATION (XNYS:PPL)</v>
    <v>1395570</v>
    <v>4539004</v>
    <v>1994</v>
  </rv>
  <rv s="2">
    <v>989</v>
  </rv>
  <rv s="0">
    <v>https://www.bing.com/financeapi/forcetrigger?t=axxc6h&amp;q=XNAS%3aPFG&amp;form=skydnc</v>
    <v>Learn more on Bing</v>
  </rv>
  <rv s="1">
    <v>0</v>
    <v>PRINCIPAL FINANCIAL GROUP, INC. (XNAS:PFG)</v>
    <v>2</v>
    <v>3</v>
    <v>Finance</v>
    <v>4</v>
    <v>en-US</v>
    <v>axxc6h</v>
    <v>268435456</v>
    <v>1</v>
    <v>Powered by Refinitiv</v>
    <v>96.17</v>
    <v>65.165000000000006</v>
    <v>1.3120000000000001</v>
    <v>-0.89</v>
    <v>-1.1680999999999999E-2</v>
    <v>USD</v>
    <v>Principal Financial Group, Inc. is a global financial company. The Company offers businesses, individuals and institutional clients a range of financial products and services, including retirement, asset management and insurance through its diverse family of financial services companies. The Company's segments include retirement and income solutions, principal asset management and benefits and protection. The Retirement and Income Solutions segment offers workplace savings and retirement solutions, banking, trust and custodial services, individual variable annuities, and pension risk transfer, among others. The Principal Asset Management segment provides global investment solutions to institutional, retirement, retail and high net worth investors. The Benefits and Protection segment is organized into Specialty Benefits, which provides group dental, group life insurance, group disability insurance, supplemental health products, and individual disability insurance, and life insurance.</v>
    <v>19300</v>
    <v>Nasdaq Stock Market</v>
    <v>XNAS</v>
    <v>XNAS</v>
    <v>711 High Street, DES MOINES, IA, 50392 US</v>
    <v>76.209999999999994</v>
    <v>Investment Banking &amp; Investment Services</v>
    <v>Stock</v>
    <v>45176.642993633592</v>
    <v>991</v>
    <v>74.930000000000007</v>
    <v>18201131970</v>
    <v>PRINCIPAL FINANCIAL GROUP, INC.</v>
    <v>PRINCIPAL FINANCIAL GROUP, INC.</v>
    <v>76</v>
    <v>11.776899999999999</v>
    <v>76.19</v>
    <v>75.3</v>
    <v>241714900</v>
    <v>PFG</v>
    <v>PRINCIPAL FINANCIAL GROUP, INC. (XNAS:PFG)</v>
    <v>240282</v>
    <v>819834</v>
    <v>2001</v>
  </rv>
  <rv s="2">
    <v>992</v>
  </rv>
  <rv s="0">
    <v>https://www.bing.com/financeapi/forcetrigger?t=a1zy3m&amp;q=XNYS%3aPLD&amp;form=skydnc</v>
    <v>Learn more on Bing</v>
  </rv>
  <rv s="1">
    <v>0</v>
    <v>PROLOGIS, INC. (XNYS:PLD)</v>
    <v>2</v>
    <v>3</v>
    <v>Finance</v>
    <v>4</v>
    <v>en-US</v>
    <v>a1zy3m</v>
    <v>268435456</v>
    <v>1</v>
    <v>Powered by Refinitiv</v>
    <v>136.66999999999999</v>
    <v>98.03</v>
    <v>0.99329999999999996</v>
    <v>0.58499999999999996</v>
    <v>4.8199999999999996E-3</v>
    <v>USD</v>
    <v>Prologis, Inc. is a fully integrated real estate company. The Company operates through two segments: Real Estate Operations and Strategic Capital. The Real Estate Operations segment represents the ownership and development of logistics properties. The Strategic Capital segment represents the management of unconsolidated co-investment ventures and other ventures. The Company operates, manages and measures the operating performance of its properties on an owned and managed (O&amp;M) basis. Its O&amp;M portfolio includes its consolidated properties, as well as properties owned by its unconsolidated co-investment ventures. The Company manages its portfolio and provides real estate services, including leasing, property management, development, acquisitions and dispositions. The Company owns, manages and develops logistics facilities in approximately 19 countries across four continents. The Company has principal office locations in Amsterdam, Denver, Mexico City, Shanghai, Singapore and Tokyo.</v>
    <v>2466</v>
    <v>New York Stock Exchange</v>
    <v>XNYS</v>
    <v>XNYS</v>
    <v>PIER 1 BAY 1, SAN FRANCISCO, CA, 94111 US</v>
    <v>122.0047</v>
    <v>Residential &amp; Commercial REIT</v>
    <v>Stock</v>
    <v>45176.642839582812</v>
    <v>994</v>
    <v>120.715</v>
    <v>112678828830</v>
    <v>PROLOGIS, INC.</v>
    <v>PROLOGIS, INC.</v>
    <v>120.96</v>
    <v>31.941800000000001</v>
    <v>121.38</v>
    <v>121.965</v>
    <v>923862000</v>
    <v>PLD</v>
    <v>PROLOGIS, INC. (XNYS:PLD)</v>
    <v>310088</v>
    <v>1972024</v>
    <v>1997</v>
  </rv>
  <rv s="2">
    <v>995</v>
  </rv>
  <rv s="0">
    <v>https://www.bing.com/financeapi/forcetrigger?t=a218k2&amp;q=XNYS%3aPRU&amp;form=skydnc</v>
    <v>Learn more on Bing</v>
  </rv>
  <rv s="1">
    <v>0</v>
    <v>PRUDENTIAL FINANCIAL, INC. (XNYS:PRU)</v>
    <v>2</v>
    <v>3</v>
    <v>Finance</v>
    <v>4</v>
    <v>en-US</v>
    <v>a218k2</v>
    <v>268435456</v>
    <v>1</v>
    <v>Powered by Refinitiv</v>
    <v>110.96</v>
    <v>75.37</v>
    <v>1.4043000000000001</v>
    <v>0</v>
    <v>0</v>
    <v>USD</v>
    <v>Prudential Financial, Inc. is a financial services provider and global investment manager. It offers a range of financial products and services, including life insurance, annuities, retirement-related products and services, mutual funds, and investment management. It offers these products and services to individual and institutional customers through its own and third-party distribution networks. It operates in the United States, Asia, Europe and Latin America. Its segment includes PGIM, U.S. Businesses, International Businesses, Closed Block division, and Corporate and Other operations. PGIM segment provides investment management services and solutions related to public fixed income, public equity, real estate debt and equity, private credit and other alternatives, and multi-asset class strategies, to institutional and retail clients and its general account. U.S. Businesses segment consists of the retirement strategies, group insurance, individual life and assurance IQ businesses.</v>
    <v>39854</v>
    <v>New York Stock Exchange</v>
    <v>XNYS</v>
    <v>XNYS</v>
    <v>751 BROAD ST, NEWARK, NJ, 07102 US</v>
    <v>94.67</v>
    <v>Insurance</v>
    <v>Stock</v>
    <v>45176.643017372655</v>
    <v>997</v>
    <v>93.68</v>
    <v>34238159999</v>
    <v>PRUDENTIAL FINANCIAL, INC.</v>
    <v>PRUDENTIAL FINANCIAL, INC.</v>
    <v>94.24</v>
    <v>31.5304</v>
    <v>94.32</v>
    <v>94.32</v>
    <v>363000000</v>
    <v>PRU</v>
    <v>PRUDENTIAL FINANCIAL, INC. (XNYS:PRU)</v>
    <v>181058</v>
    <v>1491807</v>
    <v>1999</v>
  </rv>
  <rv s="2">
    <v>998</v>
  </rv>
  <rv s="0">
    <v>https://www.bing.com/financeapi/forcetrigger?t=a1zo52&amp;q=XNYS%3aPEG&amp;form=skydnc</v>
    <v>Learn more on Bing</v>
  </rv>
  <rv s="1">
    <v>0</v>
    <v>PUBLIC SERVICE ENTERPRISE GROUP INCORPORATED (XNYS:PEG)</v>
    <v>2</v>
    <v>3</v>
    <v>Finance</v>
    <v>4</v>
    <v>en-US</v>
    <v>a1zo52</v>
    <v>268435456</v>
    <v>1</v>
    <v>Powered by Refinitiv</v>
    <v>69.27</v>
    <v>52.51</v>
    <v>0.60189999999999999</v>
    <v>1.4350000000000001</v>
    <v>2.4458999999999998E-2</v>
    <v>USD</v>
    <v>Public Service Enterprise Group Incorporated (PSEG) is a holding company. The Company also operates as an energy company that is consisting primarily of a regulated electric and gas utility and a nuclear generation business. The Company principally conducts its business through two direct wholly owned subsidiaries, Public Service Electric and Gas Company (PSE&amp;G) and PSEG Power LLC (PSEG Power). Its segments include PSE&amp;G and PSEG Power. Its PSE&amp;G segment is principally engaged in the transmission of electricity and distribution of electricity and natural gas in certain areas of New Jersey. PSE&amp;G segment also invests in regulated solar generation projects and energy-related programs in New Jersey. PSEG Power segment is an energy supply company that integrates the operations of its merchant nuclear and fossil generating assets with its fuel supply functions through energy sales in energy markets through its principal direct wholly owned subsidiaries.</v>
    <v>12525</v>
    <v>New York Stock Exchange</v>
    <v>XNYS</v>
    <v>XNYS</v>
    <v>Corporate Accounting Services, 80 Park Plaza, 9Th Floor, NEWARK, NJ, 07102-4194 US</v>
    <v>60.18</v>
    <v>Multiline Utilities</v>
    <v>Stock</v>
    <v>45176.642998425785</v>
    <v>1000</v>
    <v>59.045000000000002</v>
    <v>29567340000</v>
    <v>PUBLIC SERVICE ENTERPRISE GROUP INCORPORATED</v>
    <v>PUBLIC SERVICE ENTERPRISE GROUP INCORPORATED</v>
    <v>59.23</v>
    <v>10.5581</v>
    <v>58.67</v>
    <v>60.104999999999997</v>
    <v>499111100</v>
    <v>PEG</v>
    <v>PUBLIC SERVICE ENTERPRISE GROUP INCORPORATED (XNYS:PEG)</v>
    <v>683225</v>
    <v>2161990</v>
    <v>1985</v>
  </rv>
  <rv s="2">
    <v>1001</v>
  </rv>
  <rv s="0">
    <v>https://www.bing.com/financeapi/forcetrigger?t=a218mw&amp;q=XNYS%3aPSA&amp;form=skydnc</v>
    <v>Learn more on Bing</v>
  </rv>
  <rv s="1">
    <v>0</v>
    <v>PUBLIC STORAGE OPERATING COMPANY (XNYS:PSA)</v>
    <v>2</v>
    <v>3</v>
    <v>Finance</v>
    <v>4</v>
    <v>en-US</v>
    <v>a218mw</v>
    <v>268435456</v>
    <v>1</v>
    <v>Powered by Refinitiv</v>
    <v>343.47</v>
    <v>266.01010000000002</v>
    <v>0.47320000000000001</v>
    <v>2.4350000000000001</v>
    <v>9.0609999999999996E-3</v>
    <v>USD</v>
    <v>Public Storage Operating Co, formerly Public Storage, is a real estate investment trust (REIT). The Company's principal business activities include the ownership and operation of self-storage facilities and other related operations, including tenant reinsurance and third-party self-storage management. The Company's segments include Self-Storage Operations and Ancillary Operations. The Self-Storage Operations segment includes the aggregated rental operations from the self-storage facilities it owns from same store facilities, acquired facilities, developed, and expanded facilities, and other non-same store facilities. The Ancillary Operations segment includes the combined operations of its tenant reinsurance, merchandise sales, and third-party property management operating segments. The Company holds interests in and consolidated approximately 2,869 self-storage facilities. Its subsidiaries include PS LPT Properties Investors and PS California Holdings, Inc.</v>
    <v>5900</v>
    <v>New York Stock Exchange</v>
    <v>XNYS</v>
    <v>XNYS</v>
    <v>701 Western Ave, GLENDALE, CA, 91201-2349 US</v>
    <v>271.39</v>
    <v>Residential &amp; Commercial REIT</v>
    <v>Stock</v>
    <v>45176.642980693752</v>
    <v>1003</v>
    <v>268.56</v>
    <v>47678806367</v>
    <v>PUBLIC STORAGE OPERATING COMPANY</v>
    <v>PUBLIC STORAGE OPERATING COMPANY</v>
    <v>269.35000000000002</v>
    <v>11.6395</v>
    <v>268.73</v>
    <v>271.16500000000002</v>
    <v>175829500</v>
    <v>PSA</v>
    <v>PUBLIC STORAGE OPERATING COMPANY (XNYS:PSA)</v>
    <v>129608</v>
    <v>828085</v>
    <v>2007</v>
  </rv>
  <rv s="2">
    <v>1004</v>
  </rv>
  <rv s="0">
    <v>https://www.bing.com/financeapi/forcetrigger?t=a1zutc&amp;q=XNYS%3aPHM&amp;form=skydnc</v>
    <v>Learn more on Bing</v>
  </rv>
  <rv s="1">
    <v>0</v>
    <v>PULTEGROUP, INC. (XNYS:PHM)</v>
    <v>2</v>
    <v>3</v>
    <v>Finance</v>
    <v>4</v>
    <v>en-US</v>
    <v>a1zutc</v>
    <v>268435456</v>
    <v>1</v>
    <v>Powered by Refinitiv</v>
    <v>86.155000000000001</v>
    <v>35.99</v>
    <v>1.3947000000000001</v>
    <v>1.8</v>
    <v>2.2724000000000001E-2</v>
    <v>USD</v>
    <v>PulteGroup, Inc. is a homebuilder in the United States. The Company, through its brands, which include Centex, Pulte Homes, Del Webb, DiVosta Homes, John Wieland Homes and Neighborhoods, and American West, it offers a variety of home designs. Its Homebuilding segment operations represent its core business, which is engaged in the acquisition and development of land primarily for residential purposes within the United States and the construction of housing on such land. Homebuilding offers various product lines to meet the needs of homebuyers in its targeted markets. Its Homebuilding operations are aggregated into six segments: Northeast, Southeast, Florida, Midwest, Texas and West. Its Financial Services segment consists of mortgage banking, title, and insurance brokerage operations. The Company’s Financial Services segment operates generally in the same markets as the Homebuilding segments. The Company's subsidiaries engage primarily in the homebuilding business.</v>
    <v>6524</v>
    <v>New York Stock Exchange</v>
    <v>XNYS</v>
    <v>XNYS</v>
    <v>3350 Peachtree Road Northeast, Suite 1500, ATLANTA, GA, 30326 US</v>
    <v>81.38</v>
    <v>Homebuilding &amp; Construction Supplies</v>
    <v>Stock</v>
    <v>45176.642988286716</v>
    <v>1006</v>
    <v>78.760000000000005</v>
    <v>17777279955</v>
    <v>PULTEGROUP, INC.</v>
    <v>PULTEGROUP, INC.</v>
    <v>78.95</v>
    <v>6.5396999999999998</v>
    <v>79.209999999999994</v>
    <v>81.010000000000005</v>
    <v>219445500</v>
    <v>PHM</v>
    <v>PULTEGROUP, INC. (XNYS:PHM)</v>
    <v>786133</v>
    <v>2302178</v>
    <v>1987</v>
  </rv>
  <rv s="2">
    <v>1007</v>
  </rv>
  <rv s="0">
    <v>https://www.bing.com/financeapi/forcetrigger?t=a2tgvh&amp;q=OTCM%3aQEPC&amp;form=skydnc</v>
    <v>Learn more on Bing</v>
  </rv>
  <rv s="1">
    <v>0</v>
    <v>Q.E.P. CO., INC. (OTCM:QEPC)</v>
    <v>2</v>
    <v>3</v>
    <v>Finance</v>
    <v>16</v>
    <v>en-US</v>
    <v>a2tgvh</v>
    <v>268435456</v>
    <v>1</v>
    <v>Powered by Refinitiv</v>
    <v>20.98</v>
    <v>11.15</v>
    <v>-0.246</v>
    <v>0</v>
    <v>0</v>
    <v>USD</v>
    <v>Q.E.P. Co., Inc. is engaged as a designer, manufacturer and distributor of flooring and installation solutions for commercial and home improvement projects. The Company operates through three business segments: North America, Europe and Australia/New Zealand. It offers a line of specialty installation tools, adhesives, and underlayment, as well as a range of hardwood, luxury vinyl, and modular carpet tile. The Company sells its products throughout the world to home improvement retail centers, professional specialty distribution outlets, and flooring dealers under brand names including QEP, LASH, ROBERTS, Vitrex, Brutus, PRCI, Plasplugs, Tomecanic, Premix-Marbletite (PMM), Apple Creek, Homelux, Capitol, XPS Foam, Harris, Kraus and Naturally Aged Flooring. Its products under QEP brand include tile saws, blades and accessories; tile cutters; hand tools, and drill bits, hole saws and jigsaw blades, among others. Its hand tools include nippers, files and other miscellaneous products.</v>
    <v>360</v>
    <v>OTC Markets</v>
    <v>OTCM</v>
    <v>OTCM</v>
    <v>1001 Broken Sound Pkwy NW, BOCA RATON, FL, 33487-3532 US</v>
    <v>12.02</v>
    <v>Homebuilding &amp; Construction Supplies</v>
    <v>Stock</v>
    <v>45170.775767279687</v>
    <v>1009</v>
    <v>12.02</v>
    <v>39581860</v>
    <v>Q.E.P. CO., INC.</v>
    <v>Q.E.P. CO., INC.</v>
    <v>12.02</v>
    <v>15.6844</v>
    <v>12.02</v>
    <v>12.02</v>
    <v>3293000</v>
    <v>QEPC</v>
    <v>Q.E.P. CO., INC. (OTCM:QEPC)</v>
    <v>32</v>
    <v>960</v>
    <v>1996</v>
  </rv>
  <rv s="2">
    <v>1010</v>
  </rv>
  <rv s="0">
    <v>http://en.wikipedia.org/wiki/Qualcomm</v>
    <v>Wikipedia</v>
  </rv>
  <rv s="4">
    <v>14</v>
    <v>1012</v>
  </rv>
  <rv s="5">
    <v>13</v>
    <v>https://www.bing.com/th?id=AMMS_2b1c176dae370ecc0d55a1517537f595&amp;qlt=95</v>
    <v>1013</v>
    <v>0</v>
    <v>https://www.bing.com/images/search?form=xlimg&amp;q=qualcomm</v>
    <v>Image of QUALCOMM INCORPORATED</v>
  </rv>
  <rv s="0">
    <v>https://www.bing.com/financeapi/forcetrigger?t=a21k2w&amp;q=XNAS%3aQCOM&amp;form=skydnc</v>
    <v>Learn more on Bing</v>
  </rv>
  <rv s="6">
    <v>9</v>
    <v>QUALCOMM INCORPORATED (XNAS:QCOM)</v>
    <v>11</v>
    <v>12</v>
    <v>Finance</v>
    <v>4</v>
    <v>en-US</v>
    <v>a21k2w</v>
    <v>268435456</v>
    <v>1</v>
    <v>Powered by Refinitiv</v>
    <v>139.94</v>
    <v>101.47</v>
    <v>1.2523</v>
    <v>-7.46</v>
    <v>-6.5050999999999998E-2</v>
    <v>USD</v>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51000</v>
    <v>Nasdaq Stock Market</v>
    <v>XNAS</v>
    <v>XNAS</v>
    <v>5775 Morehouse Dr, SAN DIEGO, CA, 92121 US</v>
    <v>110.6962</v>
    <v>1014</v>
    <v>Semiconductors &amp; Semiconductor Equipment</v>
    <v>Stock</v>
    <v>45176.64300625</v>
    <v>1015</v>
    <v>106.4345</v>
    <v>119657520000</v>
    <v>QUALCOMM INCORPORATED</v>
    <v>QUALCOMM INCORPORATED</v>
    <v>110.6</v>
    <v>14.984299999999999</v>
    <v>114.68</v>
    <v>107.22</v>
    <v>1116000000</v>
    <v>QCOM</v>
    <v>QUALCOMM INCORPORATED (XNAS:QCOM)</v>
    <v>6872130</v>
    <v>8136479</v>
    <v>1991</v>
  </rv>
  <rv s="2">
    <v>1016</v>
  </rv>
  <rv s="0">
    <v>https://www.bing.com/financeapi/forcetrigger?t=a21gh7&amp;q=XNYS%3aPWR&amp;form=skydnc</v>
    <v>Learn more on Bing</v>
  </rv>
  <rv s="1">
    <v>0</v>
    <v>QUANTA SERVICES, INC. (XNYS:PWR)</v>
    <v>2</v>
    <v>3</v>
    <v>Finance</v>
    <v>4</v>
    <v>en-US</v>
    <v>a21gh7</v>
    <v>268435456</v>
    <v>1</v>
    <v>Powered by Refinitiv</v>
    <v>212.82</v>
    <v>123.25</v>
    <v>1.0773999999999999</v>
    <v>-1.04</v>
    <v>-4.9740000000000001E-3</v>
    <v>USD</v>
    <v>Quanta Services, Inc. is a provider of comprehensive infrastructure solutions for the electric and gas utility, renewable energy, communications, pipeline and energy industries in the United States, Canada, Australia and select other international markets. The Company's Electric Power Infrastructure Solutions segment is engaged in the design, procurement, new construction, upgrade and repair and maintenance services for electric power transmission and distribution infrastructure. The Renewable Energy Infrastructure Solutions segment provides infrastructure solutions, including engineering, procurement, and repair and maintenance for renewable generation facilities, such as wind, solar, and hydropower generation facilities and battery storage facilities. Its Underground Utility and Infrastructure Solutions segment provides infrastructure solutions to customers involved in the transportation, distribution, storage, development and processing of natural gas, oil and other products.</v>
    <v>47300</v>
    <v>New York Stock Exchange</v>
    <v>XNYS</v>
    <v>XNYS</v>
    <v>2727 NORTH LOOP WEST, HOUSTON, TX, 77008-1044 US</v>
    <v>208.893</v>
    <v>Construction &amp; Engineering</v>
    <v>Stock</v>
    <v>45176.642602279688</v>
    <v>1018</v>
    <v>205.42850000000001</v>
    <v>30208651950</v>
    <v>QUANTA SERVICES, INC.</v>
    <v>QUANTA SERVICES, INC.</v>
    <v>208.31</v>
    <v>53.4572</v>
    <v>209.09</v>
    <v>208.05</v>
    <v>145199000</v>
    <v>PWR</v>
    <v>QUANTA SERVICES, INC. (XNYS:PWR)</v>
    <v>163017</v>
    <v>658963</v>
    <v>1997</v>
  </rv>
  <rv s="2">
    <v>1019</v>
  </rv>
  <rv s="0">
    <v>https://www.bing.com/financeapi/forcetrigger?t=a1r177&amp;q=XNYS%3aDGX&amp;form=skydnc</v>
    <v>Learn more on Bing</v>
  </rv>
  <rv s="1">
    <v>0</v>
    <v>QUEST DIAGNOSTICS INCORPORATED (XNYS:DGX)</v>
    <v>2</v>
    <v>3</v>
    <v>Finance</v>
    <v>4</v>
    <v>en-US</v>
    <v>a1r177</v>
    <v>268435456</v>
    <v>1</v>
    <v>Powered by Refinitiv</v>
    <v>158.3356</v>
    <v>120.4</v>
    <v>0.94340000000000002</v>
    <v>0.51249999999999996</v>
    <v>4.0309999999999999E-3</v>
    <v>USD</v>
    <v>Quest Diagnostics Incorporated is a provider of diagnostic information services. The Company operates through the DIS segment, which provides diagnostic information services to a range of customers, including patients, clinicians, hospitals, independent delivery networks (IDNs), health plans, employers, consumers, and accountable care organizations (ACOs). It is also engaged in two business operations, Diagnostic Information Services, which develops and delivers diagnostic information services that provide insights to a range of customers, and the Diagnostic Solutions group includes its risk assessment services business, which offers solutions for insurers, and its healthcare information technology business, which offers solutions for healthcare providers. The Company’s services are primarily provided under the Quest Diagnostics brand and also provide services under other brands, including AmeriPath, Dermpath Diagnostics, ExamOne, and Quanum.</v>
    <v>40000</v>
    <v>New York Stock Exchange</v>
    <v>XNYS</v>
    <v>XNYS</v>
    <v>500 Plaza Drive, SECAUCUS, NJ, 07094 US</v>
    <v>128.17500000000001</v>
    <v>Healthcare Providers &amp; Services</v>
    <v>Stock</v>
    <v>45176.642967800784</v>
    <v>1021</v>
    <v>127.30500000000001</v>
    <v>14327078337</v>
    <v>QUEST DIAGNOSTICS INCORPORATED</v>
    <v>QUEST DIAGNOSTICS INCORPORATED</v>
    <v>127.68</v>
    <v>18.5276</v>
    <v>127.14</v>
    <v>127.6525</v>
    <v>112235000</v>
    <v>DGX</v>
    <v>QUEST DIAGNOSTICS INCORPORATED (XNYS:DGX)</v>
    <v>86516</v>
    <v>688618</v>
    <v>1996</v>
  </rv>
  <rv s="2">
    <v>1022</v>
  </rv>
  <rv s="0">
    <v>https://www.bing.com/financeapi/forcetrigger?t=b1peyc&amp;q=XLON%3aRAI&amp;form=skydnc</v>
    <v>Learn more on Bing</v>
  </rv>
  <rv s="24">
    <v>65</v>
    <v>RA INTERNATIONAL GROUP PLC (XLON:RAI)</v>
    <v>2</v>
    <v>66</v>
    <v>Finance</v>
    <v>19</v>
    <v>en-US</v>
    <v>b1peyc</v>
    <v>268435456</v>
    <v>1</v>
    <v>Powered by Refinitiv</v>
    <v>22</v>
    <v>9</v>
    <v>0.42530000000000001</v>
    <v>-0.98</v>
    <v>-9.8000000000000004E-2</v>
    <v>GBp</v>
    <v>RA International Group plc is a United Kingdom-based remote site service provider. The Company provides services in remote areas. These services include construction, integrated facilities management and supply chain services. The Company designs and constructs buildings, roads and other infrastructure needed for its clients’ operations. It specializes in three service channels: construction, integrated facilities management and supply chain. It supplies everything needed for construction, operation and maintenance. Its integrated facilities management services include camp management, food supply and catering, cleaning, laundry, pest and vector control, waste management, and ground maintenance. Its supply chain service includes warehousing and yard management; international procurement; local procurement of material, equipment and food supplies; delivery by air, road and sea; site and location analysis; load consolidation; freight forwarding and clearance of goods; and other.</v>
    <v>1361</v>
    <v>London Stock Exchange</v>
    <v>XLON</v>
    <v>XLON</v>
    <v>One Fleet Place, LONDON, UNITED KINGDOM-NA, EC4M 7WS GB</v>
    <v>Professional &amp; Commercial Services</v>
    <v>Stock</v>
    <v>45176.43018516172</v>
    <v>1024</v>
    <v>17438040</v>
    <v>RA INTERNATIONAL GROUP PLC</v>
    <v>RA INTERNATIONAL GROUP PLC</v>
    <v>10</v>
    <v>0</v>
    <v>10</v>
    <v>9.02</v>
    <v>173575700</v>
    <v>RAI</v>
    <v>RA INTERNATIONAL GROUP PLC (XLON:RAI)</v>
    <v>8073</v>
    <v>3110</v>
    <v>2018</v>
  </rv>
  <rv s="2">
    <v>1025</v>
  </rv>
  <rv s="0">
    <v>https://www.bing.com/financeapi/forcetrigger?t=a222gh&amp;q=XNYS%3aRL&amp;form=skydnc</v>
    <v>Learn more on Bing</v>
  </rv>
  <rv s="1">
    <v>0</v>
    <v>RALPH LAUREN CORPORATION (XNYS:RL)</v>
    <v>2</v>
    <v>3</v>
    <v>Finance</v>
    <v>4</v>
    <v>en-US</v>
    <v>a222gh</v>
    <v>268435456</v>
    <v>1</v>
    <v>Powered by Refinitiv</v>
    <v>135.755</v>
    <v>82.231099999999998</v>
    <v>1.4279999999999999</v>
    <v>-2.09</v>
    <v>-1.7762E-2</v>
    <v>USD</v>
    <v>Ralph Lauren Corporation is engaged in designing, marketing, and distributing luxury lifestyle products, including apparel, footwear and accessories, home, fragrances, and hospitality. Its segments include North America, Europe, and Asia. Its brand names include Ralph Lauren, Ralph Lauren Collection, Ralph Lauren Purple Label, Polo Ralph Lauren, Double RL, Lauren Ralph Lauren, Polo Ralph Lauren Children, and Chaps, among others. Its apparel products include collections of men's, women's, and children's clothing. Its range of footwear and accessories includes casual shoes, dress shoes, boots, sneakers, sandals, eyewear, watches, fashion and fine jewelry, scarves, and hats. Its range of home products includes bed and bath lines, furniture, fabric and wallcoverings, lighting, tabletop, kitchen linens, floor coverings, and giftware. Its hospitality collection is comprised of its restaurants, including The Polo Bar in New York City and RL Restaurant located in Chicago.</v>
    <v>14900</v>
    <v>New York Stock Exchange</v>
    <v>XNYS</v>
    <v>XNYS</v>
    <v>650 Madison Ave, NEW YORK, NY, 10022 US</v>
    <v>117.035</v>
    <v>Textiles &amp; Apparel</v>
    <v>Stock</v>
    <v>45176.643005068749</v>
    <v>1027</v>
    <v>114.925</v>
    <v>7543817603</v>
    <v>RALPH LAUREN CORPORATION</v>
    <v>RALPH LAUREN CORPORATION</v>
    <v>116.8</v>
    <v>15.046900000000001</v>
    <v>117.67</v>
    <v>115.58</v>
    <v>65269230</v>
    <v>RL</v>
    <v>RALPH LAUREN CORPORATION (XNYS:RL)</v>
    <v>124919</v>
    <v>930807</v>
    <v>1997</v>
  </rv>
  <rv s="2">
    <v>1028</v>
  </rv>
  <rv s="0">
    <v>https://www.bing.com/financeapi/forcetrigger?t=a228w7&amp;q=XNYS%3aRRC&amp;form=skydnc</v>
    <v>Learn more on Bing</v>
  </rv>
  <rv s="1">
    <v>0</v>
    <v>RANGE RESOURCES CORPORATION (XNYS:RRC)</v>
    <v>2</v>
    <v>3</v>
    <v>Finance</v>
    <v>4</v>
    <v>en-US</v>
    <v>a228w7</v>
    <v>268435456</v>
    <v>1</v>
    <v>Powered by Refinitiv</v>
    <v>34.54</v>
    <v>22.61</v>
    <v>2.1240000000000001</v>
    <v>0.18</v>
    <v>5.594E-3</v>
    <v>USD</v>
    <v>Range Resources Corporation is an independent natural gas and natural gas liquids producer with operations focused on projects in the Appalachian Basin. It is engaged in the exploration, development and acquisition of natural gas and oil properties in the United States. Its principal area of operations is the Marcellus Shale in Pennsylvania. Its natural gas and oil operations are concentrated in the Appalachian region of the United States, in the Marcellus Shale in Pennsylvania. Its properties consist of interests in developed and undeveloped natural gas and oil leases. It owns over 1,428 net producing wells in Pennsylvania. Its reserves are primarily in the Marcellus Shale formation but also include the Utica and Upper Devonian formations. It has approximately 894,000 gross acres under lease. Its subsidiaries include Range Resources-Appalachia, LLC, Range Resources-Pine Mountain, LLC, Range Production Company, LLC, Range Resources-Midcontinent, LLC and Range Resources-Louisiana, Inc.</v>
    <v>544</v>
    <v>New York Stock Exchange</v>
    <v>XNYS</v>
    <v>XNYS</v>
    <v>100 Throckmorton St Ste 1200, FORT WORTH, TX, 76102-2842 US</v>
    <v>32.57</v>
    <v>Oil &amp; Gas</v>
    <v>Stock</v>
    <v>45176.643035000001</v>
    <v>1030</v>
    <v>32.04</v>
    <v>7810153956</v>
    <v>RANGE RESOURCES CORPORATION</v>
    <v>RANGE RESOURCES CORPORATION</v>
    <v>32.200000000000003</v>
    <v>4.6840000000000002</v>
    <v>32.18</v>
    <v>32.36</v>
    <v>241352100</v>
    <v>RRC</v>
    <v>RANGE RESOURCES CORPORATION (XNYS:RRC)</v>
    <v>526114</v>
    <v>2066205</v>
    <v>1980</v>
  </rv>
  <rv s="2">
    <v>1031</v>
  </rv>
  <rv s="0">
    <v>https://www.bing.com/financeapi/forcetrigger?t=aa91dm&amp;q=XASX%3aRHI&amp;form=skydnc</v>
    <v>Learn more on Bing</v>
  </rv>
  <rv s="11">
    <v>26</v>
    <v>RED HILL MINERALS LIMITED (XASX:RHI)</v>
    <v>2</v>
    <v>7</v>
    <v>Finance</v>
    <v>8</v>
    <v>en-US</v>
    <v>aa91dm</v>
    <v>268435456</v>
    <v>1</v>
    <v>Powered by Refinitiv</v>
    <v>4.8789999999999996</v>
    <v>3.1320000000000001</v>
    <v>1.1045</v>
    <v>-0.12</v>
    <v>-2.8302000000000001E-2</v>
    <v>AUD</v>
    <v>Red Hill Minerals Limited is an Australia-based company. The Company is engaged in the exploration of iron ore, gold, and other minerals, including precious and base/battery metals. The Company is focused on the development of its channel iron deposits (CID) and rock quarrying opportunities in the Western Pilbara region of Western Australia. Its primary asset is Red Hill Iron Ore Joint Venture (RHIOJV). The Company holds a 100% interest in the Pannawonica channel iron project (CID), which is situated just north of the RHIOJV tenements. The Company has carried out studies for a quarrying concept based on porphyry rock outcrops at the Three Peaks site nearby to the Pannawonica Project.</v>
    <v>0</v>
    <v>Australian Securities Exchange</v>
    <v>XASX</v>
    <v>XASX</v>
    <v>Level 2, 9 Havelock Street, PERTH, WESTERN AUSTRALIA, 6005 AU</v>
    <v>4.2300000000000004</v>
    <v>Metals &amp; Mining</v>
    <v>Stock</v>
    <v>45176.375011574077</v>
    <v>1033</v>
    <v>4.12</v>
    <v>270631300</v>
    <v>RED HILL MINERALS LIMITED</v>
    <v>RED HILL MINERALS LIMITED</v>
    <v>4.2300000000000004</v>
    <v>4.24</v>
    <v>4.12</v>
    <v>63828150</v>
    <v>RHI</v>
    <v>RED HILL MINERALS LIMITED (XASX:RHI)</v>
    <v>1559</v>
    <v>2800</v>
    <v>2005</v>
  </rv>
  <rv s="2">
    <v>1034</v>
  </rv>
  <rv s="0">
    <v>https://www.bing.com/financeapi/forcetrigger?t=but7cw&amp;q=XCNQ%3aTRIP&amp;form=skydnc</v>
    <v>Learn more on Bing</v>
  </rv>
  <rv s="9">
    <v>21</v>
    <v>RED LIGHT HOLLAND CORP. (XCNQ:TRIP)</v>
    <v>2</v>
    <v>42</v>
    <v>Finance</v>
    <v>16</v>
    <v>en-US</v>
    <v>but7cw</v>
    <v>268435456</v>
    <v>1</v>
    <v>Powered by Refinitiv</v>
    <v>0.16500000000000001</v>
    <v>6.5000000000000002E-2</v>
    <v>1.5911</v>
    <v>0</v>
    <v>0</v>
    <v>CAD</v>
    <v>Red Light Holland Corp. is a Canada-based company, which is a producer and distributor of its brand of psilocybin truffles within the Netherlands and a producer and distributor of functional mushrooms in North America. The Company is engaged in the production, growth and sale of functional mushroom home grow kits in North America, and a brand of magic truffles to the legal and recreational market within the Netherlands. The Company has geographical areas in the Netherlands, Canada and the United States. It also has home grown mushroom farm. The Company’s subsidiaries include RLH Netherlands B.V., Red Light Holland (Subco 1) Inc., Red Light Holland (Subco 2) Inc., SR Wholesale B.V., Red Light Acquisition Inc., Radix Motion Inc. and 4316747 Nova Scotia Limited (Happy Caps).</v>
    <v>Canadian National Stock Exchange</v>
    <v>XCNQ</v>
    <v>XCNQ</v>
    <v>1 Adelaide Street East, Suite 801, TORONTO, ON, M5C 2V9 CA</v>
    <v>7.0000000000000007E-2</v>
    <v>Pharmaceuticals</v>
    <v>Stock</v>
    <v>45176.614775705471</v>
    <v>1036</v>
    <v>7.0000000000000007E-2</v>
    <v>27652457</v>
    <v>RED LIGHT HOLLAND CORP.</v>
    <v>RED LIGHT HOLLAND CORP.</v>
    <v>7.0000000000000007E-2</v>
    <v>7.0000000000000007E-2</v>
    <v>7.0000000000000007E-2</v>
    <v>395035100</v>
    <v>TRIP</v>
    <v>RED LIGHT HOLLAND CORP. (XCNQ:TRIP)</v>
    <v>48400</v>
    <v>262290</v>
    <v>2020</v>
  </rv>
  <rv s="2">
    <v>1037</v>
  </rv>
  <rv s="0">
    <v>https://www.bing.com/financeapi/forcetrigger?t=afkc4c&amp;q=XFRA%3aSAE&amp;form=skydnc</v>
    <v>Learn more on Bing</v>
  </rv>
  <rv s="11">
    <v>26</v>
    <v>Redcare Pharmacy NV (XFRA:RDC)</v>
    <v>2</v>
    <v>67</v>
    <v>Finance</v>
    <v>16</v>
    <v>en-US</v>
    <v>afkc4c</v>
    <v>268435456</v>
    <v>1</v>
    <v>Powered by Refinitiv</v>
    <v>248</v>
    <v>28.6</v>
    <v>0.8679</v>
    <v>-3.95</v>
    <v>-3.7637000000000004E-2</v>
    <v>EUR</v>
    <v>Redcare Pharmacy NV is a company based in the Netherlands that retails pharmaceutical products online. The Company focuses on non-prescription medication (OTC), as well as on pharmacy-related beauty and personal care (BPC) products. The Company is active in Belgium, Spain, Italy, France, Austria, the Netherlands and Germany.</v>
    <v>1847</v>
    <v>Deutsche Boerse AG</v>
    <v>XFRA</v>
    <v>XFRA</v>
    <v>Erik de Rodeweg 11/13, SEVENUM, LIMBURG, 5975 WD NL</v>
    <v>104.05</v>
    <v>Food &amp; Drug Retailing</v>
    <v>Stock</v>
    <v>45176.631944444445</v>
    <v>1039</v>
    <v>101</v>
    <v>2105182000</v>
    <v>Redcare Pharmacy NV</v>
    <v>Redcare Pharmacy NV</v>
    <v>103.3</v>
    <v>104.95</v>
    <v>101</v>
    <v>20203290</v>
    <v>RDC</v>
    <v>Redcare Pharmacy NV (XFRA:RDC)</v>
    <v>1015</v>
    <v>46920</v>
    <v>2015</v>
  </rv>
  <rv s="2">
    <v>1040</v>
  </rv>
  <rv s="0">
    <v>https://www.bing.com/financeapi/forcetrigger?t=a21wsm&amp;q=XNYS%3aRF&amp;form=skydnc</v>
    <v>Learn more on Bing</v>
  </rv>
  <rv s="1">
    <v>0</v>
    <v>REGIONS FINANCIAL CORPORATION (XNYS:RF)</v>
    <v>2</v>
    <v>3</v>
    <v>Finance</v>
    <v>4</v>
    <v>en-US</v>
    <v>a21wsm</v>
    <v>268435456</v>
    <v>1</v>
    <v>Powered by Refinitiv</v>
    <v>24.33</v>
    <v>13.94</v>
    <v>1.2119</v>
    <v>-0.19</v>
    <v>-1.0490999999999999E-2</v>
    <v>USD</v>
    <v>Regions Financial Corporation is a financial solutions provider to a range of clients, including retail and mortgage banking services, commercial banking services and wealth and investment services. The Company conducts its banking operations through Regions Bank, which is a commercial bank. It also delivers specialty capabilities, including merger and acquisition advisory services, capital market solutions, home improvement lending and others. Its segments include Corporate Bank segment, which operates commercial banking functions including commercial and industrial, commercial real estate and investor real estate lending; Consumer Bank segment, which is engaged in consumer banking products and services related to residential first mortgages, home equity lines and loans, consumer credit cards, and other consumer loans, and Wealth Management segment offers credit related products, trust and investment management, asset management, retirement and savings solutions, and estate planning.</v>
    <v>20349</v>
    <v>New York Stock Exchange</v>
    <v>XNYS</v>
    <v>XNYS</v>
    <v>1900 Fifth Avenue North, BIRMINGHAM, AL, 35203 US</v>
    <v>18.27</v>
    <v>Banking Services</v>
    <v>Stock</v>
    <v>45176.642902707812</v>
    <v>1042</v>
    <v>17.82</v>
    <v>16815723008</v>
    <v>REGIONS FINANCIAL CORPORATION</v>
    <v>REGIONS FINANCIAL CORPORATION</v>
    <v>18.07</v>
    <v>7.7309000000000001</v>
    <v>18.11</v>
    <v>17.920000000000002</v>
    <v>938377400</v>
    <v>RF</v>
    <v>REGIONS FINANCIAL CORPORATION (XNYS:RF)</v>
    <v>1670933</v>
    <v>6629014</v>
    <v>2004</v>
  </rv>
  <rv s="2">
    <v>1043</v>
  </rv>
  <rv s="0">
    <v>https://www.bing.com/financeapi/forcetrigger?t=ab5cxm&amp;q=XTSX%3aRHT&amp;form=skydnc</v>
    <v>Learn more on Bing</v>
  </rv>
  <rv s="9">
    <v>21</v>
    <v>Reliq Health Technologies Inc. (XTSX:RHT)</v>
    <v>2</v>
    <v>42</v>
    <v>Finance</v>
    <v>8</v>
    <v>en-US</v>
    <v>ab5cxm</v>
    <v>268435456</v>
    <v>1</v>
    <v>Powered by Refinitiv</v>
    <v>0.76</v>
    <v>0.375</v>
    <v>1.7951999999999999</v>
    <v>-5.0000000000000001E-3</v>
    <v>-1.0989000000000001E-2</v>
    <v>CAD</v>
    <v>Reliq Health Technologies Inc. is a Canada-based healthcare technology company. The Company's principal business is to develop telemedicine and virtual care solutions for the global healthcare market. The Company's iUGO Care technology platform is a software as a service (SaaS) solution that allows complex patients to receive care in home and improving health outcomes, among others. The platform integrates wearables, sensors, voice technology with mobile applications and desktop software for patients, families, clinicians, and healthcare administrators. The Company targets three markets, such as virtual care, long-term care and big data. iUGO Care provides real-time access to remote patient monitoring data, allowing for timely interventions by the care team to prevent hospital readmissions and emergency room (ER) visits.</v>
    <v>TSX Venture Exchange</v>
    <v>XTSX</v>
    <v>XTSX</v>
    <v>406A - 175 Longwood Rd S., HAMILTON, ON, L8P 0A1 CA</v>
    <v>0.45500000000000002</v>
    <v>Software &amp; IT Services</v>
    <v>Stock</v>
    <v>45176.575416666667</v>
    <v>1045</v>
    <v>0.45</v>
    <v>91759455</v>
    <v>Reliq Health Technologies Inc.</v>
    <v>Reliq Health Technologies Inc.</v>
    <v>0.45500000000000002</v>
    <v>0.45500000000000002</v>
    <v>0.45</v>
    <v>203909900</v>
    <v>RHT</v>
    <v>Reliq Health Technologies Inc. (XTSX:RHT)</v>
    <v>3000</v>
    <v>212060</v>
    <v>2005</v>
  </rv>
  <rv s="2">
    <v>1046</v>
  </rv>
  <rv s="0">
    <v>https://www.bing.com/financeapi/forcetrigger?t=aa95p2&amp;q=XASX%3aRSG&amp;form=skydnc</v>
    <v>Learn more on Bing</v>
  </rv>
  <rv s="1">
    <v>0</v>
    <v>RESOLUTE MINING LIMITED (XASX:RSG)</v>
    <v>2</v>
    <v>20</v>
    <v>Finance</v>
    <v>8</v>
    <v>en-US</v>
    <v>aa95p2</v>
    <v>268435456</v>
    <v>1</v>
    <v>Powered by Refinitiv</v>
    <v>0.53</v>
    <v>0.16</v>
    <v>1.2634000000000001</v>
    <v>0</v>
    <v>0</v>
    <v>AUD</v>
    <v>Resolute Mining Ltd is an Australia-based gold miner. The Company is engaged in exploring, developing, and operating gold mines. The Company owns two producing gold mines: the Syama Gold Mine in Mile (Syama) and the Mako Gold Mine in Senegal (Mako). The Syama is located in the southwest of Mali, approximately 30 kilometers (km) from the Cote d’Ivoire border and 300 km southeast of the capital Bamako. It comprises the Syama Underground Mine, the Tabakoroni Complex, which comprises an open pit. The Mako Gold Mine is located in eastern Senegal, West Africa, which is an open pit mine. The Company is also involved in exploration with drilling campaigns underway across its African tenements with a focus on Mali, Senegal and Guinea. The Company also operates a fleet of development jumbos, production drills, loaders and trucks.</v>
    <v>741</v>
    <v>Australian Securities Exchange</v>
    <v>XASX</v>
    <v>XASX</v>
    <v>Level 2, Australia Place 15-17 William Street, PERTH, WESTERN AUSTRALIA, 6000 AU</v>
    <v>0.34499999999999997</v>
    <v>Metals &amp; Mining</v>
    <v>Stock</v>
    <v>45176.375011574077</v>
    <v>1048</v>
    <v>0.33</v>
    <v>713217200</v>
    <v>RESOLUTE MINING LIMITED</v>
    <v>RESOLUTE MINING LIMITED</v>
    <v>0.33500000000000002</v>
    <v>7.96</v>
    <v>0.33500000000000002</v>
    <v>0.33500000000000002</v>
    <v>2129007000</v>
    <v>RSG</v>
    <v>RESOLUTE MINING LIMITED (XASX:RSG)</v>
    <v>3200416</v>
    <v>6814700</v>
    <v>2001</v>
  </rv>
  <rv s="2">
    <v>1049</v>
  </rv>
  <rv s="0">
    <v>https://www.bing.com/financeapi/forcetrigger?t=ae82f2&amp;q=XPAR%3aCBE&amp;form=skydnc</v>
    <v>Learn more on Bing</v>
  </rv>
  <rv s="11">
    <v>26</v>
    <v>Robertet SA (XPAR:CBE)</v>
    <v>2</v>
    <v>67</v>
    <v>Finance</v>
    <v>16</v>
    <v>en-US</v>
    <v>ae82f2</v>
    <v>268435456</v>
    <v>1</v>
    <v>Powered by Refinitiv</v>
    <v>848</v>
    <v>700</v>
    <v>0.30180000000000001</v>
    <v>43</v>
    <v>5.7028999999999996E-2</v>
    <v>EUR</v>
    <v>Robertet SA is a France-based holding company engaged in the production and distribution of flavor and perfume additives and ingredients. The Company's operations are conducted through three divisions: Raw Materials, which supplies ingredients to the cosmetics industry for products such as soaps, shampoos, and other beauty products, as well as air fresheners; Fragrance, providing ingredients that go into the creations of a number of perfumes and scents, and Flavours, including products for food and beverage industries. The Company operates globally through a network of subsidiaries, including Bionov, Robertet GmbH, Robertet Argentina, Robertet Do Brasil, Robertet Hiyoki, Robertet Turkey, Robertet de Mexico, Robertet USA, Robertet Italia, Robertet Savoury, and Aroma Esencial Sl, among others.</v>
    <v>2163</v>
    <v>Euronext Paris</v>
    <v>XPAR</v>
    <v>XPAR</v>
    <v>37 Avenue Sidi-Brahim, Bp 52100, GRASSE, PACA, 06130 FR</v>
    <v>797</v>
    <v>Chemicals</v>
    <v>Stock</v>
    <v>45173.666666666664</v>
    <v>1051</v>
    <v>797</v>
    <v>1940014000</v>
    <v>Robertet SA</v>
    <v>Robertet SA</v>
    <v>797</v>
    <v>754</v>
    <v>797</v>
    <v>2305590</v>
    <v>CBE</v>
    <v>Robertet SA (XPAR:CBE)</v>
    <v>2</v>
    <v>230</v>
    <v>1957</v>
  </rv>
  <rv s="2">
    <v>1052</v>
  </rv>
  <rv s="0">
    <v>https://www.bing.com/financeapi/forcetrigger?t=a226jc&amp;q=XNYS%3aROK&amp;form=skydnc</v>
    <v>Learn more on Bing</v>
  </rv>
  <rv s="1">
    <v>0</v>
    <v>ROCKWELL AUTOMATION, INC. (XNYS:ROK)</v>
    <v>2</v>
    <v>3</v>
    <v>Finance</v>
    <v>4</v>
    <v>en-US</v>
    <v>a226jc</v>
    <v>268435456</v>
    <v>1</v>
    <v>Powered by Refinitiv</v>
    <v>348.52</v>
    <v>209.27</v>
    <v>1.4531000000000001</v>
    <v>-3.5449999999999999</v>
    <v>-1.1417999999999999E-2</v>
    <v>USD</v>
    <v>Rockwell Automation, Inc. is engaged in industrial automation and digital transformation. The Company’s segments include Intelligent Devices, Software &amp; Control, and Lifecycle Services. The Intelligent Devices segment includes drives, motion, safety, sensing, industrial components, and configured-to-order products. The Software &amp; Control segment includes control and visualization software and hardware, information software, and network and security infrastructure. The Lifecycle Services segment includes consulting, professional services and solutions, connected services, and maintenance services, as well as the Sensia joint venture. Its offerings consist of industrial automation and information products, solutions, and services. Its products include hardware, software, and configured-to-order products. Its solutions include custom-engineered systems and software. Its services include customer technical support and repair, asset management and optimization consulting, and training.</v>
    <v>26000</v>
    <v>New York Stock Exchange</v>
    <v>XNYS</v>
    <v>XNYS</v>
    <v>1201 S 2nd St, MILWAUKEE, WI, 53204 US</v>
    <v>308.77999999999997</v>
    <v>Machinery, Equipment &amp; Components</v>
    <v>Stock</v>
    <v>45176.643050890627</v>
    <v>1054</v>
    <v>304.59500000000003</v>
    <v>35254584793</v>
    <v>ROCKWELL AUTOMATION, INC.</v>
    <v>ROCKWELL AUTOMATION, INC.</v>
    <v>306.77</v>
    <v>25.333200000000001</v>
    <v>310.48</v>
    <v>306.935</v>
    <v>114860100</v>
    <v>ROK</v>
    <v>ROCKWELL AUTOMATION, INC. (XNYS:ROK)</v>
    <v>116219</v>
    <v>761494</v>
    <v>1996</v>
  </rv>
  <rv s="2">
    <v>1055</v>
  </rv>
  <rv s="0">
    <v>https://www.bing.com/financeapi/forcetrigger?t=a22777&amp;q=XNYS%3aROP&amp;form=skydnc</v>
    <v>Learn more on Bing</v>
  </rv>
  <rv s="1">
    <v>0</v>
    <v>ROPER TECHNOLOGIES, INC. (XNAS:ROP)</v>
    <v>2</v>
    <v>3</v>
    <v>Finance</v>
    <v>4</v>
    <v>en-US</v>
    <v>a22777</v>
    <v>268435456</v>
    <v>1</v>
    <v>Powered by Refinitiv</v>
    <v>504.73</v>
    <v>356.21499999999997</v>
    <v>1.0185999999999999</v>
    <v>0.625</v>
    <v>1.263E-3</v>
    <v>USD</v>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v>15800</v>
    <v>Nasdaq Stock Market</v>
    <v>XNAS</v>
    <v>XNAS</v>
    <v>6496 University Parkway, SARASOTA, FL, 34240 US</v>
    <v>495.68</v>
    <v>Software &amp; IT Services</v>
    <v>Stock</v>
    <v>45176.642983981248</v>
    <v>1057</v>
    <v>492.49</v>
    <v>52888589812</v>
    <v>ROPER TECHNOLOGIES, INC.</v>
    <v>ROPER TECHNOLOGIES, INC.</v>
    <v>493.81</v>
    <v>45.302599999999998</v>
    <v>495</v>
    <v>495.625</v>
    <v>106710900</v>
    <v>ROP</v>
    <v>ROPER TECHNOLOGIES, INC. (XNAS:ROP)</v>
    <v>44548</v>
    <v>292841</v>
    <v>1981</v>
  </rv>
  <rv s="2">
    <v>1058</v>
  </rv>
  <rv s="0">
    <v>https://www.bing.com/financeapi/forcetrigger?t=a227lh&amp;q=XNAS%3aROST&amp;form=skydnc</v>
    <v>Learn more on Bing</v>
  </rv>
  <rv s="1">
    <v>0</v>
    <v>ROSS STORES, INC. (XNAS:ROST)</v>
    <v>2</v>
    <v>3</v>
    <v>Finance</v>
    <v>4</v>
    <v>en-US</v>
    <v>a227lh</v>
    <v>268435456</v>
    <v>1</v>
    <v>Powered by Refinitiv</v>
    <v>122.7</v>
    <v>81.209999999999994</v>
    <v>0.97419999999999995</v>
    <v>-0.28999999999999998</v>
    <v>-2.418E-3</v>
    <v>USD</v>
    <v>Ross Stores, Inc. is engaged in operating two brands of off-price retail apparel and home fashion stores-Ross Dress for Less (Ross) and dd’s DISCOUNTS. Ross is the off-price apparel and home fashion chain in the United States, with 1,693 locations in 40 states, the District of Columbia, and Guam. Ross offers in-season, name brand and designer apparel, accessories, footwear, and home fashions for the entire family at savings of 20% to 60% off department and specialty store regular prices every day. The Company also operates dd’s DISCOUNTS stores in 21 states, which offer in-season, name brand apparel, accessories, footwear, and home fashions for the entire family at savings of 20% to 70% off department and discount store regular prices every day. It operates a total of 2,015 stores comprised of 1,693 Ross stores and 322 dd’s DISCOUNTS stores. It operates distribution processing facilities. It also operates warehouse facilities for pack away storage.</v>
    <v>101000</v>
    <v>Nasdaq Stock Market</v>
    <v>XNAS</v>
    <v>XNAS</v>
    <v>5130 Hacienda Drive, DUBLIN, CA, 94568 US</v>
    <v>120.67</v>
    <v>Specialty Retailers</v>
    <v>Stock</v>
    <v>45176.642754675784</v>
    <v>1060</v>
    <v>119.47499999999999</v>
    <v>40762884994</v>
    <v>ROSS STORES, INC.</v>
    <v>ROSS STORES, INC.</v>
    <v>120.39</v>
    <v>25.447500000000002</v>
    <v>119.95</v>
    <v>119.66</v>
    <v>340655900</v>
    <v>ROST</v>
    <v>ROSS STORES, INC. (XNAS:ROST)</v>
    <v>289009</v>
    <v>2504498</v>
    <v>1989</v>
  </rv>
  <rv s="2">
    <v>1061</v>
  </rv>
  <rv s="0">
    <v>https://www.bing.com/financeapi/forcetrigger?t=a21p7w&amp;q=XNYS%3aR&amp;form=skydnc</v>
    <v>Learn more on Bing</v>
  </rv>
  <rv s="1">
    <v>0</v>
    <v>RYDER SYSTEM, INC. (XNYS:R)</v>
    <v>2</v>
    <v>3</v>
    <v>Finance</v>
    <v>4</v>
    <v>en-US</v>
    <v>a21p7w</v>
    <v>268435456</v>
    <v>1</v>
    <v>Powered by Refinitiv</v>
    <v>103.81</v>
    <v>65.691199999999995</v>
    <v>1.5708</v>
    <v>-1.66</v>
    <v>-1.66E-2</v>
    <v>USD</v>
    <v>Ryder System, Inc. is a logistics and transportation company. The Company provides supply chain, dedicated transportation, and commercial fleet management solutions. It operates through three business segments: Fleet Management Solutions (FMS), which provides full service leasing and leasing with flexible maintenance options, commercial rental and maintenance services of trucks, tractors and trailers to customers principally in the United States (U.S.), Canada and the United Kingdom (U.K.); Supply Chain Solutions (SCS), which provides integrated logistics solutions, including distribution management, dedicated transportation, transportation management, e-commerce and last mile, and professional services in North America; and Dedicated Transportation Solutions (DTS), which provides transportation solutions in the U.S., including dedicated vehicles, drivers, management, and administrative support. It provides services, such as leasing, rental, and maintenance, and used vehicle sales.</v>
    <v>48300</v>
    <v>New York Stock Exchange</v>
    <v>XNYS</v>
    <v>XNYS</v>
    <v>11690 N.W. 105Th Street, MIAMI, FL, 33178 US</v>
    <v>100.93</v>
    <v>Freight &amp; Logistics Services</v>
    <v>Stock</v>
    <v>45176.642968113279</v>
    <v>1063</v>
    <v>98.33</v>
    <v>4477150748</v>
    <v>RYDER SYSTEM, INC.</v>
    <v>RYDER SYSTEM, INC.</v>
    <v>100.56</v>
    <v>8.8222000000000005</v>
    <v>100</v>
    <v>98.34</v>
    <v>45527260</v>
    <v>R</v>
    <v>RYDER SYSTEM, INC. (XNYS:R)</v>
    <v>135548</v>
    <v>333063</v>
    <v>1955</v>
  </rv>
  <rv s="2">
    <v>1064</v>
  </rv>
  <rv s="0">
    <v>https://www.bing.com/financeapi/forcetrigger?t=c2ikdm&amp;q=XNAS%3aSAI&amp;form=skydnc</v>
    <v>Learn more on Bing</v>
  </rv>
  <rv s="25">
    <v>68</v>
    <v>SAI.TECH Global Corporation (XNAS:SAI)</v>
    <v>2</v>
    <v>69</v>
    <v>Finance</v>
    <v>70</v>
    <v>en-US</v>
    <v>c2ikdm</v>
    <v>268435456</v>
    <v>1</v>
    <v>Powered by Refinitiv</v>
    <v>7.4</v>
    <v>1</v>
    <v>0</v>
    <v>0</v>
    <v>USD</v>
    <v>SAI.TECH Global Corporation is a sustainable bitverse operator. The Company is primarily engaged in sales of digital assets mining machines to end customers, as well as the Company specializes in hosting service to digital asset mining customers, digital mining and mining pool service and other services globally. The Company’s segments include equipment sales &amp; hosting, and mining pool business. The Company operates through three business areas: ULTIAAS, HEATNUC, and BOLTBIT. ULTIAAS is engaged in providing clean computing services based on liquid cooling and chip waste heat utilization technology for bitcoin mining and artificial intelligence (AI) computing. HEATNUC is engaged in providing zero-carbon energy systems based on small modular reactors and heat pump combined power supply technology for cities and countries. BOLTBIT is engaged in providing a decentralized transaction system based on blockchain and lightning network technology.</v>
    <v>28</v>
    <v>Nasdaq Stock Market</v>
    <v>XNAS</v>
    <v>XNAS</v>
    <v>437 Madison Avenue, 27th Floor, NEW YORK, NY, 10022 US</v>
    <v>1.29</v>
    <v>Financial Technology (Fintech) &amp; Infrastructure</v>
    <v>Stock</v>
    <v>45176.631232858592</v>
    <v>1066</v>
    <v>1.27</v>
    <v>30629669</v>
    <v>SAI.TECH Global Corporation</v>
    <v>SAI.TECH Global Corporation</v>
    <v>1.27</v>
    <v>1.29</v>
    <v>1.29</v>
    <v>23743930</v>
    <v>SAI</v>
    <v>SAI.TECH Global Corporation (XNAS:SAI)</v>
    <v>1440</v>
    <v>71353</v>
    <v>2021</v>
  </rv>
  <rv s="2">
    <v>1067</v>
  </rv>
  <rv s="0">
    <v>https://www.bing.com/financeapi/forcetrigger?t=a1qc1h&amp;q=XNYS%3aCRM&amp;form=skydnc</v>
    <v>Learn more on Bing</v>
  </rv>
  <rv s="1">
    <v>0</v>
    <v>SALESFORCE, INC. (XNYS:CRM)</v>
    <v>2</v>
    <v>3</v>
    <v>Finance</v>
    <v>4</v>
    <v>en-US</v>
    <v>a1qc1h</v>
    <v>268435456</v>
    <v>1</v>
    <v>Powered by Refinitiv</v>
    <v>238.22</v>
    <v>126.34</v>
    <v>1.1928000000000001</v>
    <v>-0.02</v>
    <v>-9.0240000000000003E-5</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v>79390</v>
    <v>New York Stock Exchange</v>
    <v>XNYS</v>
    <v>XNYS</v>
    <v>SALESFORCE TOWER, 415 MISSION STREET 3RD FL, SAN FRANCISCO, CA, 94105 US</v>
    <v>222.47190000000001</v>
    <v>Software &amp; IT Services</v>
    <v>Stock</v>
    <v>45176.642999501564</v>
    <v>1069</v>
    <v>219.31</v>
    <v>215616800000</v>
    <v>SALESFORCE, INC.</v>
    <v>SALESFORCE, INC.</v>
    <v>219.565</v>
    <v>138.78829999999999</v>
    <v>221.62</v>
    <v>221.6</v>
    <v>973000000</v>
    <v>CRM</v>
    <v>SALESFORCE, INC. (XNYS:CRM)</v>
    <v>1204671</v>
    <v>5233019</v>
    <v>1999</v>
  </rv>
  <rv s="2">
    <v>1070</v>
  </rv>
  <rv s="0">
    <v>https://www.bing.com/financeapi/forcetrigger?t=aa98h7&amp;q=XASX%3aSCG&amp;form=skydnc</v>
    <v>Learn more on Bing</v>
  </rv>
  <rv s="1">
    <v>0</v>
    <v>SCENTRE GROUP (XASX:SCG)</v>
    <v>2</v>
    <v>20</v>
    <v>Finance</v>
    <v>8</v>
    <v>en-US</v>
    <v>aa98h7</v>
    <v>268435456</v>
    <v>1</v>
    <v>Powered by Refinitiv</v>
    <v>3.13</v>
    <v>2.4900000000000002</v>
    <v>1.8226</v>
    <v>-0.01</v>
    <v>-3.7309999999999999E-3</v>
    <v>AUD</v>
    <v>Scentre Group is an Australia-based company, which is engaged in the ownership, development, design, construction, asset management, leasing, and marketing activities with respect to its portfolio of 42 Westfield Living Centers with 37 located in Australia and five in New Zealand. The Company operates through two segments: property investments and property management and construction. The property investments segment includes shopping centers. The property management and construction segment includes property management and development. Its business solutions offer leasing opportunities, including retail design, shop openings, store delivery and retail administration; retail services, including center services, marketing hub, gift cards and marketing services, and brand space, including audience, range of solutions and photo gallery.</v>
    <v>3129</v>
    <v>Australian Securities Exchange</v>
    <v>XASX</v>
    <v>XASX</v>
    <v>L 30 85 Castlereagh St, SYDNEY, NEW SOUTH WALES, 2000 AU</v>
    <v>2.7</v>
    <v>Real Estate Operations</v>
    <v>Stock</v>
    <v>45176.375011574077</v>
    <v>1072</v>
    <v>2.645</v>
    <v>13910210000</v>
    <v>SCENTRE GROUP</v>
    <v>SCENTRE GROUP</v>
    <v>2.68</v>
    <v>45.52</v>
    <v>2.68</v>
    <v>2.67</v>
    <v>5190378000</v>
    <v>SCG</v>
    <v>SCENTRE GROUP (XASX:SCG)</v>
    <v>8634504</v>
    <v>9412490</v>
    <v>1979</v>
  </rv>
  <rv s="2">
    <v>1073</v>
  </rv>
  <rv s="0">
    <v>https://www.bing.com/financeapi/forcetrigger?t=a232mw&amp;q=XNYS%3aSLB&amp;form=skydnc</v>
    <v>Learn more on Bing</v>
  </rv>
  <rv s="1">
    <v>0</v>
    <v>Schlumberger N.V. (XNYS:SLB)</v>
    <v>2</v>
    <v>3</v>
    <v>Finance</v>
    <v>4</v>
    <v>en-US</v>
    <v>a232mw</v>
    <v>268435456</v>
    <v>1</v>
    <v>Powered by Refinitiv</v>
    <v>61.37</v>
    <v>33.799999999999997</v>
    <v>1.8231999999999999</v>
    <v>-0.09</v>
    <v>-1.475E-3</v>
    <v>USD</v>
    <v>Schlumberger N.V. is a global technology company. The Company operates through four segments: Digital &amp; Integration, Reservoir Performance, Well Construction, and Production Systems. The Digital &amp; Integration segment combines its digital solutions and data products with its integrated offering of asset performance solutions. The Reservoir Performance segment consists of reservoir-centric technologies and services that are critical to optimizing reservoir productivity and performance. The Well Construction segment combines the full portfolio of products and services to optimize well placement and performance, maximize drilling efficiency, and improve wellbore assurance. The Production Systems segment develops technologies and provides expertise that enhance production and recovery from subsurface reservoirs to the surface, into pipelines, and to refineries. The Company's primary customers are national oil companies, integrated oil companies and independent operators.</v>
    <v>99000</v>
    <v>New York Stock Exchange</v>
    <v>XNYS</v>
    <v>XNYS</v>
    <v>5599 San Felipe St Fl 17, HOUSTON, TX, 77056-2790 US</v>
    <v>61.37</v>
    <v>Oil &amp; Gas Related Equipment and Services</v>
    <v>Stock</v>
    <v>45176.642923135936</v>
    <v>1075</v>
    <v>60.7</v>
    <v>86564439260</v>
    <v>Schlumberger N.V.</v>
    <v>Schlumberger N.V.</v>
    <v>60.99</v>
    <v>22.3322</v>
    <v>61</v>
    <v>60.91</v>
    <v>1421186000</v>
    <v>SLB</v>
    <v>Schlumberger N.V. (XNYS:SLB)</v>
    <v>2030901</v>
    <v>7425159</v>
    <v>1956</v>
  </rv>
  <rv s="2">
    <v>1076</v>
  </rv>
  <rv s="0">
    <v>https://www.bing.com/financeapi/forcetrigger?t=a22qp2&amp;q=XNYS%3aSE&amp;form=skydnc</v>
    <v>Learn more on Bing</v>
  </rv>
  <rv s="1">
    <v>0</v>
    <v>SEA LIMITED (XNYS:SE)</v>
    <v>2</v>
    <v>3</v>
    <v>Finance</v>
    <v>4</v>
    <v>en-US</v>
    <v>a22qp2</v>
    <v>268435456</v>
    <v>1</v>
    <v>Powered by Refinitiv</v>
    <v>88.84</v>
    <v>34.869999999999997</v>
    <v>1.7379</v>
    <v>-0.63</v>
    <v>-1.6063000000000001E-2</v>
    <v>USD</v>
    <v>Sea Limited is a consumer Internet company. The Company operates through three segments: Digital entertainment, E-commerce, and Digital financial services. The Digital entertainment segment includes Garena, which offers mobile and personal computer (PC) online games and develops mobile games for the global market. Garena also promotes eSports. The E-commerce segment includes the Shopee platform, which is a mobile-centric, social-focused marketplace. It provides users with a convenient and safe shopping environment with integrated payment, logistics infrastructure and comprehensive sales services. Products from manufacturers and third parties are also purchased and sold directly to buyers on the Shopee platform. The Digital financial services segment includes SeaMoney, which provides a variety of payment services and loans to individuals and businesses. In addition, SeaMoney also integrates with third-party merchant partners and covers a set of consumption use cases.</v>
    <v>63800</v>
    <v>New York Stock Exchange</v>
    <v>XNYS</v>
    <v>XNYS</v>
    <v>1 Fusionopolis Place, #17-10 Galaxis, 138522 SG</v>
    <v>38.840000000000003</v>
    <v>Software &amp; IT Services</v>
    <v>Stock</v>
    <v>45176.643021469528</v>
    <v>1078</v>
    <v>37.831200000000003</v>
    <v>21871225951</v>
    <v>SEA LIMITED</v>
    <v>SEA LIMITED</v>
    <v>38.18</v>
    <v>89.840800000000002</v>
    <v>39.22</v>
    <v>38.590000000000003</v>
    <v>566758900</v>
    <v>SE</v>
    <v>SEA LIMITED (XNYS:SE)</v>
    <v>2155360</v>
    <v>9976435</v>
    <v>2009</v>
  </rv>
  <rv s="2">
    <v>1079</v>
  </rv>
  <rv s="0">
    <v>https://www.bing.com/financeapi/forcetrigger?t=a22rcw&amp;q=XNYS%3aSEE&amp;form=skydnc</v>
    <v>Learn more on Bing</v>
  </rv>
  <rv s="1">
    <v>0</v>
    <v>SEALED AIR CORPORATION (XNYS:SEE)</v>
    <v>2</v>
    <v>3</v>
    <v>Finance</v>
    <v>4</v>
    <v>en-US</v>
    <v>a22rcw</v>
    <v>268435456</v>
    <v>1</v>
    <v>Powered by Refinitiv</v>
    <v>56.43</v>
    <v>33.82</v>
    <v>1.3033999999999999</v>
    <v>-0.85</v>
    <v>-2.41E-2</v>
    <v>USD</v>
    <v>Sealed Air Corporation is a provider of packaging solutions integrating materials, automation, equipment, and services. The Company designs and delivers packaging solutions that preserve food, protect goods, automate packaging processes, and enable e-commerce and digital connectivity for packaged goods. The Company operates through two segments: Food, and Protective. The portfolio of packaging solutions includes CRYOVAC brand food packaging, LIQUIBOX fluids and liquids systems, SEE brand protective packaging, AUTOBAG brand automated systems, BUBBLE WRAP brand packaging, SEE Touchless Automation solutions and prismiq digital packaging and printing. The Company delivers its packaging solutions to an array of end markets including fresh proteins, foods, fluids, medical and healthcare, e-commerce, logistics and omnichannel fulfilment operations, and industrials. It provides temperature assurance packaging solutions under the Kevothermal and TempGuard brands.</v>
    <v>16300</v>
    <v>New York Stock Exchange</v>
    <v>XNYS</v>
    <v>XNYS</v>
    <v>2415 Cascade Pointe Boulevard, CHARLOTTE, NC, 28208 US</v>
    <v>35.348999999999997</v>
    <v>Containers &amp; Packaging</v>
    <v>Stock</v>
    <v>45176.642940289064</v>
    <v>1081</v>
    <v>34.18</v>
    <v>5122228000</v>
    <v>SEALED AIR CORPORATION</v>
    <v>SEALED AIR CORPORATION</v>
    <v>35.174999999999997</v>
    <v>13.384600000000001</v>
    <v>35.270000000000003</v>
    <v>34.42</v>
    <v>144410200</v>
    <v>SEE</v>
    <v>SEALED AIR CORPORATION (XNYS:SEE)</v>
    <v>482885</v>
    <v>2317774</v>
    <v>1996</v>
  </rv>
  <rv s="2">
    <v>1082</v>
  </rv>
  <rv s="0">
    <v>https://www.bing.com/financeapi/forcetrigger?t=a23jjc&amp;q=XNYS%3aSRE&amp;form=skydnc</v>
    <v>Learn more on Bing</v>
  </rv>
  <rv s="1">
    <v>0</v>
    <v>SEMPRA (XNYS:SRE)</v>
    <v>2</v>
    <v>3</v>
    <v>Finance</v>
    <v>4</v>
    <v>en-US</v>
    <v>a23jjc</v>
    <v>268435456</v>
    <v>1</v>
    <v>Powered by Refinitiv</v>
    <v>88.234999999999999</v>
    <v>68.27</v>
    <v>0.74890000000000001</v>
    <v>1.18</v>
    <v>1.6952000000000002E-2</v>
    <v>USD</v>
    <v>Sempra is a holding company with energy infrastructure investments in North America. Its businesses invest in, develop and operate energy infrastructure, and provide electric and gas services to customers. Its segments include SDG&amp;E, SoCalGas, Sempra Texas Utilities and Sempra Infrastructure. SDG&amp;E segment provides electric service to San Diego and southern Orange counties and natural gas service to San Diego County. SoCalGas segment is a natural gas distribution utility, serving customers throughout Southern California and part of central California. Sempra Infrastructure segment includes the operating companies of its subsidiary, SI Partners, as well as a holding company and certain service companies. Sempra Infrastructure segment develops, builds, operates and invests in energy infrastructure to help enable the energy transition in North American markets and globally. Sempra Texas Utilities segment is comprised of its equity method investments in holding companies.</v>
    <v>15785</v>
    <v>New York Stock Exchange</v>
    <v>XNYS</v>
    <v>XNYS</v>
    <v>488 8Th Avenue, SAN DIEGO, CA, 92101 US</v>
    <v>70.86</v>
    <v>Multiline Utilities</v>
    <v>Stock</v>
    <v>45176.642979825781</v>
    <v>1084</v>
    <v>69.599999999999994</v>
    <v>44548649609</v>
    <v>SEMPRA</v>
    <v>SEMPRA</v>
    <v>70.010000000000005</v>
    <v>17.6279</v>
    <v>69.61</v>
    <v>70.790000000000006</v>
    <v>629307100</v>
    <v>SRE</v>
    <v>SEMPRA (XNYS:SRE)</v>
    <v>459172</v>
    <v>2290991</v>
    <v>1996</v>
  </rv>
  <rv s="2">
    <v>1085</v>
  </rv>
  <rv s="0">
    <v>https://www.bing.com/financeapi/forcetrigger?t=c2kadm&amp;q=XNYS%3aS&amp;form=skydnc</v>
    <v>Learn more on Bing</v>
  </rv>
  <rv s="1">
    <v>0</v>
    <v>SENTINELONE, INC. (XNYS:S)</v>
    <v>2</v>
    <v>3</v>
    <v>Finance</v>
    <v>4</v>
    <v>en-US</v>
    <v>c2kadm</v>
    <v>268435456</v>
    <v>1</v>
    <v>Powered by Refinitiv</v>
    <v>29.44</v>
    <v>12.43</v>
    <v>1.8440000000000001</v>
    <v>-0.375</v>
    <v>-2.1638999999999999E-2</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2200</v>
    <v>New York Stock Exchange</v>
    <v>XNYS</v>
    <v>XNYS</v>
    <v>444 Castro Street, Suite 400, MOUNTAIN VIEW, CA, 94041 US</v>
    <v>17.14</v>
    <v>Software &amp; IT Services</v>
    <v>Stock</v>
    <v>45176.642967082815</v>
    <v>1087</v>
    <v>16.815000000000001</v>
    <v>5013149278</v>
    <v>SENTINELONE, INC.</v>
    <v>SENTINELONE, INC.</v>
    <v>17.03</v>
    <v>0</v>
    <v>17.329999999999998</v>
    <v>16.954999999999998</v>
    <v>295673800</v>
    <v>S</v>
    <v>SENTINELONE, INC. (XNYS:S)</v>
    <v>1150003</v>
    <v>9241702</v>
    <v>2013</v>
  </rv>
  <rv s="2">
    <v>1088</v>
  </rv>
  <rv s="0">
    <v>https://www.bing.com/financeapi/forcetrigger?t=a23d6h&amp;q=XNYS%3aSPG&amp;form=skydnc</v>
    <v>Learn more on Bing</v>
  </rv>
  <rv s="1">
    <v>0</v>
    <v>SIMON PROPERTY GROUP, INC. (XNYS:SPG)</v>
    <v>2</v>
    <v>3</v>
    <v>Finance</v>
    <v>4</v>
    <v>en-US</v>
    <v>a23d6h</v>
    <v>268435456</v>
    <v>1</v>
    <v>Powered by Refinitiv</v>
    <v>133.08000000000001</v>
    <v>86.02</v>
    <v>1.5527</v>
    <v>-0.22</v>
    <v>-1.9320000000000001E-3</v>
    <v>USD</v>
    <v>Simon Property Group, Inc. is a self-administered and self-managed real estate investment trust (REIT). The Company owns, develops and manages premier shopping, dining, entertainment and mixed-use destinations, which consist primarily of malls, Premium Outlets, and The Mills. It owns or holds an interest in approximately 196 income-producing properties in the United States, which consists of 94 malls, 69 Premium Outlets, 14 Mills, six lifestyle centers, and 13 other retail properties in 37 states and Puerto Rico. It also holds an interest in 24 regional, super-regional, and outlet malls in the United States and Asia. In addition, it has redevelopment and expansion projects, including the addition of anchors, big box tenants and restaurants, underway at several properties in the North America, Europe and Asia. Internationally, it has ownership in 34 Premium Outlets and Designer Outlet properties primarily located in Asia, Europe, and Canada.</v>
    <v>2500</v>
    <v>New York Stock Exchange</v>
    <v>XNYS</v>
    <v>XNYS</v>
    <v>225 W Washington St, INDIANAPOLIS, IN, 46204-3438 US</v>
    <v>114.09</v>
    <v>Residential &amp; Commercial REIT</v>
    <v>Stock</v>
    <v>45176.643020960153</v>
    <v>1090</v>
    <v>113.15</v>
    <v>37873290000</v>
    <v>SIMON PROPERTY GROUP, INC.</v>
    <v>SIMON PROPERTY GROUP, INC.</v>
    <v>113.71</v>
    <v>17.317499999999999</v>
    <v>113.85</v>
    <v>113.63</v>
    <v>327199000</v>
    <v>SPG</v>
    <v>SIMON PROPERTY GROUP, INC. (XNYS:SPG)</v>
    <v>475105</v>
    <v>1341596</v>
    <v>1998</v>
  </rv>
  <rv s="2">
    <v>1091</v>
  </rv>
  <rv s="0">
    <v>https://www.bing.com/financeapi/forcetrigger?t=a233dm&amp;q=XNAS%3aSLM&amp;form=skydnc</v>
    <v>Learn more on Bing</v>
  </rv>
  <rv s="1">
    <v>0</v>
    <v>SLM CORPORATION (XNAS:SLM)</v>
    <v>2</v>
    <v>3</v>
    <v>Finance</v>
    <v>4</v>
    <v>en-US</v>
    <v>a233dm</v>
    <v>268435456</v>
    <v>1</v>
    <v>Powered by Refinitiv</v>
    <v>17.925000000000001</v>
    <v>10.81</v>
    <v>1.2354000000000001</v>
    <v>-0.20499999999999999</v>
    <v>-1.4336E-2</v>
    <v>USD</v>
    <v>SLM Corporation is a holding company, which operates through subsidiaries and is the financial brand for higher education. The Company’s primary business is to originate and service loans it makes to students and their families to finance the cost of their education. It provides tools, resources, and information to help students and families make informed decisions and to improve access and support college completion through its scholarship programs and financing options. It originates and services Private Education Loans, which is a smart option student loan, which emphasizes in-school payment features that can produce shorter terms and reduce customers total finance charges. The Company also offers six loan products for specific graduate programs of study. These include the Sallie Mae Law School Loan, the Sallie Mae MBA Loan, the Sallie Mae Health Professions Graduate Loan, the Sallie Mae Medical School Loan, the Sallie Mae Dental School Loan, and the Sallie Mae Graduate School Loan.</v>
    <v>1700</v>
    <v>Nasdaq Stock Market</v>
    <v>XNAS</v>
    <v>XNAS</v>
    <v>300 Continental Drive, NEWARK, DE, 19713 US</v>
    <v>14.29</v>
    <v>Banking Services</v>
    <v>Stock</v>
    <v>45176.642730589847</v>
    <v>1093</v>
    <v>14.015000000000001</v>
    <v>3186610285</v>
    <v>SLM CORPORATION</v>
    <v>SLM CORPORATION</v>
    <v>14.25</v>
    <v>9.3794000000000004</v>
    <v>14.3</v>
    <v>14.095000000000001</v>
    <v>226080900</v>
    <v>SLM</v>
    <v>SLM CORPORATION (XNAS:SLM)</v>
    <v>395865</v>
    <v>1280392</v>
    <v>2013</v>
  </rv>
  <rv s="2">
    <v>1094</v>
  </rv>
  <rv s="0">
    <v>https://www.bing.com/financeapi/forcetrigger?t=a237gh&amp;q=XNYS%3aSNA&amp;form=skydnc</v>
    <v>Learn more on Bing</v>
  </rv>
  <rv s="1">
    <v>0</v>
    <v>SNAP-ON INCORPORATED (XNYS:SNA)</v>
    <v>2</v>
    <v>3</v>
    <v>Finance</v>
    <v>4</v>
    <v>en-US</v>
    <v>a237gh</v>
    <v>268435456</v>
    <v>1</v>
    <v>Powered by Refinitiv</v>
    <v>297.255</v>
    <v>200.75</v>
    <v>1.1060000000000001</v>
    <v>-3.74</v>
    <v>-1.4248E-2</v>
    <v>USD</v>
    <v>Snap-on Incorporated is a manufacturer and marketer of tools, equipment, diagnostics, repair information and systems solutions. The Company’s segments include the Commercial and Industrial Group, which serves a range of industrial and commercial customers worldwide, including customers in the aerospace, natural resources, government, power generation, transportation and technical education market segments, through direct and distributor channels; the Snap-on Tools Group, which provides vehicle service and repair technicians through its worldwide mobile tool distribution channel; Repair Systems and Information Group, which consists of business operations serving other professional vehicle repair customers worldwide, owners and managers of independent repair shops and original equipment manufacturer dealerships, through direct and distributor channels, and Financial Services, which consists of the business operations of its finance subsidiaries.</v>
    <v>12900</v>
    <v>New York Stock Exchange</v>
    <v>XNYS</v>
    <v>XNYS</v>
    <v>2801 80th St, KENOSHA, WI, 53143 US</v>
    <v>261.94</v>
    <v>Machinery, Equipment &amp; Components</v>
    <v>Stock</v>
    <v>45176.643076342189</v>
    <v>1096</v>
    <v>254.22</v>
    <v>13692686478</v>
    <v>SNAP-ON INCORPORATED</v>
    <v>SNAP-ON INCORPORATED</v>
    <v>261.45</v>
    <v>14.555099999999999</v>
    <v>262.5</v>
    <v>258.76</v>
    <v>52916550</v>
    <v>SNA</v>
    <v>SNAP-ON INCORPORATED (XNYS:SNA)</v>
    <v>99934</v>
    <v>188775</v>
    <v>1930</v>
  </rv>
  <rv s="2">
    <v>1097</v>
  </rv>
  <rv s="0">
    <v>https://www.bing.com/financeapi/forcetrigger?t=a1x6rw&amp;q=XNYS%3aLUV&amp;form=skydnc</v>
    <v>Learn more on Bing</v>
  </rv>
  <rv s="1">
    <v>0</v>
    <v>SOUTHWEST AIRLINES CO. (XNYS:LUV)</v>
    <v>2</v>
    <v>3</v>
    <v>Finance</v>
    <v>4</v>
    <v>en-US</v>
    <v>a1x6rw</v>
    <v>268435456</v>
    <v>1</v>
    <v>Powered by Refinitiv</v>
    <v>40.380000000000003</v>
    <v>28.4</v>
    <v>1.1712</v>
    <v>-0.6</v>
    <v>-2.0019999999999996E-2</v>
    <v>USD</v>
    <v>Southwest Airlines Co. (Southwest) operates Southwest Airlines, a passenger airline that provides scheduled air transportation in the United States and near-international markets. The Company provides point-to-point service. The Company offers ancillary services, such as Southwest's EarlyBird Check-In, upgraded boarding, and transportation of pets and unaccompanied minors, in accordance with Southwest's respective policies. EarlyBird Check-In provides customers with automatic check-in and an assigned boarding position before general boarding positions become available. It offers its fare products directly to customers through its Internet Website, Southwest.com. It has approximately 728 Boeing 737 aircraft in its fleet and 121 destinations in 42 states, the District of Columbia, the Commonwealth of Puerto Rico, and ten near-international countries, such as Mexico, Jamaica, The Bahamas, Aruba, Dominican Republic, Costa Rica, Belize, Cuba, the Cayman Islands, and Turks and Caicos.</v>
    <v>71299</v>
    <v>New York Stock Exchange</v>
    <v>XNYS</v>
    <v>XNYS</v>
    <v>PO Box 36611, 2702 Love Field Dr, DALLAS, TX, 75235 US</v>
    <v>30.114999999999998</v>
    <v>Passenger Transportation Services</v>
    <v>Stock</v>
    <v>45176.642954687501</v>
    <v>1099</v>
    <v>29.36</v>
    <v>17493761769</v>
    <v>SOUTHWEST AIRLINES CO.</v>
    <v>SOUTHWEST AIRLINES CO.</v>
    <v>29.885000000000002</v>
    <v>34.700400000000002</v>
    <v>29.97</v>
    <v>29.37</v>
    <v>595633700</v>
    <v>LUV</v>
    <v>SOUTHWEST AIRLINES CO. (XNYS:LUV)</v>
    <v>1741662</v>
    <v>6139069</v>
    <v>1967</v>
  </rv>
  <rv s="2">
    <v>1100</v>
  </rv>
  <rv s="0">
    <v>https://www.bing.com/financeapi/forcetrigger?t=a23u5r&amp;q=XNYS%3aSWN&amp;form=skydnc</v>
    <v>Learn more on Bing</v>
  </rv>
  <rv s="1">
    <v>0</v>
    <v>SOUTHWESTERN ENERGY COMPANY (XNYS:SWN)</v>
    <v>2</v>
    <v>3</v>
    <v>Finance</v>
    <v>4</v>
    <v>en-US</v>
    <v>a23u5r</v>
    <v>268435456</v>
    <v>1</v>
    <v>Powered by Refinitiv</v>
    <v>8.2750000000000004</v>
    <v>4.57</v>
    <v>1.3666</v>
    <v>1.4999999999999999E-2</v>
    <v>2.2759999999999998E-3</v>
    <v>USD</v>
    <v>Southwestern Energy Company is an independent energy company. The Company operates through two segments: Exploration and Production (E&amp;P) and Marketing. It is engaged in the business of exploration and production of natural gas as well as associated natural gas liquids (NGLs) and oil in its core positions in the Appalachia and Haynesville natural gas basins in the United States. It is focused on the development of unconventional natural gas reservoirs located in Pennsylvania, West Virginia, Ohio and Louisiana. Its operations in Pennsylvania, West Virginia and Ohio (Appalachia) are primarily focused on the Marcellus Shale, the Utica and the Upper Devonian unconventional natural gas and liquids reservoirs. Its operations in Louisiana (Haynesville) are focused on the Haynesville and Bossier natural gas reservoirs. It operates a fleet of drilling rigs and has leased two pressure pumping spreads with a total capacity of 69,000 horsepower along with additional supporting pump down equipment.</v>
    <v>1118</v>
    <v>New York Stock Exchange</v>
    <v>XNYS</v>
    <v>XNYS</v>
    <v>10000 Energy Drive, SPRING, TX, 77389 US</v>
    <v>6.67</v>
    <v>Oil &amp; Gas</v>
    <v>Stock</v>
    <v>45176.642939467187</v>
    <v>1102</v>
    <v>6.57</v>
    <v>7275163115</v>
    <v>SOUTHWESTERN ENERGY COMPANY</v>
    <v>SOUTHWESTERN ENERGY COMPANY</v>
    <v>6.59</v>
    <v>1.3226</v>
    <v>6.59</v>
    <v>6.6050000000000004</v>
    <v>1101463000</v>
    <v>SWN</v>
    <v>SOUTHWESTERN ENERGY COMPANY (XNYS:SWN)</v>
    <v>3057566</v>
    <v>17654724</v>
    <v>2006</v>
  </rv>
  <rv s="2">
    <v>1103</v>
  </rv>
  <rv s="0">
    <v>https://www.bing.com/financeapi/forcetrigger?t=aoe2kr&amp;q=XLON%3aSTJ&amp;form=skydnc</v>
    <v>Learn more on Bing</v>
  </rv>
  <rv s="1">
    <v>0</v>
    <v>ST. JAMES'S PLACE PLC (XLON:STJ)</v>
    <v>2</v>
    <v>40</v>
    <v>Finance</v>
    <v>19</v>
    <v>en-US</v>
    <v>aoe2kr</v>
    <v>268435456</v>
    <v>1</v>
    <v>Powered by Refinitiv</v>
    <v>1310</v>
    <v>840.4</v>
    <v>1.4926999999999999</v>
    <v>-8.6</v>
    <v>-1.0067999999999999E-2</v>
    <v>GBp</v>
    <v>St. James's Place plc is a United Kingdom-based company, which is engaged in the wealth management business. The Company operates investment vehicles, such as unit trusts. It invests in these directly, but also indirectly through products offered by its subsidiaries. The Company's business is a vertically integrated business providing support to its clients through the provision of financial advice and assistance through its partner network, and financial solutions, including wealth management products, such as insurance bonds, pensions, unit trust and investment savings accounts (ISA) investments, and a discretionary fund management (DFM) service. Its products and services include investment; retirement planning; inheritance tax planning; social care planning; private clients; intergenerational wealth management, which is about how families use their collective wealth to support each other during their lifetimes; banking and mortgages; and advice for businesses, among others.</v>
    <v>2770</v>
    <v>London Stock Exchange</v>
    <v>XLON</v>
    <v>XLON</v>
    <v>St. James's Place House, 1 Tetbury Road, CIRENCESTER, GLOUCESTERSHIRE, GL7 1FP GB</v>
    <v>859.4</v>
    <v>Investment Banking &amp; Investment Services</v>
    <v>Stock</v>
    <v>45176.632556943747</v>
    <v>1105</v>
    <v>840.4</v>
    <v>4686045000</v>
    <v>ST. JAMES'S PLACE PLC</v>
    <v>ST. JAMES'S PLACE PLC</v>
    <v>842.6</v>
    <v>12.917</v>
    <v>854.2</v>
    <v>845.6</v>
    <v>548588700</v>
    <v>STJ</v>
    <v>ST. JAMES'S PLACE PLC (XLON:STJ)</v>
    <v>1197476</v>
    <v>2579020</v>
    <v>1996</v>
  </rv>
  <rv s="2">
    <v>1106</v>
  </rv>
  <rv s="0">
    <v>https://www.bing.com/financeapi/forcetrigger?t=a23tw7&amp;q=XNYS%3aSWK&amp;form=skydnc</v>
    <v>Learn more on Bing</v>
  </rv>
  <rv s="1">
    <v>0</v>
    <v>STANLEY BLACK &amp; DECKER, INC. (XNYS:SWK)</v>
    <v>2</v>
    <v>3</v>
    <v>Finance</v>
    <v>4</v>
    <v>en-US</v>
    <v>a23tw7</v>
    <v>268435456</v>
    <v>1</v>
    <v>Powered by Refinitiv</v>
    <v>104.21</v>
    <v>70.239999999999995</v>
    <v>1.3669</v>
    <v>-1.56</v>
    <v>-1.6649000000000001E-2</v>
    <v>USD</v>
    <v>Stanley Black &amp; Decker, Inc. is a diversified global provider of hand tools, power tools, outdoor products and related accessories, engineered fastening solutions and attachment tools for infrastructure applications. The Company’s segments include Tools and Outdoor, and Industrial. The Tools and Outdoor segment are comprised of the power tools group, hand tools, accessories and storage, and outdoor power equipment businesses. Its Tools and Storage segment has its trademarks, including STANLEY, BLACK+DECKER, DEWALT, FLEXVOLT and IRWIN. The Company’s Industrial segment is comprised of the engineered fastening and infrastructure businesses. The engineered fastening business primarily sells engineered components, such as fasteners, fittings and various engineered products. The infrastructure business sells hydraulic tools and heavy equipment attachment tools for off-highway applications. The Industrial segment has its trademarks, including CribMaster, NELSON, LaBounty and Dubuis.</v>
    <v>54200</v>
    <v>New York Stock Exchange</v>
    <v>XNYS</v>
    <v>XNYS</v>
    <v>1000 Stanley Dr, PO Box 7000, NEW BRITAIN, CT, 06053-1675 US</v>
    <v>92.39</v>
    <v>Machinery, Equipment &amp; Components</v>
    <v>Stock</v>
    <v>45176.64290622656</v>
    <v>1108</v>
    <v>90.84</v>
    <v>14118621414</v>
    <v>STANLEY BLACK &amp; DECKER, INC.</v>
    <v>STANLEY BLACK &amp; DECKER, INC.</v>
    <v>92.38</v>
    <v>88.613299999999995</v>
    <v>93.7</v>
    <v>92.14</v>
    <v>153230100</v>
    <v>SWK</v>
    <v>STANLEY BLACK &amp; DECKER, INC. (XNYS:SWK)</v>
    <v>285478</v>
    <v>1146666</v>
    <v>1901</v>
  </rv>
  <rv s="2">
    <v>1109</v>
  </rv>
  <rv s="0">
    <v>https://www.bing.com/financeapi/forcetrigger?t=a22k9c&amp;q=XNAS%3aSBUX&amp;form=skydnc</v>
    <v>Learn more on Bing</v>
  </rv>
  <rv s="1">
    <v>0</v>
    <v>STARBUCKS CORPORATION (XNAS:SBUX)</v>
    <v>2</v>
    <v>3</v>
    <v>Finance</v>
    <v>4</v>
    <v>en-US</v>
    <v>a22k9c</v>
    <v>268435456</v>
    <v>1</v>
    <v>Powered by Refinitiv</v>
    <v>115.48</v>
    <v>82.43</v>
    <v>0.93559999999999999</v>
    <v>-0.82</v>
    <v>-8.5459999999999998E-3</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95.82</v>
    <v>Hotels &amp; Entertainment Services</v>
    <v>Stock</v>
    <v>45176.643057719528</v>
    <v>1111</v>
    <v>95.03</v>
    <v>108961902000</v>
    <v>STARBUCKS CORPORATION</v>
    <v>STARBUCKS CORPORATION</v>
    <v>95.44</v>
    <v>34.002600000000001</v>
    <v>95.95</v>
    <v>95.13</v>
    <v>1145400000</v>
    <v>SBUX</v>
    <v>STARBUCKS CORPORATION (XNAS:SBUX)</v>
    <v>1600100</v>
    <v>5394957</v>
    <v>1985</v>
  </rv>
  <rv s="2">
    <v>1112</v>
  </rv>
  <rv s="0">
    <v>https://www.bing.com/financeapi/forcetrigger?t=aa6im7&amp;q=XASX%3aGAS&amp;form=skydnc</v>
    <v>Learn more on Bing</v>
  </rv>
  <rv s="14">
    <v>32</v>
    <v>STATE GAS LIMITED (XASX:GAS)</v>
    <v>2</v>
    <v>43</v>
    <v>Finance</v>
    <v>8</v>
    <v>en-US</v>
    <v>aa6im7</v>
    <v>268435456</v>
    <v>1</v>
    <v>Powered by Refinitiv</v>
    <v>0.52</v>
    <v>0.14499999999999999</v>
    <v>0.51280000000000003</v>
    <v>5.0000000000000001E-3</v>
    <v>3.3333000000000002E-2</v>
    <v>AUD</v>
    <v>State Gas Limited is an Australia-based gas exploration and development company focused on the Bowen Basin in Central Queensland. The Company 100% owns and operates the contiguous Reid’s Dome Gas (PL-231) and Rolleston-West (ATP 2062) Gas Projects, both of which contain both coal seam gas (CSG) and conventional gas. Reid’s Dome Gas (PL-231) and Rolleston-West (ATP 2062) Gas Projects, together covers approximately 1,595 square kilometers (km2), and are located south of Rolleston, approximately 50 and 30 kilometers respectively from the Queensland Gas Pipeline and interconnected east coast gas network. The Company is primarily focused on the producibility of the gas through production testing of the wells. It also plans to bring gas to market from Reid’s Dome and Rolleston-West to meet near term forecast shortfalls in the east coast domestic gas market.</v>
    <v>Australian Securities Exchange</v>
    <v>XASX</v>
    <v>XASX</v>
    <v>Level 8, 46 Edward Street, SYDNEY, NEW SOUTH WALES, 4000 AU</v>
    <v>0.155</v>
    <v>Oil &amp; Gas Related Equipment and Services</v>
    <v>Stock</v>
    <v>45176.375</v>
    <v>1114</v>
    <v>0.1525</v>
    <v>37624850</v>
    <v>STATE GAS LIMITED</v>
    <v>STATE GAS LIMITED</v>
    <v>0.1525</v>
    <v>36.590000000000003</v>
    <v>0.15</v>
    <v>0.155</v>
    <v>250832300</v>
    <v>GAS</v>
    <v>STATE GAS LIMITED (XASX:GAS)</v>
    <v>670368</v>
    <v>93190</v>
    <v>2017</v>
  </rv>
  <rv s="2">
    <v>1115</v>
  </rv>
  <rv s="0">
    <v>https://www.bing.com/financeapi/forcetrigger?t=a23r27&amp;q=XNYS%3aSTT&amp;form=skydnc</v>
    <v>Learn more on Bing</v>
  </rv>
  <rv s="1">
    <v>0</v>
    <v>STATE STREET CORPORATION (XNYS:STT)</v>
    <v>2</v>
    <v>3</v>
    <v>Finance</v>
    <v>4</v>
    <v>en-US</v>
    <v>a23r27</v>
    <v>268435456</v>
    <v>1</v>
    <v>Powered by Refinitiv</v>
    <v>94.734999999999999</v>
    <v>58.615000000000002</v>
    <v>1.5891999999999999</v>
    <v>-0.28000000000000003</v>
    <v>-4.0080000000000003E-3</v>
    <v>USD</v>
    <v>State Street Corporation is a financial holding company. The Company, through its subsidiary, State Street Bank and Trust Company (State Street Bank), provides a range of financial products and services to institutional investors. It operates through two lines of business: Investment Servicing and Investment Management. Its Investment Servicing, through State Street Investment Services, State Street Global Markets, and State Street Alpha, provides investment services for clients, including mutual funds, collective investment funds and other investment pools. Its products include back-office products, such as custody, accounting, regulatory reporting, and investor services. Its Investment Management line of business, through State Street Global Advisors, provides a range of investment management strategies and products for its clients. It offers a breadth of services and solutions, including ESG investing, defined benefit and defined contribution products and Global Fiduciary Solutions.</v>
    <v>42688</v>
    <v>New York Stock Exchange</v>
    <v>XNYS</v>
    <v>XNYS</v>
    <v>1 Congress Street, Suite 1, BOSTON, MA, 02114 US</v>
    <v>70.215000000000003</v>
    <v>Investment Banking &amp; Investment Services</v>
    <v>Stock</v>
    <v>45176.642813738283</v>
    <v>1117</v>
    <v>68.765000000000001</v>
    <v>22170992074</v>
    <v>STATE STREET CORPORATION</v>
    <v>STATE STREET CORPORATION</v>
    <v>69.349999999999994</v>
    <v>9.4329999999999998</v>
    <v>69.86</v>
    <v>69.58</v>
    <v>318640300</v>
    <v>STT</v>
    <v>STATE STREET CORPORATION (XNYS:STT)</v>
    <v>447598</v>
    <v>2067988</v>
    <v>1969</v>
  </rv>
  <rv s="2">
    <v>1118</v>
  </rv>
  <rv s="0">
    <v>https://www.bing.com/financeapi/forcetrigger?t=a23j7w&amp;q=XNAS%3aSRCL&amp;form=skydnc</v>
    <v>Learn more on Bing</v>
  </rv>
  <rv s="1">
    <v>0</v>
    <v>STERICYCLE, INC. (XNAS:SRCL)</v>
    <v>2</v>
    <v>3</v>
    <v>Finance</v>
    <v>4</v>
    <v>en-US</v>
    <v>a23j7w</v>
    <v>268435456</v>
    <v>1</v>
    <v>Powered by Refinitiv</v>
    <v>56.12</v>
    <v>39.630000000000003</v>
    <v>1.2259</v>
    <v>-0.94</v>
    <v>-2.0842999999999997E-2</v>
    <v>USD</v>
    <v>Stericycle, Inc. is a business-to-business service company. The Company also provides compliance-based solutions that protect people and brands, promote health and well-being, and safeguard the environment. It serves healthcare organizations and commercial businesses of every size through Regulated Waste and Compliance Services, and Secure Information Destruction Services. The Company’s segments include North America and International, which offers various services, including RWCS and SID Services. RWCS provides collection and processing of regulated and specialized waste, including medical, pharmaceutical and hazardous waste for disposal and compliance programs under the Steri-Safe, Clinical Services, First Practice Management, SeguriMed and EnviroAssure brand names. SID Services provide for the collection of personal and confidential information for secure destruction and recycling of shredded paper. The Company serves customers in the United States and 16 other countries worldwide.</v>
    <v>14550</v>
    <v>Nasdaq Stock Market</v>
    <v>XNAS</v>
    <v>XNAS</v>
    <v>2355 Waukegan Road, BANNOCKBURN, IL, 60015 US</v>
    <v>45.05</v>
    <v>Professional &amp; Commercial Services</v>
    <v>Stock</v>
    <v>45176.642390810157</v>
    <v>1120</v>
    <v>43.884999999999998</v>
    <v>4085756063</v>
    <v>STERICYCLE, INC.</v>
    <v>STERICYCLE, INC.</v>
    <v>45.05</v>
    <v>193.6703</v>
    <v>45.1</v>
    <v>44.16</v>
    <v>92521650</v>
    <v>SRCL</v>
    <v>STERICYCLE, INC. (XNAS:SRCL)</v>
    <v>92310</v>
    <v>389431</v>
    <v>1989</v>
  </rv>
  <rv s="2">
    <v>1121</v>
  </rv>
  <rv s="0">
    <v>https://www.bing.com/financeapi/forcetrigger?t=altc9c&amp;q=XOSL%3aSNI&amp;form=skydnc</v>
    <v>Learn more on Bing</v>
  </rv>
  <rv s="23">
    <v>61</v>
    <v>STOLT-NIELSEN LIMITED (XOSL:SNI)</v>
    <v>2</v>
    <v>71</v>
    <v>Finance</v>
    <v>72</v>
    <v>en-US</v>
    <v>altc9c</v>
    <v>268435456</v>
    <v>1</v>
    <v>Powered by Refinitiv</v>
    <v>347.5</v>
    <v>194.8</v>
    <v>0.49630000000000002</v>
    <v>3</v>
    <v>1.1110999999999999E-2</v>
    <v>-0.5</v>
    <v>-1.8320000000000001E-3</v>
    <v>NOK</v>
    <v>Stolt-Nielsen Limited is a long-term investor and manager of businesses in bulk-liquid logistics and sustainable land-based aquaculture. The Company's portfolio includes Stolt Tankers, Stolthaven Terminals, Stolt Tank Containers, Stolt Sea Farm and Stolt Investments. Its segments include Tankers, Terminals, Tank Containers, Stolt Sea Farm and Stolt-Nielsen Gas. Stolt Tankers operates a fleet of chemical tankers, providing transportation services for bulk-liquid chemicals, edible oils, acids and clean petroleum products. Stolt Tank Containers is a provider of logistics and transportation services for door-to-door shipments of bulk-liquid chemicals and food-grade products. Stolthaven Terminals’ global terminal network provides storage and distribution services for chemicals, clean petroleum products, gas, vegetable oils, biofuels and oleochemicals in key markets and hubs worldwide. Stolt-Nielsen Gas is focused on developing opportunities in the liquefied natural gas (LNG) sector.</v>
    <v>6623</v>
    <v>Oslo Bors Asa</v>
    <v>XOSL</v>
    <v>XOSL</v>
    <v>4th Floor, Aldwych House,, 71 - 91 Aldwych, LONDON, UNITED KINGDOM-NA, WC2B 4HN GB</v>
    <v>273.5</v>
    <v>Freight &amp; Logistics Services</v>
    <v>Stock</v>
    <v>45176.614583333336</v>
    <v>1123</v>
    <v>267</v>
    <v>15791840000</v>
    <v>STOLT-NIELSEN LIMITED</v>
    <v>STOLT-NIELSEN LIMITED</v>
    <v>268</v>
    <v>4.6936999999999998</v>
    <v>270</v>
    <v>273</v>
    <v>272.5</v>
    <v>58523800</v>
    <v>SNI</v>
    <v>STOLT-NIELSEN LIMITED (XOSL:SNI)</v>
    <v>67696</v>
    <v>68440</v>
    <v>2010</v>
  </rv>
  <rv s="2">
    <v>1124</v>
  </rv>
  <rv s="0">
    <v>https://www.bing.com/financeapi/forcetrigger?t=aa9n6h&amp;q=XASX%3aSTX&amp;form=skydnc</v>
    <v>Learn more on Bing</v>
  </rv>
  <rv s="11">
    <v>26</v>
    <v>STRIKE ENERGY LIMITED (XASX:STX)</v>
    <v>2</v>
    <v>7</v>
    <v>Finance</v>
    <v>8</v>
    <v>en-US</v>
    <v>aa9n6h</v>
    <v>268435456</v>
    <v>1</v>
    <v>Powered by Refinitiv</v>
    <v>0.51</v>
    <v>0.20799999999999999</v>
    <v>0.97660000000000002</v>
    <v>0.01</v>
    <v>2.6316000000000003E-2</v>
    <v>AUD</v>
    <v>Strike Energy Limited is an Australia-based energy and fertilizer company. The Group is engaged in the exploration and development of oil and gas resources in Australia. The Company’s projects include Perth Basin, Greater Erregulla Gas, West Erregulla, Project Haber, Perth Basin Geothermal, and Walyering. The Perth Basin project is located close to energy transmission infrastructure that is connected to Western Australia’s population center in the Southwest. Its Perth Basin gas and geothermal acreage is located in Western Australia’s Midwest region. Project Haber is the Company’s vertically integrated low-carbon urea fertilizer production facility, which produces over 1.4 metric tons per annum (mtpa) of granular urea. The Company owns 100% of the geothermal rights in the Perth Basin, covering approximately 3,500 square kilometers (km2).</v>
    <v>24</v>
    <v>Australian Securities Exchange</v>
    <v>XASX</v>
    <v>XASX</v>
    <v>Level 2, 66 Kings Park Road, PERTH, WESTERN AUSTRALIA, 6005 AU</v>
    <v>0.39500000000000002</v>
    <v>Oil &amp; Gas</v>
    <v>Stock</v>
    <v>45176.375</v>
    <v>1126</v>
    <v>0.37</v>
    <v>963551500</v>
    <v>STRIKE ENERGY LIMITED</v>
    <v>STRIKE ENERGY LIMITED</v>
    <v>0.37</v>
    <v>0.38</v>
    <v>0.39</v>
    <v>2535662000</v>
    <v>STX</v>
    <v>STRIKE ENERGY LIMITED (XASX:STX)</v>
    <v>6516859</v>
    <v>5254280</v>
    <v>1997</v>
  </rv>
  <rv s="2">
    <v>1127</v>
  </rv>
  <rv s="0">
    <v>https://www.bing.com/financeapi/forcetrigger?t=a23vdm&amp;q=XNYS%3aSYK&amp;form=skydnc</v>
    <v>Learn more on Bing</v>
  </rv>
  <rv s="1">
    <v>0</v>
    <v>STRYKER CORPORATION (XNYS:SYK)</v>
    <v>2</v>
    <v>3</v>
    <v>Finance</v>
    <v>4</v>
    <v>en-US</v>
    <v>a23vdm</v>
    <v>268435456</v>
    <v>1</v>
    <v>Powered by Refinitiv</v>
    <v>306.93</v>
    <v>200.8</v>
    <v>0.95589999999999997</v>
    <v>2</v>
    <v>6.9179999999999997E-3</v>
    <v>USD</v>
    <v>Stryker Corporation (Stryker) is a medical technology company. The Company offers products and services in Medical and Surgical, Neurotechnology, Orthopedics and Spine that help improve patient and healthcare outcomes. The Company operates through two segments: MedSurg and Neurotechnology, and Orthopedics and Spine. Its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used in a variety of medical specialties. Stryker is also engaged in the design and development of neurointerventional devices for the treatment of intracranial aneurysms. Stryker's geographical segments include United States and International.</v>
    <v>51000</v>
    <v>New York Stock Exchange</v>
    <v>XNYS</v>
    <v>XNYS</v>
    <v>2825 Airview Blvd, KALAMAZOO, MI, 49002 US</v>
    <v>292.07499999999999</v>
    <v>Healthcare Equipment &amp; Supplies</v>
    <v>Stock</v>
    <v>45176.64295771953</v>
    <v>1129</v>
    <v>288.89</v>
    <v>110553463130</v>
    <v>STRYKER CORPORATION</v>
    <v>STRYKER CORPORATION</v>
    <v>289.5</v>
    <v>40.8474</v>
    <v>289.10000000000002</v>
    <v>291.10000000000002</v>
    <v>379778300</v>
    <v>SYK</v>
    <v>STRYKER CORPORATION (XNYS:SYK)</v>
    <v>289866</v>
    <v>1143996</v>
    <v>1946</v>
  </rv>
  <rv s="2">
    <v>1130</v>
  </rv>
  <rv s="0">
    <v>https://www.bing.com/financeapi/forcetrigger?t=a23wlh&amp;q=XNYS%3aSYY&amp;form=skydnc</v>
    <v>Learn more on Bing</v>
  </rv>
  <rv s="1">
    <v>0</v>
    <v>SYSCO CORPORATION (XNYS:SYY)</v>
    <v>2</v>
    <v>3</v>
    <v>Finance</v>
    <v>4</v>
    <v>en-US</v>
    <v>a23wlh</v>
    <v>268435456</v>
    <v>1</v>
    <v>Powered by Refinitiv</v>
    <v>87.41</v>
    <v>68.180000000000007</v>
    <v>1.1051</v>
    <v>0.26</v>
    <v>3.7980000000000002E-3</v>
    <v>USD</v>
    <v>Sysco Corporation is engaged in selling, marketing and distributing food products to restaurants, healthcare and educational facilities, lodging establishments and other customers who prepare meals away from home. The Company's segments include U.S. Foodservice Operations, International Foodservice Operations, SYGMA and Others. The U.S. Foodservice Operations segment includes its United States broadline operations, which distributes a full line of food products, including custom-cut meat, seafood, produce, specialty Italian, specialty imports and a variety of non-food products. The International Foodservice Operations segment includes operations outside of the United States, which distribute a full line of food products and a variety of non-food products. The SYGMA segment includes its United States customized distribution operations serving quick-service chain restaurant customer locations. Its Other segment primarily includes its hotel supply operations.</v>
    <v>72000</v>
    <v>New York Stock Exchange</v>
    <v>XNYS</v>
    <v>XNYS</v>
    <v>1390 Enclave Pkwy, HOUSTON, TX, 77077 US</v>
    <v>69.03</v>
    <v>Food &amp; Drug Retailing</v>
    <v>Stock</v>
    <v>45176.643056897658</v>
    <v>1132</v>
    <v>68.484999999999999</v>
    <v>34693451718</v>
    <v>SYSCO CORPORATION</v>
    <v>SYSCO CORPORATION</v>
    <v>68.61</v>
    <v>19.700399999999998</v>
    <v>68.45</v>
    <v>68.709999999999994</v>
    <v>504925800</v>
    <v>SYY</v>
    <v>SYSCO CORPORATION (XNYS:SYY)</v>
    <v>564668</v>
    <v>2385981</v>
    <v>1969</v>
  </rv>
  <rv s="2">
    <v>1133</v>
  </rv>
  <rv s="0">
    <v>http://it.wikipedia.org/wiki/T._Rowe_Price</v>
    <v>Wikipedia</v>
  </rv>
  <rv s="4">
    <v>14</v>
    <v>1135</v>
  </rv>
  <rv s="5">
    <v>13</v>
    <v>https://www.bing.com/th?id=AMMS_4c600be848f66590834841f27e6f786d&amp;qlt=95</v>
    <v>1136</v>
    <v>0</v>
    <v>https://www.bing.com/images/search?form=xlimg&amp;q=t.+rowe+price</v>
    <v>Image of T. ROWE PRICE GROUP, INC.</v>
  </rv>
  <rv s="0">
    <v>https://www.bing.com/financeapi/forcetrigger?t=a24i3m&amp;q=XNAS%3aTROW&amp;form=skydnc</v>
    <v>Learn more on Bing</v>
  </rv>
  <rv s="6">
    <v>9</v>
    <v>T. ROWE PRICE GROUP, INC. (XNAS:TROW)</v>
    <v>11</v>
    <v>12</v>
    <v>Finance</v>
    <v>4</v>
    <v>en-US</v>
    <v>a24i3m</v>
    <v>268435456</v>
    <v>1</v>
    <v>Powered by Refinitiv</v>
    <v>134.63999999999999</v>
    <v>93.53</v>
    <v>1.3257000000000001</v>
    <v>-1.48</v>
    <v>-1.3273999999999999E-2</v>
    <v>USD</v>
    <v>T. Rowe Price Group, Inc. is an asset management company, which provides global investment management services through its subsidiaries to investors. It provides a range of United States mutual funds, sub advised funds, separately managed accounts, collective investment trusts and other products. It also provides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offers retirement income planning software to create a comprehensive suite of retirement income solutions for investors and practitioner tools for financial professionals. It also provides tax-aware income planning software, which provides a personalized income strategy. It serves clients in approximately 55 countries across the world.</v>
    <v>7868</v>
    <v>Nasdaq Stock Market</v>
    <v>XNAS</v>
    <v>XNAS</v>
    <v>P.O. Box 89000, 100 East Pratt Street, BALTIMORE, MD, 21289-0320 US</v>
    <v>110.455</v>
    <v>1137</v>
    <v>Investment Banking &amp; Investment Services</v>
    <v>Stock</v>
    <v>45176.643032881249</v>
    <v>1138</v>
    <v>109.12</v>
    <v>24676946902</v>
    <v>T. ROWE PRICE GROUP, INC.</v>
    <v>T. ROWE PRICE GROUP, INC.</v>
    <v>110.3</v>
    <v>16.633400000000002</v>
    <v>111.5</v>
    <v>110.02</v>
    <v>224295100</v>
    <v>TROW</v>
    <v>T. ROWE PRICE GROUP, INC. (XNAS:TROW)</v>
    <v>207606</v>
    <v>1223640</v>
    <v>2000</v>
  </rv>
  <rv s="2">
    <v>1139</v>
  </rv>
  <rv s="0">
    <v>https://www.bing.com/financeapi/forcetrigger?t=a246z2&amp;q=XNYS%3aTGT&amp;form=skydnc</v>
    <v>Learn more on Bing</v>
  </rv>
  <rv s="1">
    <v>0</v>
    <v>TARGET CORPORATION (XNYS:TGT)</v>
    <v>2</v>
    <v>3</v>
    <v>Finance</v>
    <v>4</v>
    <v>en-US</v>
    <v>a246z2</v>
    <v>268435456</v>
    <v>1</v>
    <v>Powered by Refinitiv</v>
    <v>181.7</v>
    <v>120.75</v>
    <v>1.012</v>
    <v>0.82</v>
    <v>6.6279999999999993E-3</v>
    <v>USD</v>
    <v>Target Corporation (Target) is a general merchandise retailer selling products to its guests through its stores and digital channels. The Company sells an assortment of general merchandise and food. The Company’s product categories include apparel and accessories, beauty and household essentials, food and beverage, hardlines, and home furnishing and decor. Its general merchandise stores offer an edited food assortment, including perishables, dry grocery, dairy and frozen items. The Company operates over 1,948 stores and has stores of approximately 170,000 square feet, which offer a full line of food items comparable to traditional supermarkets. Its small-format stores has over 50,000 square feet and offer curated general merchandise and food assortments. Its brands include Art Class, Smartly, Auden, JoyLab, Smith &amp; Hawken, Ava &amp; Viv, Kindfull, Sonia Kashuk, Casaluna, Market Pantry, Threshold, Cat &amp; Jack, Mondo Llama, Universal Thread, Cloud Island, More Than Magic, up &amp; up, and others.</v>
    <v>440000</v>
    <v>New York Stock Exchange</v>
    <v>XNYS</v>
    <v>XNYS</v>
    <v>1000 Nicollet Mall, MINNEAPOLIS, MN, 55403 US</v>
    <v>124.88</v>
    <v>Diversified Retail</v>
    <v>Stock</v>
    <v>45176.643002325778</v>
    <v>1141</v>
    <v>123.52</v>
    <v>57483732915</v>
    <v>TARGET CORPORATION</v>
    <v>TARGET CORPORATION</v>
    <v>123.55</v>
    <v>16.970800000000001</v>
    <v>123.71</v>
    <v>124.53</v>
    <v>461605500</v>
    <v>TGT</v>
    <v>TARGET CORPORATION (XNYS:TGT)</v>
    <v>1010100</v>
    <v>5604389</v>
    <v>1902</v>
  </rv>
  <rv s="2">
    <v>1142</v>
  </rv>
  <rv s="0">
    <v>http://fr.wikipedia.org/wiki/TE_Connectivity</v>
    <v>Wikipedia</v>
  </rv>
  <rv s="4">
    <v>14</v>
    <v>1144</v>
  </rv>
  <rv s="5">
    <v>13</v>
    <v>https://www.bing.com/th?id=AMMS_e83e68f97f5001b753ff93f8a5154da3&amp;qlt=95</v>
    <v>1145</v>
    <v>0</v>
    <v>https://www.bing.com/images/search?form=xlimg&amp;q=te+connectivity</v>
    <v>Image of TE Connectivity Ltd</v>
  </rv>
  <rv s="0">
    <v>https://www.bing.com/financeapi/forcetrigger?t=a244dm&amp;q=XNYS%3aTEL&amp;form=skydnc</v>
    <v>Learn more on Bing</v>
  </rv>
  <rv s="6">
    <v>9</v>
    <v>TE Connectivity Ltd (XNYS:TEL)</v>
    <v>11</v>
    <v>12</v>
    <v>Finance</v>
    <v>4</v>
    <v>en-US</v>
    <v>a244dm</v>
    <v>268435456</v>
    <v>1</v>
    <v>Powered by Refinitiv</v>
    <v>146.595</v>
    <v>104.76</v>
    <v>1.3467</v>
    <v>-2.2599999999999998</v>
    <v>-1.7377E-2</v>
    <v>USD</v>
    <v>TE Connectivity Ltd. is a technology company. The Company designs and manufactures connectivity and sensors solutions. It operates through three segments: Transportation Solutions, Industrial Solutions and Communications Solutions. The Transportation Solutions segment offers connectivity and sensor technologies. Its products are used in the automotive, commercial transportation and sensors markets. It sells primary products, including terminals and connector systems and components, sensors, relays, application tooling, and wire and heat shrink tubing. The Industrial Solutions segment is a supplier of products that connect and distribute power, data and signals. The Industrial Solutions segment offers products, such as terminals and connector systems and components; heat shrink tubing; relays, and wire and cable. The Communications Solutions segment is a supplier of electronic components for the data and devices and appliances markets.</v>
    <v>92000</v>
    <v>New York Stock Exchange</v>
    <v>XNYS</v>
    <v>XNYS</v>
    <v>Muehlenstrasse 26, SCHAFFHAUSEN, SCHAFFHAUSEN, 8200 CH</v>
    <v>128.81</v>
    <v>1146</v>
    <v>Machinery, Equipment &amp; Components</v>
    <v>Stock</v>
    <v>45176.642981932811</v>
    <v>1147</v>
    <v>127.23</v>
    <v>40121353080</v>
    <v>TE Connectivity Ltd</v>
    <v>TE Connectivity Ltd</v>
    <v>128.74</v>
    <v>20.126100000000001</v>
    <v>130.06</v>
    <v>127.8</v>
    <v>313938600</v>
    <v>TEL</v>
    <v>TE Connectivity Ltd (XNYS:TEL)</v>
    <v>232592</v>
    <v>1572323</v>
    <v>2009</v>
  </rv>
  <rv s="2">
    <v>1148</v>
  </rv>
  <rv s="0">
    <v>https://www.bing.com/financeapi/forcetrigger?t=bxo83m&amp;q=XPAR%3aTE&amp;form=skydnc</v>
    <v>Learn more on Bing</v>
  </rv>
  <rv s="1">
    <v>0</v>
    <v>Technip Energies NV (XPAR:TE)</v>
    <v>2</v>
    <v>41</v>
    <v>Finance</v>
    <v>16</v>
    <v>en-US</v>
    <v>bxo83m</v>
    <v>268435456</v>
    <v>1</v>
    <v>Powered by Refinitiv</v>
    <v>22.91</v>
    <v>10.84</v>
    <v>1.0589999999999999</v>
    <v>0</v>
    <v>0</v>
    <v>EUR</v>
    <v>Technip Energies NV is a France-based company. The Company is specialized in providing projects, technologies, products and services on energy infrastructure both onshore and offshore (LNG, downstream, sustainable chemistry, hydrogen, CO2 management and marine infrastructure). Its expertise includes a full range of design and project development services, from early engagement to delivery. It combines the E&amp;C capabilities with its technological expertise to develop new solutions that will support the world's energy transition and is a pioneer in LNG, a critical transition fuel. In addition, it offers a range of design, construction and industrial solutions that will become more prominent as the world transitions to a less carbon-reliant economy.</v>
    <v>14515</v>
    <v>Euronext Paris</v>
    <v>XPAR</v>
    <v>XPAR</v>
    <v>2126 boulevard de la Defense, Nanterre CEDEX, NANTERRE, ILE-DE-FRANCE, 92741 FR</v>
    <v>22.62</v>
    <v>Oil &amp; Gas Related Equipment and Services</v>
    <v>Stock</v>
    <v>45176.632488425923</v>
    <v>1150</v>
    <v>22.16</v>
    <v>4029933000</v>
    <v>Technip Energies NV</v>
    <v>Technip Energies NV</v>
    <v>22.34</v>
    <v>12.6768</v>
    <v>22.41</v>
    <v>22.41</v>
    <v>179827500</v>
    <v>TE</v>
    <v>Technip Energies NV (XPAR:TE)</v>
    <v>100635</v>
    <v>203870</v>
    <v>2019</v>
  </rv>
  <rv s="2">
    <v>1151</v>
  </rv>
  <rv s="0">
    <v>https://www.bing.com/financeapi/forcetrigger?t=a1tfr7&amp;q=XNYS%3aFTI&amp;form=skydnc</v>
    <v>Learn more on Bing</v>
  </rv>
  <rv s="1">
    <v>0</v>
    <v>TECHNIPFMC PLC (XNYS:FTI)</v>
    <v>2</v>
    <v>3</v>
    <v>Finance</v>
    <v>4</v>
    <v>en-US</v>
    <v>a1tfr7</v>
    <v>268435456</v>
    <v>1</v>
    <v>Powered by Refinitiv</v>
    <v>20.77</v>
    <v>8.0250000000000004</v>
    <v>1.8295999999999999</v>
    <v>-0.115</v>
    <v>-5.5659999999999998E-3</v>
    <v>USD</v>
    <v>TechnipFMC plc is a United Kingdom-based technology company that operates in the energy industry. The Company is focused on delivering fully integrated projects, products, technologies, and services. The Company operates through two segments: Subsea and Surface Technologies. Its Subsea segment manufactures and designs products and systems, performs engineering, procurement and project management, and provides services used by oil and gas companies involved in offshore exploration and production of crude oil and natural gas. Its Surface Technologies segment designs, manufactures and supplies technologically advanced wellhead systems and high-pressure valves and pumps used in stimulation activities for oilfield service companies and provides installation, flowback and other services for exploration and production companies. The Company operates across various countries, which include Netherlands, United States, Norway, Brazil, United Kingdom, Angola, and all other countries.</v>
    <v>21972</v>
    <v>New York Stock Exchange</v>
    <v>XNYS</v>
    <v>XNYS</v>
    <v>Hadrian House, Wincomblee Road, LONDON, UNITED KINGDOM-NA, NE6 3PL GB</v>
    <v>20.77</v>
    <v>Oil &amp; Gas Related Equipment and Services</v>
    <v>Stock</v>
    <v>45176.64305585625</v>
    <v>1153</v>
    <v>20.434999999999999</v>
    <v>9000119387</v>
    <v>TECHNIPFMC PLC</v>
    <v>TECHNIPFMC PLC</v>
    <v>20.62</v>
    <v>0</v>
    <v>20.66</v>
    <v>20.545000000000002</v>
    <v>438068600</v>
    <v>FTI</v>
    <v>TECHNIPFMC PLC (XNYS:FTI)</v>
    <v>1673184</v>
    <v>4279591</v>
    <v>2015</v>
  </rv>
  <rv s="2">
    <v>1154</v>
  </rv>
  <rv s="0">
    <v>https://www.bing.com/financeapi/forcetrigger?t=aoecjc&amp;q=XLON%3aTEG&amp;form=skydnc</v>
    <v>Learn more on Bing</v>
  </rv>
  <rv s="1">
    <v>0</v>
    <v>TEN ENTERTAINMENT GROUP PLC (XLON:TEG)</v>
    <v>2</v>
    <v>40</v>
    <v>Finance</v>
    <v>19</v>
    <v>en-US</v>
    <v>aoecjc</v>
    <v>268435456</v>
    <v>1</v>
    <v>Powered by Refinitiv</v>
    <v>307.27999999999997</v>
    <v>183</v>
    <v>1.7179</v>
    <v>-3.5</v>
    <v>-1.3084E-2</v>
    <v>GBp</v>
    <v>Ten Entertainment Group PLC is a United Kingdom-based operator of entertainment centers. The Company operates approximately 49 centers in the United Kingdom. It offers a range of complementary entertainment options, including the Hyperbowling experience, Sector 7 laser arenas, a range of Houdini’s escape rooms, karaoke, arcades, American pool tables, table tennis, soft play and a great food and drink offering. Its core bowling proposition is supplemented by a range of complementary family-focused entertainment options that offer a variety of activities in addition to bowling. It operates through two segments: Tenpin Limited, which is a tenpin bowling operator in the United Kingdom, and Central segment, which comprises company secretarial work. In addition to over 1,170 bowling lanes across its estate, it offers a range of complementary entertainment options, including 373 pool tables, 32 karoake rooms, 32 escape rooms, 17 laser tag arenas, and four soft play areas.</v>
    <v>1700</v>
    <v>London Stock Exchange</v>
    <v>XLON</v>
    <v>XLON</v>
    <v>Aragon House, University Way, Cranfield Technology Park, BEDFORD, BEDFORDSHIRE, MK43 0EQ GB</v>
    <v>261</v>
    <v>Hotels &amp; Entertainment Services</v>
    <v>Stock</v>
    <v>45176.511860856248</v>
    <v>1156</v>
    <v>261</v>
    <v>183227100</v>
    <v>TEN ENTERTAINMENT GROUP PLC</v>
    <v>TEN ENTERTAINMENT GROUP PLC</v>
    <v>261</v>
    <v>6.8837000000000002</v>
    <v>267.5</v>
    <v>264</v>
    <v>68496120</v>
    <v>TEG</v>
    <v>TEN ENTERTAINMENT GROUP PLC (XLON:TEG)</v>
    <v>2900</v>
    <v>62290</v>
    <v>2017</v>
  </rv>
  <rv s="2">
    <v>1157</v>
  </rv>
  <rv s="0">
    <v>https://www.bing.com/financeapi/forcetrigger?t=a242hw&amp;q=XNYS%3aTDC&amp;form=skydnc</v>
    <v>Learn more on Bing</v>
  </rv>
  <rv s="1">
    <v>0</v>
    <v>TERADATA CORPORATION (XNYS:TDC)</v>
    <v>2</v>
    <v>3</v>
    <v>Finance</v>
    <v>4</v>
    <v>en-US</v>
    <v>a242hw</v>
    <v>268435456</v>
    <v>1</v>
    <v>Powered by Refinitiv</v>
    <v>57.73</v>
    <v>28.65</v>
    <v>0.9819</v>
    <v>-0.23</v>
    <v>-5.1329999999999995E-3</v>
    <v>USD</v>
    <v>Teradata Corporation (Teradata) is focused on providing a connected multi-cloud data platform for enterprise analytics. The Company’s Teradata Vantage platform allows customers to integrate and simplify their data and analytics ecosystem, streamline access and management of data, and use analytics to derive business value from diverse data types. Teradata Vantage platform is designed and built to run across on-premises, private cloud and public cloud environments. The Company’s geographic segments include Americas region (North America and Latin America), EMEA region (Europe, Middle East and Africa) and APJ region (Asia Pacific and Japan). The Company’s platform offers full integration of datasets, tools, analytical languages and functions, including commercial and open-source technologies. The Company serves various industries, including financial services, government, healthcare and life sciences, manufacturing, retail, transportation and telecommunications.</v>
    <v>7000</v>
    <v>New York Stock Exchange</v>
    <v>XNYS</v>
    <v>XNYS</v>
    <v>17095 Via Del Campo, SAN DIEGO, CA, 92127 US</v>
    <v>44.78</v>
    <v>Software &amp; IT Services</v>
    <v>Stock</v>
    <v>45176.642881191408</v>
    <v>1159</v>
    <v>43.98</v>
    <v>4453542000</v>
    <v>TERADATA CORPORATION</v>
    <v>TERADATA CORPORATION</v>
    <v>44.17</v>
    <v>80.283100000000005</v>
    <v>44.81</v>
    <v>44.58</v>
    <v>99900000</v>
    <v>TDC</v>
    <v>TERADATA CORPORATION (XNYS:TDC)</v>
    <v>137410</v>
    <v>1280207</v>
    <v>2007</v>
  </rv>
  <rv s="2">
    <v>1160</v>
  </rv>
  <rv s="0">
    <v>https://www.bing.com/financeapi/forcetrigger?t=a244ur&amp;q=XNAS%3aTER&amp;form=skydnc</v>
    <v>Learn more on Bing</v>
  </rv>
  <rv s="1">
    <v>0</v>
    <v>TERADYNE, INC. (XNAS:TER)</v>
    <v>2</v>
    <v>3</v>
    <v>Finance</v>
    <v>4</v>
    <v>en-US</v>
    <v>a244ur</v>
    <v>268435456</v>
    <v>1</v>
    <v>Powered by Refinitiv</v>
    <v>119.2</v>
    <v>67.81</v>
    <v>1.5263</v>
    <v>-5.09</v>
    <v>-4.8209999999999996E-2</v>
    <v>USD</v>
    <v>Teradyne, Inc. is a global supplier of automated test equipment and robotics solutions. The Company designs, develops, manufactures and sells automatic test systems, which are used to test semiconductors, wireless products, data storage and complex electronics systems. The Company’s segments include Semiconductor Test, which includes operations related to the design, manufacturing and marketing of semiconductor test products and services; System Test, which includes operations related to the design, manufacturing and marketing of products and services for storage and system level test, defense/aerospace instrumentation test, and circuit-board test; Wireless Test, which includes operations related to the design, manufacturing and marketing of wireless test products and services, and Robotics segment, which includes operations related to the design, manufacturing and marketing of collaborative robotic arms, autonomous mobile robots and advanced robotic control software.</v>
    <v>6500</v>
    <v>Nasdaq Stock Market</v>
    <v>XNAS</v>
    <v>XNAS</v>
    <v>600 Riverpark Dr, NORTH READING, MA, 01864-2634 US</v>
    <v>104</v>
    <v>Semiconductors &amp; Semiconductor Equipment</v>
    <v>Stock</v>
    <v>45176.642940092184</v>
    <v>1162</v>
    <v>99.98</v>
    <v>15476836713</v>
    <v>TERADYNE, INC.</v>
    <v>TERADYNE, INC.</v>
    <v>103.33</v>
    <v>31.304200000000002</v>
    <v>105.58</v>
    <v>100.49</v>
    <v>154013700</v>
    <v>TER</v>
    <v>TERADYNE, INC. (XNAS:TER)</v>
    <v>554598</v>
    <v>1349968</v>
    <v>1960</v>
  </rv>
  <rv s="2">
    <v>1163</v>
  </rv>
  <rv s="0">
    <v>https://www.bing.com/financeapi/forcetrigger?t=aa8la2&amp;q=XASX%3aTSO&amp;form=skydnc</v>
    <v>Learn more on Bing</v>
  </rv>
  <rv s="9">
    <v>21</v>
    <v>TESORO GOLD LTD (XASX:TSO)</v>
    <v>2</v>
    <v>22</v>
    <v>Finance</v>
    <v>8</v>
    <v>en-US</v>
    <v>aa8la2</v>
    <v>268435456</v>
    <v>1</v>
    <v>Powered by Refinitiv</v>
    <v>4.9000000000000002E-2</v>
    <v>1.7999999999999999E-2</v>
    <v>0.32469999999999999</v>
    <v>0</v>
    <v>0</v>
    <v>AUD</v>
    <v>Tesoro Gold Ltd, formerly Tesoro Resources Limited, is an Australia-based gold exploration company. The Company is engaged in the acquiring, exploring, and developing mining projects in the Coastal Cordillera region of Chile. It holds interest in the El Zorro Gold Project (El Zorro), which is located in Northern Chile, approximately 140 kilometers from the city of Copiapo in Region III and approximately 800 kilometers north of the capital, Santiago. The Company has identified five prospects at El Zorro, namely, Ternera, Buzzard, Toro Gordo, Drone Hill, and Toro Blanco. The Company has classified the El Zorro Gold Project as being an Intrusive Related Gold (IRG) system and has affinities to the Tintina Province in North America. Since commencing exploration, the Company has expanded the know occurrence of gold mineralization and host rocks outside of the Ternera Prospect and delineated multiple targets prospective for gold mineralization.</v>
    <v>Australian Securities Exchange</v>
    <v>XASX</v>
    <v>XASX</v>
    <v>Level 48, 152-158 St Georges Terrace, PERTH, WESTERN AUSTRALIA, 6005 AU</v>
    <v>2.1000000000000001E-2</v>
    <v>Metals &amp; Mining</v>
    <v>Stock</v>
    <v>45176.375011574077</v>
    <v>1165</v>
    <v>0.02</v>
    <v>21072250</v>
    <v>TESORO GOLD LTD</v>
    <v>TESORO GOLD LTD</v>
    <v>2.1000000000000001E-2</v>
    <v>0.02</v>
    <v>0.02</v>
    <v>1053613000</v>
    <v>TSO</v>
    <v>TESORO GOLD LTD (XASX:TSO)</v>
    <v>1713781</v>
    <v>1643190</v>
    <v>2003</v>
  </rv>
  <rv s="2">
    <v>1166</v>
  </rv>
  <rv s="0">
    <v>https://www.bing.com/financeapi/forcetrigger?t=a24p1h&amp;q=XNAS%3aTXN&amp;form=skydnc</v>
    <v>Learn more on Bing</v>
  </rv>
  <rv s="1">
    <v>0</v>
    <v>TEXAS INSTRUMENTS INCORPORATED (XNAS:TXN)</v>
    <v>2</v>
    <v>3</v>
    <v>Finance</v>
    <v>4</v>
    <v>en-US</v>
    <v>a24p1h</v>
    <v>268435456</v>
    <v>1</v>
    <v>Powered by Refinitiv</v>
    <v>188.12</v>
    <v>145.97</v>
    <v>1.0126999999999999</v>
    <v>-3.43</v>
    <v>-2.0411000000000002E-2</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166.29</v>
    <v>Semiconductors &amp; Semiconductor Equipment</v>
    <v>Stock</v>
    <v>45176.643004166406</v>
    <v>1168</v>
    <v>164.52</v>
    <v>149469412306</v>
    <v>TEXAS INSTRUMENTS INCORPORATED</v>
    <v>TEXAS INSTRUMENTS INCORPORATED</v>
    <v>165.56</v>
    <v>20.1707</v>
    <v>168.05</v>
    <v>164.62</v>
    <v>907966300</v>
    <v>TXN</v>
    <v>TEXAS INSTRUMENTS INCORPORATED (XNAS:TXN)</v>
    <v>1188375</v>
    <v>4574500</v>
    <v>1938</v>
  </rv>
  <rv s="2">
    <v>1169</v>
  </rv>
  <rv s="0">
    <v>https://www.bing.com/financeapi/forcetrigger?t=a24p77&amp;q=XNYS%3aTXT&amp;form=skydnc</v>
    <v>Learn more on Bing</v>
  </rv>
  <rv s="1">
    <v>0</v>
    <v>TEXTRON INC. (XNYS:TXT)</v>
    <v>2</v>
    <v>3</v>
    <v>Finance</v>
    <v>4</v>
    <v>en-US</v>
    <v>a24p77</v>
    <v>268435456</v>
    <v>1</v>
    <v>Powered by Refinitiv</v>
    <v>80.099999999999994</v>
    <v>58.03</v>
    <v>1.4962</v>
    <v>-0.5</v>
    <v>-6.581E-3</v>
    <v>USD</v>
    <v>Textron Inc. is a multi-industry company that leverages its global network of aircraft, defense, industrial and finance businesses to provide customers with various solutions and services. The Company operates through six segments: Textron Aviation, Bell, Textron Systems, Industrial, Finance, and Textron eAviation. Textron Aviation segment manufactures, sells and services Beechcraft and Cessna aircraft, and services the Hawker brand of business jets. Bell segment supplies military and commercial helicopters, tiltrotor aircraft, and related spare parts and services. Textron Systems segment is a supplier to the defense, homeland security, aerospace, infrastructure protection and other customer missions. Industrial segment designs and manufactures a range of products within the fuel systems and functional components, and specialized vehicles product lines. Textron eAviation offers a family of sustainable aircraft for urban air mobility, general aviation, cargo, and special mission roles.</v>
    <v>34000</v>
    <v>New York Stock Exchange</v>
    <v>XNYS</v>
    <v>XNYS</v>
    <v>40 WESTMINSTER ST, PROVIDENCE, RI, 02903-2525 US</v>
    <v>75.98</v>
    <v>Aerospace &amp; Defense</v>
    <v>Stock</v>
    <v>45176.64299708281</v>
    <v>1171</v>
    <v>74.61</v>
    <v>14950368888</v>
    <v>TEXTRON INC.</v>
    <v>TEXTRON INC.</v>
    <v>75.98</v>
    <v>17.463799999999999</v>
    <v>75.98</v>
    <v>75.48</v>
    <v>198070600</v>
    <v>TXT</v>
    <v>TEXTRON INC. (XNYS:TXT)</v>
    <v>356268</v>
    <v>1065085</v>
    <v>1967</v>
  </rv>
  <rv s="2">
    <v>1172</v>
  </rv>
  <rv s="0">
    <v>https://www.bing.com/financeapi/forcetrigger?t=aawmc7&amp;q=XCNQ%3aTHC&amp;form=skydnc</v>
    <v>Learn more on Bing</v>
  </rv>
  <rv s="11">
    <v>26</v>
    <v>THC BIOMED INTL LTD. (XCNQ:THC)</v>
    <v>2</v>
    <v>51</v>
    <v>Finance</v>
    <v>16</v>
    <v>en-US</v>
    <v>aawmc7</v>
    <v>268435456</v>
    <v>1</v>
    <v>Powered by Refinitiv</v>
    <v>0.08</v>
    <v>0.02</v>
    <v>0.60119999999999996</v>
    <v>-5.0000000000000001E-3</v>
    <v>-0.14285700000000001</v>
    <v>CAD</v>
    <v>THC Biomed Intl Ltd. is a Canada-based cannabis company. The Company is engaged in the production of medical and recreational cannabis. It is licensed to cultivate and sell dried, extract, edible, and topical cannabis. The Company is also engaged in scientific research and the development of products and services in the medical and recreational cannabis industry. Its subsidiaries include THC BioMed Ltd., Clone Shipper Ltd., THC BioMed Victoria Falls Ltd., THC2GO Dispensaries Ltd., and THC BioMed Lesotho Ltd.</v>
    <v>35</v>
    <v>Canadian National Stock Exchange</v>
    <v>XCNQ</v>
    <v>XCNQ</v>
    <v>Unit 1 - 2550 AclandRoad, KELOWNA, BC, V1X 7L4 CA</v>
    <v>0.03</v>
    <v>Pharmaceuticals</v>
    <v>Stock</v>
    <v>45175.732908657032</v>
    <v>1174</v>
    <v>0.03</v>
    <v>4918158</v>
    <v>THC BIOMED INTL LTD.</v>
    <v>THC BIOMED INTL LTD.</v>
    <v>0.03</v>
    <v>3.5000000000000003E-2</v>
    <v>0.03</v>
    <v>163938600</v>
    <v>THC</v>
    <v>THC BIOMED INTL LTD. (XCNQ:THC)</v>
    <v>300</v>
    <v>18540</v>
    <v>1982</v>
  </rv>
  <rv s="2">
    <v>1175</v>
  </rv>
  <rv s="0">
    <v>https://www.bing.com/financeapi/forcetrigger?t=a1myk2&amp;q=XNYS%3aAES&amp;form=skydnc</v>
    <v>Learn more on Bing</v>
  </rv>
  <rv s="1">
    <v>0</v>
    <v>THE AES CORPORATION (XNYS:AES)</v>
    <v>2</v>
    <v>3</v>
    <v>Finance</v>
    <v>4</v>
    <v>en-US</v>
    <v>a1myk2</v>
    <v>268435456</v>
    <v>1</v>
    <v>Powered by Refinitiv</v>
    <v>29.89</v>
    <v>17.11</v>
    <v>0.97030000000000005</v>
    <v>-0.29499999999999998</v>
    <v>-1.6924999999999999E-2</v>
    <v>USD</v>
    <v>The AES Corporation is a power generation and utility company. The Company operates through four segments: Renewables, Utilities, Energy Infrastructure, and New Energy Technologies. The Renewables segment includes solar, wind, energy storage, hydro, biomass, and landfill gas generation facilities. The Utilities segment includes AES Indiana, AES Ohio, and AES El Salvador regulated utilities and their generation facilities. The Energy Infrastructure segment includes natural gas, liquefied natural gas, coal, pet-coke, diesel and oil generation facilities, and its businesses in Chile, which have a mix of generation sources, including renewables. The New Energy Technologies segment includes green hydrogen initiatives and investments in Fluence, Uplight, 5B, and other new energy technology businesses. The Company operates a 2 GW Bellefield project, which is a solar-plus-storage project in the United States. It is located in Kern County, California.</v>
    <v>9100</v>
    <v>New York Stock Exchange</v>
    <v>XNYS</v>
    <v>XNYS</v>
    <v>4300 Wilson Blvd, ARLINGTON, VA, 22203 US</v>
    <v>17.579999999999998</v>
    <v>Electrical Utilities &amp; IPPs</v>
    <v>Stock</v>
    <v>45176.642979953125</v>
    <v>1177</v>
    <v>17.11</v>
    <v>11474092915</v>
    <v>THE AES CORPORATION</v>
    <v>THE AES CORPORATION</v>
    <v>17.55</v>
    <v>0</v>
    <v>17.43</v>
    <v>17.135000000000002</v>
    <v>669629000</v>
    <v>AES</v>
    <v>THE AES CORPORATION (XNYS:AES)</v>
    <v>2209337</v>
    <v>5667325</v>
    <v>1981</v>
  </rv>
  <rv s="2">
    <v>1178</v>
  </rv>
  <rv s="0">
    <v>https://www.bing.com/financeapi/forcetrigger?t=a1nanm&amp;q=XNYS%3aALL&amp;form=skydnc</v>
    <v>Learn more on Bing</v>
  </rv>
  <rv s="11">
    <v>26</v>
    <v>THE ALLSTATE CORPORATION (XNYS:ALL)</v>
    <v>2</v>
    <v>27</v>
    <v>Finance</v>
    <v>4</v>
    <v>en-US</v>
    <v>a1nanm</v>
    <v>268435456</v>
    <v>1</v>
    <v>Powered by Refinitiv</v>
    <v>142.15</v>
    <v>100.57299999999999</v>
    <v>0.56999999999999995</v>
    <v>0.3301</v>
    <v>3.058E-3</v>
    <v>USD</v>
    <v>The Allstate Corporation is a holding company for Allstate Insurance Company. The Company's business is conducted principally through Allstate Insurance Company and other subsidiaries. It is primarily engaged in the property and casualty insurance business in the United States and Canada. The Company’s segments include Allstate Protection, Run-off Property-Liability, Protection Services, Allstate Health and Benefits, and Other. The Allstate Protection segment offers private passenger auto, homeowners, other personal lines, and commercial insurance through agents, contact centers and online. The Run-off Property-Liability segment includes property and casualty insurance coverage. The Protection Services segment includes Allstate Protection Plans, Allstate Dealer Services, Allstate Roadside, Arity and Allstate Identity Protection. The Allstate Health and Benefits segment offers voluntary benefits and individual life and health products, and other health insurance products.</v>
    <v>54000</v>
    <v>New York Stock Exchange</v>
    <v>XNYS</v>
    <v>XNYS</v>
    <v>3100 SANDERS ROAD, NORTHBROOK, IL, 60062 US</v>
    <v>109.05</v>
    <v>Insurance</v>
    <v>Stock</v>
    <v>45176.642998228905</v>
    <v>1180</v>
    <v>107.5</v>
    <v>28231650000</v>
    <v>THE ALLSTATE CORPORATION</v>
    <v>THE ALLSTATE CORPORATION</v>
    <v>108.23</v>
    <v>107.93</v>
    <v>108.26009999999999</v>
    <v>261573800</v>
    <v>ALL</v>
    <v>THE ALLSTATE CORPORATION (XNYS:ALL)</v>
    <v>279474</v>
    <v>1499593</v>
    <v>1992</v>
  </rv>
  <rv s="2">
    <v>1181</v>
  </rv>
  <rv s="0">
    <v>https://www.bing.com/financeapi/forcetrigger?t=a1ojc7&amp;q=XNYS%3aBK&amp;form=skydnc</v>
    <v>Learn more on Bing</v>
  </rv>
  <rv s="1">
    <v>0</v>
    <v>THE BANK OF NEW YORK MELLON CORPORATION (XNYS:BK)</v>
    <v>2</v>
    <v>3</v>
    <v>Finance</v>
    <v>4</v>
    <v>en-US</v>
    <v>a1ojc7</v>
    <v>268435456</v>
    <v>1</v>
    <v>Powered by Refinitiv</v>
    <v>52.26</v>
    <v>36.22</v>
    <v>1.0803</v>
    <v>0.22500000000000001</v>
    <v>5.0360000000000005E-3</v>
    <v>USD</v>
    <v>The Bank of New York Mellon Corporation is a global company. The Company’s businesses are divided into three business segments: Securities Services, Market and Wealth Services and Investment and Wealth Management. The Company also includes Other segment, which includes the leasing portfolio, corporate treasury activities, including its securities portfolio, derivatives and other trading activities, corporate and bank-owned life insurance, renewable energy and other corporate investments. The Company’s two principal United States banking subsidiaries include The Bank of New York Mellon, a New York state-chartered bank, which houses its Securities Services businesses, including asset servicing and issuer services and certain market and Wealth Services businesses, including treasury services and clearance and collateral management, as well as the bank-advised business of investment management and BNY Mellon, National Association, which houses its wealth management business.</v>
    <v>53200</v>
    <v>New York Stock Exchange</v>
    <v>XNYS</v>
    <v>XNYS</v>
    <v>240 Greenwich Street, NEW YORK, NY, 10286 US</v>
    <v>45.03</v>
    <v>Investment Banking &amp; Investment Services</v>
    <v>Stock</v>
    <v>45176.643083344534</v>
    <v>1183</v>
    <v>44.64</v>
    <v>34971228162</v>
    <v>THE BANK OF NEW YORK MELLON CORPORATION</v>
    <v>THE BANK OF NEW YORK MELLON CORPORATION</v>
    <v>44.67</v>
    <v>12.992599999999999</v>
    <v>44.68</v>
    <v>44.905000000000001</v>
    <v>778782500</v>
    <v>BK</v>
    <v>THE BANK OF NEW YORK MELLON CORPORATION (XNYS:BK)</v>
    <v>933362</v>
    <v>3534693</v>
    <v>2007</v>
  </rv>
  <rv s="2">
    <v>1184</v>
  </rv>
  <rv s="0">
    <v>https://www.bing.com/financeapi/forcetrigger?t=a1o4ec&amp;q=XNYS%3aBA&amp;form=skydnc</v>
    <v>Learn more on Bing</v>
  </rv>
  <rv s="11">
    <v>26</v>
    <v>THE BOEING COMPANY (XNYS:BA)</v>
    <v>2</v>
    <v>27</v>
    <v>Finance</v>
    <v>4</v>
    <v>en-US</v>
    <v>a1o4ec</v>
    <v>268435456</v>
    <v>1</v>
    <v>Powered by Refinitiv</v>
    <v>243.1</v>
    <v>120.99</v>
    <v>1.4308000000000001</v>
    <v>-0.68500000000000005</v>
    <v>-3.1430000000000004E-3</v>
    <v>USD</v>
    <v>The Boeing Company is an aerospace company. The Company's segments include Commercial Airplanes (BCA), Defense, Space &amp; Security (BDS), Global Services (BGS) and Boeing Capital (BCC). Its BCA segment develops, produces and markets commercial jet aircraft to the commercial airline industry worldwide. Its commercial jet aircraft in production include the 737 narrow-body model and the 767, 777 and 787 wide-body models. Its BDS segment is engaged in the research, development, production and modification of manned and unmanned military aircraft and weapons systems. Its BGS segment offers aerospace platforms and systems with a range of products and services, including supply chain and logistics management, engineering, maintenance and modifications, upgrades and conversions, spare parts, pilot and others. Its BCC segment's portfolio consists of equipment under operating leases, sales-type/finance leases, notes and other receivables, assets held for sale or re-lease and investments.</v>
    <v>156000</v>
    <v>New York Stock Exchange</v>
    <v>XNYS</v>
    <v>XNYS</v>
    <v>929 Long Bridge Drive, ARLINGTON, VA, 22202 US</v>
    <v>220.55</v>
    <v>Aerospace &amp; Defense</v>
    <v>Stock</v>
    <v>45176.643023113284</v>
    <v>1186</v>
    <v>214.88829999999999</v>
    <v>131055030153</v>
    <v>THE BOEING COMPANY</v>
    <v>THE BOEING COMPANY</v>
    <v>217.55</v>
    <v>217.95</v>
    <v>217.26499999999999</v>
    <v>603203600</v>
    <v>BA</v>
    <v>THE BOEING COMPANY (XNYS:BA)</v>
    <v>2521683</v>
    <v>4386558</v>
    <v>1934</v>
  </rv>
  <rv s="2">
    <v>1187</v>
  </rv>
  <rv s="0">
    <v>https://www.bing.com/financeapi/forcetrigger?t=a22n4c&amp;q=XNYS%3aSCHW&amp;form=skydnc</v>
    <v>Learn more on Bing</v>
  </rv>
  <rv s="1">
    <v>0</v>
    <v>THE CHARLES SCHWAB CORPORATION (XNYS:SCHW)</v>
    <v>2</v>
    <v>3</v>
    <v>Finance</v>
    <v>4</v>
    <v>en-US</v>
    <v>a22n4c</v>
    <v>268435456</v>
    <v>1</v>
    <v>Powered by Refinitiv</v>
    <v>86.63</v>
    <v>45</v>
    <v>0.92430000000000001</v>
    <v>-0.43</v>
    <v>-7.3790000000000001E-3</v>
    <v>USD</v>
    <v>The Charles Schwab Corporation is a savings and loan holding company. The Company, through its subsidiaries, engages in wealth management, securities brokerage, banking, asset management custody, and financial advisory services. The Company provides financial services to individuals and institutional clients through two segments: Investor Services and Advisor Services. The Investor Services segment provides retail brokerage, investment advisory, and banking and trust services to individual investors, and retirement plan services. The Advisor Services segment provides custodial, trading, banking and trust, and support services, as well as retirement business services to independent registered investment advisors (RIAs), independent retirement advisors and recordkeepers. The Company’s product offerings include brokerage, mutual funds, exchange-traded funds (ETFs), advice solutions, banking and trust. The Company is also engaged in connecting the multifamily wealth community.</v>
    <v>36600</v>
    <v>New York Stock Exchange</v>
    <v>XNYS</v>
    <v>XNYS</v>
    <v>3000 Schwab Way, WESTLAKE, TX, 76262 US</v>
    <v>58.603299999999997</v>
    <v>Investment Banking &amp; Investment Services</v>
    <v>Stock</v>
    <v>45176.643031099222</v>
    <v>1189</v>
    <v>57.64</v>
    <v>106116300000</v>
    <v>THE CHARLES SCHWAB CORPORATION</v>
    <v>THE CHARLES SCHWAB CORPORATION</v>
    <v>58.21</v>
    <v>16.988299999999999</v>
    <v>58.27</v>
    <v>57.84</v>
    <v>1821113000</v>
    <v>SCHW</v>
    <v>THE CHARLES SCHWAB CORPORATION (XNYS:SCHW)</v>
    <v>2043591</v>
    <v>8136014</v>
    <v>1986</v>
  </rv>
  <rv s="2">
    <v>1190</v>
  </rv>
  <rv s="0">
    <v>https://www.bing.com/financeapi/forcetrigger?t=a1pp5r&amp;q=XNYS%3aCI&amp;form=skydnc</v>
    <v>Learn more on Bing</v>
  </rv>
  <rv s="1">
    <v>0</v>
    <v>THE CIGNA GROUP (XNYS:CI)</v>
    <v>2</v>
    <v>3</v>
    <v>Finance</v>
    <v>4</v>
    <v>en-US</v>
    <v>a1pp5r</v>
    <v>268435456</v>
    <v>1</v>
    <v>Powered by Refinitiv</v>
    <v>340.11</v>
    <v>240.5</v>
    <v>0.6653</v>
    <v>4.96</v>
    <v>1.7995000000000001E-2</v>
    <v>USD</v>
    <v>The Cigna Group is a global health services company. The Company’s portfolio of offerings solves diverse challenges across the healthcare system. The Company offers a differentiated set of pharmacy, medical, behavioral, dental and supplemental products, and services, primarily through two platforms: Evernorth Health Services and Cigna Healthcare. Evernorth Health Services includes a range of coordinated and point solution health services and capabilities, as well as those from partners across the health care system, in pharmacy benefits, home delivery pharmacy, specialty pharmacy, distribution, and care delivery and management solutions, which are provided to health plans, employers, government organizations and health care providers. Cigna Healthcare includes the United States Commercial, United States Government, and International Health operating segments, which provide medical and coordinated solutions to clients and customers.</v>
    <v>71300</v>
    <v>New York Stock Exchange</v>
    <v>XNYS</v>
    <v>XNYS</v>
    <v>900 Cottage Grove Road, BLOOMFIELD, CT, 06002-2920 US</v>
    <v>281.06</v>
    <v>Healthcare Providers &amp; Services</v>
    <v>Stock</v>
    <v>45176.643010242966</v>
    <v>1192</v>
    <v>275</v>
    <v>83049056259</v>
    <v>THE CIGNA GROUP</v>
    <v>THE CIGNA GROUP</v>
    <v>275</v>
    <v>12.557399999999999</v>
    <v>275.63</v>
    <v>280.58999999999997</v>
    <v>295980100</v>
    <v>CI</v>
    <v>THE CIGNA GROUP (XNYS:CI)</v>
    <v>270616</v>
    <v>1354914</v>
    <v>2018</v>
  </rv>
  <rv s="2">
    <v>1193</v>
  </rv>
  <rv s="0">
    <v>https://www.bing.com/financeapi/forcetrigger?t=a1pvu2&amp;q=XNYS%3aCLX&amp;form=skydnc</v>
    <v>Learn more on Bing</v>
  </rv>
  <rv s="1">
    <v>0</v>
    <v>THE CLOROX COMPANY (XNYS:CLX)</v>
    <v>2</v>
    <v>3</v>
    <v>Finance</v>
    <v>4</v>
    <v>en-US</v>
    <v>a1pvu2</v>
    <v>268435456</v>
    <v>1</v>
    <v>Powered by Refinitiv</v>
    <v>178.20500000000001</v>
    <v>124.58</v>
    <v>0.26240000000000002</v>
    <v>2.25</v>
    <v>1.4648000000000001E-2</v>
    <v>USD</v>
    <v>The Clorox Company is a multinational manufacturer and marketer of consumer and professional products. The Company operates through four segments: Health and Wellness, Household, Lifestyle, and International. The Health and Wellness segment consists of cleaning, disinfecting and professional products mainly marketed and sold in the United States. The Household segment consists of bags and wraps, cat litter and grilling products marketed and sold in the United States. The Lifestyle segment consists of food, natural personal care products and water-filtration products marketed and sold in the United States. The International consists of products sold outside the United States. The products within International segment include laundry additives; home care products; water-filtration products; digestive health products; grilling products; cat litter; food; bags and wraps; natural personal care products; and professional cleaning and disinfecting products.</v>
    <v>8700</v>
    <v>New York Stock Exchange</v>
    <v>XNYS</v>
    <v>XNYS</v>
    <v>1221 Broadway, The Clorox Company, OAKLAND, CA, 94612-1888 US</v>
    <v>156.13999999999999</v>
    <v>Personal &amp; Household Products &amp; Services</v>
    <v>Stock</v>
    <v>45176.642988089843</v>
    <v>1195</v>
    <v>154.03</v>
    <v>19298282100</v>
    <v>THE CLOROX COMPANY</v>
    <v>THE CLOROX COMPANY</v>
    <v>154.03</v>
    <v>130.9776</v>
    <v>153.6</v>
    <v>155.85</v>
    <v>123826000</v>
    <v>CLX</v>
    <v>THE CLOROX COMPANY (XNYS:CLX)</v>
    <v>204899</v>
    <v>1257236</v>
    <v>1986</v>
  </rv>
  <rv s="2">
    <v>1196</v>
  </rv>
  <rv s="0">
    <v>https://www.bing.com/financeapi/forcetrigger?t=a1wljc&amp;q=XNYS%3aKO&amp;form=skydnc</v>
    <v>Learn more on Bing</v>
  </rv>
  <rv s="1">
    <v>0</v>
    <v>THE COCA-COLA COMPANY (XNYS:KO)</v>
    <v>2</v>
    <v>3</v>
    <v>Finance</v>
    <v>4</v>
    <v>en-US</v>
    <v>a1wljc</v>
    <v>268435456</v>
    <v>1</v>
    <v>Powered by Refinitiv</v>
    <v>64.989999999999995</v>
    <v>54.015000000000001</v>
    <v>0.55100000000000005</v>
    <v>-0.19</v>
    <v>-3.2320000000000001E-3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59.15</v>
    <v>Beverages</v>
    <v>Stock</v>
    <v>45176.643031388281</v>
    <v>1198</v>
    <v>58.51</v>
    <v>253363373550</v>
    <v>THE COCA-COLA COMPANY</v>
    <v>THE COCA-COLA COMPANY</v>
    <v>59.08</v>
    <v>24.2957</v>
    <v>58.78</v>
    <v>58.59</v>
    <v>4324345000</v>
    <v>KO</v>
    <v>THE COCA-COLA COMPANY (XNYS:KO)</v>
    <v>3333784</v>
    <v>9318399</v>
    <v>1919</v>
  </rv>
  <rv s="2">
    <v>1199</v>
  </rv>
  <rv s="0">
    <v>https://www.bing.com/financeapi/forcetrigger?t=a1ruc7&amp;q=XNYS%3aEL&amp;form=skydnc</v>
    <v>Learn more on Bing</v>
  </rv>
  <rv s="1">
    <v>0</v>
    <v>THE ESTEE LAUDER COMPANIES INC. (XNYS:EL)</v>
    <v>2</v>
    <v>3</v>
    <v>Finance</v>
    <v>4</v>
    <v>en-US</v>
    <v>a1ruc7</v>
    <v>268435456</v>
    <v>1</v>
    <v>Powered by Refinitiv</v>
    <v>283.6225</v>
    <v>147.18</v>
    <v>1.036</v>
    <v>-1.0649999999999999</v>
    <v>-6.8019999999999999E-3</v>
    <v>USD</v>
    <v>The Estee Lauder Companies Inc. is a manufacturer, marketer and seller of skin care, makeup, fragrance and hair care products.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Paris, TOM FORD, Smashbox, AERIN Beauty, Le Labo, Editions de Parfums Frederic Malle, GLAMGLOW, Kilian Paris, Too Faced, Dr.Jart+, and the DECIEM family of brands, including The Ordinary and NIOD. It is a licensee for fragrances, cosmetics and/or related products for AERIN, BALMAIN, and Dr. Andrew Weil. Its skin care products include moisturizers, serums, cleansers, toners, exfoliators, acne and oil correctors, facial masks, and sun care products. Its makeup products include lipsticks, lip glosses, mascaras, foundations and others.</v>
    <v>62000</v>
    <v>New York Stock Exchange</v>
    <v>XNYS</v>
    <v>XNYS</v>
    <v>767 5th Ave, NEW YORK, NY, 10153 US</v>
    <v>157.81</v>
    <v>Personal &amp; Household Products &amp; Services</v>
    <v>Stock</v>
    <v>45176.643008078128</v>
    <v>1201</v>
    <v>155.15</v>
    <v>55626284761</v>
    <v>THE ESTEE LAUDER COMPANIES INC.</v>
    <v>THE ESTEE LAUDER COMPANIES INC.</v>
    <v>156.09</v>
    <v>56.263199999999998</v>
    <v>156.58000000000001</v>
    <v>155.51499999999999</v>
    <v>357690800</v>
    <v>EL</v>
    <v>THE ESTEE LAUDER COMPANIES INC. (XNYS:EL)</v>
    <v>496446</v>
    <v>2968920</v>
    <v>1976</v>
  </rv>
  <rv s="2">
    <v>1202</v>
  </rv>
  <rv s="0">
    <v>https://www.bing.com/financeapi/forcetrigger?t=a1u5hw&amp;q=XNYS%3aGPS&amp;form=skydnc</v>
    <v>Learn more on Bing</v>
  </rv>
  <rv s="1">
    <v>0</v>
    <v>THE GAP, INC. (XNYS:GPS)</v>
    <v>2</v>
    <v>3</v>
    <v>Finance</v>
    <v>4</v>
    <v>en-US</v>
    <v>a1u5hw</v>
    <v>268435456</v>
    <v>1</v>
    <v>Powered by Refinitiv</v>
    <v>15.49</v>
    <v>7.22</v>
    <v>1.917</v>
    <v>3.5000000000000003E-2</v>
    <v>3.0950000000000001E-3</v>
    <v>USD</v>
    <v>The Gap, Inc. is a specialty apparel company. The Company is engaged in offering clothing, accessories, and personal care products for men, women, and children under the Old Navy, Gap, Banana Republic, and Athleta brands. Its operating segments include Old Navy Global, Gap Global, Banana Republic Global, and Athleta Global. It is an omni-channel retailer, with sales to customers both in stores and online, through Company-operated and franchise stores, Company-owned websites, and third-party arrangements. The Company designs, develops, markets, and sells a range of apparel, footwear and accessories products. The Company operates stores in the United States, Canada, Japan, China, and Taiwan. In addition to operating on the specialty, outlet, online, and franchise channels, the Company also uses its various omni-channel services, including curbside pick-up, buy online pick-up in store, order-in-store, find-in-store, and ship-from-store, as well as enhanced mobile-enabled experiences.</v>
    <v>95000</v>
    <v>New York Stock Exchange</v>
    <v>XNYS</v>
    <v>XNYS</v>
    <v>Two Folsom Street, SAN FRANCISCO, CA, 94105 US</v>
    <v>11.41</v>
    <v>Specialty Retailers</v>
    <v>Stock</v>
    <v>45176.642935138283</v>
    <v>1204</v>
    <v>11.225</v>
    <v>4196295407</v>
    <v>THE GAP, INC.</v>
    <v>THE GAP, INC.</v>
    <v>11.28</v>
    <v>38.609900000000003</v>
    <v>11.31</v>
    <v>11.345000000000001</v>
    <v>369880600</v>
    <v>GPS</v>
    <v>THE GAP, INC. (XNYS:GPS)</v>
    <v>2079329</v>
    <v>7739445</v>
    <v>1988</v>
  </rv>
  <rv s="2">
    <v>1205</v>
  </rv>
  <rv s="0">
    <v>https://www.bing.com/financeapi/forcetrigger?t=a1u7xm&amp;q=XNYS%3aGS&amp;form=skydnc</v>
    <v>Learn more on Bing</v>
  </rv>
  <rv s="1">
    <v>0</v>
    <v>THE GOLDMAN SACHS GROUP, INC. (XNYS:GS)</v>
    <v>2</v>
    <v>3</v>
    <v>Finance</v>
    <v>4</v>
    <v>en-US</v>
    <v>a1u7xm</v>
    <v>268435456</v>
    <v>1</v>
    <v>Powered by Refinitiv</v>
    <v>389.57810000000001</v>
    <v>287.75</v>
    <v>1.3959999999999999</v>
    <v>1.8049999999999999</v>
    <v>5.6210000000000001E-3</v>
    <v>USD</v>
    <v>The Goldman Sachs Group, Inc. is a global financial institution that delivers a range of financial services to a diversified client base that includes corporations, financial institutions, governments, and individuals. It operates through three segments: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various asset classes to a diverse set of clients. It also provides investing and wealth advisory solutions. Platform Solutions include consumer platforms, such as partnerships offering credit cards and point-of-sale financing, transaction banking and other platform businesses.</v>
    <v>44600</v>
    <v>New York Stock Exchange</v>
    <v>XNYS</v>
    <v>XNYS</v>
    <v>200 West St, NEW YORK, NY, 10282 US</v>
    <v>324.22000000000003</v>
    <v>Investment Banking &amp; Investment Services</v>
    <v>Stock</v>
    <v>45176.642952939059</v>
    <v>1207</v>
    <v>320.07</v>
    <v>106462336678</v>
    <v>THE GOLDMAN SACHS GROUP, INC.</v>
    <v>THE GOLDMAN SACHS GROUP, INC.</v>
    <v>320.07</v>
    <v>13.697800000000001</v>
    <v>321.13</v>
    <v>322.935</v>
    <v>329671100</v>
    <v>GS</v>
    <v>THE GOLDMAN SACHS GROUP, INC. (XNYS:GS)</v>
    <v>557008</v>
    <v>1696089</v>
    <v>1998</v>
  </rv>
  <rv s="2">
    <v>1208</v>
  </rv>
  <rv s="0">
    <v>https://www.bing.com/financeapi/forcetrigger?t=a1ub52&amp;q=XNAS%3aGT&amp;form=skydnc</v>
    <v>Learn more on Bing</v>
  </rv>
  <rv s="1">
    <v>0</v>
    <v>THE GOODYEAR TIRE &amp; RUBBER COMPANY (XNAS:GT)</v>
    <v>2</v>
    <v>3</v>
    <v>Finance</v>
    <v>4</v>
    <v>en-US</v>
    <v>a1ub52</v>
    <v>268435456</v>
    <v>1</v>
    <v>Powered by Refinitiv</v>
    <v>16.504999999999999</v>
    <v>9.66</v>
    <v>1.8056000000000001</v>
    <v>-0.375</v>
    <v>-2.8431000000000001E-2</v>
    <v>USD</v>
    <v>The Goodyear Tire &amp; Rubber Company is engaged in developing, manufacturing, marketing and distributing tires for various applications. The Company also manufactures and markets rubber-related chemicals. It is also an operator of commercial truck service and tire retreading centers. It operates approximately 950 retail outlets where it offers its products for sale to consumer and commercial customers and provides repair and other services. The Company's segments represent its regional tire businesses: Americas; Europe, Middle East and Africa (EMEA), and Asia Pacific. It manufactures and markets various lines of rubber tires for automobiles, trucks, buses, aircraft, motorcycles, earthmoving and mining equipment, farm implements, industrial equipment, and various other applications. Its brands include Goodyear, Cooper, Dunlop, Kelly, Debica, Sava, Fulda, Mastercraft and Roadmaster. It manufactures products in approximately 57 manufacturing facilities in over 23 countries worldwide.</v>
    <v>74000</v>
    <v>Nasdaq Stock Market</v>
    <v>XNAS</v>
    <v>XNAS</v>
    <v>200 Innovation Way, AKRON, OH, 44316 US</v>
    <v>13.055</v>
    <v>Automobiles &amp; Auto Parts</v>
    <v>Stock</v>
    <v>45176.642929455469</v>
    <v>1210</v>
    <v>12.815</v>
    <v>3632761599</v>
    <v>THE GOODYEAR TIRE &amp; RUBBER COMPANY</v>
    <v>THE GOODYEAR TIRE &amp; RUBBER COMPANY</v>
    <v>13.01</v>
    <v>937.8655</v>
    <v>13.19</v>
    <v>12.815</v>
    <v>283477300</v>
    <v>GT</v>
    <v>THE GOODYEAR TIRE &amp; RUBBER COMPANY (XNAS:GT)</v>
    <v>489519</v>
    <v>3999310</v>
    <v>1898</v>
  </rv>
  <rv s="2">
    <v>1211</v>
  </rv>
  <rv s="0">
    <v>https://www.bing.com/financeapi/forcetrigger?t=a1uou2&amp;q=XNYS%3aHIG&amp;form=skydnc</v>
    <v>Learn more on Bing</v>
  </rv>
  <rv s="1">
    <v>0</v>
    <v>THE HARTFORD FINANCIAL SERVICES GROUP, INC. (XNYS:HIG)</v>
    <v>2</v>
    <v>3</v>
    <v>Finance</v>
    <v>4</v>
    <v>en-US</v>
    <v>a1uou2</v>
    <v>268435456</v>
    <v>1</v>
    <v>Powered by Refinitiv</v>
    <v>79.44</v>
    <v>60.164999999999999</v>
    <v>0.85309999999999997</v>
    <v>0.15</v>
    <v>2.088E-3</v>
    <v>USD</v>
    <v>The Hartford Financial Services Group, Inc. is a holding company. The Company's segments include Commercial Lines, Personal Lines, Property &amp; Casualty Other Operations, Group Benefits and Hartford Funds. Commercial Lines segment provides a variety of insurance products and risk management services in the United States and internationally. Personal Lines segment provides automobile, homeowners and personal umbrella coverage to individuals across the United States. Property &amp; Casualty Other Operations segment includes certain property and casualty operations. Group Benefits segment provides employers and associations with group life, accident and disability coverage, along with other products and services, including voluntary benefits, and group retiree health. Hartford Funds segment offers investment products for retail and retirement accounts and provides investment management, distribution and administrative services, such as product design, implementation and oversight.</v>
    <v>18800</v>
    <v>New York Stock Exchange</v>
    <v>XNYS</v>
    <v>XNYS</v>
    <v>1 Hartford Plz, HARTFORD, CT, 06155-0001 US</v>
    <v>72.36</v>
    <v>Insurance</v>
    <v>Stock</v>
    <v>45176.643034779685</v>
    <v>1213</v>
    <v>71.655000000000001</v>
    <v>22018795200</v>
    <v>THE HARTFORD FINANCIAL SERVICES GROUP, INC.</v>
    <v>THE HARTFORD FINANCIAL SERVICES GROUP, INC.</v>
    <v>72.209999999999994</v>
    <v>11.55</v>
    <v>71.849999999999994</v>
    <v>72</v>
    <v>305816600</v>
    <v>HIG</v>
    <v>THE HARTFORD FINANCIAL SERVICES GROUP, INC. (XNYS:HIG)</v>
    <v>183094</v>
    <v>1133614</v>
    <v>1985</v>
  </rv>
  <rv s="2">
    <v>1214</v>
  </rv>
  <rv s="0">
    <v>https://www.bing.com/financeapi/forcetrigger?t=a1uwu2&amp;q=XNYS%3aHSY&amp;form=skydnc</v>
    <v>Learn more on Bing</v>
  </rv>
  <rv s="1">
    <v>0</v>
    <v>THE HERSHEY COMPANY (XNYS:HSY)</v>
    <v>2</v>
    <v>3</v>
    <v>Finance</v>
    <v>4</v>
    <v>en-US</v>
    <v>a1uwu2</v>
    <v>268435456</v>
    <v>1</v>
    <v>Powered by Refinitiv</v>
    <v>276.88049999999998</v>
    <v>210.08</v>
    <v>0.2923</v>
    <v>0.60709999999999997</v>
    <v>2.8860000000000001E-3</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19 East Chocolate Avenue, External Rptg &amp; Compliance, HERSHEY, PA, 17033 US</v>
    <v>212.75</v>
    <v>Food &amp; Tobacco</v>
    <v>Stock</v>
    <v>45176.642988020314</v>
    <v>1216</v>
    <v>210.76</v>
    <v>43142133943</v>
    <v>THE HERSHEY COMPANY</v>
    <v>THE HERSHEY COMPANY</v>
    <v>211.49</v>
    <v>24.207899999999999</v>
    <v>210.39</v>
    <v>210.99709999999999</v>
    <v>204467900</v>
    <v>HSY</v>
    <v>THE HERSHEY COMPANY (XNYS:HSY)</v>
    <v>225419</v>
    <v>1152479</v>
    <v>1927</v>
  </rv>
  <rv s="2">
    <v>1217</v>
  </rv>
  <rv s="0">
    <v>https://www.bing.com/financeapi/forcetrigger?t=a1uj52&amp;q=XNYS%3aHD&amp;form=skydnc</v>
    <v>Learn more on Bing</v>
  </rv>
  <rv s="1">
    <v>0</v>
    <v>THE HOME DEPOT, INC. (XNYS:HD)</v>
    <v>2</v>
    <v>3</v>
    <v>Finance</v>
    <v>4</v>
    <v>en-US</v>
    <v>a1uj52</v>
    <v>268435456</v>
    <v>1</v>
    <v>Powered by Refinitiv</v>
    <v>347.25</v>
    <v>265.61</v>
    <v>0.95530000000000004</v>
    <v>2.13</v>
    <v>6.5339999999999999E-3</v>
    <v>USD</v>
    <v>The Home Depot, Inc. is a home improvement retailer. It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over 2,322 stores located throughout the United States, including the Commonwealth of Puerto Rico and the territories of the United States Virgin Islands and Guam; Canada, and Mexico. It serves two primary customer groups: do-it-yourself (DIY) Customers and Professional Customers (Pros). DIY Customers include homeowners who purchase products and complete their own projects and installations. Pros are primarily professional renovators/remodelers, general contractors, maintenance professionals, handymen, property managers, building service contractors and specialty tradespeople, such as electricians, plumbers and painters.</v>
    <v>471600</v>
    <v>New York Stock Exchange</v>
    <v>XNYS</v>
    <v>XNYS</v>
    <v>2455 Paces Ferry Road, ATLANTA, GA, 30339 US</v>
    <v>328.13</v>
    <v>Specialty Retailers</v>
    <v>Stock</v>
    <v>45176.643014397654</v>
    <v>1219</v>
    <v>325.58</v>
    <v>328151656580</v>
    <v>THE HOME DEPOT, INC.</v>
    <v>THE HOME DEPOT, INC.</v>
    <v>325.60500000000002</v>
    <v>20.350999999999999</v>
    <v>326</v>
    <v>328.13</v>
    <v>1000066000</v>
    <v>HD</v>
    <v>THE HOME DEPOT, INC. (XNYS:HD)</v>
    <v>657198</v>
    <v>3035882</v>
    <v>1978</v>
  </rv>
  <rv s="2">
    <v>1220</v>
  </rv>
  <rv s="0">
    <v>https://www.bing.com/financeapi/forcetrigger?t=a1vp4c&amp;q=XNYS%3aIPG&amp;form=skydnc</v>
    <v>Learn more on Bing</v>
  </rv>
  <rv s="1">
    <v>0</v>
    <v>THE INTERPUBLIC GROUP OF COMPANIES, INC. (XNYS:IPG)</v>
    <v>2</v>
    <v>3</v>
    <v>Finance</v>
    <v>4</v>
    <v>en-US</v>
    <v>a1vp4c</v>
    <v>268435456</v>
    <v>1</v>
    <v>Powered by Refinitiv</v>
    <v>40.950000000000003</v>
    <v>25.14</v>
    <v>1.1051</v>
    <v>-0.39500000000000002</v>
    <v>-1.2191E-2</v>
    <v>USD</v>
    <v>The Interpublic Group of Companies, Inc. is a global advertising and marketing services company. The Company is engaged in consumer advertising, digital marketing, communications planning and media buying, public relations, specialized communications disciplines, and data science. The Company operates through three segments: Media, Data &amp; Engagement Solutions (MD&amp;E); Integrated Advertising &amp; Creativity Led Solutions (IA&amp;C); and Specialized Communications &amp; Experiential Solutions (SC&amp;E). The MD&amp;E segment provides capabilities in media and communications services, digital services and products, advertising and marketing technology, e-commerce services, data management and analytics, strategic consulting, and digital brand experience. The IA&amp;C segment provides advertising, corporate and brand identity services, and strategic consulting. The SC&amp;E segment provides global public relations and communications services, live events, sports and entertainment marketing, and strategic consulting.</v>
    <v>58400</v>
    <v>New York Stock Exchange</v>
    <v>XNYS</v>
    <v>XNYS</v>
    <v>909 Third Avenue, NEW YORK, NY, 10022 US</v>
    <v>32.43</v>
    <v>Media &amp; Publishing</v>
    <v>Stock</v>
    <v>45176.643031469532</v>
    <v>1222</v>
    <v>31.925000000000001</v>
    <v>12319835073</v>
    <v>THE INTERPUBLIC GROUP OF COMPANIES, INC.</v>
    <v>THE INTERPUBLIC GROUP OF COMPANIES, INC.</v>
    <v>32.33</v>
    <v>13.457800000000001</v>
    <v>32.4</v>
    <v>32.005000000000003</v>
    <v>384934700</v>
    <v>IPG</v>
    <v>THE INTERPUBLIC GROUP OF COMPANIES, INC. (XNYS:IPG)</v>
    <v>538452</v>
    <v>3185102</v>
    <v>1930</v>
  </rv>
  <rv s="2">
    <v>1223</v>
  </rv>
  <rv s="0">
    <v>https://www.bing.com/financeapi/forcetrigger?t=a2319c&amp;q=XNYS%3aSJM&amp;form=skydnc</v>
    <v>Learn more on Bing</v>
  </rv>
  <rv s="1">
    <v>0</v>
    <v>THE J. M. SMUCKER COMPANY (XNYS:SJM)</v>
    <v>2</v>
    <v>3</v>
    <v>Finance</v>
    <v>4</v>
    <v>en-US</v>
    <v>a2319c</v>
    <v>268435456</v>
    <v>1</v>
    <v>Powered by Refinitiv</v>
    <v>163.07</v>
    <v>135.44</v>
    <v>0.23469999999999999</v>
    <v>0.83</v>
    <v>5.8809999999999999E-3</v>
    <v>USD</v>
    <v>The J. M. Smucker Company is engaged in the manufacturing and marketing of branded food and beverage products on a worldwide basis. It operates through three segments: U.S. Retail Pet Foods, U.S. Retail Coffee, and U.S. Retail Consumer Foods. The U.S. Retail Pet Foods segment primarily includes the domestic sales of Meow Mix, Milk-Bone, Pup-Peroni, and Canine Carry Outs branded products. The U.S. Retail Coffee segment primarily includes the domestic sales of Folgers, Dunkin, and Cafe Bustelo branded coffee. The U.S. Retail Consumer Foods segment primarily includes the domestic sales of Smucker’s and Jif branded products. Its principal products include coffee, cat food, pet snacks, dog food, frozen handheld products, peanut butter, fruit spreads, portion control products, as well as baking mixes and ingredients. In the United States retail market segments, its products are primarily sold through a combination of direct sales and brokers to food retailers, club stores, and others.</v>
    <v>5800</v>
    <v>New York Stock Exchange</v>
    <v>XNYS</v>
    <v>XNYS</v>
    <v>One Strawberry Lane, ORRVILLE, OH, 44667-1241 US</v>
    <v>142.24</v>
    <v>Food &amp; Tobacco</v>
    <v>Stock</v>
    <v>45176.643007534374</v>
    <v>1225</v>
    <v>140.71</v>
    <v>14413810000</v>
    <v>THE J. M. SMUCKER COMPANY</v>
    <v>THE J. M. SMUCKER COMPANY</v>
    <v>141.58000000000001</v>
    <v>22.7424</v>
    <v>141.13</v>
    <v>141.96</v>
    <v>102131400</v>
    <v>SJM</v>
    <v>THE J. M. SMUCKER COMPANY (XNYS:SJM)</v>
    <v>343111</v>
    <v>875684</v>
    <v>1921</v>
  </rv>
  <rv s="2">
    <v>1226</v>
  </rv>
  <rv s="0">
    <v>https://www.bing.com/financeapi/forcetrigger?t=a1wmu2&amp;q=XNYS%3aKR&amp;form=skydnc</v>
    <v>Learn more on Bing</v>
  </rv>
  <rv s="1">
    <v>0</v>
    <v>THE KROGER CO. (XNYS:KR)</v>
    <v>2</v>
    <v>3</v>
    <v>Finance</v>
    <v>4</v>
    <v>en-US</v>
    <v>a1wmu2</v>
    <v>268435456</v>
    <v>1</v>
    <v>Powered by Refinitiv</v>
    <v>52</v>
    <v>41.814999999999998</v>
    <v>0.47689999999999999</v>
    <v>0.3</v>
    <v>6.6429999999999996E-3</v>
    <v>USD</v>
    <v>The Kroger Co. is a food and drug retailer. The Company operates supermarkets, multi-department stores and fulfillment centers throughout the United States. The Company operates approximately 2,719 supermarkets, 2,252 pharmacies and 1,637 fuel centers across 35 states and also operates online through a digital ecosystem to offer customers an omnichannel shopping experience. The Company also manufactures and processes food for sale in its supermarkets and online. It offers Pickup and Harris Teeter ExpressLane personalized, order online, pick up at the store services. Its delivery solutions include orders delivered to customers from retail store locations and customer fulfillment centers powered by Ocado. Its brands products are primarily produced and sold in three tiers, such as Private Selection, The Kroger, Big K, Smart Way, Heritage Farm. Its brands offer customers a variety of natural and organic products with Simple Truth and Simple Truth Organic brands.</v>
    <v>430000</v>
    <v>New York Stock Exchange</v>
    <v>XNYS</v>
    <v>XNYS</v>
    <v>1014 Vine St, CINCINNATI, OH, 45202-1141 US</v>
    <v>45.77</v>
    <v>Food &amp; Drug Retailing</v>
    <v>Stock</v>
    <v>45176.643003888283</v>
    <v>1228</v>
    <v>45.25</v>
    <v>32628710430</v>
    <v>THE KROGER CO.</v>
    <v>THE KROGER CO.</v>
    <v>45.77</v>
    <v>12.975099999999999</v>
    <v>45.16</v>
    <v>45.46</v>
    <v>717745500</v>
    <v>KR</v>
    <v>THE KROGER CO. (XNYS:KR)</v>
    <v>1216418</v>
    <v>4200230</v>
    <v>1902</v>
  </rv>
  <rv s="2">
    <v>1229</v>
  </rv>
  <rv s="0">
    <v>https://www.bing.com/financeapi/forcetrigger?t=a1xv4c&amp;q=XNYS%3aMOS&amp;form=skydnc</v>
    <v>Learn more on Bing</v>
  </rv>
  <rv s="1">
    <v>0</v>
    <v>THE MOSAIC COMPANY (XNYS:MOS)</v>
    <v>2</v>
    <v>3</v>
    <v>Finance</v>
    <v>4</v>
    <v>en-US</v>
    <v>a1xv4c</v>
    <v>268435456</v>
    <v>1</v>
    <v>Powered by Refinitiv</v>
    <v>57.157800000000002</v>
    <v>31.44</v>
    <v>1.5268999999999999</v>
    <v>-0.82820000000000005</v>
    <v>-2.1686E-2</v>
    <v>USD</v>
    <v>The Mosaic Company is a producer and marketer of concentrated phosphate and potash crop nutrients. Its segments include Phosphates, Potash and Mosaic Fertilizantes. The Phosphates business segment owns and operates mines and production facilities in Florida, which produces concentrated phosphate crop nutrients and phosphate-based animal feed ingredients and processing plants in Louisiana, which produces concentrated phosphate crop nutrients. The Potash business segment owns and operates potash mines and production facilities in Canada and the United States, which produces potash-based crop nutrients, animal feed ingredients and industrial products. The Mosaic Fertilizantes business segment includes five Brazilian phosphate rock mines, four phosphate chemical plants and a potash mine in Brazil. It also includes its distribution business in South America, which consists of sales offices, crop nutrient blending and bagging facilities, port terminals and warehouses in Brazil and Paraguay.</v>
    <v>13570</v>
    <v>New York Stock Exchange</v>
    <v>XNYS</v>
    <v>XNYS</v>
    <v>101 East Kennedy Blvd., Suite 2500, TAMPA, FL, 33602 US</v>
    <v>38.223700000000001</v>
    <v>Chemicals</v>
    <v>Stock</v>
    <v>45176.642993657035</v>
    <v>1231</v>
    <v>37.085000000000001</v>
    <v>12414578904</v>
    <v>THE MOSAIC COMPANY</v>
    <v>THE MOSAIC COMPANY</v>
    <v>37.869999999999997</v>
    <v>6.0308000000000002</v>
    <v>38.19</v>
    <v>37.361800000000002</v>
    <v>332280000</v>
    <v>MOS</v>
    <v>THE MOSAIC COMPANY (XNYS:MOS)</v>
    <v>1019088</v>
    <v>3043686</v>
    <v>2004</v>
  </rv>
  <rv s="2">
    <v>1232</v>
  </rv>
  <rv s="0">
    <v>https://www.bing.com/financeapi/forcetrigger?t=a21277&amp;q=XNYS%3aPNC&amp;form=skydnc</v>
    <v>Learn more on Bing</v>
  </rv>
  <rv s="1">
    <v>0</v>
    <v>THE PNC FINANCIAL SERVICES GROUP, INC. (XNYS:PNC)</v>
    <v>2</v>
    <v>3</v>
    <v>Finance</v>
    <v>4</v>
    <v>en-US</v>
    <v>a21277</v>
    <v>268435456</v>
    <v>1</v>
    <v>Powered by Refinitiv</v>
    <v>170.27500000000001</v>
    <v>110.31</v>
    <v>1.1308</v>
    <v>-1.02</v>
    <v>-8.6180000000000007E-3</v>
    <v>USD</v>
    <v>The PNC Financial Services Group, Inc. is a diversified financial services company. The Company has businesses engaged in retail banking, including residential mortgage, corporate and institutional banking, and asset management. Its retail branch network is located coast-to-coast. The Company's segments include Retail Banking, Corporate &amp; Institutional Banking and Asset Management Group. The Company’s Retail Banking segment provides deposit, lending, brokerage, insurance services, investment management and cash management products and services to consumer and small business customers. The Corporate &amp; Institutional Banking segment provides lending, treasury management, capital markets and advisory products and services to mid-sized and large corporations, and government and not-for-profit entities. The Company’s Asset Management Group segment provides private banking for high net worth and ultra-high net worth clients and institutional asset management. Its bank subsidiary is PNC Bank.</v>
    <v>59894</v>
    <v>New York Stock Exchange</v>
    <v>XNYS</v>
    <v>XNYS</v>
    <v>The Tower At Pnc Plaza, 300 Fifth Avenue, PITTSBURGH, PA, 15222-2401 US</v>
    <v>118.59</v>
    <v>Banking Services</v>
    <v>Stock</v>
    <v>45176.643033957815</v>
    <v>1234</v>
    <v>116.46</v>
    <v>46731194764</v>
    <v>THE PNC FINANCIAL SERVICES GROUP, INC.</v>
    <v>THE PNC FINANCIAL SERVICES GROUP, INC.</v>
    <v>117.4</v>
    <v>8.1188000000000002</v>
    <v>118.36</v>
    <v>117.34</v>
    <v>398254600</v>
    <v>PNC</v>
    <v>THE PNC FINANCIAL SERVICES GROUP, INC. (XNYS:PNC)</v>
    <v>521970</v>
    <v>1752903</v>
    <v>1983</v>
  </rv>
  <rv s="2">
    <v>1235</v>
  </rv>
  <rv s="0">
    <v>https://www.bing.com/financeapi/forcetrigger?t=a1zsjc&amp;q=XNYS%3aPG&amp;form=skydnc</v>
    <v>Learn more on Bing</v>
  </rv>
  <rv s="1">
    <v>0</v>
    <v>THE PROCTER &amp; GAMBLE COMPANY (XNYS:PG)</v>
    <v>2</v>
    <v>3</v>
    <v>Finance</v>
    <v>4</v>
    <v>en-US</v>
    <v>a1zsjc</v>
    <v>268435456</v>
    <v>1</v>
    <v>Powered by Refinitiv</v>
    <v>158.38</v>
    <v>122.18</v>
    <v>0.41239999999999999</v>
    <v>1.07</v>
    <v>7.0330000000000002E-3</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and others.</v>
    <v>107000</v>
    <v>New York Stock Exchange</v>
    <v>XNYS</v>
    <v>XNYS</v>
    <v>One Procter &amp; Gamble Plaza, CINCINNATI, OH, 45202 US</v>
    <v>153.56</v>
    <v>Personal &amp; Household Products &amp; Services</v>
    <v>Stock</v>
    <v>45176.642988159372</v>
    <v>1237</v>
    <v>152.37</v>
    <v>361099729740</v>
    <v>THE PROCTER &amp; GAMBLE COMPANY</v>
    <v>THE PROCTER &amp; GAMBLE COMPANY</v>
    <v>152.57</v>
    <v>25.795999999999999</v>
    <v>152.13999999999999</v>
    <v>153.21</v>
    <v>2356894000</v>
    <v>PG</v>
    <v>THE PROCTER &amp; GAMBLE COMPANY (XNYS:PG)</v>
    <v>1483176</v>
    <v>4704948</v>
    <v>1905</v>
  </rv>
  <rv s="2">
    <v>1238</v>
  </rv>
  <rv s="0">
    <v>http://en.wikipedia.org/wiki/Progressive_Corporation</v>
    <v>Wikipedia</v>
  </rv>
  <rv s="4">
    <v>14</v>
    <v>1240</v>
  </rv>
  <rv s="5">
    <v>13</v>
    <v>https://www.bing.com/th?id=AMMS_1ae7fef605fb644f70b899c25b5ca660&amp;qlt=95</v>
    <v>1241</v>
    <v>0</v>
    <v>https://www.bing.com/images/search?form=xlimg&amp;q=progressive</v>
    <v>Image of THE PROGRESSIVE CORPORATION</v>
  </rv>
  <rv s="0">
    <v>https://www.bing.com/financeapi/forcetrigger?t=a1ztlh&amp;q=XNYS%3aPGR&amp;form=skydnc</v>
    <v>Learn more on Bing</v>
  </rv>
  <rv s="6">
    <v>9</v>
    <v>THE PROGRESSIVE CORPORATION (XNYS:PGR)</v>
    <v>11</v>
    <v>12</v>
    <v>Finance</v>
    <v>4</v>
    <v>en-US</v>
    <v>a1ztlh</v>
    <v>268435456</v>
    <v>1</v>
    <v>Powered by Refinitiv</v>
    <v>149.87</v>
    <v>110.04</v>
    <v>0.46689999999999998</v>
    <v>2.4171999999999998</v>
    <v>1.7926000000000001E-2</v>
    <v>USD</v>
    <v>The Progressive Corporation is an insurance holding company. The Company’s segments include Personal Lines, Commercial Lines and Property. The Company’s Personal Lines segment writes insurance for personal autos and recreational vehicles. Its Personal Lines products are sold through both the agency and direct channels. The Commercial Lines segment writes auto-related liability and physical damage insurance, business-related general liability and property insurance predominately for small businesses, and workers’ compensation insurance primarily for the transportation industry. The Commercial Lines segment also offers its auto products in all states. The Property segment writes residential property and renters insurance in virtually all states, primarily in the independent agency channel and through select agents. The Company’s non-insurance subsidiaries generally support its insurance and investment operations. The Company operates throughout the United States.</v>
    <v>55100</v>
    <v>New York Stock Exchange</v>
    <v>XNYS</v>
    <v>XNYS</v>
    <v>6300 Wilson Mills Rd, MAYFIELD VILLAGE, OH, 44143 US</v>
    <v>137.29499999999999</v>
    <v>1242</v>
    <v>Insurance</v>
    <v>Stock</v>
    <v>45176.642978483593</v>
    <v>1243</v>
    <v>135.27000000000001</v>
    <v>80309187720</v>
    <v>THE PROGRESSIVE CORPORATION</v>
    <v>THE PROGRESSIVE CORPORATION</v>
    <v>135.66999999999999</v>
    <v>46.4664</v>
    <v>134.84</v>
    <v>137.25720000000001</v>
    <v>585100000</v>
    <v>PGR</v>
    <v>THE PROGRESSIVE CORPORATION (XNYS:PGR)</v>
    <v>411938</v>
    <v>2226748</v>
    <v>1965</v>
  </rv>
  <rv s="2">
    <v>1244</v>
  </rv>
  <rv s="0">
    <v>https://www.bing.com/financeapi/forcetrigger?t=aod3gh&amp;q=XLON%3aRTN&amp;form=skydnc</v>
    <v>Learn more on Bing</v>
  </rv>
  <rv s="1">
    <v>0</v>
    <v>THE RESTAURANT GROUP PLC (XLON:RTN)</v>
    <v>2</v>
    <v>40</v>
    <v>Finance</v>
    <v>19</v>
    <v>en-US</v>
    <v>aod3gh</v>
    <v>268435456</v>
    <v>1</v>
    <v>Powered by Refinitiv</v>
    <v>51.6</v>
    <v>25.06</v>
    <v>2.9531999999999998</v>
    <v>1.738</v>
    <v>4.0797999999999994E-2</v>
    <v>GBp</v>
    <v>The Restaurant Group plc is a United Kingdom-based company engaged in hospitality businesses. The Company operates over 400 restaurants and pub restaurants. The Company's segments include Wagamama, Pubs, Leisure, and Concessions. Its principal trading brands include Wagamama, Frankie &amp; Benny’s, Firejacks, Chiquito, Brunning and Price, TRG Concessions, and Coast to Coast, among others. The Company also operates pub restaurants and a concessions business, which trades principally at United Kingdom airports. The Company's Frankie &amp; Benny's brand offers American and Italian style food and drinks. The Chiquito menu offers Mexican cuisine. The Coast to Coast offers American home-style dining. The Wagamama brand offers Asian food and Japanese ramen bars. The Brunning and Price offers cask ales, decent wines, and British dishes. The TRG Concessions brand portfolio includes table service, counter service, sandwich shops, pubs, and bars. The Firejacks offers steaks and burgers.</v>
    <v>16708</v>
    <v>London Stock Exchange</v>
    <v>XLON</v>
    <v>XLON</v>
    <v>5-7 Marshalsea Road, LONDON, UNITED KINGDOM-NA, SE1 1EP GB</v>
    <v>45.15</v>
    <v>Hotels &amp; Entertainment Services</v>
    <v>Stock</v>
    <v>45176.630245914064</v>
    <v>1246</v>
    <v>42.25</v>
    <v>325916600</v>
    <v>THE RESTAURANT GROUP PLC</v>
    <v>THE RESTAURANT GROUP PLC</v>
    <v>42.3</v>
    <v>0</v>
    <v>42.6</v>
    <v>44.338000000000001</v>
    <v>765062400</v>
    <v>RTN</v>
    <v>THE RESTAURANT GROUP PLC (XLON:RTN)</v>
    <v>99135706</v>
    <v>511490</v>
    <v>1954</v>
  </rv>
  <rv s="2">
    <v>1247</v>
  </rv>
  <rv s="0">
    <v>https://www.bing.com/financeapi/forcetrigger?t=a22xk2&amp;q=XNYS%3aSHW&amp;form=skydnc</v>
    <v>Learn more on Bing</v>
  </rv>
  <rv s="1">
    <v>0</v>
    <v>THE SHERWIN-WILLIAMS COMPANY (XNYS:SHW)</v>
    <v>2</v>
    <v>3</v>
    <v>Finance</v>
    <v>4</v>
    <v>en-US</v>
    <v>a22xk2</v>
    <v>268435456</v>
    <v>1</v>
    <v>Powered by Refinitiv</v>
    <v>283.8</v>
    <v>195.24</v>
    <v>1.0972</v>
    <v>0.72</v>
    <v>2.676E-3</v>
    <v>USD</v>
    <v>The Sherwin-Williams Company is engaged in the development, manufacture, distribution and sale of paint, coatings, and related products to professional, industrial, commercial, and retail customers. The Company's Paint Stores Group segment sells a range of architectural paints, coatings, and related products through dealers, home centers, distributors, hardware stores and other retailers. The Consumer Brands Group segment supplies a portfolio of branded and private-label stains, varnishes, industrial products, wood finishes products, wood preservatives, applicators, corrosion inhibitors, aerosols, caulks and adhesives to retailers and distributors throughout North America and Europe. The Performance Coatings Group segment develops and sells industrial coatings for wood finishing and general industrial (metal and plastic) applications, automotive refinish, protective and marine coatings, coil coatings, packaging coatings, and performance-based resins and colorants.</v>
    <v>64366</v>
    <v>New York Stock Exchange</v>
    <v>XNYS</v>
    <v>XNYS</v>
    <v>101 West Prospect Avenue, CLEVELAND, OH, 44115-1075 US</v>
    <v>269.89</v>
    <v>Chemicals</v>
    <v>Stock</v>
    <v>45176.642929363283</v>
    <v>1249</v>
    <v>267.82</v>
    <v>69376120794</v>
    <v>THE SHERWIN-WILLIAMS COMPANY</v>
    <v>THE SHERWIN-WILLIAMS COMPANY</v>
    <v>268.57499999999999</v>
    <v>29.8629</v>
    <v>269.07</v>
    <v>269.79000000000002</v>
    <v>257148600</v>
    <v>SHW</v>
    <v>THE SHERWIN-WILLIAMS COMPANY (XNYS:SHW)</v>
    <v>201713</v>
    <v>1295738</v>
    <v>1884</v>
  </rv>
  <rv s="2">
    <v>1250</v>
  </rv>
  <rv s="0">
    <v>https://www.bing.com/financeapi/forcetrigger?t=a23a5r&amp;q=XNYS%3aSO&amp;form=skydnc</v>
    <v>Learn more on Bing</v>
  </rv>
  <rv s="1">
    <v>0</v>
    <v>THE SOUTHERN COMPANY (XNYS:SO)</v>
    <v>2</v>
    <v>3</v>
    <v>Finance</v>
    <v>4</v>
    <v>en-US</v>
    <v>a23a5r</v>
    <v>268435456</v>
    <v>1</v>
    <v>Powered by Refinitiv</v>
    <v>80.319999999999993</v>
    <v>58.85</v>
    <v>0.52510000000000001</v>
    <v>1.54</v>
    <v>2.3245000000000002E-2</v>
    <v>USD</v>
    <v>The Southern Company is a holding company that owns all of the outstanding common stock of three traditional electric operating companies, Southern Power Company, and Southern Company Gas. The traditional electric operating companies, such as Alabama Power, Georgia Power, and Mississippi Power are each operating public utility companies providing electric service to retail customers in three Southeastern states in addition to wholesale customers in the Southeast. The Southern Power Company develops, constructs, acquires, owns, and manages power generation assets, including renewable energy projects, and sells electricity at market-based rates in the wholesale market. The Southern Company Gas is an energy services holding company whose primary business is the distribution of natural gas in four states, such as Illinois, Georgia, Virginia, and Tennessee through the natural gas distribution utilities. The Southern Company Gas is also involved in several other businesses.</v>
    <v>27700</v>
    <v>New York Stock Exchange</v>
    <v>XNYS</v>
    <v>XNYS</v>
    <v>30 Ivan Allen Jr Blvd NW, ATLANTA, GA, 30308 US</v>
    <v>67.88</v>
    <v>Electrical Utilities &amp; IPPs</v>
    <v>Stock</v>
    <v>45176.643002892968</v>
    <v>1252</v>
    <v>66.760000000000005</v>
    <v>72248710000</v>
    <v>THE SOUTHERN COMPANY</v>
    <v>THE SOUTHERN COMPANY</v>
    <v>66.84</v>
    <v>23.4465</v>
    <v>66.25</v>
    <v>67.790000000000006</v>
    <v>1090547000</v>
    <v>SO</v>
    <v>THE SOUTHERN COMPANY (XNYS:SO)</v>
    <v>1120245</v>
    <v>3199834</v>
    <v>1945</v>
  </rv>
  <rv s="2">
    <v>1253</v>
  </rv>
  <rv s="0">
    <v>https://www.bing.com/financeapi/forcetrigger?t=a249r7&amp;q=XNYS%3aTJX&amp;form=skydnc</v>
    <v>Learn more on Bing</v>
  </rv>
  <rv s="1">
    <v>0</v>
    <v>THE TJX COMPANIES, INC. (XNYS:TJX)</v>
    <v>2</v>
    <v>3</v>
    <v>Finance</v>
    <v>4</v>
    <v>en-US</v>
    <v>a249r7</v>
    <v>268435456</v>
    <v>1</v>
    <v>Powered by Refinitiv</v>
    <v>92.865600000000001</v>
    <v>59.78</v>
    <v>0.89949999999999997</v>
    <v>0.6</v>
    <v>6.6110000000000006E-3</v>
    <v>USD</v>
    <v>The TJX Companies, Inc. is an off-price apparel and home fashions retailer in the United States and worldwide. The Company’s segments include Marmaxx and HomeGoods, TJX Canada and TJX International. The T.J. Maxx and Marshalls chains in the United States (Marmaxx) are collectively the off-price retailers in the United States with a total of 2,482 stores. HomeGoods segment is an off-price retailer of home fashions in the United States with approximately 894 stores.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Winners is the off-price family apparel and home fashions retailer in Canada. The TJX International segment operates the T.K. Maxx and Homesense chains in Europe and the T.K. Maxx chain in Australia.</v>
    <v>329000</v>
    <v>New York Stock Exchange</v>
    <v>XNYS</v>
    <v>XNYS</v>
    <v>770 Cochituate Rd, FRAMINGHAM, MA, 01701 US</v>
    <v>91.408600000000007</v>
    <v>Diversified Retail</v>
    <v>Stock</v>
    <v>45176.643087106248</v>
    <v>1255</v>
    <v>90.81</v>
    <v>104523240160</v>
    <v>THE TJX COMPANIES, INC.</v>
    <v>THE TJX COMPANIES, INC.</v>
    <v>90.88</v>
    <v>26.6234</v>
    <v>90.76</v>
    <v>91.36</v>
    <v>1144081000</v>
    <v>TJX</v>
    <v>THE TJX COMPANIES, INC. (XNYS:TJX)</v>
    <v>1045617</v>
    <v>5421748</v>
    <v>1962</v>
  </rv>
  <rv s="2">
    <v>1256</v>
  </rv>
  <rv s="0">
    <v>https://www.bing.com/financeapi/forcetrigger?t=a24j8m&amp;q=XNYS%3aTRV&amp;form=skydnc</v>
    <v>Learn more on Bing</v>
  </rv>
  <rv s="1">
    <v>0</v>
    <v>The Travelers Companies, Inc. (XNYS:TRV)</v>
    <v>2</v>
    <v>3</v>
    <v>Finance</v>
    <v>4</v>
    <v>en-US</v>
    <v>a24j8m</v>
    <v>268435456</v>
    <v>1</v>
    <v>Powered by Refinitiv</v>
    <v>194.51</v>
    <v>149.64670000000001</v>
    <v>0.61160000000000003</v>
    <v>1.52</v>
    <v>9.5230000000000002E-3</v>
    <v>USD</v>
    <v>The Travelers Companies, Inc. is a holding company. The Company is engaged in providing a range of commercial and personal property and casualty insurance products and services to businesses, government units, associations and individuals. It operates through three segments: Business Insurance, Bond &amp; Specialty Insurance and Personal Insurance. The Business Insurance segment offers a range of property and casualty insurance and insurance-related services to its clients, in the United States and in Canada, as well as in the United Kingdom, the Republic of Ireland and throughout other parts of the world. The Bond &amp; Specialty Insurance segment provides surety, fidelity, management liability, professional liability, and other property and casualty coverages and related risk management services to its customers. The Company’s Personal Insurance segment offers a range of property and casualty insurance products and services covering individuals’ personal risks.</v>
    <v>32500</v>
    <v>New York Stock Exchange</v>
    <v>XNYS</v>
    <v>XNYS</v>
    <v>385 WASHINGTON ST, SAINT PAUL, MN, 55102 US</v>
    <v>161.69</v>
    <v>Insurance</v>
    <v>Stock</v>
    <v>45176.642983078127</v>
    <v>1258</v>
    <v>159.94999999999999</v>
    <v>36770430000</v>
    <v>The Travelers Companies, Inc.</v>
    <v>The Travelers Companies, Inc.</v>
    <v>159.94999999999999</v>
    <v>16.973199999999999</v>
    <v>159.61000000000001</v>
    <v>161.13</v>
    <v>228942300</v>
    <v>TRV</v>
    <v>The Travelers Companies, Inc. (XNYS:TRV)</v>
    <v>225731</v>
    <v>1076608</v>
    <v>1853</v>
  </rv>
  <rv s="2">
    <v>1259</v>
  </rv>
  <rv s="0">
    <v>http://en.wikipedia.org/wiki/The_Walt_Disney_Company</v>
    <v>Wikipedia</v>
  </rv>
  <rv s="4">
    <v>14</v>
    <v>1261</v>
  </rv>
  <rv s="5">
    <v>13</v>
    <v>https://www.bing.com/th?id=AMMS_0aa288ba528f6f45e3de87d97e250136&amp;qlt=95</v>
    <v>1262</v>
    <v>0</v>
    <v>https://www.bing.com/images/search?form=xlimg&amp;q=the+walt+disney+company</v>
    <v>Image of THE WALT DISNEY COMPANY</v>
  </rv>
  <rv s="0">
    <v>https://www.bing.com/financeapi/forcetrigger?t=a1r2z2&amp;q=XNYS%3aDIS&amp;form=skydnc</v>
    <v>Learn more on Bing</v>
  </rv>
  <rv s="6">
    <v>9</v>
    <v>THE WALT DISNEY COMPANY (XNYS:DIS)</v>
    <v>11</v>
    <v>12</v>
    <v>Finance</v>
    <v>4</v>
    <v>en-US</v>
    <v>a1r2z2</v>
    <v>268435456</v>
    <v>1</v>
    <v>Powered by Refinitiv</v>
    <v>118.18</v>
    <v>80.03</v>
    <v>1.2867</v>
    <v>-0.90890000000000004</v>
    <v>-1.1224000000000001E-2</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Company's Content Sales/Licensing business consist of selling film and episodic television content in the television and subscription video-on-demand (TV/SVOD) and home entertainment markets.</v>
    <v>220000</v>
    <v>New York Stock Exchange</v>
    <v>XNYS</v>
    <v>XNYS</v>
    <v>500 S Buena Vista St, BURBANK, CA, 91521-0001 US</v>
    <v>80.84</v>
    <v>1263</v>
    <v>Media &amp; Publishing</v>
    <v>Stock</v>
    <v>45176.643027383594</v>
    <v>1264</v>
    <v>80.03</v>
    <v>146512417286</v>
    <v>THE WALT DISNEY COMPANY</v>
    <v>THE WALT DISNEY COMPANY</v>
    <v>80.790000000000006</v>
    <v>65.763599999999997</v>
    <v>80.98</v>
    <v>80.071100000000001</v>
    <v>1829779000</v>
    <v>DIS</v>
    <v>THE WALT DISNEY COMPANY (XNYS:DIS)</v>
    <v>4791997</v>
    <v>16785617</v>
    <v>2018</v>
  </rv>
  <rv s="2">
    <v>1265</v>
  </rv>
  <rv s="0">
    <v>https://www.bing.com/financeapi/forcetrigger?t=a263u2&amp;q=XNYS%3aWU&amp;form=skydnc</v>
    <v>Learn more on Bing</v>
  </rv>
  <rv s="1">
    <v>0</v>
    <v>THE WESTERN UNION COMPANY (XNYS:WU)</v>
    <v>2</v>
    <v>3</v>
    <v>Finance</v>
    <v>4</v>
    <v>en-US</v>
    <v>a263u2</v>
    <v>268435456</v>
    <v>1</v>
    <v>Powered by Refinitiv</v>
    <v>15.445</v>
    <v>10.07</v>
    <v>0.87609999999999999</v>
    <v>-2.5000000000000001E-2</v>
    <v>-1.9759999999999999E-3</v>
    <v>USD</v>
    <v>The Western Union Company is a provider of money movement and payment services. The Company’s segments include Consumer-to-Consumer and Business Solutions. The Consumer-to-Consumer operating segment facilitates money transfers that are sent from retail agent locations worldwide or through Websites and mobile devices, including digital money transfer services. Its money transfer service is provided through one interconnected global network and these services are available for international cross-border transfers and, in certain countries, intra-country transfers. The Business Solutions segment facilitates payment and foreign exchange solutions, primarily cross-border, cross-currency transactions, for small and medium-sized enterprises, and other organizations and individuals. The Company’s other segment primarily includes its bill payment services, which facilitate payments from consumers to businesses and other organizations.</v>
    <v>8900</v>
    <v>New York Stock Exchange</v>
    <v>XNYS</v>
    <v>XNYS</v>
    <v>7001 East Belleview Avenue, DENVER, CO, 80237 US</v>
    <v>12.77</v>
    <v>Professional &amp; Commercial Services</v>
    <v>Stock</v>
    <v>45176.64303701328</v>
    <v>1267</v>
    <v>12.5608</v>
    <v>4728501850</v>
    <v>THE WESTERN UNION COMPANY</v>
    <v>THE WESTERN UNION COMPANY</v>
    <v>12.605</v>
    <v>6.4157999999999999</v>
    <v>12.65</v>
    <v>12.625</v>
    <v>374534800</v>
    <v>WU</v>
    <v>THE WESTERN UNION COMPANY (XNYS:WU)</v>
    <v>1332955</v>
    <v>3640509</v>
    <v>2006</v>
  </rv>
  <rv s="2">
    <v>1268</v>
  </rv>
  <rv s="0">
    <v>https://www.bing.com/financeapi/forcetrigger?t=a25xm7&amp;q=XNYS%3aWMB&amp;form=skydnc</v>
    <v>Learn more on Bing</v>
  </rv>
  <rv s="1">
    <v>0</v>
    <v>THE WILLIAMS COMPANIES, INC. (XNYS:WMB)</v>
    <v>2</v>
    <v>3</v>
    <v>Finance</v>
    <v>4</v>
    <v>en-US</v>
    <v>a25xm7</v>
    <v>268435456</v>
    <v>1</v>
    <v>Powered by Refinitiv</v>
    <v>35.46</v>
    <v>27.8</v>
    <v>1.2017</v>
    <v>0.35499999999999998</v>
    <v>1.0490999999999999E-2</v>
    <v>USD</v>
    <v>The Williams Companies, Inc. is an energy company. Its segments include Transmission &amp; Gulf of Mexico, Northeast G&amp;P, West, and Gas &amp; NGL Marketing Services. Transmission &amp; Gulf of Mexico segment comprises of its interstate natural gas pipelines, Transco and Northwest Pipeline, as well as natural gas gathering and processing and crude oil production handling and transportation assets in the Gulf Coast region. The Northeast G&amp;P segment comprises of its midstream gathering, processing and fractionation businesses in the Marcellus Shale region, and the Utica Shale region of eastern Ohio. West segment comprises of its gas gathering, processing, and treating operations in the Rocky Mountain region of Colorado and Wyoming, the Barnett Shale region of north-central Texas, the Eagle Ford Shale region of South Texas, the Haynesville Shale region, and the Mid-Continent region. The Gas &amp; NGL Marketing Services segment includes its natural gas liquids (NGL) and natural gas marketing services.</v>
    <v>5043</v>
    <v>New York Stock Exchange</v>
    <v>XNYS</v>
    <v>XNYS</v>
    <v>One Williams Ctr, TULSA, OK, 74172 US</v>
    <v>34.199399999999997</v>
    <v>Oil &amp; Gas Related Equipment and Services</v>
    <v>Stock</v>
    <v>45176.642989721877</v>
    <v>1270</v>
    <v>33.82</v>
    <v>41163700000</v>
    <v>THE WILLIAMS COMPANIES, INC.</v>
    <v>THE WILLIAMS COMPANIES, INC.</v>
    <v>33.92</v>
    <v>15.08</v>
    <v>33.840000000000003</v>
    <v>34.195</v>
    <v>1216422000</v>
    <v>WMB</v>
    <v>THE WILLIAMS COMPANIES, INC. (XNYS:WMB)</v>
    <v>1552512</v>
    <v>5795836</v>
    <v>1987</v>
  </rv>
  <rv s="2">
    <v>1271</v>
  </rv>
  <rv s="0">
    <v>https://www.bing.com/financeapi/forcetrigger?t=a24bsm&amp;q=XNYS%3aTMO&amp;form=skydnc</v>
    <v>Learn more on Bing</v>
  </rv>
  <rv s="1">
    <v>0</v>
    <v>THERMO FISHER SCIENTIFIC INC. (XNYS:TMO)</v>
    <v>2</v>
    <v>3</v>
    <v>Finance</v>
    <v>4</v>
    <v>en-US</v>
    <v>a24bsm</v>
    <v>268435456</v>
    <v>1</v>
    <v>Powered by Refinitiv</v>
    <v>609.85</v>
    <v>475.77</v>
    <v>0.77449999999999997</v>
    <v>-3.76</v>
    <v>-7.0060000000000001E-3</v>
    <v>USD</v>
    <v>Thermo Fisher Scientific Inc. is engaged in serving science. The Company’s Life Sciences Solutions segment provides a portfolio of reagents, instruments and consumables used in biological and medical research, discovery and production of new drugs and vaccines, as well as diagnosis of infection and disease. The Analytical Instruments segment provides an offering of instruments and the supporting consumables, software and services that are used for a range of applications. The Specialty Diagnostics segment offers a range of diagnostic test kits, reagents, culture media, instruments, and associated products to serve customers in healthcare, clinical, pharmaceutical, industrial and food safety laboratories. The Laboratory Products and Biopharma Services segment offers virtually everything needed for the laboratory. Its brands include Thermo Scientific, Applied Biosystems, and others. It also provides regulatory-grade, real-world evidence for approved medical treatments and therapies.</v>
    <v>130000</v>
    <v>New York Stock Exchange</v>
    <v>XNYS</v>
    <v>XNYS</v>
    <v>168 Third Avenue, WALTHAM, MA, 02451 US</v>
    <v>538.73</v>
    <v>Healthcare Equipment &amp; Supplies</v>
    <v>Stock</v>
    <v>45176.643031318752</v>
    <v>1273</v>
    <v>531.22</v>
    <v>205688086412</v>
    <v>THERMO FISHER SCIENTIFIC INC.</v>
    <v>THERMO FISHER SCIENTIFIC INC.</v>
    <v>535.55999999999995</v>
    <v>36.6721</v>
    <v>536.70000000000005</v>
    <v>532.94000000000005</v>
    <v>385949800</v>
    <v>TMO</v>
    <v>THERMO FISHER SCIENTIFIC INC. (XNYS:TMO)</v>
    <v>269274</v>
    <v>1077076</v>
    <v>1960</v>
  </rv>
  <rv s="2">
    <v>1274</v>
  </rv>
  <rv s="0">
    <v>https://www.bing.com/financeapi/forcetrigger?t=aa9xxm&amp;q=XASX%3aTMK&amp;form=skydnc</v>
    <v>Learn more on Bing</v>
  </rv>
  <rv s="9">
    <v>21</v>
    <v>TMK ENERGY LIMITED (XASX:TMK)</v>
    <v>2</v>
    <v>22</v>
    <v>Finance</v>
    <v>8</v>
    <v>en-US</v>
    <v>aa9xxm</v>
    <v>268435456</v>
    <v>1</v>
    <v>Powered by Refinitiv</v>
    <v>2.5000000000000001E-2</v>
    <v>0.01</v>
    <v>1.1359999999999999</v>
    <v>0</v>
    <v>0</v>
    <v>AUD</v>
    <v>TMK Energy Limited is an Australia-based oil and gas exploration company. The Company is engaged in the acquisition, exploration and development of oil and gas projects. The Company holds a 100% interest in the Gurvantes XXXV Coal Seam Gas Project and also holds a 20% interest in the Talisman Depp Project. The Gurvantes XXXV Project is an exploration project for Coal Seam Gas (CSG) covering approximately 8,400 square kilometers (km2) of the South Gobi basin of Mongolia. The Gurvantes XXXV CSG Project area is situated approximately 20 kilometers (km) from the Chinese-Mongolian border and close to the extensive Northern China gas transmission and distribution network. The Talisman Deep Project contains the Napoleon structure, which is located in WA-8-L below Talisman in the Barrow-Dampier Sub-basin.</v>
    <v>Australian Securities Exchange</v>
    <v>XASX</v>
    <v>XASX</v>
    <v>1202 Hay Street, PERTH, WESTERN AUSTRALIA, 6005 AU</v>
    <v>1.2999999999999999E-2</v>
    <v>Oil &amp; Gas</v>
    <v>Stock</v>
    <v>45176.375</v>
    <v>1276</v>
    <v>1.2999999999999999E-2</v>
    <v>65397530</v>
    <v>TMK ENERGY LIMITED</v>
    <v>TMK ENERGY LIMITED</v>
    <v>1.2999999999999999E-2</v>
    <v>1.2999999999999999E-2</v>
    <v>1.2999999999999999E-2</v>
    <v>5030579000</v>
    <v>TMK</v>
    <v>TMK ENERGY LIMITED (XASX:TMK)</v>
    <v>1937916</v>
    <v>3571440</v>
    <v>2007</v>
  </rv>
  <rv s="2">
    <v>1277</v>
  </rv>
  <rv s="0">
    <v>https://www.bing.com/financeapi/forcetrigger?t=ab1kjc&amp;q=XTSE%3aTWC&amp;form=skydnc</v>
    <v>Learn more on Bing</v>
  </rv>
  <rv s="1">
    <v>0</v>
    <v>TWC Enterprises Limited (XTSE:TWC)</v>
    <v>2</v>
    <v>58</v>
    <v>Finance</v>
    <v>8</v>
    <v>en-US</v>
    <v>ab1kjc</v>
    <v>268435456</v>
    <v>1</v>
    <v>Powered by Refinitiv</v>
    <v>18.48</v>
    <v>16.21</v>
    <v>1.0718000000000001</v>
    <v>0.37</v>
    <v>2.1179E-2</v>
    <v>CAD</v>
    <v>TWC Enterprises Limited is a Canada-based company engaged in golf club operations under the trademark ClubLink One Membership More Golf (ClubLink). The Company is the owner, operator and manager of golf clubs with 49.5, 18-hole equivalent championship and 3.5, 18-hole equivalent academy courses, at about 37 locations in two separate geographical regions, such as Ontario and Florida. Its segments include Golf Club Operations Segment and Corporate Operations Segment. Its golf clubs are organized in clusters that are located in densely populated metropolitan areas and resort destinations frequented by those who live and work in these areas. It also offers golfers in their region a variety of membership, daily fee, corporate event and resort opportunities. ClubLink also has annual membership programs, and the product offerings include Players Card and Players Club in the Ontario/Quebec region as well as the ClubLink Card in the Florida region.</v>
    <v>650</v>
    <v>Toronto Stock Exchange</v>
    <v>XTSE</v>
    <v>XTSE</v>
    <v>15675 Dufferin Street, KING CITY, ON, L7B 1K5 CA</v>
    <v>17.84</v>
    <v>Hotels &amp; Entertainment Services</v>
    <v>Stock</v>
    <v>45175.765115740738</v>
    <v>1279</v>
    <v>17.5</v>
    <v>438684172</v>
    <v>TWC Enterprises Limited</v>
    <v>TWC Enterprises Limited</v>
    <v>17.5</v>
    <v>27.03</v>
    <v>17.47</v>
    <v>17.84</v>
    <v>24589920</v>
    <v>TWC</v>
    <v>TWC Enterprises Limited (XTSE:TWC)</v>
    <v>600</v>
    <v>100</v>
    <v>1997</v>
  </rv>
  <rv s="2">
    <v>1280</v>
  </rv>
  <rv s="0">
    <v>https://www.bing.com/financeapi/forcetrigger?t=a24km7&amp;q=XNYS%3aTSN&amp;form=skydnc</v>
    <v>Learn more on Bing</v>
  </rv>
  <rv s="1">
    <v>0</v>
    <v>TYSON FOODS, INC. (XNYS:TSN)</v>
    <v>2</v>
    <v>3</v>
    <v>Finance</v>
    <v>4</v>
    <v>en-US</v>
    <v>a24km7</v>
    <v>268435456</v>
    <v>1</v>
    <v>Powered by Refinitiv</v>
    <v>76.23</v>
    <v>47.11</v>
    <v>0.77639999999999998</v>
    <v>-0.36</v>
    <v>-6.9879999999999994E-3</v>
    <v>USD</v>
    <v>Tyson Foods, Inc. is a protein-focused food company. The Company has a portfolio of products and brands like Tyson, Jimmy Dean, Hillshire Farm, Ball Park, Wright, Aidells, ibp and State Fair. Its segments include Beef, Pork, Chicken, and Prepared Foods. The Beef segment includes its operations related to processing live fed cattle and fabricating dressed beef carcasses into primal and sub-primal meat cuts and case-ready products. The Pork segment includes its operations related to processing live market hogs and fabricating pork carcasses into primal and sub-primal cuts and case-ready products. The Chicken segment includes its domestic operations related to raising and processing live chickens into, and purchasing raw materials for fresh, frozen, and value-added chicken products, as well as sales from specialty products. The Prepared Foods segment includes its operations related to manufacturing and marketing frozen and refrigerated food products and logistics operations.</v>
    <v>142000</v>
    <v>New York Stock Exchange</v>
    <v>XNYS</v>
    <v>XNYS</v>
    <v>2200 DON TYSON PARKWAY, SPRINGDALE, AR, 72762-6999 US</v>
    <v>51.89</v>
    <v>Food &amp; Tobacco</v>
    <v>Stock</v>
    <v>45176.643000578122</v>
    <v>1282</v>
    <v>50.99</v>
    <v>18190464948</v>
    <v>TYSON FOODS, INC.</v>
    <v>TYSON FOODS, INC.</v>
    <v>51.52</v>
    <v>54.888500000000001</v>
    <v>51.52</v>
    <v>51.16</v>
    <v>355560300</v>
    <v>TSN</v>
    <v>TYSON FOODS, INC. (XNYS:TSN)</v>
    <v>744507</v>
    <v>3085808</v>
    <v>1986</v>
  </rv>
  <rv s="2">
    <v>1283</v>
  </rv>
  <rv s="0">
    <v>https://www.bing.com/financeapi/forcetrigger?t=a251gh&amp;q=XNYS%3aUSB&amp;form=skydnc</v>
    <v>Learn more on Bing</v>
  </rv>
  <rv s="1">
    <v>0</v>
    <v>U.S. BANCORP (XNYS:USB)</v>
    <v>2</v>
    <v>3</v>
    <v>Finance</v>
    <v>4</v>
    <v>en-US</v>
    <v>a251gh</v>
    <v>268435456</v>
    <v>1</v>
    <v>Powered by Refinitiv</v>
    <v>49.95</v>
    <v>27.27</v>
    <v>0.99690000000000001</v>
    <v>-0.18</v>
    <v>-4.9830000000000004E-3</v>
    <v>USD</v>
    <v>U.S. Bancorp is a financial service holding company. It provides a range of financial services, including lending and depository services, cash management, capital markets, and trust and investment management services. It also engages in credit card services, merchant and automated teller machine processing, mortgage banking, insurance, brokerage and leasing. Its banking subsidiaries, U.S. Bank National Association and MUFG Union Bank, N.A., are engaged in the general banking business and offer commercial and consumer lending services, lending services, depository services and ancillary services. Its non-banking subsidiaries offer investment and insurance products to its customers principally within its domestic markets, and fund administration services to a broad range of mutual and other funds. Its lines of business are Corporate and Commercial Banking, Consumer and Business Banking, Wealth Management and Investment Services, Payment Services, and Treasury and Corporate Support.</v>
    <v>76646</v>
    <v>New York Stock Exchange</v>
    <v>XNYS</v>
    <v>XNYS</v>
    <v>800 Nicollet Mall, MINNEAPOLIS, MN, 55402-7020 US</v>
    <v>36.294400000000003</v>
    <v>Banking Services</v>
    <v>Stock</v>
    <v>45176.642992858593</v>
    <v>1285</v>
    <v>35.729999999999997</v>
    <v>55957322100</v>
    <v>U.S. BANCORP</v>
    <v>U.S. BANCORP</v>
    <v>35.950000000000003</v>
    <v>10.0343</v>
    <v>36.119999999999997</v>
    <v>35.94</v>
    <v>1556965000</v>
    <v>USB</v>
    <v>U.S. BANCORP (XNYS:USB)</v>
    <v>1753952</v>
    <v>10439956</v>
    <v>1929</v>
  </rv>
  <rv s="2">
    <v>1286</v>
  </rv>
  <rv s="0">
    <v>https://www.bing.com/financeapi/forcetrigger?t=a24xww&amp;q=XNYS%3aUNP&amp;form=skydnc</v>
    <v>Learn more on Bing</v>
  </rv>
  <rv s="1">
    <v>0</v>
    <v>UNION PACIFIC CORPORATION (XNYS:UNP)</v>
    <v>2</v>
    <v>3</v>
    <v>Finance</v>
    <v>4</v>
    <v>en-US</v>
    <v>a24xww</v>
    <v>268435456</v>
    <v>1</v>
    <v>Powered by Refinitiv</v>
    <v>240.47989999999999</v>
    <v>183.69</v>
    <v>1.1212</v>
    <v>-1.49</v>
    <v>-7.0009999999999994E-3</v>
    <v>USD</v>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31766</v>
    <v>New York Stock Exchange</v>
    <v>XNYS</v>
    <v>XNYS</v>
    <v>1400 Douglas Street, OMAHA, NE, 68179 US</v>
    <v>213.72</v>
    <v>Freight &amp; Logistics Services</v>
    <v>Stock</v>
    <v>45176.642942383594</v>
    <v>1288</v>
    <v>210.98</v>
    <v>128802473308</v>
    <v>UNION PACIFIC CORPORATION</v>
    <v>UNION PACIFIC CORPORATION</v>
    <v>212.52</v>
    <v>19.423200000000001</v>
    <v>212.83</v>
    <v>211.34</v>
    <v>609456200</v>
    <v>UNP</v>
    <v>UNION PACIFIC CORPORATION (XNYS:UNP)</v>
    <v>644317</v>
    <v>2218834</v>
    <v>1969</v>
  </rv>
  <rv s="2">
    <v>1289</v>
  </rv>
  <rv s="0">
    <v>https://www.bing.com/financeapi/forcetrigger?t=a24ynm&amp;q=XNYS%3aUPS&amp;form=skydnc</v>
    <v>Learn more on Bing</v>
  </rv>
  <rv s="1">
    <v>0</v>
    <v>UNITED PARCEL SERVICE, INC. (XNYS:UPS)</v>
    <v>2</v>
    <v>3</v>
    <v>Finance</v>
    <v>4</v>
    <v>en-US</v>
    <v>a24ynm</v>
    <v>268435456</v>
    <v>1</v>
    <v>Powered by Refinitiv</v>
    <v>200.96</v>
    <v>154.87180000000001</v>
    <v>1.0900000000000001</v>
    <v>-1.5557000000000001</v>
    <v>-9.5849999999999998E-3</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v>536000</v>
    <v>New York Stock Exchange</v>
    <v>XNYS</v>
    <v>XNYS</v>
    <v>55 Glenlake Parkway Ne, ATLANTA, GA, 30328 US</v>
    <v>162.44999999999999</v>
    <v>Freight &amp; Logistics Services</v>
    <v>Stock</v>
    <v>45176.643061214847</v>
    <v>1291</v>
    <v>160.55000000000001</v>
    <v>137356495559</v>
    <v>UNITED PARCEL SERVICE, INC.</v>
    <v>UNITED PARCEL SERVICE, INC.</v>
    <v>162</v>
    <v>14.0687</v>
    <v>162.31</v>
    <v>160.7543</v>
    <v>854449900</v>
    <v>UPS</v>
    <v>UNITED PARCEL SERVICE, INC. (XNYS:UPS)</v>
    <v>935526</v>
    <v>3289278</v>
    <v>1999</v>
  </rv>
  <rv s="2">
    <v>1292</v>
  </rv>
  <rv s="0">
    <v>https://www.bing.com/financeapi/forcetrigger?t=a265bh&amp;q=XNYS%3aX&amp;form=skydnc</v>
    <v>Learn more on Bing</v>
  </rv>
  <rv s="1">
    <v>0</v>
    <v>UNITED STATES STEEL CORPORATION (XNYS:X)</v>
    <v>2</v>
    <v>3</v>
    <v>Finance</v>
    <v>4</v>
    <v>en-US</v>
    <v>a265bh</v>
    <v>268435456</v>
    <v>1</v>
    <v>Powered by Refinitiv</v>
    <v>32.520000000000003</v>
    <v>17.8886</v>
    <v>2.1442999999999999</v>
    <v>-0.32</v>
    <v>-1.0316000000000001E-2</v>
    <v>USD</v>
    <v>United States Steel Corporation (U.S Steel) is an integrated steel producer, which is engaged in producing and selling steel products, including flat-rolled and tubular products, in North America and Europe. The Company’s operations in the United States also include iron ore and coke production facilities and real estate operations. Its operations in Europe also include coke production facilities. The Company operates through four segments: North American Flat-Rolled (Flat-Rolled), Mini Mill, U. S. Steel Europe (USSE) and Tubular Products (Tubular). Its Flat-Rolled segment is engaged in the production of slabs, strip mill plates, sheets and tin mill products, as well as all iron ore and coke production facilities in the United States. The Mini Mill segment produces hot-rolled, cold-rolled and coated sheets and electrical steels. The USSE segment includes U. S. Steel Kosice (USSK), U. S. Steels integrated steel plant and coke production facilities in Slovakia, and its subsidiaries.</v>
    <v>22740</v>
    <v>New York Stock Exchange</v>
    <v>XNYS</v>
    <v>XNYS</v>
    <v>ROOM 1500, 600 GRANT ST, PITTSBURGH, PA, 15219-2800 US</v>
    <v>30.96</v>
    <v>Metals &amp; Mining</v>
    <v>Stock</v>
    <v>45176.642939154684</v>
    <v>1294</v>
    <v>30.37</v>
    <v>6844988660</v>
    <v>UNITED STATES STEEL CORPORATION</v>
    <v>UNITED STATES STEEL CORPORATION</v>
    <v>30.71</v>
    <v>6.0217999999999998</v>
    <v>31.02</v>
    <v>30.7</v>
    <v>222963800</v>
    <v>X</v>
    <v>UNITED STATES STEEL CORPORATION (XNYS:X)</v>
    <v>1732675</v>
    <v>15204590</v>
    <v>2001</v>
  </rv>
  <rv s="2">
    <v>1295</v>
  </rv>
  <rv s="0">
    <v>https://www.bing.com/financeapi/forcetrigger?t=a24xlh&amp;q=XNYS%3aUNH&amp;form=skydnc</v>
    <v>Learn more on Bing</v>
  </rv>
  <rv s="1">
    <v>0</v>
    <v>UNITEDHEALTH GROUP INCORPORATED (XNYS:UNH)</v>
    <v>2</v>
    <v>3</v>
    <v>Finance</v>
    <v>4</v>
    <v>en-US</v>
    <v>a24xlh</v>
    <v>268435456</v>
    <v>1</v>
    <v>Powered by Refinitiv</v>
    <v>558.1</v>
    <v>445.68</v>
    <v>0.66779999999999995</v>
    <v>7.73</v>
    <v>1.6206999999999999E-2</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484.67</v>
    <v>Healthcare Providers &amp; Services</v>
    <v>Stock</v>
    <v>45176.643024258592</v>
    <v>1297</v>
    <v>478.6</v>
    <v>448952292817</v>
    <v>UNITEDHEALTH GROUP INCORPORATED</v>
    <v>UNITEDHEALTH GROUP INCORPORATED</v>
    <v>478.95</v>
    <v>21.338000000000001</v>
    <v>476.94</v>
    <v>484.67</v>
    <v>926305100</v>
    <v>UNH</v>
    <v>UNITEDHEALTH GROUP INCORPORATED (XNYS:UNH)</v>
    <v>849305</v>
    <v>2382545</v>
    <v>2015</v>
  </rv>
  <rv s="2">
    <v>1298</v>
  </rv>
  <rv s="0">
    <v>https://www.bing.com/financeapi/forcetrigger?t=a24xu2&amp;q=XNYS%3aUNM&amp;form=skydnc</v>
    <v>Learn more on Bing</v>
  </rv>
  <rv s="1">
    <v>0</v>
    <v>UNUM GROUP (XNYS:UNM)</v>
    <v>2</v>
    <v>3</v>
    <v>Finance</v>
    <v>4</v>
    <v>en-US</v>
    <v>a24xu2</v>
    <v>268435456</v>
    <v>1</v>
    <v>Powered by Refinitiv</v>
    <v>51.15</v>
    <v>36.270000000000003</v>
    <v>1.0698000000000001</v>
    <v>-0.2</v>
    <v>-4.1159999999999999E-3</v>
    <v>USD</v>
    <v>Unum Group is a provider of workplace benefits and services. The Company provides financial protection benefits in the United States and the United Kingdom. Its products include disability, life, accident, critical illness, dental and vision, and other related services. It markets its products primarily through the workplace. The Company has three segments: Unum US, Unum International, and Colonial Life. The Unum US segment is comprised of group disability, group life and accidental death and dismemberment, and supplemental and voluntary lines of business. The Unum International segment includes its operations in the United Kingdom and Poland. The segment’s products are sold primarily through field sales personnel and independent brokers and consultants. The Colonial Life segment includes accident, sickness and disability products, life products, and cancer and critical illness products. The segment’s products are issued primarily by Colonial Life &amp; Accident Insurance Company.</v>
    <v>10665</v>
    <v>New York Stock Exchange</v>
    <v>XNYS</v>
    <v>XNYS</v>
    <v>1 Fountain Square, CHATTANOOGA, TN, 37402 US</v>
    <v>48.72</v>
    <v>Insurance</v>
    <v>Stock</v>
    <v>45176.642812372658</v>
    <v>1300</v>
    <v>47.924999999999997</v>
    <v>9466279233</v>
    <v>UNUM GROUP</v>
    <v>UNUM GROUP</v>
    <v>48.55</v>
    <v>6.7416999999999998</v>
    <v>48.59</v>
    <v>48.39</v>
    <v>195624700</v>
    <v>UNM</v>
    <v>UNUM GROUP (XNYS:UNM)</v>
    <v>296662</v>
    <v>888688</v>
    <v>1995</v>
  </rv>
  <rv s="2">
    <v>1301</v>
  </rv>
  <rv s="0">
    <v>https://www.bing.com/financeapi/forcetrigger?t=a24z2w&amp;q=XNAS%3aURBN&amp;form=skydnc</v>
    <v>Learn more on Bing</v>
  </rv>
  <rv s="1">
    <v>0</v>
    <v>URBAN OUTFITTERS, INC. (XNAS:URBN)</v>
    <v>2</v>
    <v>3</v>
    <v>Finance</v>
    <v>4</v>
    <v>en-US</v>
    <v>a24z2w</v>
    <v>268435456</v>
    <v>1</v>
    <v>Powered by Refinitiv</v>
    <v>37.814999999999998</v>
    <v>18.75</v>
    <v>1.5116000000000001</v>
    <v>-0.26500000000000001</v>
    <v>-8.202000000000001E-3</v>
    <v>USD</v>
    <v>Urban Outfitters, Inc. is a lifestyle products and services company. The Company operates through three segments: Retail, Wholesale and Nuuly. The Retail segment includes its store and digital channels and consists of its Anthropologie, Free People, FP Movement, Terrain, Urban Outfitters and Menus &amp; Venues brands. The Wholesale segment consists of the Free People, FP Movement and Urban Outfitters brands. The Wholesale segment sells through the department and specialty stores worldwide, digital businesses and the Retail segment. The Wholesale segment primarily designs, develops and markets apparel, intimates and activewear. The Nuuly segment consists of the Nuuly brand, which includes Nuuly Rent and Nuuly Thrift and offers customers ways to explore fashion. The Company offers Nuuly Thrift, which is a peer-to-peer resale marketplace where customers can buy and sell any brand of women’s, men’s, and kids’ apparel, shoes, and accessories. The Company operates approximately 700 stores.</v>
    <v>12220</v>
    <v>Nasdaq Stock Market</v>
    <v>XNAS</v>
    <v>XNAS</v>
    <v>5000 S Broad St, PHILADELPHIA, PA, 19112 US</v>
    <v>32.259900000000002</v>
    <v>Specialty Retailers</v>
    <v>Stock</v>
    <v>45176.643029860934</v>
    <v>1303</v>
    <v>31.975000000000001</v>
    <v>2972918796</v>
    <v>URBAN OUTFITTERS, INC.</v>
    <v>URBAN OUTFITTERS, INC.</v>
    <v>32.17</v>
    <v>13.4406</v>
    <v>32.31</v>
    <v>32.045000000000002</v>
    <v>92773250</v>
    <v>URBN</v>
    <v>URBAN OUTFITTERS, INC. (XNAS:URBN)</v>
    <v>372058</v>
    <v>1652441</v>
    <v>1976</v>
  </rv>
  <rv s="2">
    <v>1304</v>
  </rv>
  <rv s="0">
    <v>https://www.bing.com/financeapi/forcetrigger?t=a25afr&amp;q=XNYS%3aVFC&amp;form=skydnc</v>
    <v>Learn more on Bing</v>
  </rv>
  <rv s="1">
    <v>0</v>
    <v>V.F. CORPORATION (XNYS:VFC)</v>
    <v>2</v>
    <v>3</v>
    <v>Finance</v>
    <v>4</v>
    <v>en-US</v>
    <v>a25afr</v>
    <v>268435456</v>
    <v>1</v>
    <v>Powered by Refinitiv</v>
    <v>44.82</v>
    <v>16.773900000000001</v>
    <v>1.4605999999999999</v>
    <v>-0.39500000000000002</v>
    <v>-2.0163E-2</v>
    <v>USD</v>
    <v>V.F. Corporation is an apparel, footwear, and accessories company. The Company owns a broad portfolio of brands in the outerwear, footwear, apparel, backpack, luggage, and accessories categories. Its brands include Vans, The North Face, Timberland, and Dickies. The Company operates through three segments: Outdoor segment, Active segment, and Work segment. The Outdoor segment's product offerings include performance-based and outdoor apparel, footwear and equipment. The Active segment's product offerings include active apparel, footwear, backpacks, luggage and accessories. Its Work segment consists of work and work-inspired lifestyle brands with product offerings that include apparel, footwear and accessories. Its brands include Dickies, and Timberland PRO. The Company's direct-to-consumer business includes VF-operated retail stores, brand e-commerce sites, concession retail locations and other digital platforms.</v>
    <v>19800</v>
    <v>New York Stock Exchange</v>
    <v>XNYS</v>
    <v>XNYS</v>
    <v>1551 Wewatta Street, DENVER, CO, 80202 US</v>
    <v>19.47</v>
    <v>Textiles &amp; Apparel</v>
    <v>Stock</v>
    <v>45176.643002267971</v>
    <v>1306</v>
    <v>19.135000000000002</v>
    <v>7464328938</v>
    <v>V.F. CORPORATION</v>
    <v>V.F. CORPORATION</v>
    <v>19.3</v>
    <v>345.50259999999997</v>
    <v>19.59</v>
    <v>19.195</v>
    <v>388868400</v>
    <v>VFC</v>
    <v>V.F. CORPORATION (XNYS:VFC)</v>
    <v>1434531</v>
    <v>6361385</v>
    <v>1899</v>
  </rv>
  <rv s="2">
    <v>1307</v>
  </rv>
  <rv s="0">
    <v>https://www.bing.com/financeapi/forcetrigger?t=a25e77&amp;q=XNYS%3aVLO&amp;form=skydnc</v>
    <v>Learn more on Bing</v>
  </rv>
  <rv s="1">
    <v>0</v>
    <v>VALERO ENERGY CORPORATION (XNYS:VLO)</v>
    <v>2</v>
    <v>3</v>
    <v>Finance</v>
    <v>4</v>
    <v>en-US</v>
    <v>a25e77</v>
    <v>268435456</v>
    <v>1</v>
    <v>Powered by Refinitiv</v>
    <v>150.38999999999999</v>
    <v>97.73</v>
    <v>1.6432</v>
    <v>1.99</v>
    <v>1.4846999999999999E-2</v>
    <v>USD</v>
    <v>Valero Energy Corporation is a multinational manufacturer and marketer of petroleum-based and low-carbon liquid transportation fuels, and petrochemical products. The Company sells its products primarily in the United States, Canada, the United Kingdom, Ireland and Latin America. The Company operates through three segments: Refining, Renewable Diesel, and Ethanol. The Refining segment includes the operations of its petroleum refineries, the associated activities to market its refined petroleum products, and the logistics assets that support those operations. The Renewable Diesel segment includes the operations of Diamond Green Diesel (DGD) and the associated activities to market renewable diesel and renewable naphtha. The Ethanol segment includes the operations of its ethanol plants and the associated activities to market its ethanol and co-products. The Company owns 15 petroleum refineries located in the United States, Canada and the United Kingdom.</v>
    <v>9716</v>
    <v>New York Stock Exchange</v>
    <v>XNYS</v>
    <v>XNYS</v>
    <v>1 Valero Way, SAN ANTONIO, TX, 78249 US</v>
    <v>136.84</v>
    <v>Oil &amp; Gas</v>
    <v>Stock</v>
    <v>45176.643031365624</v>
    <v>1309</v>
    <v>134.01</v>
    <v>48033137058</v>
    <v>VALERO ENERGY CORPORATION</v>
    <v>VALERO ENERGY CORPORATION</v>
    <v>134.07</v>
    <v>4.6166</v>
    <v>134.03</v>
    <v>136.02000000000001</v>
    <v>353132900</v>
    <v>VLO</v>
    <v>VALERO ENERGY CORPORATION (XNYS:VLO)</v>
    <v>1404615</v>
    <v>3487618</v>
    <v>1981</v>
  </rv>
  <rv s="2">
    <v>1310</v>
  </rv>
  <rv s="0">
    <v>https://www.bing.com/financeapi/forcetrigger?t=aqdd7w&amp;q=XWAR%3aVAR&amp;form=skydnc</v>
    <v>Learn more on Bing</v>
  </rv>
  <rv s="14">
    <v>32</v>
    <v>VARSAV Game Studios S.A. (XWAR:VAR)</v>
    <v>2</v>
    <v>33</v>
    <v>Finance</v>
    <v>34</v>
    <v>en-US</v>
    <v>aqdd7w</v>
    <v>268435456</v>
    <v>1</v>
    <v>Powered by Refinitiv</v>
    <v>1.23</v>
    <v>0.51</v>
    <v>0.60699999999999998</v>
    <v>-3.5999999999999997E-2</v>
    <v>-4.9861000000000003E-2</v>
    <v>PLN</v>
    <v>Varsav Game Studios SA, formerly Varsav VR SA, is a Poland-based company that focuses its activities in the area of computer games and application production. The company also provides Internet Technology (IT)services to external entities and creates technological and business facilities for projects in the new technologies sector. In addition, as an additional activity complementing the basic business, the Company conducts activities consisting in providing substantive, technological or financial support for projects from entities in the computer games industry.</v>
    <v>Warsaw Stock Exchange</v>
    <v>XWAR</v>
    <v>XWAR</v>
    <v>ul. Aleje Jerozolimskie 123A, WARSZAWA, WOJ. MAZOWIECKIE, 02-017 PL</v>
    <v>0.72</v>
    <v>Software &amp; IT Services</v>
    <v>Stock</v>
    <v>45176.619444444441</v>
    <v>1312</v>
    <v>0.68600000000000005</v>
    <v>14476100</v>
    <v>VARSAV Game Studios S.A.</v>
    <v>VARSAV Game Studios S.A.</v>
    <v>0.68799999999999994</v>
    <v>40.446899999999999</v>
    <v>0.72199999999999998</v>
    <v>0.68600000000000005</v>
    <v>20050000</v>
    <v>VAR</v>
    <v>VARSAV Game Studios S.A. (XWAR:VAR)</v>
    <v>15152</v>
    <v>14330</v>
    <v>2011</v>
  </rv>
  <rv s="2">
    <v>1313</v>
  </rv>
  <rv s="0">
    <v>https://www.bing.com/financeapi/forcetrigger?t=a25m77&amp;q=XNYS%3aVTR&amp;form=skydnc</v>
    <v>Learn more on Bing</v>
  </rv>
  <rv s="1">
    <v>0</v>
    <v>VENTAS, INC. (XNYS:VTR)</v>
    <v>2</v>
    <v>3</v>
    <v>Finance</v>
    <v>4</v>
    <v>en-US</v>
    <v>a25m77</v>
    <v>268435456</v>
    <v>1</v>
    <v>Powered by Refinitiv</v>
    <v>53.15</v>
    <v>35.33</v>
    <v>1.2310000000000001</v>
    <v>-0.21</v>
    <v>-4.9249999999999997E-3</v>
    <v>USD</v>
    <v>Ventas, Inc. is a real estate investment trust (REIT). The Company is engaged in operating at the intersection of healthcare and real estate. It has a portfolio of senior housing communities, medical office buildings (MOBs), life science, research and innovation centers, hospitals and other healthcare facilities. The Company's segments include Triple-Net Leased Properties, Senior Housing Operating Portfolio (SHOP), and Office Operations. Triple-Net Leased Properties is engaged in investing in and owning senior housing and healthcare properties throughout the United States and the United Kingdom and leasing those properties to healthcare operating companies under triple-net or absolute-net leases. The Senior Housing Operating Portfolio (SHOP) segment invests in senior housing communities throughout the United States and Canada. The Office Operations segment acquires, owns, develops, leases and manages MOBs and life science, research and innovation centers throughout the United States.</v>
    <v>451</v>
    <v>New York Stock Exchange</v>
    <v>XNYS</v>
    <v>XNYS</v>
    <v>SUITE 3300, 353 N. CLARK STREET, CHICAGO, IL, 60654 US</v>
    <v>42.65</v>
    <v>Residential &amp; Commercial REIT</v>
    <v>Stock</v>
    <v>45176.642951642971</v>
    <v>1315</v>
    <v>42.36</v>
    <v>17072894297</v>
    <v>VENTAS, INC.</v>
    <v>VENTAS, INC.</v>
    <v>42.57</v>
    <v>224.61019999999999</v>
    <v>42.64</v>
    <v>42.43</v>
    <v>402377900</v>
    <v>VTR</v>
    <v>VENTAS, INC. (XNYS:VTR)</v>
    <v>318195</v>
    <v>2528963</v>
    <v>1987</v>
  </rv>
  <rv s="2">
    <v>1316</v>
  </rv>
  <rv s="0">
    <v>https://www.bing.com/financeapi/forcetrigger?t=a25jqh&amp;q=XNAS%3aVRSN&amp;form=skydnc</v>
    <v>Learn more on Bing</v>
  </rv>
  <rv s="1">
    <v>0</v>
    <v>VERISIGN, INC. (XNAS:VRSN)</v>
    <v>2</v>
    <v>3</v>
    <v>Finance</v>
    <v>4</v>
    <v>en-US</v>
    <v>a25jqh</v>
    <v>268435456</v>
    <v>1</v>
    <v>Powered by Refinitiv</v>
    <v>229.72</v>
    <v>169.24</v>
    <v>0.96379999999999999</v>
    <v>1.97</v>
    <v>9.5830000000000012E-3</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207.875</v>
    <v>Software &amp; IT Services</v>
    <v>Stock</v>
    <v>45176.642956041404</v>
    <v>1318</v>
    <v>205.21</v>
    <v>21405420190</v>
    <v>VERISIGN, INC.</v>
    <v>VERISIGN, INC.</v>
    <v>205.5</v>
    <v>30.388300000000001</v>
    <v>205.58</v>
    <v>207.55</v>
    <v>103133800</v>
    <v>VRSN</v>
    <v>VERISIGN, INC. (XNAS:VRSN)</v>
    <v>58290</v>
    <v>367863</v>
    <v>1995</v>
  </rv>
  <rv s="2">
    <v>1319</v>
  </rv>
  <rv s="0">
    <v>https://www.bing.com/financeapi/forcetrigger?t=a25obh&amp;q=XNYS%3aVZ&amp;form=skydnc</v>
    <v>Learn more on Bing</v>
  </rv>
  <rv s="1">
    <v>0</v>
    <v>VERIZON COMMUNICATIONS INC. (XNYS:VZ)</v>
    <v>2</v>
    <v>3</v>
    <v>Finance</v>
    <v>4</v>
    <v>en-US</v>
    <v>a25obh</v>
    <v>268435456</v>
    <v>1</v>
    <v>Powered by Refinitiv</v>
    <v>42.85</v>
    <v>31.25</v>
    <v>0.32950000000000002</v>
    <v>0.30499999999999999</v>
    <v>8.9230000000000004E-3</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117100</v>
    <v>New York Stock Exchange</v>
    <v>XNYS</v>
    <v>XNYS</v>
    <v>1095 Avenue Of The Americas, NEW YORK, NY, 10036 US</v>
    <v>34.494999999999997</v>
    <v>Telecommunications Services</v>
    <v>Stock</v>
    <v>45176.643055821092</v>
    <v>1321</v>
    <v>34.17</v>
    <v>144976319400</v>
    <v>VERIZON COMMUNICATIONS INC.</v>
    <v>VERIZON COMMUNICATIONS INC.</v>
    <v>34.17</v>
    <v>6.8388</v>
    <v>34.18</v>
    <v>34.484999999999999</v>
    <v>4204040000</v>
    <v>VZ</v>
    <v>VERIZON COMMUNICATIONS INC. (XNYS:VZ)</v>
    <v>5813761</v>
    <v>19699687</v>
    <v>1983</v>
  </rv>
  <rv s="2">
    <v>1322</v>
  </rv>
  <rv s="0">
    <v>https://www.bing.com/financeapi/forcetrigger?t=a256cw&amp;q=XNYS%3aV&amp;form=skydnc</v>
    <v>Learn more on Bing</v>
  </rv>
  <rv s="1">
    <v>0</v>
    <v>VISA INC. (XNYS:V)</v>
    <v>2</v>
    <v>3</v>
    <v>Finance</v>
    <v>4</v>
    <v>en-US</v>
    <v>a256cw</v>
    <v>268435456</v>
    <v>1</v>
    <v>Powered by Refinitiv</v>
    <v>248.87</v>
    <v>174.6</v>
    <v>0.9536</v>
    <v>-0.17</v>
    <v>-6.9059999999999998E-4</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246.49</v>
    <v>Software &amp; IT Services</v>
    <v>Stock</v>
    <v>45176.642993900001</v>
    <v>1324</v>
    <v>245.1114</v>
    <v>500678452390</v>
    <v>VISA INC.</v>
    <v>VISA INC.</v>
    <v>245.43</v>
    <v>31.238600000000002</v>
    <v>246.16</v>
    <v>245.99</v>
    <v>2035361000</v>
    <v>V</v>
    <v>VISA INC. (XNYS:V)</v>
    <v>943542</v>
    <v>4380138</v>
    <v>2007</v>
  </rv>
  <rv s="2">
    <v>1325</v>
  </rv>
  <rv s="0">
    <v>https://www.bing.com/financeapi/forcetrigger?t=a25g5r&amp;q=XNYS%3aVNO&amp;form=skydnc</v>
    <v>Learn more on Bing</v>
  </rv>
  <rv s="1">
    <v>0</v>
    <v>VORNADO REALTY TRUST (XNYS:VNO)</v>
    <v>2</v>
    <v>3</v>
    <v>Finance</v>
    <v>4</v>
    <v>en-US</v>
    <v>a25g5r</v>
    <v>268435456</v>
    <v>1</v>
    <v>Powered by Refinitiv</v>
    <v>28.5</v>
    <v>12.31</v>
    <v>1.4394</v>
    <v>7.0000000000000007E-2</v>
    <v>2.8260000000000004E-3</v>
    <v>USD</v>
    <v>Vornado Realty Trust is a fully-integrated real estate investment trust (REIT). The Company conducts its business through, and substantially all its interests in properties are held by, Vornado Realty L.P. The Company owns and operates office and retail properties with a concentration in the New York City metropolitan area. The Company holds 32.4% interest in Alexanders, Inc. (Alexanders), which owns six properties in the greater New York metropolitan area, as well as interests in other real estate and investments. The Company operates through two segments: New York and Other. The New York segment consists of approximately 26.4 million square feet in 65 properties. It also includes nine garages totaling 1.6 million square feet (4,804 spaces). The Company's Other Real Estate and Investments consist of approximately 3.7 million square foot theMART in Chicago and 70% controlling interest in 555 California Street, a three-building office complex in San Francisco’s financial district.</v>
    <v>3146</v>
    <v>New York Stock Exchange</v>
    <v>XNYS</v>
    <v>XNYS</v>
    <v>888 7th Ave, NEW YORK, NY, 10106-0001 US</v>
    <v>24.89</v>
    <v>Residential &amp; Commercial REIT</v>
    <v>Stock</v>
    <v>45176.642946596876</v>
    <v>1327</v>
    <v>24.3203</v>
    <v>4733110476</v>
    <v>VORNADO REALTY TRUST</v>
    <v>VORNADO REALTY TRUST</v>
    <v>24.67</v>
    <v>46.972499999999997</v>
    <v>24.77</v>
    <v>24.84</v>
    <v>190543900</v>
    <v>VNO</v>
    <v>VORNADO REALTY TRUST (XNYS:VNO)</v>
    <v>882736</v>
    <v>2408977</v>
    <v>1993</v>
  </rv>
  <rv s="2">
    <v>1328</v>
  </rv>
  <rv s="0">
    <v>https://www.bing.com/financeapi/forcetrigger?t=a25f6h&amp;q=XNYS%3aVMC&amp;form=skydnc</v>
    <v>Learn more on Bing</v>
  </rv>
  <rv s="1">
    <v>0</v>
    <v>VULCAN MATERIALS COMPANY (XNYS:VMC)</v>
    <v>2</v>
    <v>3</v>
    <v>Finance</v>
    <v>4</v>
    <v>en-US</v>
    <v>a25f6h</v>
    <v>268435456</v>
    <v>1</v>
    <v>Powered by Refinitiv</v>
    <v>229.75</v>
    <v>147.63999999999999</v>
    <v>0.78749999999999998</v>
    <v>-1.73</v>
    <v>-8.0389999999999993E-3</v>
    <v>USD</v>
    <v>Vulcan Materials Company is a supplier of construction aggregates and producer of asphalt mix and ready-mixed concrete. The Company segments include Aggregates, Asphalt, Concrete and Calcium. The Aggregates segment produces and sells aggregates, such as crushed stone, sand and gravel, sand, and other aggregates and related products and services. The Asphalt segment produces and sells asphalt mix in Alabama, Arizona, California, New Mexico, Tennessee and Texas and provides asphalt construction paving services in Alabama, Tennessee and Texas. Concrete segment produces and sells ready-mixed concrete in California, Maryland, Oklahoma, Texas, Virginia. Calcium segment consists of Florida facility that produces calcium products for the animal feed, plastics and water treatment industries. It sells aggregates that are used as ballast for construction and maintenance of railroad tracks. Its products are used to build roads, tunnels, bridges, railroads, schools, shopping centers and others.</v>
    <v>11397</v>
    <v>New York Stock Exchange</v>
    <v>XNYS</v>
    <v>XNYS</v>
    <v>1200 Urban Center Dr, BIRMINGHAM, AL, 35242 US</v>
    <v>214.24</v>
    <v>Construction Materials</v>
    <v>Stock</v>
    <v>45176.642985671097</v>
    <v>1330</v>
    <v>212.15</v>
    <v>28362947714</v>
    <v>VULCAN MATERIALS COMPANY</v>
    <v>VULCAN MATERIALS COMPANY</v>
    <v>213.69</v>
    <v>39.130400000000002</v>
    <v>215.2</v>
    <v>213.47</v>
    <v>132866200</v>
    <v>VMC</v>
    <v>VULCAN MATERIALS COMPANY (XNYS:VMC)</v>
    <v>111706</v>
    <v>719509</v>
    <v>2007</v>
  </rv>
  <rv s="2">
    <v>1331</v>
  </rv>
  <rv s="0">
    <v>https://www.bing.com/financeapi/forcetrigger?t=a1udz2&amp;q=XNYS%3aGWW&amp;form=skydnc</v>
    <v>Learn more on Bing</v>
  </rv>
  <rv s="1">
    <v>0</v>
    <v>W.W. GRAINGER, INC. (XNYS:GWW)</v>
    <v>2</v>
    <v>3</v>
    <v>Finance</v>
    <v>4</v>
    <v>en-US</v>
    <v>a1udz2</v>
    <v>268435456</v>
    <v>1</v>
    <v>Powered by Refinitiv</v>
    <v>811.6</v>
    <v>483.19</v>
    <v>1.2138</v>
    <v>-0.86499999999999999</v>
    <v>-1.2470000000000001E-3</v>
    <v>USD</v>
    <v>W.W. Grainger, Inc. is a business-to-business distributor of maintenance, repair, and operating (MRO) products and services with operations primarily in North America, Japan, and the United Kingdom. The Company operates through two segments: High-Touch Solutions N.A. and Endless Assortment. The Company's High-Touch Solutions N.A. segment provides value-added MRO solutions. This segment includes the Company's businesses in the United States (U.S.), Canada, Mexico, and Puerto Rico. The Company’s Endless Assortment segment provides a streamlined and transparent online platform with one-stop shopping for products. The Endless Assortment segment includes the Company's Zoro Tools, Inc. (Zoro) and MonotaRO Co., Ltd. (MonotaRO) online channels which operate predominately in North America, Japan, and the United Kingdom. The Company's product offering includes safety and security, material handling and storage, pumps and plumbing equipment, cleaning, and maintenance, metalworking and hand tools.</v>
    <v>23000</v>
    <v>New York Stock Exchange</v>
    <v>XNYS</v>
    <v>XNYS</v>
    <v>5500 West Howard St, SKOKIE, IL, 60077 US</v>
    <v>694.77</v>
    <v>Machinery, Equipment &amp; Components</v>
    <v>Stock</v>
    <v>45176.642880983592</v>
    <v>1333</v>
    <v>688.3</v>
    <v>34634359554</v>
    <v>W.W. GRAINGER, INC.</v>
    <v>W.W. GRAINGER, INC.</v>
    <v>691.99</v>
    <v>19.8535</v>
    <v>693.54</v>
    <v>692.67499999999995</v>
    <v>50000880</v>
    <v>GWW</v>
    <v>W.W. GRAINGER, INC. (XNYS:GWW)</v>
    <v>48329</v>
    <v>212749</v>
    <v>1928</v>
  </rv>
  <rv s="2">
    <v>1334</v>
  </rv>
  <rv s="0">
    <v>https://www.bing.com/financeapi/forcetrigger?t=c3jjbh&amp;q=XNAS%3aCHWA&amp;form=skydnc</v>
    <v>Learn more on Bing</v>
  </rv>
  <rv s="11">
    <v>26</v>
    <v>WAG! GROUP CO. (XNAS:PET)</v>
    <v>2</v>
    <v>27</v>
    <v>Finance</v>
    <v>70</v>
    <v>en-US</v>
    <v>c3jjbh</v>
    <v>268435456</v>
    <v>1</v>
    <v>Powered by Refinitiv</v>
    <v>6.5</v>
    <v>1.5810999999999999</v>
    <v>2.093</v>
    <v>1.0699999999999999E-2</v>
    <v>5.2199999999999998E-3</v>
    <v>USD</v>
    <v>Wag! Group Co. provides a holistic pet care platform. The Company develops and supports a marketplace technology platform available as a website and mobile app that enables independent pet caregivers and vendors to connect with Pet Parents. Through the Wag! platform, Pet Parents can connect with Pet Caregivers to schedule an appointment of a desired pet service from a Pet Caregiver. Its marketplace enables Pet Parents to find a range of pet services provided by pet caregivers and third-party service partners, such as walking, pet sitting and boarding, advice from licensed pet experts, home visits, training services, and pet insurance comparison tools. It provides online marketplaces for pet care and offers access to five-star dog walking, pet sitting, expert pet advice, wellness plans, and one-on-one training from its community of approximately 450,000 local pet caregivers nationwide, in addition to pet insurance options from the pet insurance companies.</v>
    <v>82</v>
    <v>Nasdaq Stock Market</v>
    <v>XNAS</v>
    <v>XNAS</v>
    <v>55 Francisco Street, Suite 360, SAN FRANCISCO, CA, 94133 US</v>
    <v>2.0607000000000002</v>
    <v>Personal &amp; Household Products &amp; Services</v>
    <v>Stock</v>
    <v>45176.620964062502</v>
    <v>1336</v>
    <v>2</v>
    <v>79916233</v>
    <v>WAG! GROUP CO.</v>
    <v>WAG! GROUP CO.</v>
    <v>2.02</v>
    <v>2.0499999999999998</v>
    <v>2.0607000000000002</v>
    <v>38781110</v>
    <v>PET</v>
    <v>WAG! GROUP CO. (XNAS:PET)</v>
    <v>5972</v>
    <v>68432</v>
    <v>2022</v>
  </rv>
  <rv s="2">
    <v>1337</v>
  </rv>
  <rv s="0">
    <v>https://www.bing.com/financeapi/forcetrigger?t=a25ya2&amp;q=XNYS%3aWMT&amp;form=skydnc</v>
    <v>Learn more on Bing</v>
  </rv>
  <rv s="1">
    <v>0</v>
    <v>WALMART INC. (XNYS:WMT)</v>
    <v>2</v>
    <v>3</v>
    <v>Finance</v>
    <v>4</v>
    <v>en-US</v>
    <v>a25ya2</v>
    <v>268435456</v>
    <v>1</v>
    <v>Powered by Refinitiv</v>
    <v>162.99</v>
    <v>128.07</v>
    <v>0.49469999999999997</v>
    <v>1.07</v>
    <v>6.6269999999999992E-3</v>
    <v>USD</v>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v>2100000</v>
    <v>New York Stock Exchange</v>
    <v>XNYS</v>
    <v>XNYS</v>
    <v>702 SW 8th St, BENTONVILLE, AR, 72716-6209 US</v>
    <v>162.63</v>
    <v>Food &amp; Drug Retailing</v>
    <v>Stock</v>
    <v>45176.643002510937</v>
    <v>1339</v>
    <v>161.505</v>
    <v>437486812560</v>
    <v>WALMART INC.</v>
    <v>WALMART INC.</v>
    <v>161.97</v>
    <v>31.0944</v>
    <v>161.47</v>
    <v>162.54</v>
    <v>2691564000</v>
    <v>WMT</v>
    <v>WALMART INC. (XNYS:WMT)</v>
    <v>1606746</v>
    <v>5630109</v>
    <v>1969</v>
  </rv>
  <rv s="2">
    <v>1340</v>
  </rv>
  <rv s="0">
    <v>https://www.bing.com/financeapi/forcetrigger?t=aofcpr&amp;q=XLON%3aWHR&amp;form=skydnc</v>
    <v>Learn more on Bing</v>
  </rv>
  <rv s="1">
    <v>0</v>
    <v>WAREHOUSE REIT PLC (XLON:WHR)</v>
    <v>2</v>
    <v>40</v>
    <v>Finance</v>
    <v>19</v>
    <v>en-US</v>
    <v>aofcpr</v>
    <v>268435456</v>
    <v>1</v>
    <v>Powered by Refinitiv</v>
    <v>157.80000000000001</v>
    <v>76.8</v>
    <v>0.97689999999999999</v>
    <v>-3.0007000000000001</v>
    <v>-3.5680000000000003E-2</v>
    <v>GBp</v>
    <v>Warehouse REIT plc is a closed-ended real estate investment trust. The Company’s investment objective is to provide shareholders with an income together with the potential for income and capital growth by investing in a diversified portfolio of United Kingdom commercial property warehouse assets. It may acquire property interests either directly or through corporate structures (whether onshore United Kingdom or offshore) and also through a joint venture or other shared ownership or co-investment arrangements. Its subsidiaries include Tilstone Holdings Limited, Tilstone Warehouse Holdco Limited, Tilstone Property Holdings Limited, Tilstone Industrial Warehouse Limited, Tilstone Retail Warehouse Limited, Tilstone Industrial Limited, Tilstone Retail Limited, Tilstone Trade Limited, Tilstone Basingstoke Limited, Tilstone Glasgow Limited, Tilstone Radway Limited and other. The Company’s investment manager is G10 Capital Limited, and the investment advisor is Tilstone Partners Limited.</v>
    <v>0</v>
    <v>London Stock Exchange</v>
    <v>XLON</v>
    <v>XLON</v>
    <v>55 Wells Street, LONDON, UNITED KINGDOM-NA, W1T 3PT GB</v>
    <v>82.2</v>
    <v>Residential &amp; Commercial REIT</v>
    <v>Stock</v>
    <v>45176.627893414065</v>
    <v>1342</v>
    <v>80.2</v>
    <v>357308700</v>
    <v>WAREHOUSE REIT PLC</v>
    <v>WAREHOUSE REIT PLC</v>
    <v>82.2</v>
    <v>0</v>
    <v>84.1</v>
    <v>81.099299999999999</v>
    <v>424861700</v>
    <v>WHR</v>
    <v>WAREHOUSE REIT PLC (XLON:WHR)</v>
    <v>702481</v>
    <v>738590</v>
    <v>2017</v>
  </rv>
  <rv s="2">
    <v>1343</v>
  </rv>
  <rv s="0">
    <v>https://www.bing.com/financeapi/forcetrigger?t=a25xjc&amp;q=XNYS%3aWM&amp;form=skydnc</v>
    <v>Learn more on Bing</v>
  </rv>
  <rv s="1">
    <v>0</v>
    <v>WASTE MANAGEMENT, INC. (XNYS:WM)</v>
    <v>2</v>
    <v>3</v>
    <v>Finance</v>
    <v>4</v>
    <v>en-US</v>
    <v>a25xjc</v>
    <v>268435456</v>
    <v>1</v>
    <v>Powered by Refinitiv</v>
    <v>174.73500000000001</v>
    <v>148.31</v>
    <v>0.72219999999999995</v>
    <v>1.08</v>
    <v>6.9560000000000004E-3</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156.49</v>
    <v>Professional &amp; Commercial Services</v>
    <v>Stock</v>
    <v>45176.643055832814</v>
    <v>1345</v>
    <v>155.33000000000001</v>
    <v>63177130000</v>
    <v>WASTE MANAGEMENT, INC.</v>
    <v>WASTE MANAGEMENT, INC.</v>
    <v>155.79</v>
    <v>27.891500000000001</v>
    <v>155.27000000000001</v>
    <v>156.35</v>
    <v>405059400</v>
    <v>WM</v>
    <v>WASTE MANAGEMENT, INC. (XNYS:WM)</v>
    <v>207212</v>
    <v>1222914</v>
    <v>1995</v>
  </rv>
  <rv s="2">
    <v>1346</v>
  </rv>
  <rv s="0">
    <v>https://www.bing.com/financeapi/forcetrigger?t=alw88m&amp;q=XPHS%3aWPI&amp;form=skydnc</v>
    <v>Learn more on Bing</v>
  </rv>
  <rv s="1">
    <v>0</v>
    <v>Waterfront Philippines, Incorporated (XPHS:WPI)</v>
    <v>2</v>
    <v>73</v>
    <v>Finance</v>
    <v>74</v>
    <v>en-US</v>
    <v>alw88m</v>
    <v>268435456</v>
    <v>1</v>
    <v>Powered by Refinitiv</v>
    <v>0.53</v>
    <v>0.35</v>
    <v>0.97430000000000005</v>
    <v>0</v>
    <v>0</v>
    <v>PHP</v>
    <v>Waterfront Philippines, Incorporated is an investment holding company for hotel, leisure, and tourism businesses. The Company holds interests in hotels and resorts, a fitness gym, entities engaged in the international marketing and promotion of casinos, manufacturing of pastries, and hotel management and operations. Its geographical segment in the Philippines. The Company’s subsidiaries include Waterfront Cebu City Casino Hotel, Inc. (WCCCHI), Waterfront Mactan Casino Hotel, Inc. (WMCHI), Waterfront Insular Hotel Davao, Inc., ACESITE (Phils.) Hotel Corporation, Waterfront Hotel Management Corporation, Mayo Bonanza, Inc., Waterfront Horizon Corporation, Waterfront Food Concepts, Inc., Waterfront Wellness Group, Inc., Grand Ilocandia Resort Development Incorporated, Waterfront Promotions Limited, Waterfront Puerto Princesa Hotel Inc. and Waterfront Iloilo Hotel Inc.</v>
    <v>942</v>
    <v>Philippine Stock Exchange</v>
    <v>XPHS</v>
    <v>XPHS</v>
    <v>7th Floor Pavilion Hotel, United Nations Avenue corner Ma. Orosa Street, MANILA, PHILIPPINES-NA PH</v>
    <v>0.36</v>
    <v>Hotels &amp; Entertainment Services</v>
    <v>Stock</v>
    <v>45173.291666666664</v>
    <v>1348</v>
    <v>0.36</v>
    <v>899637000</v>
    <v>Waterfront Philippines, Incorporated</v>
    <v>Waterfront Philippines, Incorporated</v>
    <v>0.36</v>
    <v>7.33</v>
    <v>0.36</v>
    <v>0.36</v>
    <v>2498992000</v>
    <v>WPI</v>
    <v>Waterfront Philippines, Incorporated (XPHS:WPI)</v>
    <v>10000</v>
    <v>731000</v>
    <v>1994</v>
  </rv>
  <rv s="2">
    <v>1349</v>
  </rv>
  <rv s="0">
    <v>https://www.bing.com/financeapi/forcetrigger?t=a25par&amp;q=XNYS%3aWAT&amp;form=skydnc</v>
    <v>Learn more on Bing</v>
  </rv>
  <rv s="1">
    <v>0</v>
    <v>WATERS CORPORATION (XNYS:WAT)</v>
    <v>2</v>
    <v>3</v>
    <v>Finance</v>
    <v>4</v>
    <v>en-US</v>
    <v>a25par</v>
    <v>268435456</v>
    <v>1</v>
    <v>Powered by Refinitiv</v>
    <v>353.70499999999998</v>
    <v>248.18</v>
    <v>0.87050000000000005</v>
    <v>-1.33</v>
    <v>-4.8739999999999999E-3</v>
    <v>USD</v>
    <v>Waters Corporation is a specialty measurement company. The Company primarily designs, manufactures, sells and services high-performance liquid chromatography (HPLC), ultra-performance liquid chromatography and mass spectrometry (MS) technology systems and support products, including chromatography columns, other consumable products and comprehensive post-warranty service plans. Its segments include Waters and TA. The Waters segment is primarily in the business of designing, manufacturing, selling and servicing liquid chromatography (LC) and MS instrument systems, columns and other precision chemistry consumables that can be integrated and used along with other analytical instruments. The TA segment is primarily in the business of designing, manufacturing, selling and servicing thermal analysis, rheometry and calorimetry instruments. The Company’s products are used by pharmaceutical, biochemical, industrial, nutritional safety, environmental, academic and government customers.</v>
    <v>8200</v>
    <v>New York Stock Exchange</v>
    <v>XNYS</v>
    <v>XNYS</v>
    <v>34 MAPLE ST, MILFORD, MA, 01757-3604 US</v>
    <v>273.72000000000003</v>
    <v>Healthcare Equipment &amp; Supplies</v>
    <v>Stock</v>
    <v>45176.642985740626</v>
    <v>1351</v>
    <v>269.58</v>
    <v>16048215867</v>
    <v>WATERS CORPORATION</v>
    <v>WATERS CORPORATION</v>
    <v>273.72000000000003</v>
    <v>24.0977</v>
    <v>272.86</v>
    <v>271.52999999999997</v>
    <v>59102920</v>
    <v>WAT</v>
    <v>WATERS CORPORATION (XNYS:WAT)</v>
    <v>86800</v>
    <v>476259</v>
    <v>1991</v>
  </rv>
  <rv s="2">
    <v>1352</v>
  </rv>
  <rv s="0">
    <v>https://www.bing.com/financeapi/forcetrigger?t=a25sk2&amp;q=XNYS%3aWEC&amp;form=skydnc</v>
    <v>Learn more on Bing</v>
  </rv>
  <rv s="1">
    <v>0</v>
    <v>WEC ENERGY GROUP, INC. (XNYS:WEC)</v>
    <v>2</v>
    <v>3</v>
    <v>Finance</v>
    <v>4</v>
    <v>en-US</v>
    <v>a25sk2</v>
    <v>268435456</v>
    <v>1</v>
    <v>Powered by Refinitiv</v>
    <v>107.6</v>
    <v>80.819999999999993</v>
    <v>0.41110000000000002</v>
    <v>1.52</v>
    <v>1.8520999999999999E-2</v>
    <v>USD</v>
    <v>WEC Energy Group, Inc. is a diversified holding company. The Company, through its wholly owned subsidiaries, provides or invests in regulated natural gas and electricity, and renewable energy, as well as non-regulated renewable energy. The Company’s segment includes Wisconsin, Illinois, Other States and Electric Transmission. Wisconsin segment is engaged primarily in the generation of electricity and the distribution of electricity and natural gas in Wisconsin and generates electricity and distributes electricity and natural gas to customers located in the Upper Peninsula of Michigan. Illinois segment is engaged primarily in the distribution of natural gas in Illinois. Other state segment is engaged primarily in the distribution of natural gas in Minnesota and Michigan, respectively. Non-utility energy infrastructure segment is principally engaged in the ownership of electric power generating facilities. Its segments also include Electric transmission segment.</v>
    <v>7022</v>
    <v>New York Stock Exchange</v>
    <v>XNYS</v>
    <v>XNYS</v>
    <v>PO Box 1331, 231 W Michigan St, MILWAUKEE, WI, 53201-1331 US</v>
    <v>83.63</v>
    <v>Electrical Utilities &amp; IPPs</v>
    <v>Stock</v>
    <v>45176.642996770315</v>
    <v>1354</v>
    <v>82.602000000000004</v>
    <v>26367169855</v>
    <v>WEC ENERGY GROUP, INC.</v>
    <v>WEC ENERGY GROUP, INC.</v>
    <v>82.87</v>
    <v>19.180299999999999</v>
    <v>82.07</v>
    <v>83.59</v>
    <v>315434500</v>
    <v>WEC</v>
    <v>WEC ENERGY GROUP, INC. (XNYS:WEC)</v>
    <v>235544</v>
    <v>1255808</v>
    <v>1981</v>
  </rv>
  <rv s="2">
    <v>1355</v>
  </rv>
  <rv s="0">
    <v>https://www.bing.com/financeapi/forcetrigger?t=a25tgh&amp;q=XNYS%3aWFC&amp;form=skydnc</v>
    <v>Learn more on Bing</v>
  </rv>
  <rv s="1">
    <v>0</v>
    <v>WELLS FARGO &amp; COMPANY (XNYS:WFC)</v>
    <v>2</v>
    <v>3</v>
    <v>Finance</v>
    <v>4</v>
    <v>en-US</v>
    <v>a25tgh</v>
    <v>268435456</v>
    <v>1</v>
    <v>Powered by Refinitiv</v>
    <v>48.84</v>
    <v>35.25</v>
    <v>1.1414</v>
    <v>-0.32</v>
    <v>-7.8009999999999998E-3</v>
    <v>USD</v>
    <v>Wells Fargo &amp; Company is a financial services company. The Company provides a diversified set of banking, investment and mortgage products and services, as well as consumer and commercial finance, through banking locations and offices, the Internet (www.wellsfargo.com) and other distribution channels to individuals, businesses and institutions in states, the District of Columbia and in countries outside the United States. The Company provides consumer financial products and services, including checking and savings accounts, credit and debit cards, and auto, mortgage and home equity, and small business lending. In addition, the Company offers financial planning, private banking, investment management, and fiduciary services. The Company also provides financial solutions to businesses through products and services including traditional commercial loans and lines of credit, letters of credit, asset-based lending, trade financing, treasury management, and investment banking services.</v>
    <v>233834</v>
    <v>New York Stock Exchange</v>
    <v>XNYS</v>
    <v>XNYS</v>
    <v>420 Montgomery St, SAN FRANCISCO, CA, 94104-1207 US</v>
    <v>41.02</v>
    <v>Banking Services</v>
    <v>Stock</v>
    <v>45176.643003784375</v>
    <v>1357</v>
    <v>40.405000000000001</v>
    <v>148912468100</v>
    <v>WELLS FARGO &amp; COMPANY</v>
    <v>WELLS FARGO &amp; COMPANY</v>
    <v>40.76</v>
    <v>10.0128</v>
    <v>41.02</v>
    <v>40.700000000000003</v>
    <v>3658783000</v>
    <v>WFC</v>
    <v>WELLS FARGO &amp; COMPANY (XNYS:WFC)</v>
    <v>4059396</v>
    <v>12699566</v>
    <v>1929</v>
  </rv>
  <rv s="2">
    <v>1358</v>
  </rv>
  <rv s="0">
    <v>http://en.wikipedia.org/wiki/Western_Digital</v>
    <v>Wikipedia</v>
  </rv>
  <rv s="4">
    <v>14</v>
    <v>1360</v>
  </rv>
  <rv s="5">
    <v>13</v>
    <v>https://www.bing.com/th?id=AMMS_b9efb984265253a027f300c3dcbbcbc0&amp;qlt=95</v>
    <v>1361</v>
    <v>0</v>
    <v>https://www.bing.com/images/search?form=xlimg&amp;q=western+digital</v>
    <v>Image of WESTERN DIGITAL CORPORATION</v>
  </rv>
  <rv s="0">
    <v>https://www.bing.com/financeapi/forcetrigger?t=a25rnm&amp;q=XNAS%3aWDC&amp;form=skydnc</v>
    <v>Learn more on Bing</v>
  </rv>
  <rv s="6">
    <v>9</v>
    <v>WESTERN DIGITAL CORPORATION (XNAS:WDC)</v>
    <v>11</v>
    <v>12</v>
    <v>Finance</v>
    <v>4</v>
    <v>en-US</v>
    <v>a25rnm</v>
    <v>268435456</v>
    <v>1</v>
    <v>Powered by Refinitiv</v>
    <v>46.33</v>
    <v>29.73</v>
    <v>1.6640999999999999</v>
    <v>-1.71</v>
    <v>-3.7631999999999999E-2</v>
    <v>USD</v>
    <v>Western Digital Corporation (Western Digital) is a developer, manufacturer, and provider of data storage devices and solutions based on both NAND flash and hard disk drive technologies. It sells data storage devices and solutions in the United States and in foreign countries through its sales personnel, dealers, distributors, retailers, and subsidiaries. It has two segments: flash-based products (Flash) and hard disk drives (HDD). Flash products provide non-volatile data storage based on flash technology. It develops and manufactures solid state storage products for a variety of applications including enterprise or cloud storage, client storage, automotive, mobile devices, and removable memory devices. HDD products provide non-volatile data storage by recording magnetic information on a rotating disk. It develops and manufactures substantially all the recording heads and magnetic media used in its HDD products. Its portfolio of technology and products address multiple end markets.</v>
    <v>53000</v>
    <v>Nasdaq Stock Market</v>
    <v>XNAS</v>
    <v>XNAS</v>
    <v>5601 Great Oaks Parkway, SAN JOSE, CA, 95119 US</v>
    <v>44.34</v>
    <v>1362</v>
    <v>Computers, Phones &amp; Household Electronics</v>
    <v>Stock</v>
    <v>45176.642967939064</v>
    <v>1363</v>
    <v>43.12</v>
    <v>14076512079</v>
    <v>WESTERN DIGITAL CORPORATION</v>
    <v>WESTERN DIGITAL CORPORATION</v>
    <v>44.34</v>
    <v>15.2197</v>
    <v>45.44</v>
    <v>43.73</v>
    <v>321896000</v>
    <v>WDC</v>
    <v>WESTERN DIGITAL CORPORATION (XNAS:WDC)</v>
    <v>1025523</v>
    <v>2966308</v>
    <v>2000</v>
  </rv>
  <rv s="2">
    <v>1364</v>
  </rv>
  <rv s="0">
    <v>https://www.bing.com/financeapi/forcetrigger?t=a264qh&amp;q=XNYS%3aWY&amp;form=skydnc</v>
    <v>Learn more on Bing</v>
  </rv>
  <rv s="1">
    <v>0</v>
    <v>WEYERHAEUSER COMPANY (XNYS:WY)</v>
    <v>2</v>
    <v>3</v>
    <v>Finance</v>
    <v>4</v>
    <v>en-US</v>
    <v>a264qh</v>
    <v>268435456</v>
    <v>1</v>
    <v>Powered by Refinitiv</v>
    <v>35.08</v>
    <v>26.6449</v>
    <v>1.5256000000000001</v>
    <v>-0.26500000000000001</v>
    <v>-8.182E-3</v>
    <v>USD</v>
    <v>Weyerhaeuser Company is a real estate investment trust (REIT). The Company also own timberland assets through its subsidiary, Weyerhaeuser Timber Holdings, Inc. Its segments include Timberlands; Real Estate, Energy and Natural Resources (Real Estate &amp; ENR), and Wood Products. The Timberlands segment offers logs, timber, recreational leases, and other products. The Real Estate &amp; ENR segment includes sales of timberlands as well as rights to explore for and extract hard minerals, construction materials, natural gas production, wind and solar. The Wood Products segment consists of structural lumber, oriented strand board, engineered wood products and building materials distribution. The Company also transfers raw materials, semi-finished materials, and end products among its business segments. These products are supplied to the residential, multi-family, repair and remodel, industrial and light commercial markets. It operates 35 manufacturing facilities in the United States and Canada.</v>
    <v>9264</v>
    <v>New York Stock Exchange</v>
    <v>XNYS</v>
    <v>XNYS</v>
    <v>220 Occidental Avenue South, SEATTLE, WA, 98104 US</v>
    <v>32.39</v>
    <v>Residential &amp; Commercial REIT</v>
    <v>Stock</v>
    <v>45176.642955613279</v>
    <v>1366</v>
    <v>32.090000000000003</v>
    <v>23475279500</v>
    <v>WEYERHAEUSER COMPANY</v>
    <v>WEYERHAEUSER COMPANY</v>
    <v>32.39</v>
    <v>33.9803</v>
    <v>32.39</v>
    <v>32.125</v>
    <v>730748000</v>
    <v>WY</v>
    <v>WEYERHAEUSER COMPANY (XNYS:WY)</v>
    <v>338525</v>
    <v>2972460</v>
    <v>1900</v>
  </rv>
  <rv s="2">
    <v>1367</v>
  </rv>
  <rv s="0">
    <v>https://www.bing.com/financeapi/forcetrigger?t=aofd52&amp;q=XLON%3aWIN&amp;form=skydnc</v>
    <v>Learn more on Bing</v>
  </rv>
  <rv s="1">
    <v>0</v>
    <v>WINCANTON PLC (XLON:WIN)</v>
    <v>2</v>
    <v>40</v>
    <v>Finance</v>
    <v>19</v>
    <v>en-US</v>
    <v>aofd52</v>
    <v>268435456</v>
    <v>1</v>
    <v>Powered by Refinitiv</v>
    <v>399</v>
    <v>187</v>
    <v>0.85150000000000003</v>
    <v>-2.5</v>
    <v>-1.0661E-2</v>
    <v>GBp</v>
    <v>Wincanton plc is a United Kingdom-based supply chain partner for British business. It provides supply chain solutions up and down the country with colleagues working across approximately 200 sites. It provides business-critical services, including storage, handling and distribution; high volume eFulfilment; retailer dark stores; two-person home delivery; fleet and transport management; and network optimization for many of the United Kingdom’s companies. It also offers inbound supply chain logistics, people outsourcing and industrial relations management, property selection and design, and Winsight Supply Chain Integrator (WSCI). Its sectors include eFulfilment, which includes eCommerce, including high volume eFulfilment, and value-added services; grocery home delivery and customer fulfilment (CFC) and omnichannel retail; general merchandise, which is a non-food retail-focused sector; grocery and consumer and Public and Industrial, which serves infrastructure and healthcare markets.</v>
    <v>20300</v>
    <v>London Stock Exchange</v>
    <v>XLON</v>
    <v>XLON</v>
    <v>Methuen Park, CHIPPENHAM, WILTSHIRE, SN14 0WT GB</v>
    <v>234</v>
    <v>Freight &amp; Logistics Services</v>
    <v>Stock</v>
    <v>45176.630838124998</v>
    <v>1369</v>
    <v>234</v>
    <v>292054900</v>
    <v>WINCANTON PLC</v>
    <v>WINCANTON PLC</v>
    <v>234</v>
    <v>8.7174999999999994</v>
    <v>234.5</v>
    <v>232</v>
    <v>124543700</v>
    <v>WIN</v>
    <v>WINCANTON PLC (XLON:WIN)</v>
    <v>14392</v>
    <v>134210</v>
    <v>2001</v>
  </rv>
  <rv s="2">
    <v>1370</v>
  </rv>
  <rv s="0">
    <v>https://www.bing.com/financeapi/forcetrigger?t=a2655r&amp;q=XNAS%3aWYNN&amp;form=skydnc</v>
    <v>Learn more on Bing</v>
  </rv>
  <rv s="1">
    <v>0</v>
    <v>WYNN RESORTS, LIMITED (XNAS:WYNN)</v>
    <v>2</v>
    <v>3</v>
    <v>Finance</v>
    <v>4</v>
    <v>en-US</v>
    <v>a2655r</v>
    <v>268435456</v>
    <v>1</v>
    <v>Powered by Refinitiv</v>
    <v>117.86</v>
    <v>53.81</v>
    <v>2.0539999999999998</v>
    <v>-3.01</v>
    <v>-3.141E-2</v>
    <v>USD</v>
    <v>Wynn Resorts, Limited is a designer, developer, and operator of integrated resorts featuring luxury hotel rooms, high-end retail space, dining and entertainment options and gaming. Its segments include Wynn Palace, Wynn Macau, Las Vegas Operations, Encore Boston Harbor and Wynn Interactive. Its Wynn Palace is a luxury resort on the Cotai Strip in Macau, with approximately 1,706 guest rooms, suites and villas, 14 food and beverage outlets and meeting and convention space. Its Wynn Macau is a luxury resort located in the Macau Special Administrative Region of the People's Republic of China with approximately 1,010 guest rooms and suites, approximately 4 food and beverage outlets, convention space, and a performance lake, a rotunda shows and recreation and leisure facilities. The Company's Encore Boston Harbor is a luxury resort with approximately 671 hotel rooms, an spa, specialty shopping, 16 food and beverage outlets, nightclub and meeting spaces, waterfront park and floral displays.</v>
    <v>27000</v>
    <v>Nasdaq Stock Market</v>
    <v>XNAS</v>
    <v>XNAS</v>
    <v>3131 Las Vegas Blvd S, LAS VEGAS, NV, 89109 US</v>
    <v>94.8</v>
    <v>Hotels &amp; Entertainment Services</v>
    <v>Stock</v>
    <v>45176.642978310156</v>
    <v>1372</v>
    <v>92.76</v>
    <v>10918520000</v>
    <v>WYNN RESORTS, LIMITED</v>
    <v>WYNN RESORTS, LIMITED</v>
    <v>94.65</v>
    <v>1625.3389999999999</v>
    <v>95.83</v>
    <v>92.82</v>
    <v>113936300</v>
    <v>WYNN</v>
    <v>WYNN RESORTS, LIMITED (XNAS:WYNN)</v>
    <v>599564</v>
    <v>2125385</v>
    <v>2002</v>
  </rv>
  <rv s="2">
    <v>1373</v>
  </rv>
  <rv s="0">
    <v>https://www.bing.com/financeapi/forcetrigger?t=aofgyc&amp;q=XLON%3aWYN&amp;form=skydnc</v>
    <v>Learn more on Bing</v>
  </rv>
  <rv s="24">
    <v>65</v>
    <v>WYNNSTAY GROUP P.L.C. (XLON:WYN)</v>
    <v>2</v>
    <v>66</v>
    <v>Finance</v>
    <v>19</v>
    <v>en-US</v>
    <v>aofgyc</v>
    <v>268435456</v>
    <v>1</v>
    <v>Powered by Refinitiv</v>
    <v>641</v>
    <v>389.63299999999998</v>
    <v>0.91549999999999998</v>
    <v>-1.5</v>
    <v>-3.6359999999999999E-3</v>
    <v>GBp</v>
    <v>Wynnstay Group PLC is a United Kingdom-based company, which supplies a range of agricultural inputs to both livestock and arable farmers. It also provides grain marketing services and advice on animal nutrition and health, and crop production. The Company’s segments include Agriculture and Specialist Agricultural Merchanting. The Agriculture segment is engaged in manufacturing and supplying animal feeds, fertilizer, seeds and associated agricultural products. The Specialist Agricultural Merchanting segment supplies a range of specialist products to farmers, smallholders, and pet owners. The Company operates three feed mills and three blending plants, offering a full range of animal nutrition products to the agricultural market in bulk or bags. Its Specialist Agricultural Merchanting depots are established and provide a comprehensive range of products for farmers and rural dwellers. The Company operates over 53 depots across Wales, the Midlands, Northwest and Southwest England.</v>
    <v>943</v>
    <v>London Stock Exchange</v>
    <v>XLON</v>
    <v>XLON</v>
    <v>Eagle House, Llansantffraid, LLANSANTFFRAID, POWYS, SY22 6AQ GB</v>
    <v>Food &amp; Tobacco</v>
    <v>Stock</v>
    <v>45176.599085648151</v>
    <v>1375</v>
    <v>93037670</v>
    <v>WYNNSTAY GROUP P.L.C.</v>
    <v>WYNNSTAY GROUP P.L.C.</v>
    <v>412.5</v>
    <v>6.5727000000000002</v>
    <v>412.5</v>
    <v>411</v>
    <v>22554590</v>
    <v>WYN</v>
    <v>WYNNSTAY GROUP P.L.C. (XLON:WYN)</v>
    <v>3032</v>
    <v>13680</v>
    <v>1992</v>
  </rv>
  <rv s="2">
    <v>1376</v>
  </rv>
  <rv s="0">
    <v>https://www.bing.com/financeapi/forcetrigger?t=ay4lu2&amp;q=XNAS%3aXEL&amp;form=skydnc</v>
    <v>Learn more on Bing</v>
  </rv>
  <rv s="1">
    <v>0</v>
    <v>Xcel Energy Inc. (XNAS:XEL)</v>
    <v>2</v>
    <v>3</v>
    <v>Finance</v>
    <v>4</v>
    <v>en-US</v>
    <v>ay4lu2</v>
    <v>268435456</v>
    <v>1</v>
    <v>Powered by Refinitiv</v>
    <v>77.66</v>
    <v>55.114600000000003</v>
    <v>0.42899999999999999</v>
    <v>0.64</v>
    <v>1.1359999999999999E-2</v>
    <v>USD</v>
    <v>Xcel Energy Inc. is an electric and natural gas delivery company. The Company provides a portfolio of energy-related products and services through its four utility subsidiaries. Its segments include Regulated Electric and Regulated Natural Gas. The Regulated Electric Utility segment generates, transmits and distributes electricity in Minnesota, Wisconsin, Michigan, North Dakota, South Dakota, Colorado, Texas and New Mexico. In addition, this segment includes sales for resale and provides wholesale transmission service to various entities in the United States. The regulated electric utility segment also includes wholesale commodities and trading operations. The Regulated Natural Gas Utility segment transports, stores and distributes natural gas primarily in portions of Minnesota, Wisconsin, North Dakota, Michigan and Colorado. Its subsidiaries include NSP-Minnesota, NSP-Wisconsin, Public Service Company of Colorado, and Southwestern Public Service Co. (SPS).</v>
    <v>11982</v>
    <v>Nasdaq Stock Market</v>
    <v>XNAS</v>
    <v>XNAS</v>
    <v>414 Nicollet Mall, MINNEAPOLIS, MN, 55401 US</v>
    <v>57.034999999999997</v>
    <v>Electrical Utilities &amp; IPPs</v>
    <v>Stock</v>
    <v>45176.643068992969</v>
    <v>1378</v>
    <v>56.34</v>
    <v>31426333246</v>
    <v>Xcel Energy Inc.</v>
    <v>Xcel Energy Inc.</v>
    <v>56.79</v>
    <v>17.8644</v>
    <v>56.34</v>
    <v>56.98</v>
    <v>551532700</v>
    <v>XEL</v>
    <v>Xcel Energy Inc. (XNAS:XEL)</v>
    <v>823612</v>
    <v>3984729</v>
    <v>1909</v>
  </rv>
  <rv s="2">
    <v>1379</v>
  </rv>
  <rv s="0">
    <v>https://www.bing.com/financeapi/forcetrigger?t=a26arw&amp;q=XNAS%3aXRX&amp;form=skydnc</v>
    <v>Learn more on Bing</v>
  </rv>
  <rv s="1">
    <v>0</v>
    <v>Xerox Holdings Corp (XNAS:XRX)</v>
    <v>2</v>
    <v>3</v>
    <v>Finance</v>
    <v>4</v>
    <v>en-US</v>
    <v>a26arw</v>
    <v>268435456</v>
    <v>1</v>
    <v>Powered by Refinitiv</v>
    <v>18</v>
    <v>11.8</v>
    <v>1.6765000000000001</v>
    <v>-0.23</v>
    <v>-1.3561E-2</v>
    <v>USD</v>
    <v>Xerox Holdings Corporation is a workplace technology company, building and integrating software and hardware for enterprises. It has developed the copier, the Ethernet, the laser printer and more. The Company has capabilities in artificial intelligence (AI), augmented reality (AR) driven service experiences, robotic process automation (RPA), sensors and services for Internet of Things (IoT), three-dimensional (3D) printing and Clean Technologies (clean tech). The Company’s segments include Workplace Solutions which is made up of two strategic product groups, Entry and Mid-Range, which share common technology, manufacturing and product platforms; Production Solutions are designed for customers in graphic communications, in-plant and production print environments with high-volume printing requirements; Xerox Services includes a continuum of solutions and services that helps its customers; and FITTLE is engaged in financing for direct channel customer purchases of Xerox equipment.</v>
    <v>20300</v>
    <v>Nasdaq Stock Market</v>
    <v>XNAS</v>
    <v>XNAS</v>
    <v>201 Merritt 7, NORWALK, CT, 06851 US</v>
    <v>16.95</v>
    <v>Office Equipment</v>
    <v>Stock</v>
    <v>45176.643032568747</v>
    <v>1381</v>
    <v>16.704999999999998</v>
    <v>2628617600</v>
    <v>Xerox Holdings Corp</v>
    <v>Xerox Holdings Corp</v>
    <v>16.82</v>
    <v>14.1126</v>
    <v>16.96</v>
    <v>16.73</v>
    <v>157120000</v>
    <v>XRX</v>
    <v>Xerox Holdings Corp (XNAS:XRX)</v>
    <v>434344</v>
    <v>1209698</v>
    <v>2019</v>
  </rv>
  <rv s="2">
    <v>1382</v>
  </rv>
  <rv s="0">
    <v>https://www.bing.com/financeapi/forcetrigger?t=ab6azr&amp;q=XTSX%3aXL&amp;form=skydnc</v>
    <v>Learn more on Bing</v>
  </rv>
  <rv s="1">
    <v>0</v>
    <v>XXL ENERGY CORP. (XTSX:XL)</v>
    <v>2</v>
    <v>58</v>
    <v>Finance</v>
    <v>8</v>
    <v>en-US</v>
    <v>ab6azr</v>
    <v>268435456</v>
    <v>1</v>
    <v>Powered by Refinitiv</v>
    <v>0.315</v>
    <v>0.22500000000000001</v>
    <v>-0.35570000000000002</v>
    <v>-0.02</v>
    <v>-7.8431000000000001E-2</v>
    <v>CAD</v>
    <v>XXL Energy Corp. is a Canada-based oil and gas exploration and development company. The Company is engaged in the acquisition, exploration and development of petroleum and natural gas properties located in the United States of America. The Company is focused on the Greater Green River Basin of Wyoming, the Piceance Basin of Colorado, and Pinedale Field of Wyoming. In the Green River Basin, Wyoming, the Company owns working interests in approximately six natural gas wells and five royalty interest wells including the Jade 10-11. In the Piceance Basin, the Company owns working interests in approximately four producing natural gas wells and four non-producing wells. The Company holds oil and gas leases covering approximately 1,840 acres located in the Warbonnet area of Pinedale Field, Sublette County, Wyoming.</v>
    <v>8</v>
    <v>TSX Venture Exchange</v>
    <v>XTSX</v>
    <v>XTSX</v>
    <v>RPO Box 60610 Granville Park, VANCOUVER, BC, V6H 4B9 CA</v>
    <v>0.23499999999999999</v>
    <v>Oil &amp; Gas</v>
    <v>Stock</v>
    <v>45174.779502314814</v>
    <v>1384</v>
    <v>0.23499999999999999</v>
    <v>1848960</v>
    <v>XXL ENERGY CORP.</v>
    <v>XXL ENERGY CORP.</v>
    <v>0.23499999999999999</v>
    <v>2.2599999999999998</v>
    <v>0.255</v>
    <v>0.23499999999999999</v>
    <v>7252940</v>
    <v>XL</v>
    <v>XXL ENERGY CORP. (XTSX:XL)</v>
    <v>7000</v>
    <v>1600</v>
    <v>1987</v>
  </rv>
  <rv s="2">
    <v>1385</v>
  </rv>
  <rv s="0">
    <v>https://www.bing.com/financeapi/forcetrigger?t=a26c9c&amp;q=XNYS%3aXYL&amp;form=skydnc</v>
    <v>Learn more on Bing</v>
  </rv>
  <rv s="1">
    <v>0</v>
    <v>XYLEM INC. (XNYS:XYL)</v>
    <v>2</v>
    <v>3</v>
    <v>Finance</v>
    <v>4</v>
    <v>en-US</v>
    <v>a26c9c</v>
    <v>268435456</v>
    <v>1</v>
    <v>Powered by Refinitiv</v>
    <v>118.58</v>
    <v>84.155000000000001</v>
    <v>1.0985</v>
    <v>-2.2599999999999998</v>
    <v>-2.3106000000000002E-2</v>
    <v>USD</v>
    <v>Xylem Inc. is a water technology company. The Company designs, manufactures and services engineered products and solutions across a range of critical applications, primarily in the water sector, as well as in energy. The Company’s Water Infrastructure segment focuses on the transportation and treatment of water, offering a range of products including water, wastewater and storm water pumps, treatment equipment, and controls and systems. The Company’s Applied Water segment's products include pumps, valves, heat exchangers, controls and dispensing equipment. The Company’s Measurement &amp; Control Solutions segment develops advanced technology solutions that enable intelligent use and conservation of critical water and energy resources as well as analytical instrumentation used in the testing of water. The Company’s Integrated Solutions &amp; Services segment provides equipment systems for industrial needs, full-scale outsourcing of operations and maintenance and municipal services.</v>
    <v>17800</v>
    <v>New York Stock Exchange</v>
    <v>XNYS</v>
    <v>XNYS</v>
    <v>301 Water Street Se, WASHINGTON, DC, 20003 US</v>
    <v>97.34</v>
    <v>Machinery, Equipment &amp; Components</v>
    <v>Stock</v>
    <v>45176.642937719531</v>
    <v>1387</v>
    <v>95.12</v>
    <v>23011163175</v>
    <v>XYLEM INC.</v>
    <v>XYLEM INC.</v>
    <v>97.34</v>
    <v>52.045400000000001</v>
    <v>97.81</v>
    <v>95.55</v>
    <v>240828500</v>
    <v>XYL</v>
    <v>XYLEM INC. (XNYS:XYL)</v>
    <v>486566</v>
    <v>1427783</v>
    <v>2011</v>
  </rv>
  <rv s="2">
    <v>1388</v>
  </rv>
  <rv s="0">
    <v>https://www.bing.com/financeapi/forcetrigger?t=a26em7&amp;q=XNYS%3aYUM&amp;form=skydnc</v>
    <v>Learn more on Bing</v>
  </rv>
  <rv s="1">
    <v>0</v>
    <v>YUM! BRANDS, INC. (XNYS:YUM)</v>
    <v>2</v>
    <v>3</v>
    <v>Finance</v>
    <v>4</v>
    <v>en-US</v>
    <v>a26em7</v>
    <v>268435456</v>
    <v>1</v>
    <v>Powered by Refinitiv</v>
    <v>143.245</v>
    <v>103.965</v>
    <v>1.0125</v>
    <v>-0.84</v>
    <v>-6.62E-3</v>
    <v>USD</v>
    <v>YUM! Brands, Inc. franchises or operates a system of approximately 55,000 restaurants in 155 countries and territories under the concepts of KFC, Taco Bell, Pizza Hut and The Habit Burger Grill. Its segments include The KFC Division, which includes its worldwide operations of the KFC concept, The Taco Bell Division, which includes its worldwide operations of the Taco Bell concept, The Pizza Hut Division, which includes its worldwide operations of the Pizza Hut concept and The Habit Burger Grill Division, which includes its worldwide operations of the Habit Burger Grill concept. It develops, operates or franchise a system of both traditional and non-traditional restaurants. KFC restaurants offers fried and non-fried chicken products. Taco Bell specializes in Mexican-style food products. Pizza Hut specializes in the sale of ready-to-eat pizza products. The Habit Burger Grill offers chargrilled burgers and sandwiches made-to-order over an open flame and topped with fresh ingredients.</v>
    <v>23000</v>
    <v>New York Stock Exchange</v>
    <v>XNYS</v>
    <v>XNYS</v>
    <v>1441 Gardiner Lane, LOUISVILLE, KY, 40213 US</v>
    <v>127.53</v>
    <v>Hotels &amp; Entertainment Services</v>
    <v>Stock</v>
    <v>45176.64300320547</v>
    <v>1390</v>
    <v>125.94</v>
    <v>35317832252</v>
    <v>YUM! BRANDS, INC.</v>
    <v>YUM! BRANDS, INC.</v>
    <v>127.1</v>
    <v>25.620999999999999</v>
    <v>126.88</v>
    <v>126.04</v>
    <v>280211300</v>
    <v>YUM</v>
    <v>YUM! BRANDS, INC. (XNYS:YUM)</v>
    <v>233238</v>
    <v>1449217</v>
    <v>1997</v>
  </rv>
  <rv s="2">
    <v>1391</v>
  </rv>
  <rv s="0">
    <v>https://www.bing.com/financeapi/forcetrigger?t=aqldm7&amp;q=XTAE%3aZMH&amp;form=skydnc</v>
    <v>Learn more on Bing</v>
  </rv>
  <rv s="9">
    <v>75</v>
    <v>Z.M.H HAMMERMAN LTD (XTAE:ZMH)</v>
    <v>2</v>
    <v>76</v>
    <v>Finance</v>
    <v>77</v>
    <v>en-US</v>
    <v>aqldm7</v>
    <v>268435456</v>
    <v>1</v>
    <v>Powered by Refinitiv</v>
    <v>5050</v>
    <v>932</v>
    <v>1.3652</v>
    <v>41</v>
    <v>1.6374E-2</v>
    <v>ILa</v>
    <v>ZMH Hammerman Ltd is an Israel-based company, which is engaged in the construction and development of residential, commercial, industrial, office, high technology and public buildings and infrastructure projects. The Company's projects are mainly residential and it includes: Lev Ganey Tikva; Akhziv Nahariya; Carmiela at the Carmiel mine; The landscape of Beit Shemesh; Amirey Nof in Alfei Menashe; Savyonei in Ganei Tikva, which is a residential property that offers apartments and penthouses; New Krinitzi in Ramat Gan, which is a residential property that offers apartments and penthouses; Bezalel complex in Tel Aviv, which is a residential property that offers apartments and penthouses, and White City in Neve Tzedek, Tel Aviv, which is a residential property that offers apartments, mini penthouses and penthouses.</v>
    <v>Tel Aviv Stock Exchange</v>
    <v>XTAE</v>
    <v>XTAE</v>
    <v>Prof.Dan Shechtman 10, HADERA, 20302 IL</v>
    <v>2545</v>
    <v>Real Estate Operations</v>
    <v>Stock</v>
    <v>45176.600671296299</v>
    <v>1393</v>
    <v>2430</v>
    <v>501364400</v>
    <v>Z.M.H HAMMERMAN LTD</v>
    <v>Z.M.H HAMMERMAN LTD</v>
    <v>2479</v>
    <v>2504</v>
    <v>2545</v>
    <v>20022540</v>
    <v>ZMH</v>
    <v>Z.M.H HAMMERMAN LTD (XTAE:ZMH)</v>
    <v>24738</v>
    <v>4210</v>
    <v>1997</v>
  </rv>
  <rv s="2">
    <v>1394</v>
  </rv>
  <rv s="0">
    <v>https://www.bing.com/financeapi/forcetrigger?t=a26gnm&amp;q=XNAS%3aZION&amp;form=skydnc</v>
    <v>Learn more on Bing</v>
  </rv>
  <rv s="17">
    <v>44</v>
    <v>ZIONS BANCORPORATION, NATIONAL ASSOCIATION (XNAS:ZION)</v>
    <v>2</v>
    <v>78</v>
    <v>Finance</v>
    <v>4</v>
    <v>en-US</v>
    <v>a26gnm</v>
    <v>268435456</v>
    <v>1</v>
    <v>Powered by Refinitiv</v>
    <v>59.75</v>
    <v>18.260000000000002</v>
    <v>1.1395</v>
    <v>-0.52</v>
    <v>-1.4934000000000001E-2</v>
    <v>USD</v>
    <v>Zions Bancorporation, National Association provides a range of banking products and related services, primarily in the states of Arizona, California, Colorado, Idaho, Nevada, New Mexico, Oregon, Texas, Utah, Washington, and Wyoming. The Company conducts its operations primarily through seven separately managed bank divisions, each with its own local branding and management. Its products and services include commercial and small business banking, commercial real estate lending, retail banking, and wealth management. Its commercial business banking products and services include commercial and industrial lending and leasing, municipal and public finance services, cash management services, commercial card and merchant processing services, and capital markets, syndication, and foreign exchange services. Its retail banking products and services include residential mortgages, home equity lines of credit, personal lines of credit and installment consumer loans, and personal trust services.</v>
    <v>9989</v>
    <v>Nasdaq Stock Market</v>
    <v>XNAS</v>
    <v>XNAS</v>
    <v>One South Main, SALT LAKE CITY, UT, 84133-1109 US</v>
    <v>35.039900000000003</v>
    <v>Banking Services</v>
    <v>Stock</v>
    <v>45176.642980671095</v>
    <v>1396</v>
    <v>34.020000000000003</v>
    <v>5081376930</v>
    <v>ZIONS BANCORPORATION, NATIONAL ASSOCIATION</v>
    <v>ZIONS BANCORPORATION, NATIONAL ASSOCIATION</v>
    <v>34.53</v>
    <v>6.1260000000000003</v>
    <v>34.82</v>
    <v>34.299999999999997</v>
    <v>148145100</v>
    <v>ZION</v>
    <v>ZIONS BANCORPORATION, NATIONAL ASSOCIATION (XNAS:ZION)</v>
    <v>532548</v>
    <v>2374889</v>
  </rv>
  <rv s="2">
    <v>1397</v>
  </rv>
  <rv s="0">
    <v>http://en.wikipedia.org/wiki/BlackBerry_Limited</v>
    <v>Wikipedia</v>
  </rv>
  <rv s="4">
    <v>14</v>
    <v>1399</v>
  </rv>
  <rv s="5">
    <v>13</v>
    <v>https://www.bing.com/th?id=AMMS_b5974b345a08eff62bdaa3cfc79e9995&amp;qlt=95</v>
    <v>1400</v>
    <v>0</v>
    <v>https://www.bing.com/images/search?form=xlimg&amp;q=research+in+motion</v>
    <v>Image of BLACKBERRY LIMITED</v>
  </rv>
  <rv s="0">
    <v>https://www.bing.com/financeapi/forcetrigger?t=a1o79c&amp;q=XNYS%3aBB&amp;form=skydnc</v>
    <v>Learn more on Bing</v>
  </rv>
  <rv s="6">
    <v>9</v>
    <v>BLACKBERRY LIMITED (XNYS:BB)</v>
    <v>11</v>
    <v>79</v>
    <v>Finance</v>
    <v>4</v>
    <v>en-US</v>
    <v>a1o79c</v>
    <v>268435456</v>
    <v>1</v>
    <v>Powered by Refinitiv</v>
    <v>6.21</v>
    <v>3.17</v>
    <v>1.1692</v>
    <v>-0.86499999999999999</v>
    <v>-0.156137</v>
    <v>USD</v>
    <v>BlackBerry Limited is a Canada-based company, which provides intelligent security software and services to enterprises and governments around the world. The Company operates through three segments: Cybersecurity, IoT, and Licensing and Other. The Cybersecurity segment consists of BlackBerry Spark, BlackBerry SecuSUITE and BlackBerry AtHoc. The IoT business consists of BlackBerry Technology Solutions (BTS) and BlackBerry IVY. The Licensing and Other segment consists primarily of the Company’s patent licensing business. The Company’s core secure software and services offerings are its Cylance cybersecurity and BlackBerry unified endpoint management (UEM) solutions, collectively known as BlackBerry Spark. Its Cylance cybersecurity solutions include CylanceENDPOINT, an integrated endpoint security solution that leverages the Cylance AI model and OneAlert EDR console. The BlackBerry UEM Suite includes the Company’s BlackBerry UEM, BlackBerry Dynamics and BlackBerry Workspaces solutions.</v>
    <v>3325</v>
    <v>New York Stock Exchange</v>
    <v>XNYS</v>
    <v>XNYS</v>
    <v>2200 University Ave E, WATERLOO, ON, N2K 0A7 CA</v>
    <v>4.91</v>
    <v>1401</v>
    <v>Software &amp; IT Services</v>
    <v>Stock</v>
    <v>45176.643018055467</v>
    <v>1402</v>
    <v>4.625</v>
    <v>4438455000</v>
    <v>BLACKBERRY LIMITED</v>
    <v>BLACKBERRY LIMITED</v>
    <v>4.84</v>
    <v>1300.905</v>
    <v>5.54</v>
    <v>4.6749999999999998</v>
    <v>583239800</v>
    <v>BB</v>
    <v>BLACKBERRY LIMITED (XNYS:BB)</v>
    <v>5784158</v>
    <v>4829212</v>
    <v>1984</v>
  </rv>
  <rv s="2">
    <v>1403</v>
  </rv>
  <rv s="0">
    <v>https://www.bing.com/financeapi/forcetrigger?t=a1p7zr&amp;q=XNYS%3aCAT&amp;form=skydnc</v>
    <v>Learn more on Bing</v>
  </rv>
  <rv s="1">
    <v>0</v>
    <v>CATERPILLAR INC. (XNYS:CAT)</v>
    <v>2</v>
    <v>3</v>
    <v>Finance</v>
    <v>4</v>
    <v>en-US</v>
    <v>a1p7zr</v>
    <v>268435456</v>
    <v>1</v>
    <v>Powered by Refinitiv</v>
    <v>293.88</v>
    <v>160.6</v>
    <v>1.1158999999999999</v>
    <v>-2.87</v>
    <v>-1.0145E-2</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283.33999999999997</v>
    <v>Machinery, Equipment &amp; Components</v>
    <v>Stock</v>
    <v>45176.643039501563</v>
    <v>1405</v>
    <v>277.65089999999998</v>
    <v>142855372293</v>
    <v>CATERPILLAR INC.</v>
    <v>CATERPILLAR INC.</v>
    <v>280.69</v>
    <v>17.605799999999999</v>
    <v>282.89999999999998</v>
    <v>280.02999999999997</v>
    <v>510143100</v>
    <v>CAT</v>
    <v>CATERPILLAR INC. (XNYS:CAT)</v>
    <v>540405</v>
    <v>2505094</v>
    <v>1986</v>
  </rv>
  <rv s="2">
    <v>1406</v>
  </rv>
  <rv s="0">
    <v>https://www.bing.com/financeapi/forcetrigger?t=a25pm7&amp;q=XNAS%3aWBA&amp;form=skydnc</v>
    <v>Learn more on Bing</v>
  </rv>
  <rv s="1">
    <v>0</v>
    <v>WALGREENS BOOTS ALLIANCE, INC. (XNAS:WBA)</v>
    <v>2</v>
    <v>3</v>
    <v>Finance</v>
    <v>4</v>
    <v>en-US</v>
    <v>a25pm7</v>
    <v>268435456</v>
    <v>1</v>
    <v>Powered by Refinitiv</v>
    <v>42.29</v>
    <v>22.15</v>
    <v>0.70450000000000002</v>
    <v>-0.47499999999999998</v>
    <v>-2.0981E-2</v>
    <v>USD</v>
    <v>Walgreens Boots Alliance, Inc. is an integrated healthcare, pharmacy and retailing company. The Company operates through three segments: U.S. Retail Pharmacy, International, and U.S. Healthcare. The Company's U.S. Retail Pharmacy segment includes the Walgreens business, which includes the operations of retail drug stores, health and wellness services, and specialty and home delivery pharmacy services, and its equity method investment in AmerisourceBergen. Its International segment consists of pharmacy-led health and beauty retail businesses outside the United States and a pharmaceutical wholesaling and distribution business in Germany. Its portfolio of consumer brands include Walgreens, Boots, Duane Reade, the No7 Beauty Company, Benavides in Mexico and Ahumada in Chile. Its U.S. Healthcare segment is a consumer-centric, technology-enabled healthcare business that engages consumers through a personalized, omni-channel experience across the care journey.</v>
    <v>200000</v>
    <v>Nasdaq Stock Market</v>
    <v>XNAS</v>
    <v>XNAS</v>
    <v>108 Wilmot Rd, DEERFIELD, IL, 60015 US</v>
    <v>22.75</v>
    <v>Food &amp; Drug Retailing</v>
    <v>Stock</v>
    <v>45176.642975080467</v>
    <v>1408</v>
    <v>22.15</v>
    <v>19134188931</v>
    <v>WALGREENS BOOTS ALLIANCE, INC.</v>
    <v>WALGREENS BOOTS ALLIANCE, INC.</v>
    <v>22.6</v>
    <v>7.4966999999999997</v>
    <v>22.64</v>
    <v>22.164999999999999</v>
    <v>863261400</v>
    <v>WBA</v>
    <v>WALGREENS BOOTS ALLIANCE, INC. (XNAS:WBA)</v>
    <v>4192968</v>
    <v>9778946</v>
    <v>2014</v>
  </rv>
  <rv s="2">
    <v>1409</v>
  </rv>
</rvData>
</file>

<file path=xl/richData/rdrichvaluestructure.xml><?xml version="1.0" encoding="utf-8"?>
<rvStructures xmlns="http://schemas.microsoft.com/office/spreadsheetml/2017/richdata" count="26">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revious close"/>
    <k n="Price"/>
    <k n="Shares outstanding"/>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E"/>
    <k n="Previous close"/>
    <k n="Price"/>
    <k n="Shares outstanding"/>
    <k n="Ticker symbol" t="s"/>
    <k n="UniqueName" t="s"/>
    <k n="Volume"/>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E"/>
    <k n="Previous close"/>
    <k n="Price"/>
    <k n="Shares outstanding"/>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37">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37">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Market cap</v>
      <v t="s">Beta</v>
      <v t="s">P/E</v>
      <v t="s">Shares outstanding</v>
      <v t="s">Description</v>
      <v t="s">Employees</v>
      <v t="s">Headquarters</v>
      <v t="s">Industry</v>
      <v t="s">Instrument type</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Price</v>
      <v t="s">Exchange</v>
      <v t="s">Official name</v>
      <v t="s">_SubLabel</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spbArrays>
  <spbData count="80">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5">
      <v>1</v>
      <v>Name</v>
    </spb>
    <spb s="6">
      <v>1</v>
      <v>1</v>
      <v>1</v>
    </spb>
    <spb s="7">
      <v>10</v>
      <v>2</v>
      <v>10</v>
      <v>3</v>
      <v>10</v>
      <v>10</v>
      <v>10</v>
      <v>4</v>
      <v>4</v>
      <v>5</v>
      <v>11</v>
      <v>10</v>
      <v>10</v>
      <v>10</v>
      <v>4</v>
      <v>7</v>
      <v>8</v>
      <v>9</v>
      <v>4</v>
    </spb>
    <spb s="8">
      <v>Delayed 20 minutes</v>
      <v>from previous close</v>
      <v>from previous close</v>
      <v>GMT</v>
    </spb>
    <spb s="0">
      <v>2</v>
      <v>Name</v>
      <v>LearnMoreOnLink</v>
    </spb>
    <spb s="9">
      <v>0</v>
      <v>0</v>
    </spb>
    <spb s="10">
      <v>10</v>
      <v>1</v>
      <v>1</v>
      <v>1</v>
      <v>1</v>
    </spb>
    <spb s="11">
      <v>1</v>
      <v>2</v>
      <v>2</v>
      <v>1</v>
      <v>3</v>
      <v>1</v>
      <v>12</v>
      <v>1</v>
      <v>1</v>
      <v>4</v>
      <v>4</v>
      <v>5</v>
      <v>6</v>
      <v>1</v>
      <v>1</v>
      <v>1</v>
      <v>4</v>
      <v>7</v>
      <v>8</v>
      <v>9</v>
      <v>4</v>
    </spb>
    <spb s="12">
      <v>Powered by Refinitiv</v>
    </spb>
    <spb s="0">
      <v>3</v>
      <v>Name</v>
      <v>LearnMoreOnLink</v>
    </spb>
    <spb s="13">
      <v>13</v>
      <v>2</v>
      <v>2</v>
      <v>13</v>
      <v>3</v>
      <v>13</v>
      <v>13</v>
      <v>13</v>
      <v>4</v>
      <v>4</v>
      <v>5</v>
      <v>14</v>
      <v>13</v>
      <v>4</v>
      <v>7</v>
      <v>9</v>
      <v>4</v>
    </spb>
    <spb s="8">
      <v>Delayed 15 minutes</v>
      <v>from previous close</v>
      <v>from previous close</v>
      <v>GMT</v>
    </spb>
    <spb s="0">
      <v>4</v>
      <v>Name</v>
      <v>LearnMoreOnLink</v>
    </spb>
    <spb s="14">
      <v>2</v>
      <v>3</v>
      <v>15</v>
      <v>15</v>
      <v>4</v>
      <v>4</v>
      <v>5</v>
      <v>16</v>
      <v>15</v>
      <v>15</v>
      <v>15</v>
      <v>7</v>
      <v>8</v>
      <v>9</v>
      <v>4</v>
    </spb>
    <spb s="4">
      <v>Delayed 15 minutes</v>
      <v>from previous close</v>
      <v>from previous close</v>
      <v>LSE</v>
      <v>GMT</v>
    </spb>
    <spb s="3">
      <v>10</v>
      <v>2</v>
      <v>2</v>
      <v>10</v>
      <v>3</v>
      <v>10</v>
      <v>10</v>
      <v>10</v>
      <v>4</v>
      <v>4</v>
      <v>5</v>
      <v>11</v>
      <v>10</v>
      <v>10</v>
      <v>10</v>
      <v>4</v>
      <v>7</v>
      <v>8</v>
      <v>9</v>
      <v>4</v>
    </spb>
    <spb s="0">
      <v>5</v>
      <v>Name</v>
      <v>LearnMoreOnLink</v>
    </spb>
    <spb s="15">
      <v>10</v>
      <v>2</v>
      <v>10</v>
      <v>3</v>
      <v>10</v>
      <v>10</v>
      <v>10</v>
      <v>4</v>
      <v>5</v>
      <v>11</v>
      <v>10</v>
      <v>10</v>
      <v>10</v>
      <v>4</v>
      <v>7</v>
      <v>8</v>
      <v>9</v>
      <v>4</v>
    </spb>
    <spb s="3">
      <v>13</v>
      <v>2</v>
      <v>2</v>
      <v>13</v>
      <v>3</v>
      <v>13</v>
      <v>13</v>
      <v>13</v>
      <v>4</v>
      <v>4</v>
      <v>5</v>
      <v>6</v>
      <v>13</v>
      <v>13</v>
      <v>13</v>
      <v>4</v>
      <v>7</v>
      <v>8</v>
      <v>9</v>
      <v>4</v>
    </spb>
    <spb s="0">
      <v>6</v>
      <v>Name</v>
      <v>LearnMoreOnLink</v>
    </spb>
    <spb s="16">
      <v>2</v>
      <v>2</v>
      <v>3</v>
      <v>15</v>
      <v>15</v>
      <v>4</v>
      <v>4</v>
      <v>5</v>
      <v>16</v>
      <v>15</v>
      <v>15</v>
      <v>15</v>
      <v>17</v>
      <v>9</v>
      <v>4</v>
    </spb>
    <spb s="0">
      <v>7</v>
      <v>Name</v>
      <v>LearnMoreOnLink</v>
    </spb>
    <spb s="7">
      <v>1</v>
      <v>2</v>
      <v>1</v>
      <v>3</v>
      <v>1</v>
      <v>1</v>
      <v>1</v>
      <v>4</v>
      <v>4</v>
      <v>5</v>
      <v>6</v>
      <v>1</v>
      <v>1</v>
      <v>1</v>
      <v>4</v>
      <v>7</v>
      <v>8</v>
      <v>9</v>
      <v>4</v>
    </spb>
    <spb s="0">
      <v>8</v>
      <v>Name</v>
      <v>LearnMoreOnLink</v>
    </spb>
    <spb s="17">
      <v>13</v>
      <v>2</v>
      <v>2</v>
      <v>13</v>
      <v>3</v>
      <v>13</v>
      <v>13</v>
      <v>13</v>
      <v>4</v>
      <v>4</v>
      <v>5</v>
      <v>6</v>
      <v>13</v>
      <v>4</v>
      <v>7</v>
      <v>8</v>
      <v>9</v>
      <v>4</v>
    </spb>
    <spb s="0">
      <v>9</v>
      <v>Name</v>
      <v>LearnMoreOnLink</v>
    </spb>
    <spb s="18">
      <v>1</v>
      <v>2</v>
      <v>1</v>
      <v>3</v>
      <v>1</v>
      <v>12</v>
      <v>1</v>
      <v>1</v>
      <v>4</v>
      <v>4</v>
      <v>5</v>
      <v>6</v>
      <v>1</v>
      <v>1</v>
      <v>1</v>
      <v>4</v>
      <v>7</v>
      <v>8</v>
      <v>9</v>
      <v>4</v>
    </spb>
    <spb s="0">
      <v>10</v>
      <v>Name</v>
      <v>LearnMoreOnLink</v>
    </spb>
    <spb s="19">
      <v>18</v>
      <v>2</v>
      <v>2</v>
      <v>18</v>
      <v>3</v>
      <v>18</v>
      <v>18</v>
      <v>18</v>
      <v>4</v>
      <v>5</v>
      <v>19</v>
      <v>18</v>
      <v>18</v>
      <v>18</v>
      <v>4</v>
      <v>7</v>
      <v>8</v>
      <v>9</v>
      <v>4</v>
    </spb>
    <spb s="8">
      <v>End of Day</v>
      <v>from previous close</v>
      <v>from previous close</v>
      <v>GMT</v>
    </spb>
    <spb s="0">
      <v>11</v>
      <v>Name</v>
      <v>LearnMoreOnLink</v>
    </spb>
    <spb s="20">
      <v>2</v>
      <v>2</v>
      <v>3</v>
      <v>15</v>
      <v>15</v>
      <v>4</v>
      <v>4</v>
      <v>5</v>
      <v>16</v>
      <v>15</v>
      <v>15</v>
      <v>15</v>
      <v>17</v>
      <v>8</v>
      <v>9</v>
      <v>4</v>
    </spb>
    <spb s="3">
      <v>18</v>
      <v>2</v>
      <v>2</v>
      <v>18</v>
      <v>3</v>
      <v>18</v>
      <v>18</v>
      <v>18</v>
      <v>4</v>
      <v>4</v>
      <v>5</v>
      <v>19</v>
      <v>18</v>
      <v>18</v>
      <v>18</v>
      <v>4</v>
      <v>7</v>
      <v>8</v>
      <v>9</v>
      <v>4</v>
    </spb>
    <spb s="0">
      <v>12</v>
      <v>Name</v>
      <v>LearnMoreOnLink</v>
    </spb>
    <spb s="21">
      <v>2</v>
      <v>3</v>
      <v>1</v>
      <v>1</v>
      <v>4</v>
      <v>4</v>
      <v>5</v>
      <v>20</v>
      <v>1</v>
      <v>1</v>
      <v>1</v>
      <v>4</v>
      <v>17</v>
      <v>8</v>
      <v>9</v>
      <v>4</v>
    </spb>
    <spb s="3">
      <v>15</v>
      <v>2</v>
      <v>2</v>
      <v>15</v>
      <v>3</v>
      <v>15</v>
      <v>15</v>
      <v>15</v>
      <v>4</v>
      <v>4</v>
      <v>5</v>
      <v>16</v>
      <v>15</v>
      <v>15</v>
      <v>15</v>
      <v>4</v>
      <v>7</v>
      <v>8</v>
      <v>9</v>
      <v>4</v>
    </spb>
    <spb s="3">
      <v>13</v>
      <v>2</v>
      <v>2</v>
      <v>13</v>
      <v>3</v>
      <v>13</v>
      <v>13</v>
      <v>13</v>
      <v>4</v>
      <v>4</v>
      <v>5</v>
      <v>14</v>
      <v>13</v>
      <v>13</v>
      <v>13</v>
      <v>4</v>
      <v>7</v>
      <v>8</v>
      <v>9</v>
      <v>4</v>
    </spb>
    <spb s="15">
      <v>21</v>
      <v>2</v>
      <v>21</v>
      <v>3</v>
      <v>21</v>
      <v>21</v>
      <v>21</v>
      <v>4</v>
      <v>5</v>
      <v>22</v>
      <v>21</v>
      <v>21</v>
      <v>21</v>
      <v>4</v>
      <v>7</v>
      <v>8</v>
      <v>9</v>
      <v>4</v>
    </spb>
    <spb s="19">
      <v>10</v>
      <v>2</v>
      <v>2</v>
      <v>10</v>
      <v>3</v>
      <v>10</v>
      <v>10</v>
      <v>10</v>
      <v>4</v>
      <v>5</v>
      <v>11</v>
      <v>10</v>
      <v>10</v>
      <v>10</v>
      <v>4</v>
      <v>7</v>
      <v>8</v>
      <v>9</v>
      <v>4</v>
    </spb>
    <spb s="0">
      <v>13</v>
      <v>Name</v>
      <v>LearnMoreOnLink</v>
    </spb>
    <spb s="22">
      <v>13</v>
      <v>2</v>
      <v>2</v>
      <v>13</v>
      <v>3</v>
      <v>13</v>
      <v>13</v>
      <v>13</v>
      <v>4</v>
      <v>4</v>
      <v>5</v>
      <v>14</v>
      <v>13</v>
      <v>13</v>
      <v>13</v>
      <v>4</v>
      <v>7</v>
      <v>9</v>
      <v>4</v>
    </spb>
    <spb s="0">
      <v>14</v>
      <v>Name</v>
      <v>LearnMoreOnLink</v>
    </spb>
    <spb s="23">
      <v>21</v>
      <v>2</v>
      <v>21</v>
      <v>3</v>
      <v>21</v>
      <v>21</v>
      <v>21</v>
      <v>4</v>
      <v>5</v>
      <v>22</v>
      <v>21</v>
      <v>21</v>
      <v>21</v>
      <v>4</v>
      <v>7</v>
      <v>8</v>
      <v>9</v>
      <v>4</v>
    </spb>
    <spb s="3">
      <v>13</v>
      <v>2</v>
      <v>2</v>
      <v>13</v>
      <v>3</v>
      <v>13</v>
      <v>13</v>
      <v>13</v>
      <v>4</v>
      <v>4</v>
      <v>5</v>
      <v>23</v>
      <v>13</v>
      <v>13</v>
      <v>13</v>
      <v>4</v>
      <v>7</v>
      <v>8</v>
      <v>9</v>
      <v>4</v>
    </spb>
    <spb s="0">
      <v>15</v>
      <v>Name</v>
      <v>LearnMoreOnLink</v>
    </spb>
    <spb s="24">
      <v>1</v>
      <v>2</v>
      <v>1</v>
      <v>3</v>
      <v>1</v>
      <v>1</v>
      <v>1</v>
      <v>4</v>
      <v>4</v>
      <v>5</v>
      <v>6</v>
      <v>1</v>
      <v>1</v>
      <v>1</v>
      <v>4</v>
      <v>7</v>
      <v>8</v>
      <v>9</v>
      <v>4</v>
    </spb>
    <spb s="7">
      <v>21</v>
      <v>2</v>
      <v>21</v>
      <v>3</v>
      <v>21</v>
      <v>21</v>
      <v>21</v>
      <v>4</v>
      <v>4</v>
      <v>5</v>
      <v>22</v>
      <v>21</v>
      <v>21</v>
      <v>21</v>
      <v>4</v>
      <v>7</v>
      <v>8</v>
      <v>9</v>
      <v>4</v>
    </spb>
    <spb s="11">
      <v>13</v>
      <v>2</v>
      <v>2</v>
      <v>13</v>
      <v>3</v>
      <v>13</v>
      <v>12</v>
      <v>13</v>
      <v>13</v>
      <v>4</v>
      <v>4</v>
      <v>5</v>
      <v>6</v>
      <v>13</v>
      <v>13</v>
      <v>13</v>
      <v>4</v>
      <v>7</v>
      <v>8</v>
      <v>9</v>
      <v>4</v>
    </spb>
    <spb s="0">
      <v>16</v>
      <v>Name</v>
      <v>LearnMoreOnLink</v>
    </spb>
    <spb s="25">
      <v>2</v>
      <v>2</v>
      <v>3</v>
      <v>15</v>
      <v>15</v>
      <v>4</v>
      <v>4</v>
      <v>5</v>
      <v>16</v>
      <v>15</v>
      <v>15</v>
      <v>15</v>
      <v>4</v>
      <v>7</v>
      <v>8</v>
      <v>9</v>
      <v>4</v>
    </spb>
    <spb s="0">
      <v>17</v>
      <v>Name</v>
      <v>LearnMoreOnLink</v>
    </spb>
    <spb s="26">
      <v>13</v>
      <v>2</v>
      <v>13</v>
      <v>3</v>
      <v>13</v>
      <v>13</v>
      <v>13</v>
      <v>4</v>
      <v>4</v>
      <v>5</v>
      <v>14</v>
      <v>13</v>
      <v>13</v>
      <v>13</v>
      <v>4</v>
      <v>7</v>
      <v>9</v>
      <v>4</v>
    </spb>
    <spb s="4">
      <v>Delayed 15 minutes</v>
      <v>from previous close</v>
      <v>from previous close</v>
      <v>Borsa Italia</v>
      <v>GMT</v>
    </spb>
    <spb s="3">
      <v>21</v>
      <v>2</v>
      <v>2</v>
      <v>21</v>
      <v>3</v>
      <v>21</v>
      <v>21</v>
      <v>21</v>
      <v>4</v>
      <v>4</v>
      <v>5</v>
      <v>22</v>
      <v>21</v>
      <v>21</v>
      <v>21</v>
      <v>4</v>
      <v>7</v>
      <v>8</v>
      <v>9</v>
      <v>4</v>
    </spb>
    <spb s="0">
      <v>18</v>
      <v>Name</v>
      <v>LearnMoreOnLink</v>
    </spb>
    <spb s="27">
      <v>21</v>
      <v>2</v>
      <v>21</v>
      <v>3</v>
      <v>21</v>
      <v>21</v>
      <v>21</v>
      <v>4</v>
      <v>4</v>
      <v>5</v>
      <v>22</v>
      <v>21</v>
      <v>21</v>
      <v>21</v>
      <v>7</v>
      <v>8</v>
      <v>9</v>
      <v>4</v>
    </spb>
    <spb s="0">
      <v>19</v>
      <v>Name</v>
      <v>LearnMoreOnLink</v>
    </spb>
    <spb s="28">
      <v>1</v>
      <v>2</v>
      <v>2</v>
      <v>1</v>
      <v>3</v>
      <v>1</v>
      <v>1</v>
      <v>1</v>
      <v>4</v>
      <v>4</v>
      <v>5</v>
      <v>6</v>
      <v>1</v>
      <v>1</v>
      <v>1</v>
      <v>4</v>
      <v>7</v>
      <v>8</v>
      <v>9</v>
      <v>4</v>
      <v>1</v>
      <v>1</v>
      <v>5</v>
    </spb>
    <spb s="29">
      <v>at close</v>
      <v>from previous close</v>
      <v>from previous close</v>
      <v>Source: Nasdaq</v>
      <v>GMT</v>
      <v>Delayed 15 minutes</v>
      <v>from close</v>
      <v>from close</v>
    </spb>
    <spb s="21">
      <v>2</v>
      <v>3</v>
      <v>15</v>
      <v>15</v>
      <v>4</v>
      <v>4</v>
      <v>5</v>
      <v>16</v>
      <v>15</v>
      <v>15</v>
      <v>15</v>
      <v>4</v>
      <v>7</v>
      <v>8</v>
      <v>9</v>
      <v>4</v>
    </spb>
    <spb s="0">
      <v>20</v>
      <v>Name</v>
      <v>LearnMoreOnLink</v>
    </spb>
    <spb s="30">
      <v>2</v>
      <v>2</v>
      <v>3</v>
      <v>15</v>
      <v>15</v>
      <v>15</v>
      <v>4</v>
      <v>4</v>
      <v>5</v>
      <v>16</v>
      <v>15</v>
      <v>15</v>
      <v>15</v>
      <v>4</v>
      <v>7</v>
      <v>8</v>
      <v>9</v>
      <v>4</v>
    </spb>
    <spb s="7">
      <v>13</v>
      <v>2</v>
      <v>13</v>
      <v>3</v>
      <v>13</v>
      <v>13</v>
      <v>13</v>
      <v>4</v>
      <v>4</v>
      <v>5</v>
      <v>14</v>
      <v>13</v>
      <v>13</v>
      <v>13</v>
      <v>4</v>
      <v>7</v>
      <v>8</v>
      <v>9</v>
      <v>4</v>
    </spb>
    <spb s="0">
      <v>21</v>
      <v>Name</v>
      <v>LearnMoreOnLink</v>
    </spb>
    <spb s="31">
      <v>1</v>
      <v>1</v>
      <v>3</v>
      <v>1</v>
      <v>1</v>
      <v>1</v>
      <v>4</v>
      <v>4</v>
      <v>5</v>
      <v>6</v>
      <v>1</v>
      <v>1</v>
      <v>1</v>
      <v>4</v>
      <v>7</v>
      <v>8</v>
      <v>9</v>
      <v>4</v>
    </spb>
    <spb s="4">
      <v>Delayed 15 minutes</v>
      <v>from previous close</v>
      <v>from previous close</v>
      <v>Source: Nasdaq</v>
      <v>GMT</v>
    </spb>
    <spb s="28">
      <v>24</v>
      <v>2</v>
      <v>2</v>
      <v>24</v>
      <v>3</v>
      <v>24</v>
      <v>24</v>
      <v>24</v>
      <v>4</v>
      <v>4</v>
      <v>5</v>
      <v>25</v>
      <v>24</v>
      <v>24</v>
      <v>24</v>
      <v>4</v>
      <v>7</v>
      <v>8</v>
      <v>9</v>
      <v>4</v>
      <v>24</v>
      <v>24</v>
      <v>5</v>
    </spb>
    <spb s="32">
      <v>at close</v>
      <v>from previous close</v>
      <v>from previous close</v>
      <v>GMT</v>
      <v>Delayed 15 minutes</v>
      <v>from close</v>
      <v>from close</v>
    </spb>
    <spb s="3">
      <v>26</v>
      <v>2</v>
      <v>2</v>
      <v>26</v>
      <v>3</v>
      <v>26</v>
      <v>26</v>
      <v>26</v>
      <v>4</v>
      <v>4</v>
      <v>5</v>
      <v>27</v>
      <v>26</v>
      <v>26</v>
      <v>26</v>
      <v>4</v>
      <v>7</v>
      <v>8</v>
      <v>9</v>
      <v>4</v>
    </spb>
    <spb s="4">
      <v>Delayed 15 minutes</v>
      <v>from previous close</v>
      <v>from previous close</v>
      <v>PSE</v>
      <v>GMT</v>
    </spb>
    <spb s="0">
      <v>22</v>
      <v>Name</v>
      <v>LearnMoreOnLink</v>
    </spb>
    <spb s="15">
      <v>15</v>
      <v>2</v>
      <v>15</v>
      <v>3</v>
      <v>15</v>
      <v>15</v>
      <v>15</v>
      <v>4</v>
      <v>5</v>
      <v>28</v>
      <v>15</v>
      <v>15</v>
      <v>15</v>
      <v>4</v>
      <v>7</v>
      <v>8</v>
      <v>9</v>
      <v>4</v>
    </spb>
    <spb s="33">
      <v>from previous close</v>
      <v>from previous close</v>
      <v>GMT</v>
    </spb>
    <spb s="22">
      <v>1</v>
      <v>2</v>
      <v>2</v>
      <v>1</v>
      <v>3</v>
      <v>1</v>
      <v>1</v>
      <v>1</v>
      <v>4</v>
      <v>4</v>
      <v>5</v>
      <v>6</v>
      <v>1</v>
      <v>1</v>
      <v>1</v>
      <v>4</v>
      <v>7</v>
      <v>9</v>
      <v>4</v>
    </spb>
    <spb s="11">
      <v>1</v>
      <v>2</v>
      <v>2</v>
      <v>1</v>
      <v>3</v>
      <v>1</v>
      <v>12</v>
      <v>1</v>
      <v>1</v>
      <v>4</v>
      <v>4</v>
      <v>5</v>
      <v>22</v>
      <v>1</v>
      <v>1</v>
      <v>1</v>
      <v>4</v>
      <v>7</v>
      <v>8</v>
      <v>9</v>
      <v>4</v>
    </spb>
  </spbData>
</supportingPropertyBags>
</file>

<file path=xl/richData/rdsupportingpropertybagstructure.xml><?xml version="1.0" encoding="utf-8"?>
<spbStructures xmlns="http://schemas.microsoft.com/office/spreadsheetml/2017/richdata2" count="34">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Order" t="spba"/>
    <k n="TitleProperty" t="s"/>
  </s>
  <s>
    <k n="ExchangeID" t="spb"/>
    <k n="UniqueName" t="spb"/>
    <k n="`%ProviderInfo"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Low" t="i"/>
    <k n="P/E" t="i"/>
    <k n="Beta" t="i"/>
    <k n="High" t="i"/>
    <k n="Name" t="i"/>
    <k n="Open" t="i"/>
    <k n="Price" t="i"/>
    <k n="Change" t="i"/>
    <k n="Volume" t="i"/>
    <k n="Employees" t="i"/>
    <k n="Change (%)" t="i"/>
    <k n="Market cap" t="i"/>
    <k n="Previous close" t="i"/>
    <k n="Volume average" t="i"/>
    <k n="Last trade time" t="i"/>
    <k n="`%EntityServiceId" t="i"/>
    <k n="Shares outstanding" t="i"/>
  </s>
  <s>
    <k n="Beta" t="i"/>
    <k n="Name" t="i"/>
    <k n="Price" t="i"/>
    <k n="Change" t="i"/>
    <k n="Volume" t="i"/>
    <k n="Employees" t="i"/>
    <k n="Change (%)" t="i"/>
    <k n="Market cap" t="i"/>
    <k n="52 week low" t="i"/>
    <k n="52 week high" t="i"/>
    <k n="Previous close" t="i"/>
    <k n="Last trade time" t="i"/>
    <k n="Year incorporated" t="i"/>
    <k n="`%EntityServiceId" t="i"/>
    <k n="Shares outstanding" t="i"/>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E" t="i"/>
    <k n="Beta" t="i"/>
    <k n="Name" t="i"/>
    <k n="Price" t="i"/>
    <k n="Change" t="i"/>
    <k n="Volume" t="i"/>
    <k n="Employees" t="i"/>
    <k n="Change (%)" t="i"/>
    <k n="Market cap" t="i"/>
    <k n="52 week low" t="i"/>
    <k n="52 week high" t="i"/>
    <k n="Previous close" t="i"/>
    <k n="Last trade time" t="i"/>
    <k n="`%EntityServiceId" t="i"/>
    <k n="Shares outstanding" t="i"/>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E" t="i"/>
    <k n="Beta" t="i"/>
    <k n="Name" t="i"/>
    <k n="Price" t="i"/>
    <k n="Change" t="i"/>
    <k n="Volume" t="i"/>
    <k n="Employees" t="i"/>
    <k n="Change (%)" t="i"/>
    <k n="Market cap" t="i"/>
    <k n="52 week low" t="i"/>
    <k n="52 week high" t="i"/>
    <k n="Previous close" t="i"/>
    <k n="Last trade time" t="i"/>
    <k n="Year incorporated" t="i"/>
    <k n="`%EntityServiceId" t="i"/>
    <k n="Shares outstanding" t="i"/>
  </s>
  <s>
    <k n="Beta" t="i"/>
    <k n="Name"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E" t="i"/>
    <k n="Beta" t="i"/>
    <k n="Name"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P/E" t="i"/>
    <k n="Beta"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k n="Price (Extended hours)" t="s"/>
    <k n="Change (Extended hours)" t="s"/>
    <k n="Change % (Extended hours)" t="s"/>
  </s>
  <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x:dxf>
      <x:numFmt numFmtId="35" formatCode="_(* #,##0.00_);_(* \(#,##0.00\);_(* &quot;-&quot;??_);_(@_)"/>
    </x:dxf>
    <x:dxf>
      <x:numFmt numFmtId="19" formatCode="m/d/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_([$$-en-AU]* #,##0.00_);_([$$-en-AU]* (#,##0.00);_([$$-en-AU]* "-"??_);_(@_)</rpv>
    </rSty>
    <rSty dxfid="1">
      <rpv i="0">_([$$-en-AU]* #,##0_);_([$$-en-AU]* (#,##0);_([$$-en-AU]* "-"_);_(@_)</rpv>
    </rSty>
    <rSty>
      <rpv i="2">1</rpv>
    </rSty>
    <rSty dxfid="1">
      <rpv i="0">_([$€-x-euro2] * #,##0.00_);_([$€-x-euro2] * (#,##0.00);_([$€-x-euro2] * "-"??_);_(@_)</rpv>
    </rSty>
    <rSty dxfid="1">
      <rpv i="0">_([$€-x-euro2] * #,##0_);_([$€-x-euro2] * (#,##0);_([$€-x-euro2] * "-"_);_(@_)</rpv>
    </rSty>
    <rSty dxfid="7">
      <rpv i="0">_(* #,##0.00_);_(* (#,##0.00);_(* "-"??_);_(@_)</rpv>
    </rSty>
    <rSty dxfid="1">
      <rpv i="0">_([$£-en-GB]* #,##0_);_([$£-en-GB]* (#,##0);_([$£-en-GB]* "-"_);_(@_)</rpv>
    </rSty>
    <rSty dxfid="8"/>
    <rSty dxfid="1">
      <rpv i="0" xml:space="preserve">_ * #,##0.00_) [$zł-pl-PL]_ ;_ * (#,##0.00) [$zł-pl-PL]_ ;_ * "-"??_) [$zł-pl-PL]_ ;_ @_ </rpv>
    </rSty>
    <rSty dxfid="1">
      <rpv i="0" xml:space="preserve">_ * #,##0_) [$zł-pl-PL]_ ;_ * (#,##0) [$zł-pl-PL]_ ;_ * "-"_) [$zł-pl-PL]_ ;_ @_ </rpv>
    </rSty>
    <rSty dxfid="1">
      <rpv i="0">_([$$-es-AR] * #,##0_);_([$$-es-AR] * (#,##0);_([$$-es-AR] * "-"_);_(@_)</rpv>
    </rSty>
    <rSty dxfid="1">
      <rpv i="0">_([$$-en-CA]* #,##0.00_);_([$$-en-CA]* (#,##0.00);_([$$-en-CA]* "-"??_);_(@_)</rpv>
    </rSty>
    <rSty dxfid="1">
      <rpv i="0">_([$$-en-CA]* #,##0_);_([$$-en-CA]* (#,##0);_([$$-en-CA]* "-"_);_(@_)</rpv>
    </rSty>
    <rSty dxfid="1">
      <rpv i="0">_([$$-zh-SG]* #,##0_);_([$$-zh-SG]* (#,##0);_([$$-zh-SG]* "-"_);_(@_)</rpv>
    </rSty>
    <rSty dxfid="1">
      <rpv i="0">_-* #,##0.00 [$kr-se-NO]_-;-* #,##0.00 [$kr-se-NO]_-;_-* "-"?? [$kr-se-NO]_-;_-@_-</rpv>
    </rSty>
    <rSty dxfid="1">
      <rpv i="0">_-* #,##0 [$kr-se-NO]_-;-* #,##0 [$kr-se-NO]_-;_-* "-" [$kr-se-NO]_-;_-@_-</rpv>
    </rSty>
    <rSty dxfid="1">
      <rpv i="0">_([$₱-en-PH]* #,##0.00_);_([$₱-en-PH]* (#,##0.00);_([$₱-en-PH]* "-"??_);_(@_)</rpv>
    </rSty>
    <rSty dxfid="1">
      <rpv i="0">_([$₱-en-PH]* #,##0_);_([$₱-en-PH]* (#,##0);_([$₱-en-PH]* "-"_);_(@_)</rpv>
    </rSty>
    <rSty dxfid="1">
      <rpv i="0">_-* #,##0 [$₪-he-IL]_-;-* #,##0 [$₪-he-IL]_-;_-* "-" [$₪-he-IL]_-;_-@_-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5A3D6C0-8E1D-E34D-83A8-7A52454C4B26}">
  <we:reference id="wa200003886" version="1.0.0.0" store="en-US" storeType="OMEX"/>
  <we:alternateReferences>
    <we:reference id="wa200003886" version="1.0.0.0" store="" storeType="OMEX"/>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_xldudf_FS_TEST</we:customFunctionIds>
        <we:customFunctionIds>_xldudf_FS_DIVIDENDS</we:customFunctionIds>
        <we:customFunctionIds>_xldudf_FS_INSTITUTIONALPORTFOLIOS</we:customFunctionIds>
        <we:customFunctionIds>_xldudf_FS_EARNINGSCALENDAR</we:customFunctionIds>
        <we:customFunctionIds>_xldudf_FS_EQUITYTICK</we:customFunctionIds>
        <we:customFunctionIds>_xldudf_FS_SHORTINTEREST</we:customFunctionIds>
        <we:customFunctionIds>_xldudf_FS_OPTIONEXPIRATIONDATES</we:customFunctionIds>
        <we:customFunctionIds>_xldudf_FS_OPTIONCHAIN</we:customFunctionIds>
        <we:customFunctionIds>_xldudf_FS_EQUITYMETRICS</we:customFunctionIds>
        <we:customFunctionIds>_xldudf_FS_EQUITYFULLFINANCIALS</we:customFunctionIds>
        <we:customFunctionIds>_xldudf_FS_EQUITYCANDLES</we:customFunctionIds>
        <we:customFunctionIds>_xldudf_FS_FOREXCANDLES</we:customFunctionIds>
        <we:customFunctionIds>_xldudf_FS_CRYPTOCANDLES</we:customFunctionIds>
        <we:customFunctionIds>_xldudf_FS_ETFCANDLES</we:customFunctionIds>
        <we:customFunctionIds>_xldudf_FS_MUTUALFUNDCANDLES</we:customFunctionIds>
        <we:customFunctionIds>_xldudf_FS_FOREXALLRATES</we:customFunctionIds>
        <we:customFunctionIds>_xldudf_FS_CRYPTOPROFILE</we:customFunctionIds>
        <we:customFunctionIds>_xldudf_FS_ETFPROFILE</we:customFunctionIds>
        <we:customFunctionIds>_xldudf_FS_MUTUALFUNDPROFILE</we:customFunctionIds>
        <we:customFunctionIds>_xldudf_FS_LATEST</we:customFunctionIds>
        <we:customFunctionIds>_xldudf_FS_STREAMING</we:customFunctionIds>
        <we:customFunctionIds>_xldudf_FS_PATTERNRECOGNITION</we:customFunctionIds>
        <we:customFunctionIds>_xldudf_FS_SUPPORTRESISTANCE</we:customFunctionIds>
        <we:customFunctionIds>_xldudf_FS_AGGREGATEINDICATORS</we:customFunctionIds>
        <we:customFunctionIds>_xldudf_FS_TECHNICALINDICATORS</we:customFunctionIds>
        <we:customFunctionIds>_xldudf_FS_ESG</we:customFunctionIds>
        <we:customFunctionIds>_xldudf_FS_EARNINGSQUALITY</we:customFunctionIds>
        <we:customFunctionIds>_xldudf_FS_API</we:customFunctionIds>
        <we:customFunctionIds>_xldudf_FS_ETFHOLDINGS</we:customFunctionIds>
        <we:customFunctionIds>_xldudf_FS_MUTUALFUNDHOLDINGS</we:customFunctionIds>
        <we:customFunctionIds>_xldudf_FS_BONDCANDLES</we:customFunctionIds>
        <we:customFunctionIds>_xldudf_FS_BONDTICK</we:customFunctionIds>
        <we:customFunctionIds>_xldudf_FS_FUTURESCANDLES</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23067-6540-2348-AEC5-BA261E787D72}">
  <dimension ref="A1:AJ443"/>
  <sheetViews>
    <sheetView tabSelected="1" topLeftCell="Q1" workbookViewId="0">
      <selection activeCell="AF11" sqref="AF2:AF11"/>
    </sheetView>
  </sheetViews>
  <sheetFormatPr baseColWidth="10" defaultRowHeight="16" x14ac:dyDescent="0.2"/>
  <cols>
    <col min="1" max="1" width="61.1640625" customWidth="1"/>
    <col min="2" max="2" width="7" bestFit="1" customWidth="1"/>
    <col min="3" max="3" width="50.6640625" customWidth="1"/>
    <col min="4" max="4" width="82.1640625" customWidth="1"/>
    <col min="5" max="5" width="10" style="3" customWidth="1"/>
    <col min="6" max="6" width="38.83203125" customWidth="1"/>
    <col min="7" max="7" width="11.5" customWidth="1"/>
    <col min="8" max="8" width="29.6640625" customWidth="1"/>
    <col min="9" max="9" width="8.1640625" customWidth="1"/>
    <col min="10" max="10" width="10.5" style="7" customWidth="1"/>
    <col min="11" max="11" width="12.83203125" style="7" customWidth="1"/>
    <col min="12" max="12" width="8.6640625" style="7" customWidth="1"/>
    <col min="13" max="13" width="9.1640625" customWidth="1"/>
    <col min="14" max="16" width="10.5" style="7" customWidth="1"/>
    <col min="17" max="17" width="12.5" style="7" customWidth="1"/>
    <col min="18" max="18" width="12.1640625" style="7" customWidth="1"/>
    <col min="19" max="19" width="17.33203125" style="3" customWidth="1"/>
    <col min="20" max="20" width="11.6640625" style="7" bestFit="1" customWidth="1"/>
    <col min="21" max="21" width="14.6640625" style="3" customWidth="1"/>
    <col min="22" max="22" width="5.33203125" customWidth="1"/>
    <col min="23" max="23" width="18.6640625" style="3" customWidth="1"/>
    <col min="24" max="24" width="8.1640625" style="7" bestFit="1" customWidth="1"/>
    <col min="25" max="25" width="10.83203125" customWidth="1"/>
    <col min="26" max="26" width="14.33203125" customWidth="1"/>
    <col min="27" max="27" width="11.33203125" customWidth="1"/>
    <col min="28" max="28" width="15.1640625" style="3" bestFit="1" customWidth="1"/>
    <col min="29" max="29" width="13.6640625" style="3" bestFit="1" customWidth="1"/>
    <col min="30" max="30" width="22.6640625" style="3" bestFit="1" customWidth="1"/>
    <col min="31" max="31" width="20.1640625" style="3" bestFit="1" customWidth="1"/>
    <col min="32" max="32" width="18.5" style="7" bestFit="1" customWidth="1"/>
  </cols>
  <sheetData>
    <row r="1" spans="1:34" x14ac:dyDescent="0.2">
      <c r="A1" t="s">
        <v>5</v>
      </c>
      <c r="B1" t="s">
        <v>0</v>
      </c>
      <c r="C1" t="s">
        <v>2</v>
      </c>
      <c r="D1" t="s">
        <v>3</v>
      </c>
      <c r="E1" s="3" t="s">
        <v>4</v>
      </c>
      <c r="F1" t="s">
        <v>1</v>
      </c>
      <c r="G1" t="s">
        <v>6</v>
      </c>
      <c r="H1" t="s">
        <v>9</v>
      </c>
      <c r="I1" t="s">
        <v>7</v>
      </c>
      <c r="J1" s="7" t="s">
        <v>8</v>
      </c>
      <c r="K1" s="7" t="s">
        <v>10</v>
      </c>
      <c r="L1" s="7" t="s">
        <v>11</v>
      </c>
      <c r="M1" t="s">
        <v>12</v>
      </c>
      <c r="N1" s="7" t="s">
        <v>13</v>
      </c>
      <c r="O1" s="7" t="s">
        <v>14</v>
      </c>
      <c r="P1" s="7" t="s">
        <v>15</v>
      </c>
      <c r="Q1" s="7" t="s">
        <v>16</v>
      </c>
      <c r="R1" s="7" t="s">
        <v>17</v>
      </c>
      <c r="S1" s="3" t="s">
        <v>18</v>
      </c>
      <c r="T1" s="7" t="s">
        <v>19</v>
      </c>
      <c r="U1" s="3" t="s">
        <v>20</v>
      </c>
      <c r="V1" t="s">
        <v>21</v>
      </c>
      <c r="W1" s="3" t="s">
        <v>22</v>
      </c>
      <c r="X1" s="7" t="s">
        <v>23</v>
      </c>
      <c r="Y1" t="s">
        <v>24</v>
      </c>
      <c r="Z1" t="s">
        <v>30</v>
      </c>
      <c r="AA1" t="s">
        <v>31</v>
      </c>
      <c r="AB1" s="3" t="s">
        <v>25</v>
      </c>
      <c r="AC1" s="3" t="s">
        <v>27</v>
      </c>
      <c r="AD1" s="3" t="s">
        <v>28</v>
      </c>
      <c r="AE1" s="3" t="s">
        <v>29</v>
      </c>
      <c r="AF1" s="7" t="s">
        <v>371</v>
      </c>
    </row>
    <row r="2" spans="1:34" x14ac:dyDescent="0.2">
      <c r="A2" s="1" t="e" vm="1">
        <v>#VALUE!</v>
      </c>
      <c r="B2" t="str" cm="1">
        <f t="array" ref="B2">_FV(A2,"Ticker symbol",TRUE)</f>
        <v>MMM</v>
      </c>
      <c r="C2" t="str" cm="1">
        <f t="array" ref="C2">_FV(A2,"Official name",TRUE)</f>
        <v>3M COMPANY</v>
      </c>
      <c r="D2" t="str" cm="1">
        <f t="array" ref="D2">_FV(A2,"Headquarters")</f>
        <v>3M Center, Bldg. 220-13E-26A, SAINT PAUL, MN, 55144-1000 US</v>
      </c>
      <c r="E2" s="3" cm="1">
        <f t="array" ref="E2">IFERROR(_FV(A2,"Employees"), "NA")</f>
        <v>92000</v>
      </c>
      <c r="F2" t="str" cm="1">
        <f t="array" ref="F2">_FV(A2,"Industry")</f>
        <v>Consumer Goods Conglomerates</v>
      </c>
      <c r="G2" s="3" cm="1">
        <f t="array" ref="G2">IFERROR(_FV(A2,"Year incorporated",TRUE), "NA")</f>
        <v>1929</v>
      </c>
      <c r="H2" s="3" t="str" cm="1">
        <f t="array" ref="H2">_FV(A2,"Exchange")</f>
        <v>New York Stock Exchange</v>
      </c>
      <c r="I2" t="str" cm="1">
        <f t="array" ref="I2">_FV(A2,"Currency")</f>
        <v>USD</v>
      </c>
      <c r="J2" s="7" cm="1">
        <f t="array" ref="J2">_FV(A2,"Price")</f>
        <v>105.41</v>
      </c>
      <c r="K2" s="7" cm="1">
        <f t="array" ref="K2">_FV(A2,"Previous close",TRUE)</f>
        <v>106.37</v>
      </c>
      <c r="L2" s="7" cm="1">
        <f t="array" ref="L2">_FV(A2,"Change")</f>
        <v>-0.96</v>
      </c>
      <c r="M2" s="4" cm="1">
        <f t="array" ref="M2">_FV(A2,"Change (%)",TRUE)</f>
        <v>-9.025E-3</v>
      </c>
      <c r="N2" s="7" cm="1">
        <f t="array" ref="N2">IFERROR(_FV(A2,"Open"), "NA")</f>
        <v>106.49</v>
      </c>
      <c r="O2" s="7" cm="1">
        <f t="array" ref="O2">IFERROR(_FV(A2,"High"), "NA")</f>
        <v>106.75</v>
      </c>
      <c r="P2" s="7" cm="1">
        <f t="array" ref="P2">IFERROR(_FV(A2,"Low"), "NA")</f>
        <v>104.961</v>
      </c>
      <c r="Q2" s="7" cm="1">
        <f t="array" ref="Q2">IFERROR(_FV(A2,"52 week high",TRUE),"NA")</f>
        <v>133.91</v>
      </c>
      <c r="R2" s="7" cm="1">
        <f t="array" ref="R2">IFERROR(_FV(A2,"52 week low",TRUE),"NA")</f>
        <v>92.38</v>
      </c>
      <c r="S2" s="3" cm="1">
        <f t="array" ref="S2">_FV(A2,"Shares outstanding",TRUE)</f>
        <v>551992400</v>
      </c>
      <c r="T2" s="7" cm="1">
        <f t="array" ref="T2">_FV(A2,"Volume")</f>
        <v>706828</v>
      </c>
      <c r="U2" s="3" cm="1">
        <f t="array" ref="U2">IFERROR(_FV(A2,"Volume average",TRUE), "NA")</f>
        <v>3268578</v>
      </c>
      <c r="V2" s="5" cm="1">
        <f t="array" ref="V2">IFERROR(_FV(A2,"Beta"), "NA")</f>
        <v>0.96599999999999997</v>
      </c>
      <c r="W2" s="3" cm="1">
        <f t="array" ref="W2">_FV(A2,"Market cap",TRUE)</f>
        <v>58185518884</v>
      </c>
      <c r="X2" s="7" cm="1">
        <f t="array" ref="X2">IFERROR(_FV(A2,"P/E",TRUE), "NA")</f>
        <v>10.8056</v>
      </c>
      <c r="Y2" t="str" cm="1">
        <f t="array" ref="Y2">_FV(A2,"Instrument type",TRUE)</f>
        <v>Stock</v>
      </c>
      <c r="Z2" s="6" cm="1">
        <f t="array" ref="Z2">_FV(A2,"Last trade time",TRUE)</f>
        <v>45176.643050416409</v>
      </c>
      <c r="AA2" t="s">
        <v>345</v>
      </c>
      <c r="AB2">
        <v>5777000000</v>
      </c>
      <c r="AC2" s="3">
        <v>3655000000</v>
      </c>
      <c r="AD2" s="3">
        <v>4532000000</v>
      </c>
      <c r="AE2" s="3">
        <v>9523000000</v>
      </c>
      <c r="AF2" s="7" cm="1">
        <f t="array" ref="AF2">IFERROR(_xldudf_FS_EQUITYMETRICS($B2, "ytd_price_return_daily"),"NA")</f>
        <v>-0.108989</v>
      </c>
      <c r="AG2" s="7"/>
      <c r="AH2" s="7"/>
    </row>
    <row r="3" spans="1:34" x14ac:dyDescent="0.2">
      <c r="A3" s="1" t="e" vm="2">
        <v>#VALUE!</v>
      </c>
      <c r="B3" t="str" cm="1">
        <f t="array" ref="B3">_FV(A3,"Ticker symbol",TRUE)</f>
        <v>ABT</v>
      </c>
      <c r="C3" t="str" cm="1">
        <f t="array" ref="C3">_FV(A3,"Official name",TRUE)</f>
        <v>ABBOTT LABORATORIES</v>
      </c>
      <c r="D3" t="str" cm="1">
        <f t="array" ref="D3">_FV(A3,"Headquarters")</f>
        <v>100 Abbott Park Rd, ABBOTT PARK, IL, 60064-3500 US</v>
      </c>
      <c r="E3" s="3" cm="1">
        <f t="array" ref="E3">IFERROR(_FV(A3,"Employees"), "NA")</f>
        <v>115000</v>
      </c>
      <c r="F3" t="str" cm="1">
        <f t="array" ref="F3">_FV(A3,"Industry")</f>
        <v>Healthcare Equipment &amp; Supplies</v>
      </c>
      <c r="G3" s="3" cm="1">
        <f t="array" ref="G3">IFERROR(_FV(A3,"Year incorporated",TRUE), "NA")</f>
        <v>1900</v>
      </c>
      <c r="H3" s="3" t="str" cm="1">
        <f t="array" ref="H3">_FV(A3,"Exchange")</f>
        <v>New York Stock Exchange</v>
      </c>
      <c r="I3" t="str" cm="1">
        <f t="array" ref="I3">_FV(A3,"Currency")</f>
        <v>USD</v>
      </c>
      <c r="J3" s="7" cm="1">
        <f t="array" ref="J3">_FV(A3,"Price")</f>
        <v>101.505</v>
      </c>
      <c r="K3" s="7" cm="1">
        <f t="array" ref="K3">_FV(A3,"Previous close",TRUE)</f>
        <v>101.56</v>
      </c>
      <c r="L3" s="7" cm="1">
        <f t="array" ref="L3">_FV(A3,"Change")</f>
        <v>-5.5E-2</v>
      </c>
      <c r="M3" s="4" cm="1">
        <f t="array" ref="M3">_FV(A3,"Change (%)",TRUE)</f>
        <v>-5.4160000000000005E-4</v>
      </c>
      <c r="N3" s="7" cm="1">
        <f t="array" ref="N3">IFERROR(_FV(A3,"Open"), "NA")</f>
        <v>101.95</v>
      </c>
      <c r="O3" s="7" cm="1">
        <f t="array" ref="O3">IFERROR(_FV(A3,"High"), "NA")</f>
        <v>102.28</v>
      </c>
      <c r="P3" s="7" cm="1">
        <f t="array" ref="P3">IFERROR(_FV(A3,"Low"), "NA")</f>
        <v>100.81</v>
      </c>
      <c r="Q3" s="7" cm="1">
        <f t="array" ref="Q3">IFERROR(_FV(A3,"52 week high",TRUE),"NA")</f>
        <v>115.83</v>
      </c>
      <c r="R3" s="7" cm="1">
        <f t="array" ref="R3">IFERROR(_FV(A3,"52 week low",TRUE),"NA")</f>
        <v>93.25</v>
      </c>
      <c r="S3" s="3" cm="1">
        <f t="array" ref="S3">_FV(A3,"Shares outstanding",TRUE)</f>
        <v>1735358000</v>
      </c>
      <c r="T3" s="7" cm="1">
        <f t="array" ref="T3">_FV(A3,"Volume")</f>
        <v>1135182</v>
      </c>
      <c r="U3" s="3" cm="1">
        <f t="array" ref="U3">IFERROR(_FV(A3,"Volume average",TRUE), "NA")</f>
        <v>4182243</v>
      </c>
      <c r="V3" s="5" cm="1">
        <f t="array" ref="V3">IFERROR(_FV(A3,"Beta"), "NA")</f>
        <v>0.67630000000000001</v>
      </c>
      <c r="W3" s="3" cm="1">
        <f t="array" ref="W3">_FV(A3,"Market cap",TRUE)</f>
        <v>176147513790</v>
      </c>
      <c r="X3" s="7" cm="1">
        <f t="array" ref="X3">IFERROR(_FV(A3,"P/E",TRUE), "NA")</f>
        <v>34.531100000000002</v>
      </c>
      <c r="Y3" t="str" cm="1">
        <f t="array" ref="Y3">_FV(A3,"Instrument type",TRUE)</f>
        <v>Stock</v>
      </c>
      <c r="Z3" s="6" cm="1">
        <f t="array" ref="Z3">_FV(A3,"Last trade time",TRUE)</f>
        <v>45176.64309262656</v>
      </c>
      <c r="AA3" t="s">
        <v>346</v>
      </c>
      <c r="AB3">
        <v>6933000000</v>
      </c>
      <c r="AC3" s="3">
        <v>9882000000</v>
      </c>
      <c r="AD3" s="3">
        <v>6218000000</v>
      </c>
      <c r="AE3" s="3">
        <v>15489000000</v>
      </c>
      <c r="AF3" s="7" cm="1">
        <f t="array" ref="AF3">IFERROR(_xldudf_FS_EQUITYMETRICS($B3, "ytd_price_return_daily"),"NA")</f>
        <v>-8.1155000000000005E-2</v>
      </c>
    </row>
    <row r="4" spans="1:34" x14ac:dyDescent="0.2">
      <c r="A4" s="1" t="e" vm="3">
        <v>#VALUE!</v>
      </c>
      <c r="B4" t="str" cm="1">
        <f t="array" ref="B4">_FV(A4,"Ticker symbol",TRUE)</f>
        <v>ANF</v>
      </c>
      <c r="C4" t="str" cm="1">
        <f t="array" ref="C4">_FV(A4,"Official name",TRUE)</f>
        <v>ABERCROMBIE &amp; FITCH CO.</v>
      </c>
      <c r="D4" t="str" cm="1">
        <f t="array" ref="D4">_FV(A4,"Headquarters")</f>
        <v>6301 Fitch Path, NEW ALBANY, OH, 43054 US</v>
      </c>
      <c r="E4" s="3" cm="1">
        <f t="array" ref="E4">IFERROR(_FV(A4,"Employees"), "NA")</f>
        <v>7200</v>
      </c>
      <c r="F4" t="str" cm="1">
        <f t="array" ref="F4">_FV(A4,"Industry")</f>
        <v>Specialty Retailers</v>
      </c>
      <c r="G4" s="3" cm="1">
        <f t="array" ref="G4">IFERROR(_FV(A4,"Year incorporated",TRUE), "NA")</f>
        <v>1996</v>
      </c>
      <c r="H4" s="3" t="str" cm="1">
        <f t="array" ref="H4">_FV(A4,"Exchange")</f>
        <v>New York Stock Exchange</v>
      </c>
      <c r="I4" t="str" cm="1">
        <f t="array" ref="I4">_FV(A4,"Currency")</f>
        <v>USD</v>
      </c>
      <c r="J4" s="7" cm="1">
        <f t="array" ref="J4">_FV(A4,"Price")</f>
        <v>54.19</v>
      </c>
      <c r="K4" s="7" cm="1">
        <f t="array" ref="K4">_FV(A4,"Previous close",TRUE)</f>
        <v>54.98</v>
      </c>
      <c r="L4" s="7" cm="1">
        <f t="array" ref="L4">_FV(A4,"Change")</f>
        <v>-0.79</v>
      </c>
      <c r="M4" s="4" cm="1">
        <f t="array" ref="M4">_FV(A4,"Change (%)",TRUE)</f>
        <v>-1.4369E-2</v>
      </c>
      <c r="N4" s="7" cm="1">
        <f t="array" ref="N4">IFERROR(_FV(A4,"Open"), "NA")</f>
        <v>55.51</v>
      </c>
      <c r="O4" s="7" cm="1">
        <f t="array" ref="O4">IFERROR(_FV(A4,"High"), "NA")</f>
        <v>55.52</v>
      </c>
      <c r="P4" s="7" cm="1">
        <f t="array" ref="P4">IFERROR(_FV(A4,"Low"), "NA")</f>
        <v>54.09</v>
      </c>
      <c r="Q4" s="7" cm="1">
        <f t="array" ref="Q4">IFERROR(_FV(A4,"52 week high",TRUE),"NA")</f>
        <v>55.52</v>
      </c>
      <c r="R4" s="7" cm="1">
        <f t="array" ref="R4">IFERROR(_FV(A4,"52 week low",TRUE),"NA")</f>
        <v>14.43</v>
      </c>
      <c r="S4" s="3" cm="1">
        <f t="array" ref="S4">_FV(A4,"Shares outstanding",TRUE)</f>
        <v>50357070</v>
      </c>
      <c r="T4" s="7" cm="1">
        <f t="array" ref="T4">_FV(A4,"Volume")</f>
        <v>292076</v>
      </c>
      <c r="U4" s="3" cm="1">
        <f t="array" ref="U4">IFERROR(_FV(A4,"Volume average",TRUE), "NA")</f>
        <v>2239267</v>
      </c>
      <c r="V4" s="5" cm="1">
        <f t="array" ref="V4">IFERROR(_FV(A4,"Beta"), "NA")</f>
        <v>1.4726999999999999</v>
      </c>
      <c r="W4" s="3" cm="1">
        <f t="array" ref="W4">_FV(A4,"Market cap",TRUE)</f>
        <v>2728849623</v>
      </c>
      <c r="X4" s="7" cm="1">
        <f t="array" ref="X4">IFERROR(_FV(A4,"P/E",TRUE), "NA")</f>
        <v>26.8187</v>
      </c>
      <c r="Y4" t="str" cm="1">
        <f t="array" ref="Y4">_FV(A4,"Instrument type",TRUE)</f>
        <v>Stock</v>
      </c>
      <c r="Z4" s="6" cm="1">
        <f t="array" ref="Z4">_FV(A4,"Last trade time",TRUE)</f>
        <v>45176.642987742969</v>
      </c>
      <c r="AA4" t="s">
        <v>347</v>
      </c>
      <c r="AB4">
        <v>2816000</v>
      </c>
      <c r="AC4" s="3">
        <v>517602000</v>
      </c>
      <c r="AD4" s="3">
        <v>104506000</v>
      </c>
      <c r="AE4" s="3">
        <v>902200000</v>
      </c>
      <c r="AF4" s="7" cm="1">
        <f t="array" ref="AF4">IFERROR(_xldudf_FS_EQUITYMETRICS($B4, "ytd_price_return_daily"),"NA")</f>
        <v>1.3941509999999999</v>
      </c>
    </row>
    <row r="5" spans="1:34" x14ac:dyDescent="0.2">
      <c r="A5" s="1" t="e" vm="4">
        <v>#VALUE!</v>
      </c>
      <c r="B5" t="str" cm="1">
        <f t="array" ref="B5">_FV(A5,"Ticker symbol",TRUE)</f>
        <v>ACN</v>
      </c>
      <c r="C5" t="str" cm="1">
        <f t="array" ref="C5">_FV(A5,"Official name",TRUE)</f>
        <v>ACCENTURE PUBLIC LIMITED COMPANY</v>
      </c>
      <c r="D5" t="str" cm="1">
        <f t="array" ref="D5">_FV(A5,"Headquarters")</f>
        <v>1 Grand Canal Square, Grand Canal Harbour, Dublin 2, DUBLIN, DUBLIN IE</v>
      </c>
      <c r="E5" s="3" cm="1">
        <f t="array" ref="E5">IFERROR(_FV(A5,"Employees"), "NA")</f>
        <v>721000</v>
      </c>
      <c r="F5" t="str" cm="1">
        <f t="array" ref="F5">_FV(A5,"Industry")</f>
        <v>Software &amp; IT Services</v>
      </c>
      <c r="G5" s="3" cm="1">
        <f t="array" ref="G5">IFERROR(_FV(A5,"Year incorporated",TRUE), "NA")</f>
        <v>2009</v>
      </c>
      <c r="H5" s="3" t="str" cm="1">
        <f t="array" ref="H5">_FV(A5,"Exchange")</f>
        <v>New York Stock Exchange</v>
      </c>
      <c r="I5" t="str" cm="1">
        <f t="array" ref="I5">_FV(A5,"Currency")</f>
        <v>USD</v>
      </c>
      <c r="J5" s="7" cm="1">
        <f t="array" ref="J5">_FV(A5,"Price")</f>
        <v>325.97000000000003</v>
      </c>
      <c r="K5" s="7" cm="1">
        <f t="array" ref="K5">_FV(A5,"Previous close",TRUE)</f>
        <v>326.3</v>
      </c>
      <c r="L5" s="7" cm="1">
        <f t="array" ref="L5">_FV(A5,"Change")</f>
        <v>-0.33</v>
      </c>
      <c r="M5" s="4" cm="1">
        <f t="array" ref="M5">_FV(A5,"Change (%)",TRUE)</f>
        <v>-1.011E-3</v>
      </c>
      <c r="N5" s="7" cm="1">
        <f t="array" ref="N5">IFERROR(_FV(A5,"Open"), "NA")</f>
        <v>324.05</v>
      </c>
      <c r="O5" s="7" cm="1">
        <f t="array" ref="O5">IFERROR(_FV(A5,"High"), "NA")</f>
        <v>327.33999999999997</v>
      </c>
      <c r="P5" s="7" cm="1">
        <f t="array" ref="P5">IFERROR(_FV(A5,"Low"), "NA")</f>
        <v>323.23</v>
      </c>
      <c r="Q5" s="7" cm="1">
        <f t="array" ref="Q5">IFERROR(_FV(A5,"52 week high",TRUE),"NA")</f>
        <v>328.88</v>
      </c>
      <c r="R5" s="7" cm="1">
        <f t="array" ref="R5">IFERROR(_FV(A5,"52 week low",TRUE),"NA")</f>
        <v>242.8</v>
      </c>
      <c r="S5" s="3" cm="1">
        <f t="array" ref="S5">_FV(A5,"Shares outstanding",TRUE)</f>
        <v>664311700</v>
      </c>
      <c r="T5" s="7" cm="1">
        <f t="array" ref="T5">_FV(A5,"Volume")</f>
        <v>313913</v>
      </c>
      <c r="U5" s="3" cm="1">
        <f t="array" ref="U5">IFERROR(_FV(A5,"Volume average",TRUE), "NA")</f>
        <v>1548485</v>
      </c>
      <c r="V5" s="5" cm="1">
        <f t="array" ref="V5">IFERROR(_FV(A5,"Beta"), "NA")</f>
        <v>1.2137</v>
      </c>
      <c r="W5" s="3" cm="1">
        <f t="array" ref="W5">_FV(A5,"Market cap",TRUE)</f>
        <v>216545684849</v>
      </c>
      <c r="X5" s="7" cm="1">
        <f t="array" ref="X5">IFERROR(_FV(A5,"P/E",TRUE), "NA")</f>
        <v>29.0687</v>
      </c>
      <c r="Y5" t="str" cm="1">
        <f t="array" ref="Y5">_FV(A5,"Instrument type",TRUE)</f>
        <v>Stock</v>
      </c>
      <c r="Z5" s="6" cm="1">
        <f t="array" ref="Z5">_FV(A5,"Last trade time",TRUE)</f>
        <v>45176.643017765622</v>
      </c>
      <c r="AA5" t="s">
        <v>319</v>
      </c>
      <c r="AB5">
        <v>6877169000</v>
      </c>
      <c r="AC5" s="3">
        <v>7889833000</v>
      </c>
      <c r="AD5" s="3">
        <v>11776775000</v>
      </c>
      <c r="AE5" s="3">
        <v>17523496000</v>
      </c>
      <c r="AF5" s="7" cm="1">
        <f t="array" ref="AF5">IFERROR(_xldudf_FS_EQUITYMETRICS($B5, "ytd_price_return_daily"),"NA")</f>
        <v>0.222306</v>
      </c>
    </row>
    <row r="6" spans="1:34" x14ac:dyDescent="0.2">
      <c r="A6" s="1" t="e" vm="5">
        <v>#VALUE!</v>
      </c>
      <c r="B6" t="str" cm="1">
        <f t="array" ref="B6">_FV(A6,"Ticker symbol",TRUE)</f>
        <v>ACE</v>
      </c>
      <c r="C6" t="str" cm="1">
        <f t="array" ref="C6">_FV(A6,"Official name",TRUE)</f>
        <v>Acusensus Ltd</v>
      </c>
      <c r="D6" t="str" cm="1">
        <f t="array" ref="D6">_FV(A6,"Headquarters")</f>
        <v>31 Queen Street, Level 6, MELBOURNE, VICTORIA, 3000 AU</v>
      </c>
      <c r="E6" s="3" cm="1">
        <f t="array" ref="E6">IFERROR(_FV(A6,"Employees"), "NA")</f>
        <v>127</v>
      </c>
      <c r="F6" t="str" cm="1">
        <f t="array" ref="F6">_FV(A6,"Industry")</f>
        <v>Communications &amp; Networking</v>
      </c>
      <c r="G6" s="3" cm="1">
        <f t="array" ref="G6">IFERROR(_FV(A6,"Year incorporated",TRUE), "NA")</f>
        <v>2018</v>
      </c>
      <c r="H6" s="3" t="str" cm="1">
        <f t="array" ref="H6">_FV(A6,"Exchange")</f>
        <v>Australian Securities Exchange</v>
      </c>
      <c r="I6" t="str" cm="1">
        <f t="array" ref="I6">_FV(A6,"Currency")</f>
        <v>AUD</v>
      </c>
      <c r="J6" s="7" cm="1">
        <f t="array" ref="J6">_FV(A6,"Price")</f>
        <v>0.84</v>
      </c>
      <c r="K6" s="7" cm="1">
        <f t="array" ref="K6">_FV(A6,"Previous close",TRUE)</f>
        <v>0.8</v>
      </c>
      <c r="L6" s="7" cm="1">
        <f t="array" ref="L6">_FV(A6,"Change")</f>
        <v>0.04</v>
      </c>
      <c r="M6" s="4" cm="1">
        <f t="array" ref="M6">_FV(A6,"Change (%)",TRUE)</f>
        <v>0.05</v>
      </c>
      <c r="N6" s="7" cm="1">
        <f t="array" ref="N6">IFERROR(_FV(A6,"Open"), "NA")</f>
        <v>0.82</v>
      </c>
      <c r="O6" s="7" cm="1">
        <f t="array" ref="O6">IFERROR(_FV(A6,"High"), "NA")</f>
        <v>0.84</v>
      </c>
      <c r="P6" s="7" cm="1">
        <f t="array" ref="P6">IFERROR(_FV(A6,"Low"), "NA")</f>
        <v>0.82</v>
      </c>
      <c r="Q6" s="7" cm="1">
        <f t="array" ref="Q6">IFERROR(_FV(A6,"52 week high",TRUE),"NA")</f>
        <v>0.9</v>
      </c>
      <c r="R6" s="7" cm="1">
        <f t="array" ref="R6">IFERROR(_FV(A6,"52 week low",TRUE),"NA")</f>
        <v>0.59799999999999998</v>
      </c>
      <c r="S6" s="3" cm="1">
        <f t="array" ref="S6">_FV(A6,"Shares outstanding",TRUE)</f>
        <v>126150000</v>
      </c>
      <c r="T6" s="7" cm="1">
        <f t="array" ref="T6">_FV(A6,"Volume")</f>
        <v>5659</v>
      </c>
      <c r="U6" s="3" cm="1">
        <f t="array" ref="U6">IFERROR(_FV(A6,"Volume average",TRUE), "NA")</f>
        <v>58070</v>
      </c>
      <c r="V6" s="5" cm="1">
        <f t="array" ref="V6">IFERROR(_FV(A6,"Beta"), "NA")</f>
        <v>-0.86899999999999999</v>
      </c>
      <c r="W6" s="3" cm="1">
        <f t="array" ref="W6">_FV(A6,"Market cap",TRUE)</f>
        <v>100920000</v>
      </c>
      <c r="X6" s="7" t="str" cm="1">
        <f t="array" ref="X6">IFERROR(_FV(A6,"P/E",TRUE), "NA")</f>
        <v>NA</v>
      </c>
      <c r="Y6" t="str" cm="1">
        <f t="array" ref="Y6">_FV(A6,"Instrument type",TRUE)</f>
        <v>Stock</v>
      </c>
      <c r="Z6" s="6" cm="1">
        <f t="array" ref="Z6">_FV(A6,"Last trade time",TRUE)</f>
        <v>45176.375011574077</v>
      </c>
      <c r="AA6" t="s">
        <v>348</v>
      </c>
      <c r="AB6" t="s">
        <v>26</v>
      </c>
      <c r="AC6" s="3" t="s">
        <v>26</v>
      </c>
      <c r="AD6" s="3" t="s">
        <v>26</v>
      </c>
      <c r="AE6" s="3" t="s">
        <v>26</v>
      </c>
      <c r="AF6" s="7" t="str" cm="1">
        <f t="array" ref="AF6">IFERROR(_xldudf_FS_EQUITYMETRICS($B6, "ytd_price_return_daily"),"NA")</f>
        <v>No data</v>
      </c>
    </row>
    <row r="7" spans="1:34" x14ac:dyDescent="0.2">
      <c r="A7" s="1" t="e" vm="6">
        <v>#VALUE!</v>
      </c>
      <c r="B7" t="str" cm="1">
        <f t="array" ref="B7">_FV(A7,"Ticker symbol",TRUE)</f>
        <v>ADBE</v>
      </c>
      <c r="C7" t="str" cm="1">
        <f t="array" ref="C7">_FV(A7,"Official name",TRUE)</f>
        <v>ADOBE INC.</v>
      </c>
      <c r="D7" t="str" cm="1">
        <f t="array" ref="D7">_FV(A7,"Headquarters")</f>
        <v>345 PARK AVE, SAN JOSE, CA, 95110-2704 US</v>
      </c>
      <c r="E7" s="3" cm="1">
        <f t="array" ref="E7">IFERROR(_FV(A7,"Employees"), "NA")</f>
        <v>29239</v>
      </c>
      <c r="F7" t="str" cm="1">
        <f t="array" ref="F7">_FV(A7,"Industry")</f>
        <v>Software &amp; IT Services</v>
      </c>
      <c r="G7" s="3" cm="1">
        <f t="array" ref="G7">IFERROR(_FV(A7,"Year incorporated",TRUE), "NA")</f>
        <v>1997</v>
      </c>
      <c r="H7" s="3" t="str" cm="1">
        <f t="array" ref="H7">_FV(A7,"Exchange")</f>
        <v>Nasdaq Stock Market</v>
      </c>
      <c r="I7" t="str" cm="1">
        <f t="array" ref="I7">_FV(A7,"Currency")</f>
        <v>USD</v>
      </c>
      <c r="J7" s="7" cm="1">
        <f t="array" ref="J7">_FV(A7,"Price")</f>
        <v>559.12</v>
      </c>
      <c r="K7" s="7" cm="1">
        <f t="array" ref="K7">_FV(A7,"Previous close",TRUE)</f>
        <v>561.94000000000005</v>
      </c>
      <c r="L7" s="7" cm="1">
        <f t="array" ref="L7">_FV(A7,"Change")</f>
        <v>-2.82</v>
      </c>
      <c r="M7" s="4" cm="1">
        <f t="array" ref="M7">_FV(A7,"Change (%)",TRUE)</f>
        <v>-5.0179999999999999E-3</v>
      </c>
      <c r="N7" s="7" cm="1">
        <f t="array" ref="N7">IFERROR(_FV(A7,"Open"), "NA")</f>
        <v>554</v>
      </c>
      <c r="O7" s="7" cm="1">
        <f t="array" ref="O7">IFERROR(_FV(A7,"High"), "NA")</f>
        <v>561.83000000000004</v>
      </c>
      <c r="P7" s="7" cm="1">
        <f t="array" ref="P7">IFERROR(_FV(A7,"Low"), "NA")</f>
        <v>551.11</v>
      </c>
      <c r="Q7" s="7" cm="1">
        <f t="array" ref="Q7">IFERROR(_FV(A7,"52 week high",TRUE),"NA")</f>
        <v>569.98</v>
      </c>
      <c r="R7" s="7" cm="1">
        <f t="array" ref="R7">IFERROR(_FV(A7,"52 week low",TRUE),"NA")</f>
        <v>274.73</v>
      </c>
      <c r="S7" s="3" cm="1">
        <f t="array" ref="S7">_FV(A7,"Shares outstanding",TRUE)</f>
        <v>455800000</v>
      </c>
      <c r="T7" s="7" cm="1">
        <f t="array" ref="T7">_FV(A7,"Volume")</f>
        <v>741547</v>
      </c>
      <c r="U7" s="3" cm="1">
        <f t="array" ref="U7">IFERROR(_FV(A7,"Volume average",TRUE), "NA")</f>
        <v>2232883</v>
      </c>
      <c r="V7" s="5" cm="1">
        <f t="array" ref="V7">IFERROR(_FV(A7,"Beta"), "NA")</f>
        <v>1.3267</v>
      </c>
      <c r="W7" s="3" cm="1">
        <f t="array" ref="W7">_FV(A7,"Market cap",TRUE)</f>
        <v>254846896000</v>
      </c>
      <c r="X7" s="7" cm="1">
        <f t="array" ref="X7">IFERROR(_FV(A7,"P/E",TRUE), "NA")</f>
        <v>53.658200000000001</v>
      </c>
      <c r="Y7" t="str" cm="1">
        <f t="array" ref="Y7">_FV(A7,"Instrument type",TRUE)</f>
        <v>Stock</v>
      </c>
      <c r="Z7" s="6" cm="1">
        <f t="array" ref="Z7">_FV(A7,"Last trade time",TRUE)</f>
        <v>45176.643001376564</v>
      </c>
      <c r="AA7" t="s">
        <v>333</v>
      </c>
      <c r="AB7">
        <v>4756000000</v>
      </c>
      <c r="AC7" s="3">
        <v>3579000000</v>
      </c>
      <c r="AD7" s="3">
        <v>2065000000</v>
      </c>
      <c r="AE7" s="3">
        <v>8128000000</v>
      </c>
      <c r="AF7" s="7" cm="1">
        <f t="array" ref="AF7">IFERROR(_xldudf_FS_EQUITYMETRICS($B7, "ytd_price_return_daily"),"NA")</f>
        <v>0.67854300000000001</v>
      </c>
    </row>
    <row r="8" spans="1:34" x14ac:dyDescent="0.2">
      <c r="A8" s="1" t="e" vm="7">
        <v>#VALUE!</v>
      </c>
      <c r="B8" t="str" cm="1">
        <f t="array" ref="B8">_FV(A8,"Ticker symbol",TRUE)</f>
        <v>AMD</v>
      </c>
      <c r="C8" t="str" cm="1">
        <f t="array" ref="C8">_FV(A8,"Official name",TRUE)</f>
        <v>ADVANCED MICRO DEVICES, INC.</v>
      </c>
      <c r="D8" t="str" cm="1">
        <f t="array" ref="D8">_FV(A8,"Headquarters")</f>
        <v>2485 Augustine Drive, SANTA CLARA, CA, 95054 US</v>
      </c>
      <c r="E8" s="3" cm="1">
        <f t="array" ref="E8">IFERROR(_FV(A8,"Employees"), "NA")</f>
        <v>25000</v>
      </c>
      <c r="F8" t="str" cm="1">
        <f t="array" ref="F8">_FV(A8,"Industry")</f>
        <v>Semiconductors &amp; Semiconductor Equipment</v>
      </c>
      <c r="G8" s="3" cm="1">
        <f t="array" ref="G8">IFERROR(_FV(A8,"Year incorporated",TRUE), "NA")</f>
        <v>1969</v>
      </c>
      <c r="H8" s="3" t="str" cm="1">
        <f t="array" ref="H8">_FV(A8,"Exchange")</f>
        <v>Nasdaq Stock Market</v>
      </c>
      <c r="I8" t="str" cm="1">
        <f t="array" ref="I8">_FV(A8,"Currency")</f>
        <v>USD</v>
      </c>
      <c r="J8" s="7" cm="1">
        <f t="array" ref="J8">_FV(A8,"Price")</f>
        <v>106.49</v>
      </c>
      <c r="K8" s="7" cm="1">
        <f t="array" ref="K8">_FV(A8,"Previous close",TRUE)</f>
        <v>109.28</v>
      </c>
      <c r="L8" s="7" cm="1">
        <f t="array" ref="L8">_FV(A8,"Change")</f>
        <v>-2.79</v>
      </c>
      <c r="M8" s="4" cm="1">
        <f t="array" ref="M8">_FV(A8,"Change (%)",TRUE)</f>
        <v>-2.5531000000000002E-2</v>
      </c>
      <c r="N8" s="7" cm="1">
        <f t="array" ref="N8">IFERROR(_FV(A8,"Open"), "NA")</f>
        <v>106.02</v>
      </c>
      <c r="O8" s="7" cm="1">
        <f t="array" ref="O8">IFERROR(_FV(A8,"High"), "NA")</f>
        <v>107.69</v>
      </c>
      <c r="P8" s="7" cm="1">
        <f t="array" ref="P8">IFERROR(_FV(A8,"Low"), "NA")</f>
        <v>105.09</v>
      </c>
      <c r="Q8" s="7" cm="1">
        <f t="array" ref="Q8">IFERROR(_FV(A8,"52 week high",TRUE),"NA")</f>
        <v>132.83000000000001</v>
      </c>
      <c r="R8" s="7" cm="1">
        <f t="array" ref="R8">IFERROR(_FV(A8,"52 week low",TRUE),"NA")</f>
        <v>54.57</v>
      </c>
      <c r="S8" s="3" cm="1">
        <f t="array" ref="S8">_FV(A8,"Shares outstanding",TRUE)</f>
        <v>1615671000</v>
      </c>
      <c r="T8" s="7" cm="1">
        <f t="array" ref="T8">_FV(A8,"Volume")</f>
        <v>23174038</v>
      </c>
      <c r="U8" s="3" cm="1">
        <f t="array" ref="U8">IFERROR(_FV(A8,"Volume average",TRUE), "NA")</f>
        <v>65801616</v>
      </c>
      <c r="V8" s="5" cm="1">
        <f t="array" ref="V8">IFERROR(_FV(A8,"Beta"), "NA")</f>
        <v>1.7988</v>
      </c>
      <c r="W8" s="3" cm="1">
        <f t="array" ref="W8">_FV(A8,"Market cap",TRUE)</f>
        <v>176560600000</v>
      </c>
      <c r="X8" s="7" cm="1">
        <f t="array" ref="X8">IFERROR(_FV(A8,"P/E",TRUE), "NA")</f>
        <v>582.18830000000003</v>
      </c>
      <c r="Y8" t="str" cm="1">
        <f t="array" ref="Y8">_FV(A8,"Instrument type",TRUE)</f>
        <v>Stock</v>
      </c>
      <c r="Z8" s="6" cm="1">
        <f t="array" ref="Z8">_FV(A8,"Last trade time",TRUE)</f>
        <v>45176.643046863283</v>
      </c>
      <c r="AA8" t="s">
        <v>349</v>
      </c>
      <c r="AB8">
        <v>1320000000</v>
      </c>
      <c r="AC8" s="3">
        <v>4835000000</v>
      </c>
      <c r="AD8" s="3">
        <v>4126000000</v>
      </c>
      <c r="AE8" s="3">
        <v>6369000000</v>
      </c>
      <c r="AF8" s="7" cm="1">
        <f t="array" ref="AF8">IFERROR(_xldudf_FS_EQUITYMETRICS($B8, "ytd_price_return_daily"),"NA")</f>
        <v>0.71035999999999999</v>
      </c>
    </row>
    <row r="9" spans="1:34" x14ac:dyDescent="0.2">
      <c r="A9" s="1" t="e" vm="8">
        <v>#VALUE!</v>
      </c>
      <c r="B9" t="str" cm="1">
        <f t="array" ref="B9">_FV(A9,"Ticker symbol",TRUE)</f>
        <v>AGN</v>
      </c>
      <c r="C9" t="str" cm="1">
        <f t="array" ref="C9">_FV(A9,"Official name",TRUE)</f>
        <v>Aegon NV</v>
      </c>
      <c r="D9" t="str" cm="1">
        <f t="array" ref="D9">_FV(A9,"Headquarters")</f>
        <v>AEGONplein 50, 'S-GRAVENHAGE, ZUID-HOLLAND, 2591 TV NL</v>
      </c>
      <c r="E9" s="3" cm="1">
        <f t="array" ref="E9">IFERROR(_FV(A9,"Employees"), "NA")</f>
        <v>18500</v>
      </c>
      <c r="F9" t="str" cm="1">
        <f t="array" ref="F9">_FV(A9,"Industry")</f>
        <v>Insurance</v>
      </c>
      <c r="G9" s="3" t="str" cm="1">
        <f t="array" ref="G9">IFERROR(_FV(A9,"Year incorporated",TRUE), "NA")</f>
        <v>NA</v>
      </c>
      <c r="H9" s="3" t="str" cm="1">
        <f t="array" ref="H9">_FV(A9,"Exchange")</f>
        <v>Wiener Boerse</v>
      </c>
      <c r="I9" t="str" cm="1">
        <f t="array" ref="I9">_FV(A9,"Currency")</f>
        <v>EUR</v>
      </c>
      <c r="J9" s="7" cm="1">
        <f t="array" ref="J9">_FV(A9,"Price")</f>
        <v>4.7809999999999997</v>
      </c>
      <c r="K9" s="7" cm="1">
        <f t="array" ref="K9">_FV(A9,"Previous close",TRUE)</f>
        <v>4.8150000000000004</v>
      </c>
      <c r="L9" s="7" cm="1">
        <f t="array" ref="L9">_FV(A9,"Change")</f>
        <v>-3.4000000000000002E-2</v>
      </c>
      <c r="M9" s="4" cm="1">
        <f t="array" ref="M9">_FV(A9,"Change (%)",TRUE)</f>
        <v>-7.0609999999999996E-3</v>
      </c>
      <c r="N9" s="7" cm="1">
        <f t="array" ref="N9">IFERROR(_FV(A9,"Open"), "NA")</f>
        <v>4.7949999999999999</v>
      </c>
      <c r="O9" s="7" cm="1">
        <f t="array" ref="O9">IFERROR(_FV(A9,"High"), "NA")</f>
        <v>4.7949999999999999</v>
      </c>
      <c r="P9" s="7" cm="1">
        <f t="array" ref="P9">IFERROR(_FV(A9,"Low"), "NA")</f>
        <v>4.7809999999999997</v>
      </c>
      <c r="Q9" s="7" t="str" cm="1">
        <f t="array" ref="Q9">IFERROR(_FV(A9,"52 week high",TRUE),"NA")</f>
        <v>NA</v>
      </c>
      <c r="R9" s="7" t="str" cm="1">
        <f t="array" ref="R9">IFERROR(_FV(A9,"52 week low",TRUE),"NA")</f>
        <v>NA</v>
      </c>
      <c r="S9" s="3" cm="1">
        <f t="array" ref="S9">_FV(A9,"Shares outstanding",TRUE)</f>
        <v>2029727000</v>
      </c>
      <c r="T9" s="7" cm="1">
        <f t="array" ref="T9">_FV(A9,"Volume")</f>
        <v>550</v>
      </c>
      <c r="U9" s="3" cm="1">
        <f t="array" ref="U9">IFERROR(_FV(A9,"Volume average",TRUE), "NA")</f>
        <v>6904910</v>
      </c>
      <c r="V9" s="5" cm="1">
        <f t="array" ref="V9">IFERROR(_FV(A9,"Beta"), "NA")</f>
        <v>1.3915</v>
      </c>
      <c r="W9" s="3" cm="1">
        <f t="array" ref="W9">_FV(A9,"Market cap",TRUE)</f>
        <v>9665560000</v>
      </c>
      <c r="X9" s="7" cm="1">
        <f t="array" ref="X9">IFERROR(_FV(A9,"P/E",TRUE), "NA")</f>
        <v>0</v>
      </c>
      <c r="Y9" t="str" cm="1">
        <f t="array" ref="Y9">_FV(A9,"Instrument type",TRUE)</f>
        <v>Stock</v>
      </c>
      <c r="Z9" s="6" cm="1">
        <f t="array" ref="Z9">_FV(A9,"Last trade time",TRUE)</f>
        <v>45161.659722222219</v>
      </c>
      <c r="AA9" t="s">
        <v>350</v>
      </c>
      <c r="AB9" t="s">
        <v>26</v>
      </c>
      <c r="AC9" s="3" t="s">
        <v>26</v>
      </c>
      <c r="AD9" s="3" t="s">
        <v>26</v>
      </c>
      <c r="AE9" s="3" t="s">
        <v>26</v>
      </c>
      <c r="AF9" s="7" t="str" cm="1">
        <f t="array" ref="AF9">IFERROR(_xldudf_FS_EQUITYMETRICS($B9, "ytd_price_return_daily"),"NA")</f>
        <v>No data</v>
      </c>
    </row>
    <row r="10" spans="1:34" x14ac:dyDescent="0.2">
      <c r="A10" s="1" t="e" vm="9">
        <v>#VALUE!</v>
      </c>
      <c r="B10" t="str" cm="1">
        <f t="array" ref="B10">_FV(A10,"Ticker symbol",TRUE)</f>
        <v>AET</v>
      </c>
      <c r="C10" t="str" cm="1">
        <f t="array" ref="C10">_FV(A10,"Official name",TRUE)</f>
        <v>AFENTRA PLC</v>
      </c>
      <c r="D10" t="str" cm="1">
        <f t="array" ref="D10">_FV(A10,"Headquarters")</f>
        <v>High Holborn House, 52 54 High Holborn, LONDON, UNITED KINGDOM-NA, WC1V 6RL GB</v>
      </c>
      <c r="E10" s="3" cm="1">
        <f t="array" ref="E10">IFERROR(_FV(A10,"Employees"), "NA")</f>
        <v>11</v>
      </c>
      <c r="F10" t="str" cm="1">
        <f t="array" ref="F10">_FV(A10,"Industry")</f>
        <v>Oil &amp; Gas</v>
      </c>
      <c r="G10" s="3" cm="1">
        <f t="array" ref="G10">IFERROR(_FV(A10,"Year incorporated",TRUE), "NA")</f>
        <v>1983</v>
      </c>
      <c r="H10" s="3" t="str" cm="1">
        <f t="array" ref="H10">_FV(A10,"Exchange")</f>
        <v>London Stock Exchange</v>
      </c>
      <c r="I10" t="str" cm="1">
        <f t="array" ref="I10">_FV(A10,"Currency")</f>
        <v>GBp</v>
      </c>
      <c r="J10" s="7" cm="1">
        <f t="array" ref="J10">_FV(A10,"Price")</f>
        <v>24.35</v>
      </c>
      <c r="K10" s="7" cm="1">
        <f t="array" ref="K10">_FV(A10,"Previous close",TRUE)</f>
        <v>24.35</v>
      </c>
      <c r="L10" s="7" cm="1">
        <f t="array" ref="L10">_FV(A10,"Change")</f>
        <v>0</v>
      </c>
      <c r="M10" s="4" cm="1">
        <f t="array" ref="M10">_FV(A10,"Change (%)",TRUE)</f>
        <v>0</v>
      </c>
      <c r="N10" s="7" t="str" cm="1">
        <f t="array" ref="N10">IFERROR(_FV(A10,"Open"), "NA")</f>
        <v>NA</v>
      </c>
      <c r="O10" s="7" t="str" cm="1">
        <f t="array" ref="O10">IFERROR(_FV(A10,"High"), "NA")</f>
        <v>NA</v>
      </c>
      <c r="P10" s="7" t="str" cm="1">
        <f t="array" ref="P10">IFERROR(_FV(A10,"Low"), "NA")</f>
        <v>NA</v>
      </c>
      <c r="Q10" s="7" cm="1">
        <f t="array" ref="Q10">IFERROR(_FV(A10,"52 week high",TRUE),"NA")</f>
        <v>32.003999999999998</v>
      </c>
      <c r="R10" s="7" cm="1">
        <f t="array" ref="R10">IFERROR(_FV(A10,"52 week low",TRUE),"NA")</f>
        <v>18.850000000000001</v>
      </c>
      <c r="S10" s="3" cm="1">
        <f t="array" ref="S10">_FV(A10,"Shares outstanding",TRUE)</f>
        <v>220053500</v>
      </c>
      <c r="T10" s="7" cm="1">
        <f t="array" ref="T10">_FV(A10,"Volume")</f>
        <v>131023</v>
      </c>
      <c r="U10" s="3" t="str" cm="1">
        <f t="array" ref="U10">IFERROR(_FV(A10,"Volume average",TRUE), "NA")</f>
        <v>NA</v>
      </c>
      <c r="V10" s="5" cm="1">
        <f t="array" ref="V10">IFERROR(_FV(A10,"Beta"), "NA")</f>
        <v>0.70430000000000004</v>
      </c>
      <c r="W10" s="3" cm="1">
        <f t="array" ref="W10">_FV(A10,"Market cap",TRUE)</f>
        <v>53345170</v>
      </c>
      <c r="X10" s="7" t="str" cm="1">
        <f t="array" ref="X10">IFERROR(_FV(A10,"P/E",TRUE), "NA")</f>
        <v>NA</v>
      </c>
      <c r="Y10" t="str" cm="1">
        <f t="array" ref="Y10">_FV(A10,"Instrument type",TRUE)</f>
        <v>Stock</v>
      </c>
      <c r="Z10" s="6" cm="1">
        <f t="array" ref="Z10">_FV(A10,"Last trade time",TRUE)</f>
        <v>45125.65625</v>
      </c>
      <c r="AA10" t="s">
        <v>351</v>
      </c>
      <c r="AB10" t="s">
        <v>26</v>
      </c>
      <c r="AC10" s="3" t="s">
        <v>26</v>
      </c>
      <c r="AD10" s="3" t="s">
        <v>26</v>
      </c>
      <c r="AE10" s="3" t="s">
        <v>26</v>
      </c>
      <c r="AF10" s="7" t="str" cm="1">
        <f t="array" ref="AF10">IFERROR(_xldudf_FS_EQUITYMETRICS($B10, "ytd_price_return_daily"),"NA")</f>
        <v>No data</v>
      </c>
    </row>
    <row r="11" spans="1:34" x14ac:dyDescent="0.2">
      <c r="A11" s="1" t="e" vm="10">
        <v>#VALUE!</v>
      </c>
      <c r="B11" t="str" cm="1">
        <f t="array" ref="B11">_FV(A11,"Ticker symbol",TRUE)</f>
        <v>AFL</v>
      </c>
      <c r="C11" t="str" cm="1">
        <f t="array" ref="C11">_FV(A11,"Official name",TRUE)</f>
        <v>AFLAC INCORPORATED</v>
      </c>
      <c r="D11" t="str" cm="1">
        <f t="array" ref="D11">_FV(A11,"Headquarters")</f>
        <v>1932 Wynnton Rd, COLUMBUS, GA, 31999-0001 US</v>
      </c>
      <c r="E11" s="3" cm="1">
        <f t="array" ref="E11">IFERROR(_FV(A11,"Employees"), "NA")</f>
        <v>12882</v>
      </c>
      <c r="F11" t="str" cm="1">
        <f t="array" ref="F11">_FV(A11,"Industry")</f>
        <v>Insurance</v>
      </c>
      <c r="G11" s="3" cm="1">
        <f t="array" ref="G11">IFERROR(_FV(A11,"Year incorporated",TRUE), "NA")</f>
        <v>1973</v>
      </c>
      <c r="H11" s="3" t="str" cm="1">
        <f t="array" ref="H11">_FV(A11,"Exchange")</f>
        <v>New York Stock Exchange</v>
      </c>
      <c r="I11" t="str" cm="1">
        <f t="array" ref="I11">_FV(A11,"Currency")</f>
        <v>USD</v>
      </c>
      <c r="J11" s="7" cm="1">
        <f t="array" ref="J11">_FV(A11,"Price")</f>
        <v>75.144999999999996</v>
      </c>
      <c r="K11" s="7" cm="1">
        <f t="array" ref="K11">_FV(A11,"Previous close",TRUE)</f>
        <v>74.23</v>
      </c>
      <c r="L11" s="7" cm="1">
        <f t="array" ref="L11">_FV(A11,"Change")</f>
        <v>0.91500000000000004</v>
      </c>
      <c r="M11" s="4" cm="1">
        <f t="array" ref="M11">_FV(A11,"Change (%)",TRUE)</f>
        <v>1.2326999999999999E-2</v>
      </c>
      <c r="N11" s="7" cm="1">
        <f t="array" ref="N11">IFERROR(_FV(A11,"Open"), "NA")</f>
        <v>74.47</v>
      </c>
      <c r="O11" s="7" cm="1">
        <f t="array" ref="O11">IFERROR(_FV(A11,"High"), "NA")</f>
        <v>75.150000000000006</v>
      </c>
      <c r="P11" s="7" cm="1">
        <f t="array" ref="P11">IFERROR(_FV(A11,"Low"), "NA")</f>
        <v>73.81</v>
      </c>
      <c r="Q11" s="7" cm="1">
        <f t="array" ref="Q11">IFERROR(_FV(A11,"52 week high",TRUE),"NA")</f>
        <v>78.430099999999996</v>
      </c>
      <c r="R11" s="7" cm="1">
        <f t="array" ref="R11">IFERROR(_FV(A11,"52 week low",TRUE),"NA")</f>
        <v>56.03</v>
      </c>
      <c r="S11" s="3" cm="1">
        <f t="array" ref="S11">_FV(A11,"Shares outstanding",TRUE)</f>
        <v>594062500</v>
      </c>
      <c r="T11" s="7" cm="1">
        <f t="array" ref="T11">_FV(A11,"Volume")</f>
        <v>529421</v>
      </c>
      <c r="U11" s="3" cm="1">
        <f t="array" ref="U11">IFERROR(_FV(A11,"Volume average",TRUE), "NA")</f>
        <v>2253546</v>
      </c>
      <c r="V11" s="5" cm="1">
        <f t="array" ref="V11">IFERROR(_FV(A11,"Beta"), "NA")</f>
        <v>0.93379999999999996</v>
      </c>
      <c r="W11" s="3" cm="1">
        <f t="array" ref="W11">_FV(A11,"Market cap",TRUE)</f>
        <v>44640826562</v>
      </c>
      <c r="X11" s="7" cm="1">
        <f t="array" ref="X11">IFERROR(_FV(A11,"P/E",TRUE), "NA")</f>
        <v>9.9402000000000008</v>
      </c>
      <c r="Y11" t="str" cm="1">
        <f t="array" ref="Y11">_FV(A11,"Instrument type",TRUE)</f>
        <v>Stock</v>
      </c>
      <c r="Z11" s="6" cm="1">
        <f t="array" ref="Z11">_FV(A11,"Last trade time",TRUE)</f>
        <v>45176.64287969844</v>
      </c>
      <c r="AA11" t="s">
        <v>352</v>
      </c>
      <c r="AB11">
        <v>4201000000</v>
      </c>
      <c r="AC11" s="3">
        <v>3943000000</v>
      </c>
      <c r="AD11" s="3" t="s">
        <v>26</v>
      </c>
      <c r="AE11" s="3">
        <v>837000000</v>
      </c>
      <c r="AF11" s="7" cm="1">
        <f t="array" ref="AF11">IFERROR(_xldudf_FS_EQUITYMETRICS($B11, "ytd_price_return_daily"),"NA")</f>
        <v>3.1414999999999998E-2</v>
      </c>
    </row>
    <row r="12" spans="1:34" x14ac:dyDescent="0.2">
      <c r="A12" s="1" t="e" vm="11">
        <v>#VALUE!</v>
      </c>
      <c r="B12" t="str" cm="1">
        <f t="array" ref="B12">_FV(A12,"Ticker symbol",TRUE)</f>
        <v>A</v>
      </c>
      <c r="C12" t="str" cm="1">
        <f t="array" ref="C12">_FV(A12,"Official name",TRUE)</f>
        <v>AGILENT TECHNOLOGIES, INC.</v>
      </c>
      <c r="D12" t="str" cm="1">
        <f t="array" ref="D12">_FV(A12,"Headquarters")</f>
        <v>5301 Stevens Creek Blvd, SANTA CLARA, CA, 95051 US</v>
      </c>
      <c r="E12" s="3" cm="1">
        <f t="array" ref="E12">IFERROR(_FV(A12,"Employees"), "NA")</f>
        <v>18300</v>
      </c>
      <c r="F12" t="str" cm="1">
        <f t="array" ref="F12">_FV(A12,"Industry")</f>
        <v>Healthcare Equipment &amp; Supplies</v>
      </c>
      <c r="G12" s="3" cm="1">
        <f t="array" ref="G12">IFERROR(_FV(A12,"Year incorporated",TRUE), "NA")</f>
        <v>1999</v>
      </c>
      <c r="H12" s="3" t="str" cm="1">
        <f t="array" ref="H12">_FV(A12,"Exchange")</f>
        <v>New York Stock Exchange</v>
      </c>
      <c r="I12" t="str" cm="1">
        <f t="array" ref="I12">_FV(A12,"Currency")</f>
        <v>USD</v>
      </c>
      <c r="J12" s="7" cm="1">
        <f t="array" ref="J12">_FV(A12,"Price")</f>
        <v>116.6</v>
      </c>
      <c r="K12" s="7" cm="1">
        <f t="array" ref="K12">_FV(A12,"Previous close",TRUE)</f>
        <v>117.94</v>
      </c>
      <c r="L12" s="7" cm="1">
        <f t="array" ref="L12">_FV(A12,"Change")</f>
        <v>-1.34</v>
      </c>
      <c r="M12" s="4" cm="1">
        <f t="array" ref="M12">_FV(A12,"Change (%)",TRUE)</f>
        <v>-1.1362000000000001E-2</v>
      </c>
      <c r="N12" s="7" cm="1">
        <f t="array" ref="N12">IFERROR(_FV(A12,"Open"), "NA")</f>
        <v>117.67</v>
      </c>
      <c r="O12" s="7" cm="1">
        <f t="array" ref="O12">IFERROR(_FV(A12,"High"), "NA")</f>
        <v>118.01</v>
      </c>
      <c r="P12" s="7" cm="1">
        <f t="array" ref="P12">IFERROR(_FV(A12,"Low"), "NA")</f>
        <v>116.22</v>
      </c>
      <c r="Q12" s="7" cm="1">
        <f t="array" ref="Q12">IFERROR(_FV(A12,"52 week high",TRUE),"NA")</f>
        <v>160.26499999999999</v>
      </c>
      <c r="R12" s="7" cm="1">
        <f t="array" ref="R12">IFERROR(_FV(A12,"52 week low",TRUE),"NA")</f>
        <v>113.2801</v>
      </c>
      <c r="S12" s="3" cm="1">
        <f t="array" ref="S12">_FV(A12,"Shares outstanding",TRUE)</f>
        <v>292587300</v>
      </c>
      <c r="T12" s="7" cm="1">
        <f t="array" ref="T12">_FV(A12,"Volume")</f>
        <v>274607</v>
      </c>
      <c r="U12" s="3" cm="1">
        <f t="array" ref="U12">IFERROR(_FV(A12,"Volume average",TRUE), "NA")</f>
        <v>1760095</v>
      </c>
      <c r="V12" s="5" cm="1">
        <f t="array" ref="V12">IFERROR(_FV(A12,"Beta"), "NA")</f>
        <v>1.0290999999999999</v>
      </c>
      <c r="W12" s="3" cm="1">
        <f t="array" ref="W12">_FV(A12,"Market cap",TRUE)</f>
        <v>34115679180</v>
      </c>
      <c r="X12" s="7" cm="1">
        <f t="array" ref="X12">IFERROR(_FV(A12,"P/E",TRUE), "NA")</f>
        <v>30.895700000000001</v>
      </c>
      <c r="Y12" t="str" cm="1">
        <f t="array" ref="Y12">_FV(A12,"Instrument type",TRUE)</f>
        <v>Stock</v>
      </c>
      <c r="Z12" s="6" cm="1">
        <f t="array" ref="Z12">_FV(A12,"Last trade time",TRUE)</f>
        <v>45176.643007510938</v>
      </c>
      <c r="AA12" t="s">
        <v>353</v>
      </c>
      <c r="AB12">
        <v>1254000000</v>
      </c>
      <c r="AC12" s="3">
        <v>1053000000</v>
      </c>
      <c r="AD12" s="3">
        <v>1405000000</v>
      </c>
      <c r="AE12" s="3">
        <v>1861000000</v>
      </c>
      <c r="AF12" s="7" cm="1">
        <f t="array" ref="AF12">IFERROR(_xldudf_FS_EQUITYMETRICS($B12, "ytd_price_return_daily"),"NA")</f>
        <v>-0.20661499999999999</v>
      </c>
    </row>
    <row r="13" spans="1:34" x14ac:dyDescent="0.2">
      <c r="A13" s="1" t="e" vm="12">
        <v>#VALUE!</v>
      </c>
      <c r="B13" t="str" cm="1">
        <f t="array" ref="B13">_FV(A13,"Ticker symbol",TRUE)</f>
        <v>APD</v>
      </c>
      <c r="C13" t="str" cm="1">
        <f t="array" ref="C13">_FV(A13,"Official name",TRUE)</f>
        <v>AIR PRODUCTS AND CHEMICALS, INC.</v>
      </c>
      <c r="D13" t="str" cm="1">
        <f t="array" ref="D13">_FV(A13,"Headquarters")</f>
        <v>1940 Air Products Blvd., ALLENTOWN, PA, 18106-5500 US</v>
      </c>
      <c r="E13" s="3" cm="1">
        <f t="array" ref="E13">IFERROR(_FV(A13,"Employees"), "NA")</f>
        <v>19710</v>
      </c>
      <c r="F13" t="str" cm="1">
        <f t="array" ref="F13">_FV(A13,"Industry")</f>
        <v>Chemicals</v>
      </c>
      <c r="G13" s="3" cm="1">
        <f t="array" ref="G13">IFERROR(_FV(A13,"Year incorporated",TRUE), "NA")</f>
        <v>1961</v>
      </c>
      <c r="H13" s="3" t="str" cm="1">
        <f t="array" ref="H13">_FV(A13,"Exchange")</f>
        <v>New York Stock Exchange</v>
      </c>
      <c r="I13" t="str" cm="1">
        <f t="array" ref="I13">_FV(A13,"Currency")</f>
        <v>USD</v>
      </c>
      <c r="J13" s="7" cm="1">
        <f t="array" ref="J13">_FV(A13,"Price")</f>
        <v>292</v>
      </c>
      <c r="K13" s="7" cm="1">
        <f t="array" ref="K13">_FV(A13,"Previous close",TRUE)</f>
        <v>293.35000000000002</v>
      </c>
      <c r="L13" s="7" cm="1">
        <f t="array" ref="L13">_FV(A13,"Change")</f>
        <v>-1.35</v>
      </c>
      <c r="M13" s="4" cm="1">
        <f t="array" ref="M13">_FV(A13,"Change (%)",TRUE)</f>
        <v>-4.6020000000000002E-3</v>
      </c>
      <c r="N13" s="7" cm="1">
        <f t="array" ref="N13">IFERROR(_FV(A13,"Open"), "NA")</f>
        <v>292.25</v>
      </c>
      <c r="O13" s="7" cm="1">
        <f t="array" ref="O13">IFERROR(_FV(A13,"High"), "NA")</f>
        <v>294.8</v>
      </c>
      <c r="P13" s="7" cm="1">
        <f t="array" ref="P13">IFERROR(_FV(A13,"Low"), "NA")</f>
        <v>290.67500000000001</v>
      </c>
      <c r="Q13" s="7" cm="1">
        <f t="array" ref="Q13">IFERROR(_FV(A13,"52 week high",TRUE),"NA")</f>
        <v>328.56</v>
      </c>
      <c r="R13" s="7" cm="1">
        <f t="array" ref="R13">IFERROR(_FV(A13,"52 week low",TRUE),"NA")</f>
        <v>224.75489999999999</v>
      </c>
      <c r="S13" s="3" cm="1">
        <f t="array" ref="S13">_FV(A13,"Shares outstanding",TRUE)</f>
        <v>222148800</v>
      </c>
      <c r="T13" s="7" cm="1">
        <f t="array" ref="T13">_FV(A13,"Volume")</f>
        <v>87766</v>
      </c>
      <c r="U13" s="3" cm="1">
        <f t="array" ref="U13">IFERROR(_FV(A13,"Volume average",TRUE), "NA")</f>
        <v>719197</v>
      </c>
      <c r="V13" s="5" cm="1">
        <f t="array" ref="V13">IFERROR(_FV(A13,"Beta"), "NA")</f>
        <v>0.87760000000000005</v>
      </c>
      <c r="W13" s="3" cm="1">
        <f t="array" ref="W13">_FV(A13,"Market cap",TRUE)</f>
        <v>64867449600</v>
      </c>
      <c r="X13" s="7" cm="1">
        <f t="array" ref="X13">IFERROR(_FV(A13,"P/E",TRUE), "NA")</f>
        <v>29.986699999999999</v>
      </c>
      <c r="Y13" t="str" cm="1">
        <f t="array" ref="Y13">_FV(A13,"Instrument type",TRUE)</f>
        <v>Stock</v>
      </c>
      <c r="Z13" s="6" cm="1">
        <f t="array" ref="Z13">_FV(A13,"Last trade time",TRUE)</f>
        <v>45176.642979652344</v>
      </c>
      <c r="AA13" t="s">
        <v>99</v>
      </c>
      <c r="AB13">
        <v>2256100000</v>
      </c>
      <c r="AC13" s="3">
        <v>2711000000</v>
      </c>
      <c r="AD13" s="3">
        <v>1947500000</v>
      </c>
      <c r="AE13" s="3">
        <v>3465800000</v>
      </c>
      <c r="AF13" s="7" cm="1">
        <f t="array" ref="AF13">IFERROR(_xldudf_FS_EQUITYMETRICS($B13, "ytd_price_return_daily"),"NA")</f>
        <v>-5.0477000000000001E-2</v>
      </c>
    </row>
    <row r="14" spans="1:34" x14ac:dyDescent="0.2">
      <c r="A14" s="1" t="e" vm="13">
        <v>#VALUE!</v>
      </c>
      <c r="B14" t="str" cm="1">
        <f t="array" ref="B14">_FV(A14,"Ticker symbol",TRUE)</f>
        <v>AKAM</v>
      </c>
      <c r="C14" t="str" cm="1">
        <f t="array" ref="C14">_FV(A14,"Official name",TRUE)</f>
        <v>AKAMAI TECHNOLOGIES, INC.</v>
      </c>
      <c r="D14" t="str" cm="1">
        <f t="array" ref="D14">_FV(A14,"Headquarters")</f>
        <v>145 Broadway, CAMBRIDGE, MA, 02142 US</v>
      </c>
      <c r="E14" s="3" cm="1">
        <f t="array" ref="E14">IFERROR(_FV(A14,"Employees"), "NA")</f>
        <v>9800</v>
      </c>
      <c r="F14" t="str" cm="1">
        <f t="array" ref="F14">_FV(A14,"Industry")</f>
        <v>Software &amp; IT Services</v>
      </c>
      <c r="G14" s="3" cm="1">
        <f t="array" ref="G14">IFERROR(_FV(A14,"Year incorporated",TRUE), "NA")</f>
        <v>1998</v>
      </c>
      <c r="H14" s="3" t="str" cm="1">
        <f t="array" ref="H14">_FV(A14,"Exchange")</f>
        <v>Nasdaq Stock Market</v>
      </c>
      <c r="I14" t="str" cm="1">
        <f t="array" ref="I14">_FV(A14,"Currency")</f>
        <v>USD</v>
      </c>
      <c r="J14" s="7" cm="1">
        <f t="array" ref="J14">_FV(A14,"Price")</f>
        <v>105.15</v>
      </c>
      <c r="K14" s="7" cm="1">
        <f t="array" ref="K14">_FV(A14,"Previous close",TRUE)</f>
        <v>103.8</v>
      </c>
      <c r="L14" s="7" cm="1">
        <f t="array" ref="L14">_FV(A14,"Change")</f>
        <v>1.35</v>
      </c>
      <c r="M14" s="4" cm="1">
        <f t="array" ref="M14">_FV(A14,"Change (%)",TRUE)</f>
        <v>1.3006E-2</v>
      </c>
      <c r="N14" s="7" cm="1">
        <f t="array" ref="N14">IFERROR(_FV(A14,"Open"), "NA")</f>
        <v>104.1</v>
      </c>
      <c r="O14" s="7" cm="1">
        <f t="array" ref="O14">IFERROR(_FV(A14,"High"), "NA")</f>
        <v>106.14</v>
      </c>
      <c r="P14" s="7" cm="1">
        <f t="array" ref="P14">IFERROR(_FV(A14,"Low"), "NA")</f>
        <v>103.88</v>
      </c>
      <c r="Q14" s="7" cm="1">
        <f t="array" ref="Q14">IFERROR(_FV(A14,"52 week high",TRUE),"NA")</f>
        <v>107.47</v>
      </c>
      <c r="R14" s="7" cm="1">
        <f t="array" ref="R14">IFERROR(_FV(A14,"52 week low",TRUE),"NA")</f>
        <v>70.650000000000006</v>
      </c>
      <c r="S14" s="3" cm="1">
        <f t="array" ref="S14">_FV(A14,"Shares outstanding",TRUE)</f>
        <v>151713300</v>
      </c>
      <c r="T14" s="7" cm="1">
        <f t="array" ref="T14">_FV(A14,"Volume")</f>
        <v>602452</v>
      </c>
      <c r="U14" s="3" cm="1">
        <f t="array" ref="U14">IFERROR(_FV(A14,"Volume average",TRUE), "NA")</f>
        <v>1832584</v>
      </c>
      <c r="V14" s="5" cm="1">
        <f t="array" ref="V14">IFERROR(_FV(A14,"Beta"), "NA")</f>
        <v>0.76459999999999995</v>
      </c>
      <c r="W14" s="3" cm="1">
        <f t="array" ref="W14">_FV(A14,"Market cap",TRUE)</f>
        <v>15952653495</v>
      </c>
      <c r="X14" s="7" cm="1">
        <f t="array" ref="X14">IFERROR(_FV(A14,"P/E",TRUE), "NA")</f>
        <v>31.798500000000001</v>
      </c>
      <c r="Y14" t="str" cm="1">
        <f t="array" ref="Y14">_FV(A14,"Instrument type",TRUE)</f>
        <v>Stock</v>
      </c>
      <c r="Z14" s="6" cm="1">
        <f t="array" ref="Z14">_FV(A14,"Last trade time",TRUE)</f>
        <v>45176.643051700783</v>
      </c>
      <c r="AA14" t="s">
        <v>354</v>
      </c>
      <c r="AB14">
        <v>523672000</v>
      </c>
      <c r="AC14" s="3">
        <v>542337000</v>
      </c>
      <c r="AD14" s="3">
        <v>679206000</v>
      </c>
      <c r="AE14" s="3">
        <v>818868000</v>
      </c>
      <c r="AF14" s="7" cm="1">
        <f t="array" ref="AF14">IFERROR(_xldudf_FS_EQUITYMETRICS($B14, "ytd_price_return_daily"),"NA")</f>
        <v>0.24021400000000001</v>
      </c>
    </row>
    <row r="15" spans="1:34" x14ac:dyDescent="0.2">
      <c r="A15" s="1" t="e" vm="14">
        <v>#VALUE!</v>
      </c>
      <c r="B15" t="str" cm="1">
        <f t="array" ref="B15">_FV(A15,"Ticker symbol",TRUE)</f>
        <v>AA</v>
      </c>
      <c r="C15" t="str" cm="1">
        <f t="array" ref="C15">_FV(A15,"Official name",TRUE)</f>
        <v>ALCOA CORPORATION</v>
      </c>
      <c r="D15" t="str" cm="1">
        <f t="array" ref="D15">_FV(A15,"Headquarters")</f>
        <v>201 Isabella St Ste 500, PITTSBURGH, PA, 15212-5873 US</v>
      </c>
      <c r="E15" s="3" cm="1">
        <f t="array" ref="E15">IFERROR(_FV(A15,"Employees"), "NA")</f>
        <v>13100</v>
      </c>
      <c r="F15" t="str" cm="1">
        <f t="array" ref="F15">_FV(A15,"Industry")</f>
        <v>Metals &amp; Mining</v>
      </c>
      <c r="G15" s="3" cm="1">
        <f t="array" ref="G15">IFERROR(_FV(A15,"Year incorporated",TRUE), "NA")</f>
        <v>2016</v>
      </c>
      <c r="H15" s="3" t="str" cm="1">
        <f t="array" ref="H15">_FV(A15,"Exchange")</f>
        <v>New York Stock Exchange</v>
      </c>
      <c r="I15" t="str" cm="1">
        <f t="array" ref="I15">_FV(A15,"Currency")</f>
        <v>USD</v>
      </c>
      <c r="J15" s="7" cm="1">
        <f t="array" ref="J15">_FV(A15,"Price")</f>
        <v>28.39</v>
      </c>
      <c r="K15" s="7" cm="1">
        <f t="array" ref="K15">_FV(A15,"Previous close",TRUE)</f>
        <v>30.2</v>
      </c>
      <c r="L15" s="7" cm="1">
        <f t="array" ref="L15">_FV(A15,"Change")</f>
        <v>-1.81</v>
      </c>
      <c r="M15" s="4" cm="1">
        <f t="array" ref="M15">_FV(A15,"Change (%)",TRUE)</f>
        <v>-5.9934000000000001E-2</v>
      </c>
      <c r="N15" s="7" cm="1">
        <f t="array" ref="N15">IFERROR(_FV(A15,"Open"), "NA")</f>
        <v>29.64</v>
      </c>
      <c r="O15" s="7" cm="1">
        <f t="array" ref="O15">IFERROR(_FV(A15,"High"), "NA")</f>
        <v>29.64</v>
      </c>
      <c r="P15" s="7" cm="1">
        <f t="array" ref="P15">IFERROR(_FV(A15,"Low"), "NA")</f>
        <v>28.06</v>
      </c>
      <c r="Q15" s="7" cm="1">
        <f t="array" ref="Q15">IFERROR(_FV(A15,"52 week high",TRUE),"NA")</f>
        <v>57.609000000000002</v>
      </c>
      <c r="R15" s="7" cm="1">
        <f t="array" ref="R15">IFERROR(_FV(A15,"52 week low",TRUE),"NA")</f>
        <v>27.76</v>
      </c>
      <c r="S15" s="3" cm="1">
        <f t="array" ref="S15">_FV(A15,"Shares outstanding",TRUE)</f>
        <v>178449600</v>
      </c>
      <c r="T15" s="7" cm="1">
        <f t="array" ref="T15">_FV(A15,"Volume")</f>
        <v>3383898</v>
      </c>
      <c r="U15" s="3" cm="1">
        <f t="array" ref="U15">IFERROR(_FV(A15,"Volume average",TRUE), "NA")</f>
        <v>5801054</v>
      </c>
      <c r="V15" s="5" cm="1">
        <f t="array" ref="V15">IFERROR(_FV(A15,"Beta"), "NA")</f>
        <v>2.4584000000000001</v>
      </c>
      <c r="W15" s="3" cm="1">
        <f t="array" ref="W15">_FV(A15,"Market cap",TRUE)</f>
        <v>5066184144</v>
      </c>
      <c r="X15" s="7" cm="1">
        <f t="array" ref="X15">IFERROR(_FV(A15,"P/E",TRUE), "NA")</f>
        <v>7.8345000000000002</v>
      </c>
      <c r="Y15" t="str" cm="1">
        <f t="array" ref="Y15">_FV(A15,"Instrument type",TRUE)</f>
        <v>Stock</v>
      </c>
      <c r="Z15" s="6" cm="1">
        <f t="array" ref="Z15">_FV(A15,"Last trade time",TRUE)</f>
        <v>45176.643027500002</v>
      </c>
      <c r="AA15" t="s">
        <v>355</v>
      </c>
      <c r="AB15">
        <v>-123000000</v>
      </c>
      <c r="AC15" s="3">
        <v>1363000000</v>
      </c>
      <c r="AD15" s="3">
        <v>778000000</v>
      </c>
      <c r="AE15" s="3">
        <v>3004000000</v>
      </c>
      <c r="AF15" s="7" cm="1">
        <f t="array" ref="AF15">IFERROR(_xldudf_FS_EQUITYMETRICS($B15, "ytd_price_return_daily"),"NA")</f>
        <v>-0.33384599999999998</v>
      </c>
    </row>
    <row r="16" spans="1:34" x14ac:dyDescent="0.2">
      <c r="A16" s="1" t="e" vm="15">
        <v>#VALUE!</v>
      </c>
      <c r="B16" t="str" cm="1">
        <f t="array" ref="B16">_FV(A16,"Ticker symbol",TRUE)</f>
        <v>GOOG</v>
      </c>
      <c r="C16" t="str" cm="1">
        <f t="array" ref="C16">_FV(A16,"Official name",TRUE)</f>
        <v>ALPHABET INC.</v>
      </c>
      <c r="D16" t="str" cm="1">
        <f t="array" ref="D16">_FV(A16,"Headquarters")</f>
        <v>1600 Amphitheatre Pkwy, MOUNTAIN VIEW, CA, 94043-1351 US</v>
      </c>
      <c r="E16" s="3" cm="1">
        <f t="array" ref="E16">IFERROR(_FV(A16,"Employees"), "NA")</f>
        <v>181798</v>
      </c>
      <c r="F16" t="str" cm="1">
        <f t="array" ref="F16">_FV(A16,"Industry")</f>
        <v>Software &amp; IT Services</v>
      </c>
      <c r="G16" s="3" cm="1">
        <f t="array" ref="G16">IFERROR(_FV(A16,"Year incorporated",TRUE), "NA")</f>
        <v>2015</v>
      </c>
      <c r="H16" s="3" t="str" cm="1">
        <f t="array" ref="H16">_FV(A16,"Exchange")</f>
        <v>Nasdaq Stock Market</v>
      </c>
      <c r="I16" t="str" cm="1">
        <f t="array" ref="I16">_FV(A16,"Currency")</f>
        <v>USD</v>
      </c>
      <c r="J16" s="7" cm="1">
        <f t="array" ref="J16">_FV(A16,"Price")</f>
        <v>135.80000000000001</v>
      </c>
      <c r="K16" s="7" cm="1">
        <f t="array" ref="K16">_FV(A16,"Previous close",TRUE)</f>
        <v>135.37</v>
      </c>
      <c r="L16" s="7" cm="1">
        <f t="array" ref="L16">_FV(A16,"Change")</f>
        <v>0.43</v>
      </c>
      <c r="M16" s="4" cm="1">
        <f t="array" ref="M16">_FV(A16,"Change (%)",TRUE)</f>
        <v>3.176E-3</v>
      </c>
      <c r="N16" s="7" cm="1">
        <f t="array" ref="N16">IFERROR(_FV(A16,"Open"), "NA")</f>
        <v>134.63</v>
      </c>
      <c r="O16" s="7" cm="1">
        <f t="array" ref="O16">IFERROR(_FV(A16,"High"), "NA")</f>
        <v>136.07</v>
      </c>
      <c r="P16" s="7" cm="1">
        <f t="array" ref="P16">IFERROR(_FV(A16,"Low"), "NA")</f>
        <v>133.96010000000001</v>
      </c>
      <c r="Q16" s="7" cm="1">
        <f t="array" ref="Q16">IFERROR(_FV(A16,"52 week high",TRUE),"NA")</f>
        <v>138.58000000000001</v>
      </c>
      <c r="R16" s="7" cm="1">
        <f t="array" ref="R16">IFERROR(_FV(A16,"52 week low",TRUE),"NA")</f>
        <v>83.45</v>
      </c>
      <c r="S16" s="3" cm="1">
        <f t="array" ref="S16">_FV(A16,"Shares outstanding",TRUE)</f>
        <v>12609000000</v>
      </c>
      <c r="T16" s="7" cm="1">
        <f t="array" ref="T16">_FV(A16,"Volume")</f>
        <v>6023054</v>
      </c>
      <c r="U16" s="3" cm="1">
        <f t="array" ref="U16">IFERROR(_FV(A16,"Volume average",TRUE), "NA")</f>
        <v>19665827</v>
      </c>
      <c r="V16" s="5" cm="1">
        <f t="array" ref="V16">IFERROR(_FV(A16,"Beta"), "NA")</f>
        <v>1.0597000000000001</v>
      </c>
      <c r="W16" s="3" cm="1">
        <f t="array" ref="W16">_FV(A16,"Market cap",TRUE)</f>
        <v>1700685000000</v>
      </c>
      <c r="X16" s="7" cm="1">
        <f t="array" ref="X16">IFERROR(_FV(A16,"P/E",TRUE), "NA")</f>
        <v>28.676100000000002</v>
      </c>
      <c r="Y16" t="str" cm="1">
        <f t="array" ref="Y16">_FV(A16,"Instrument type",TRUE)</f>
        <v>Stock</v>
      </c>
      <c r="Z16" s="6" cm="1">
        <f t="array" ref="Z16">_FV(A16,"Last trade time",TRUE)</f>
        <v>45176.643024293749</v>
      </c>
      <c r="AA16" t="s">
        <v>356</v>
      </c>
      <c r="AB16">
        <v>59972000000</v>
      </c>
      <c r="AC16" s="3">
        <v>21879000000</v>
      </c>
      <c r="AD16" s="3">
        <v>40258000000</v>
      </c>
      <c r="AE16" s="3">
        <v>69300000000</v>
      </c>
      <c r="AF16" s="7" cm="1">
        <f t="array" ref="AF16">IFERROR(_xldudf_FS_EQUITYMETRICS($B16, "ytd_price_return_daily"),"NA")</f>
        <v>0.53881900000000005</v>
      </c>
    </row>
    <row r="17" spans="1:32" x14ac:dyDescent="0.2">
      <c r="A17" s="1" t="e" vm="16">
        <v>#VALUE!</v>
      </c>
      <c r="B17" t="str" cm="1">
        <f t="array" ref="B17">_FV(A17,"Ticker symbol",TRUE)</f>
        <v>ALTR</v>
      </c>
      <c r="C17" t="str" cm="1">
        <f t="array" ref="C17">_FV(A17,"Official name",TRUE)</f>
        <v>ALTAIR ENGINEERING INC.</v>
      </c>
      <c r="D17" t="str" cm="1">
        <f t="array" ref="D17">_FV(A17,"Headquarters")</f>
        <v>1820 E Big Beaver Rd, TROY, MI, 48083-2031 US</v>
      </c>
      <c r="E17" s="3" cm="1">
        <f t="array" ref="E17">IFERROR(_FV(A17,"Employees"), "NA")</f>
        <v>3000</v>
      </c>
      <c r="F17" t="str" cm="1">
        <f t="array" ref="F17">_FV(A17,"Industry")</f>
        <v>Software &amp; IT Services</v>
      </c>
      <c r="G17" s="3" cm="1">
        <f t="array" ref="G17">IFERROR(_FV(A17,"Year incorporated",TRUE), "NA")</f>
        <v>2017</v>
      </c>
      <c r="H17" s="3" t="str" cm="1">
        <f t="array" ref="H17">_FV(A17,"Exchange")</f>
        <v>Nasdaq Stock Market</v>
      </c>
      <c r="I17" t="str" cm="1">
        <f t="array" ref="I17">_FV(A17,"Currency")</f>
        <v>USD</v>
      </c>
      <c r="J17" s="7" cm="1">
        <f t="array" ref="J17">_FV(A17,"Price")</f>
        <v>65.33</v>
      </c>
      <c r="K17" s="7" cm="1">
        <f t="array" ref="K17">_FV(A17,"Previous close",TRUE)</f>
        <v>65.97</v>
      </c>
      <c r="L17" s="7" cm="1">
        <f t="array" ref="L17">_FV(A17,"Change")</f>
        <v>-0.64</v>
      </c>
      <c r="M17" s="4" cm="1">
        <f t="array" ref="M17">_FV(A17,"Change (%)",TRUE)</f>
        <v>-9.7009999999999996E-3</v>
      </c>
      <c r="N17" s="7" cm="1">
        <f t="array" ref="N17">IFERROR(_FV(A17,"Open"), "NA")</f>
        <v>65.48</v>
      </c>
      <c r="O17" s="7" cm="1">
        <f t="array" ref="O17">IFERROR(_FV(A17,"High"), "NA")</f>
        <v>65.819999999999993</v>
      </c>
      <c r="P17" s="7" cm="1">
        <f t="array" ref="P17">IFERROR(_FV(A17,"Low"), "NA")</f>
        <v>64.92</v>
      </c>
      <c r="Q17" s="7" cm="1">
        <f t="array" ref="Q17">IFERROR(_FV(A17,"52 week high",TRUE),"NA")</f>
        <v>78.489900000000006</v>
      </c>
      <c r="R17" s="7" cm="1">
        <f t="array" ref="R17">IFERROR(_FV(A17,"52 week low",TRUE),"NA")</f>
        <v>43.17</v>
      </c>
      <c r="S17" s="3" cm="1">
        <f t="array" ref="S17">_FV(A17,"Shares outstanding",TRUE)</f>
        <v>81237360</v>
      </c>
      <c r="T17" s="7" cm="1">
        <f t="array" ref="T17">_FV(A17,"Volume")</f>
        <v>24770</v>
      </c>
      <c r="U17" s="3" cm="1">
        <f t="array" ref="U17">IFERROR(_FV(A17,"Volume average",TRUE), "NA")</f>
        <v>265118</v>
      </c>
      <c r="V17" s="5" cm="1">
        <f t="array" ref="V17">IFERROR(_FV(A17,"Beta"), "NA")</f>
        <v>1.4608000000000001</v>
      </c>
      <c r="W17" s="3" cm="1">
        <f t="array" ref="W17">_FV(A17,"Market cap",TRUE)</f>
        <v>5307236728</v>
      </c>
      <c r="X17" s="7" cm="1">
        <f t="array" ref="X17">IFERROR(_FV(A17,"P/E",TRUE), "NA")</f>
        <v>121.1681</v>
      </c>
      <c r="Y17" t="str" cm="1">
        <f t="array" ref="Y17">_FV(A17,"Instrument type",TRUE)</f>
        <v>Stock</v>
      </c>
      <c r="Z17" s="6" cm="1">
        <f t="array" ref="Z17">_FV(A17,"Last trade time",TRUE)</f>
        <v>45176.643011689062</v>
      </c>
      <c r="AA17" t="s">
        <v>357</v>
      </c>
      <c r="AB17">
        <v>-43429000</v>
      </c>
      <c r="AC17" s="3">
        <v>316146000</v>
      </c>
      <c r="AD17" s="3">
        <v>176579000</v>
      </c>
      <c r="AE17" s="3">
        <v>232738000</v>
      </c>
      <c r="AF17" s="7" cm="1">
        <f t="array" ref="AF17">IFERROR(_xldudf_FS_EQUITYMETRICS($B17, "ytd_price_return_daily"),"NA")</f>
        <v>0.44952700000000001</v>
      </c>
    </row>
    <row r="18" spans="1:32" x14ac:dyDescent="0.2">
      <c r="A18" s="1" t="e" vm="17">
        <v>#VALUE!</v>
      </c>
      <c r="B18" t="str" cm="1">
        <f t="array" ref="B18">_FV(A18,"Ticker symbol",TRUE)</f>
        <v>MO</v>
      </c>
      <c r="C18" t="str" cm="1">
        <f t="array" ref="C18">_FV(A18,"Official name",TRUE)</f>
        <v>Altria Group, Inc.</v>
      </c>
      <c r="D18" t="str" cm="1">
        <f t="array" ref="D18">_FV(A18,"Headquarters")</f>
        <v>6601 W Broad St, RICHMOND, VA, 23230 US</v>
      </c>
      <c r="E18" s="3" cm="1">
        <f t="array" ref="E18">IFERROR(_FV(A18,"Employees"), "NA")</f>
        <v>6300</v>
      </c>
      <c r="F18" t="str" cm="1">
        <f t="array" ref="F18">_FV(A18,"Industry")</f>
        <v>Food &amp; Tobacco</v>
      </c>
      <c r="G18" s="3" cm="1">
        <f t="array" ref="G18">IFERROR(_FV(A18,"Year incorporated",TRUE), "NA")</f>
        <v>2009</v>
      </c>
      <c r="H18" s="3" t="str" cm="1">
        <f t="array" ref="H18">_FV(A18,"Exchange")</f>
        <v>New York Stock Exchange</v>
      </c>
      <c r="I18" t="str" cm="1">
        <f t="array" ref="I18">_FV(A18,"Currency")</f>
        <v>USD</v>
      </c>
      <c r="J18" s="7" cm="1">
        <f t="array" ref="J18">_FV(A18,"Price")</f>
        <v>43.596200000000003</v>
      </c>
      <c r="K18" s="7" cm="1">
        <f t="array" ref="K18">_FV(A18,"Previous close",TRUE)</f>
        <v>43.53</v>
      </c>
      <c r="L18" s="7" cm="1">
        <f t="array" ref="L18">_FV(A18,"Change")</f>
        <v>6.6199999999999995E-2</v>
      </c>
      <c r="M18" s="4" cm="1">
        <f t="array" ref="M18">_FV(A18,"Change (%)",TRUE)</f>
        <v>1.5210000000000002E-3</v>
      </c>
      <c r="N18" s="7" cm="1">
        <f t="array" ref="N18">IFERROR(_FV(A18,"Open"), "NA")</f>
        <v>43.62</v>
      </c>
      <c r="O18" s="7" cm="1">
        <f t="array" ref="O18">IFERROR(_FV(A18,"High"), "NA")</f>
        <v>43.88</v>
      </c>
      <c r="P18" s="7" cm="1">
        <f t="array" ref="P18">IFERROR(_FV(A18,"Low"), "NA")</f>
        <v>43.42</v>
      </c>
      <c r="Q18" s="7" cm="1">
        <f t="array" ref="Q18">IFERROR(_FV(A18,"52 week high",TRUE),"NA")</f>
        <v>48.99</v>
      </c>
      <c r="R18" s="7" cm="1">
        <f t="array" ref="R18">IFERROR(_FV(A18,"52 week low",TRUE),"NA")</f>
        <v>40.35</v>
      </c>
      <c r="S18" s="3" cm="1">
        <f t="array" ref="S18">_FV(A18,"Shares outstanding",TRUE)</f>
        <v>1774610000</v>
      </c>
      <c r="T18" s="7" cm="1">
        <f t="array" ref="T18">_FV(A18,"Volume")</f>
        <v>1994833</v>
      </c>
      <c r="U18" s="3" cm="1">
        <f t="array" ref="U18">IFERROR(_FV(A18,"Volume average",TRUE), "NA")</f>
        <v>7356272</v>
      </c>
      <c r="V18" s="5" cm="1">
        <f t="array" ref="V18">IFERROR(_FV(A18,"Beta"), "NA")</f>
        <v>0.62590000000000001</v>
      </c>
      <c r="W18" s="3" cm="1">
        <f t="array" ref="W18">_FV(A18,"Market cap",TRUE)</f>
        <v>77366252482</v>
      </c>
      <c r="X18" s="7" cm="1">
        <f t="array" ref="X18">IFERROR(_FV(A18,"P/E",TRUE), "NA")</f>
        <v>11.4361</v>
      </c>
      <c r="Y18" t="str" cm="1">
        <f t="array" ref="Y18">_FV(A18,"Instrument type",TRUE)</f>
        <v>Stock</v>
      </c>
      <c r="Z18" s="6" cm="1">
        <f t="array" ref="Z18">_FV(A18,"Last trade time",TRUE)</f>
        <v>45176.643040810159</v>
      </c>
      <c r="AA18" t="s">
        <v>358</v>
      </c>
      <c r="AB18">
        <v>5764000000</v>
      </c>
      <c r="AC18" s="3">
        <v>4030000000</v>
      </c>
      <c r="AD18" s="3">
        <v>1721000000</v>
      </c>
      <c r="AE18" s="3">
        <v>8616000000</v>
      </c>
      <c r="AF18" s="7" cm="1">
        <f t="array" ref="AF18">IFERROR(_xldudf_FS_EQUITYMETRICS($B18, "ytd_price_return_daily"),"NA")</f>
        <v>-3.5441E-2</v>
      </c>
    </row>
    <row r="19" spans="1:32" x14ac:dyDescent="0.2">
      <c r="A19" s="1" t="e" vm="18">
        <v>#VALUE!</v>
      </c>
      <c r="B19" t="str" cm="1">
        <f t="array" ref="B19">_FV(A19,"Ticker symbol",TRUE)</f>
        <v>AMZN</v>
      </c>
      <c r="C19" t="str" cm="1">
        <f t="array" ref="C19">_FV(A19,"Official name",TRUE)</f>
        <v>AMAZON.COM, INC.</v>
      </c>
      <c r="D19" t="str" cm="1">
        <f t="array" ref="D19">_FV(A19,"Headquarters")</f>
        <v>410 Terry Ave N, SEATTLE, WA, 98109 US</v>
      </c>
      <c r="E19" s="3" cm="1">
        <f t="array" ref="E19">IFERROR(_FV(A19,"Employees"), "NA")</f>
        <v>1461000</v>
      </c>
      <c r="F19" t="str" cm="1">
        <f t="array" ref="F19">_FV(A19,"Industry")</f>
        <v>Diversified Retail</v>
      </c>
      <c r="G19" s="3" cm="1">
        <f t="array" ref="G19">IFERROR(_FV(A19,"Year incorporated",TRUE), "NA")</f>
        <v>1996</v>
      </c>
      <c r="H19" s="3" t="str" cm="1">
        <f t="array" ref="H19">_FV(A19,"Exchange")</f>
        <v>Nasdaq Stock Market</v>
      </c>
      <c r="I19" t="str" cm="1">
        <f t="array" ref="I19">_FV(A19,"Currency")</f>
        <v>USD</v>
      </c>
      <c r="J19" s="7" cm="1">
        <f t="array" ref="J19">_FV(A19,"Price")</f>
        <v>135.89500000000001</v>
      </c>
      <c r="K19" s="7" cm="1">
        <f t="array" ref="K19">_FV(A19,"Previous close",TRUE)</f>
        <v>135.36000000000001</v>
      </c>
      <c r="L19" s="7" cm="1">
        <f t="array" ref="L19">_FV(A19,"Change")</f>
        <v>0.53500000000000003</v>
      </c>
      <c r="M19" s="4" cm="1">
        <f t="array" ref="M19">_FV(A19,"Change (%)",TRUE)</f>
        <v>3.9519999999999998E-3</v>
      </c>
      <c r="N19" s="7" cm="1">
        <f t="array" ref="N19">IFERROR(_FV(A19,"Open"), "NA")</f>
        <v>133.88999999999999</v>
      </c>
      <c r="O19" s="7" cm="1">
        <f t="array" ref="O19">IFERROR(_FV(A19,"High"), "NA")</f>
        <v>136.71860000000001</v>
      </c>
      <c r="P19" s="7" cm="1">
        <f t="array" ref="P19">IFERROR(_FV(A19,"Low"), "NA")</f>
        <v>133.16</v>
      </c>
      <c r="Q19" s="7" cm="1">
        <f t="array" ref="Q19">IFERROR(_FV(A19,"52 week high",TRUE),"NA")</f>
        <v>143.63</v>
      </c>
      <c r="R19" s="7" cm="1">
        <f t="array" ref="R19">IFERROR(_FV(A19,"52 week low",TRUE),"NA")</f>
        <v>81.430000000000007</v>
      </c>
      <c r="S19" s="3" cm="1">
        <f t="array" ref="S19">_FV(A19,"Shares outstanding",TRUE)</f>
        <v>10317750000</v>
      </c>
      <c r="T19" s="7" cm="1">
        <f t="array" ref="T19">_FV(A19,"Volume")</f>
        <v>16551034</v>
      </c>
      <c r="U19" s="3" cm="1">
        <f t="array" ref="U19">IFERROR(_FV(A19,"Volume average",TRUE), "NA")</f>
        <v>51784475</v>
      </c>
      <c r="V19" s="5" cm="1">
        <f t="array" ref="V19">IFERROR(_FV(A19,"Beta"), "NA")</f>
        <v>1.2363</v>
      </c>
      <c r="W19" s="3" cm="1">
        <f t="array" ref="W19">_FV(A19,"Market cap",TRUE)</f>
        <v>1402130636250</v>
      </c>
      <c r="X19" s="7" cm="1">
        <f t="array" ref="X19">IFERROR(_FV(A19,"P/E",TRUE), "NA")</f>
        <v>107.6208</v>
      </c>
      <c r="Y19" t="str" cm="1">
        <f t="array" ref="Y19">_FV(A19,"Instrument type",TRUE)</f>
        <v>Stock</v>
      </c>
      <c r="Z19" s="6" cm="1">
        <f t="array" ref="Z19">_FV(A19,"Last trade time",TRUE)</f>
        <v>45176.643036678128</v>
      </c>
      <c r="AA19" t="s">
        <v>359</v>
      </c>
      <c r="AB19">
        <v>-2722000000</v>
      </c>
      <c r="AC19" s="3">
        <v>53888000000</v>
      </c>
      <c r="AD19" s="3">
        <v>42002000000</v>
      </c>
      <c r="AE19" s="3">
        <v>155393000000</v>
      </c>
      <c r="AF19" s="7" cm="1">
        <f t="array" ref="AF19">IFERROR(_xldudf_FS_EQUITYMETRICS($B19, "ytd_price_return_daily"),"NA")</f>
        <v>0.63416700000000004</v>
      </c>
    </row>
    <row r="20" spans="1:32" x14ac:dyDescent="0.2">
      <c r="A20" s="1" t="e" vm="19">
        <v>#VALUE!</v>
      </c>
      <c r="B20" t="str" cm="1">
        <f t="array" ref="B20">_FV(A20,"Ticker symbol",TRUE)</f>
        <v>AEE</v>
      </c>
      <c r="C20" t="str" cm="1">
        <f t="array" ref="C20">_FV(A20,"Official name",TRUE)</f>
        <v>AMEREN CORPORATION</v>
      </c>
      <c r="D20" t="str" cm="1">
        <f t="array" ref="D20">_FV(A20,"Headquarters")</f>
        <v>1901 Chouteau Ave, ST. LOUIS, MO, 63103-3003 US</v>
      </c>
      <c r="E20" s="3" cm="1">
        <f t="array" ref="E20">IFERROR(_FV(A20,"Employees"), "NA")</f>
        <v>9244</v>
      </c>
      <c r="F20" t="str" cm="1">
        <f t="array" ref="F20">_FV(A20,"Industry")</f>
        <v>Multiline Utilities</v>
      </c>
      <c r="G20" s="3" cm="1">
        <f t="array" ref="G20">IFERROR(_FV(A20,"Year incorporated",TRUE), "NA")</f>
        <v>1995</v>
      </c>
      <c r="H20" s="3" t="str" cm="1">
        <f t="array" ref="H20">_FV(A20,"Exchange")</f>
        <v>New York Stock Exchange</v>
      </c>
      <c r="I20" t="str" cm="1">
        <f t="array" ref="I20">_FV(A20,"Currency")</f>
        <v>USD</v>
      </c>
      <c r="J20" s="7" cm="1">
        <f t="array" ref="J20">_FV(A20,"Price")</f>
        <v>79.05</v>
      </c>
      <c r="K20" s="7" cm="1">
        <f t="array" ref="K20">_FV(A20,"Previous close",TRUE)</f>
        <v>77.67</v>
      </c>
      <c r="L20" s="7" cm="1">
        <f t="array" ref="L20">_FV(A20,"Change")</f>
        <v>1.38</v>
      </c>
      <c r="M20" s="4" cm="1">
        <f t="array" ref="M20">_FV(A20,"Change (%)",TRUE)</f>
        <v>1.7766999999999998E-2</v>
      </c>
      <c r="N20" s="7" cm="1">
        <f t="array" ref="N20">IFERROR(_FV(A20,"Open"), "NA")</f>
        <v>78.16</v>
      </c>
      <c r="O20" s="7" cm="1">
        <f t="array" ref="O20">IFERROR(_FV(A20,"High"), "NA")</f>
        <v>79.105000000000004</v>
      </c>
      <c r="P20" s="7" cm="1">
        <f t="array" ref="P20">IFERROR(_FV(A20,"Low"), "NA")</f>
        <v>78.12</v>
      </c>
      <c r="Q20" s="7" cm="1">
        <f t="array" ref="Q20">IFERROR(_FV(A20,"52 week high",TRUE),"NA")</f>
        <v>96.36</v>
      </c>
      <c r="R20" s="7" cm="1">
        <f t="array" ref="R20">IFERROR(_FV(A20,"52 week low",TRUE),"NA")</f>
        <v>73.28</v>
      </c>
      <c r="S20" s="3" cm="1">
        <f t="array" ref="S20">_FV(A20,"Shares outstanding",TRUE)</f>
        <v>262749500</v>
      </c>
      <c r="T20" s="7" cm="1">
        <f t="array" ref="T20">_FV(A20,"Volume")</f>
        <v>178308</v>
      </c>
      <c r="U20" s="3" cm="1">
        <f t="array" ref="U20">IFERROR(_FV(A20,"Volume average",TRUE), "NA")</f>
        <v>1189617</v>
      </c>
      <c r="V20" s="5" cm="1">
        <f t="array" ref="V20">IFERROR(_FV(A20,"Beta"), "NA")</f>
        <v>0.45710000000000001</v>
      </c>
      <c r="W20" s="3" cm="1">
        <f t="array" ref="W20">_FV(A20,"Market cap",TRUE)</f>
        <v>20770347975</v>
      </c>
      <c r="X20" s="7" cm="1">
        <f t="array" ref="X20">IFERROR(_FV(A20,"P/E",TRUE), "NA")</f>
        <v>18.179600000000001</v>
      </c>
      <c r="Y20" t="str" cm="1">
        <f t="array" ref="Y20">_FV(A20,"Instrument type",TRUE)</f>
        <v>Stock</v>
      </c>
      <c r="Z20" s="6" cm="1">
        <f t="array" ref="Z20">_FV(A20,"Last trade time",TRUE)</f>
        <v>45176.642895404686</v>
      </c>
      <c r="AA20" t="s">
        <v>360</v>
      </c>
      <c r="AB20">
        <v>1074000000</v>
      </c>
      <c r="AC20" s="3">
        <v>10000000</v>
      </c>
      <c r="AD20" s="3">
        <v>600000000</v>
      </c>
      <c r="AE20" s="3">
        <v>3366000000</v>
      </c>
      <c r="AF20" s="7" cm="1">
        <f t="array" ref="AF20">IFERROR(_xldudf_FS_EQUITYMETRICS($B20, "ytd_price_return_daily"),"NA")</f>
        <v>-0.13090399999999999</v>
      </c>
    </row>
    <row r="21" spans="1:32" x14ac:dyDescent="0.2">
      <c r="A21" s="1" t="e" vm="20">
        <v>#VALUE!</v>
      </c>
      <c r="B21" t="str" cm="1">
        <f t="array" ref="B21">_FV(A21,"Ticker symbol",TRUE)</f>
        <v>AEP</v>
      </c>
      <c r="C21" t="str" cm="1">
        <f t="array" ref="C21">_FV(A21,"Official name",TRUE)</f>
        <v>AMERICAN ELECTRIC POWER COMPANY, INC.</v>
      </c>
      <c r="D21" t="str" cm="1">
        <f t="array" ref="D21">_FV(A21,"Headquarters")</f>
        <v>1 Riverside Plz, COLUMBUS, OH, 43215-2355 US</v>
      </c>
      <c r="E21" s="3" cm="1">
        <f t="array" ref="E21">IFERROR(_FV(A21,"Employees"), "NA")</f>
        <v>16974</v>
      </c>
      <c r="F21" t="str" cm="1">
        <f t="array" ref="F21">_FV(A21,"Industry")</f>
        <v>Electrical Utilities &amp; IPPs</v>
      </c>
      <c r="G21" s="3" cm="1">
        <f t="array" ref="G21">IFERROR(_FV(A21,"Year incorporated",TRUE), "NA")</f>
        <v>1925</v>
      </c>
      <c r="H21" s="3" t="str" cm="1">
        <f t="array" ref="H21">_FV(A21,"Exchange")</f>
        <v>Nasdaq Stock Market</v>
      </c>
      <c r="I21" t="str" cm="1">
        <f t="array" ref="I21">_FV(A21,"Currency")</f>
        <v>USD</v>
      </c>
      <c r="J21" s="7" cm="1">
        <f t="array" ref="J21">_FV(A21,"Price")</f>
        <v>77.715000000000003</v>
      </c>
      <c r="K21" s="7" cm="1">
        <f t="array" ref="K21">_FV(A21,"Previous close",TRUE)</f>
        <v>76.38</v>
      </c>
      <c r="L21" s="7" cm="1">
        <f t="array" ref="L21">_FV(A21,"Change")</f>
        <v>1.335</v>
      </c>
      <c r="M21" s="4" cm="1">
        <f t="array" ref="M21">_FV(A21,"Change (%)",TRUE)</f>
        <v>1.7478E-2</v>
      </c>
      <c r="N21" s="7" cm="1">
        <f t="array" ref="N21">IFERROR(_FV(A21,"Open"), "NA")</f>
        <v>77.03</v>
      </c>
      <c r="O21" s="7" cm="1">
        <f t="array" ref="O21">IFERROR(_FV(A21,"High"), "NA")</f>
        <v>77.790000000000006</v>
      </c>
      <c r="P21" s="7" cm="1">
        <f t="array" ref="P21">IFERROR(_FV(A21,"Low"), "NA")</f>
        <v>76.8</v>
      </c>
      <c r="Q21" s="7" cm="1">
        <f t="array" ref="Q21">IFERROR(_FV(A21,"52 week high",TRUE),"NA")</f>
        <v>105.6</v>
      </c>
      <c r="R21" s="7" cm="1">
        <f t="array" ref="R21">IFERROR(_FV(A21,"52 week low",TRUE),"NA")</f>
        <v>75.47</v>
      </c>
      <c r="S21" s="3" cm="1">
        <f t="array" ref="S21">_FV(A21,"Shares outstanding",TRUE)</f>
        <v>515176000</v>
      </c>
      <c r="T21" s="7" cm="1">
        <f t="array" ref="T21">_FV(A21,"Volume")</f>
        <v>905694</v>
      </c>
      <c r="U21" s="3" cm="1">
        <f t="array" ref="U21">IFERROR(_FV(A21,"Volume average",TRUE), "NA")</f>
        <v>2845187</v>
      </c>
      <c r="V21" s="5" cm="1">
        <f t="array" ref="V21">IFERROR(_FV(A21,"Beta"), "NA")</f>
        <v>0.46389999999999998</v>
      </c>
      <c r="W21" s="3" cm="1">
        <f t="array" ref="W21">_FV(A21,"Market cap",TRUE)</f>
        <v>40036902840</v>
      </c>
      <c r="X21" s="7" cm="1">
        <f t="array" ref="X21">IFERROR(_FV(A21,"P/E",TRUE), "NA")</f>
        <v>19.831700000000001</v>
      </c>
      <c r="Y21" t="str" cm="1">
        <f t="array" ref="Y21">_FV(A21,"Instrument type",TRUE)</f>
        <v>Stock</v>
      </c>
      <c r="Z21" s="6" cm="1">
        <f t="array" ref="Z21">_FV(A21,"Last trade time",TRUE)</f>
        <v>45176.642987765626</v>
      </c>
      <c r="AA21" t="s">
        <v>361</v>
      </c>
      <c r="AB21">
        <v>2307200000</v>
      </c>
      <c r="AC21" s="3">
        <v>509400000</v>
      </c>
      <c r="AD21" s="3">
        <v>2295400000</v>
      </c>
      <c r="AE21" s="3">
        <v>13266300000</v>
      </c>
      <c r="AF21" s="7" cm="1">
        <f t="array" ref="AF21">IFERROR(_xldudf_FS_EQUITYMETRICS($B21, "ytd_price_return_daily"),"NA")</f>
        <v>-0.19957900000000001</v>
      </c>
    </row>
    <row r="22" spans="1:32" x14ac:dyDescent="0.2">
      <c r="A22" s="1" t="e" vm="21">
        <v>#VALUE!</v>
      </c>
      <c r="B22" t="str" cm="1">
        <f t="array" ref="B22">_FV(A22,"Ticker symbol",TRUE)</f>
        <v>AXP</v>
      </c>
      <c r="C22" t="str" cm="1">
        <f t="array" ref="C22">_FV(A22,"Official name",TRUE)</f>
        <v>AMERICAN EXPRESS COMPANY</v>
      </c>
      <c r="D22" t="str" cm="1">
        <f t="array" ref="D22">_FV(A22,"Headquarters")</f>
        <v>200 Vesey Street, NEW YORK, NY, 10285 US</v>
      </c>
      <c r="E22" s="3" cm="1">
        <f t="array" ref="E22">IFERROR(_FV(A22,"Employees"), "NA")</f>
        <v>77300</v>
      </c>
      <c r="F22" t="str" cm="1">
        <f t="array" ref="F22">_FV(A22,"Industry")</f>
        <v>Banking Services</v>
      </c>
      <c r="G22" s="3" cm="1">
        <f t="array" ref="G22">IFERROR(_FV(A22,"Year incorporated",TRUE), "NA")</f>
        <v>1965</v>
      </c>
      <c r="H22" s="3" t="str" cm="1">
        <f t="array" ref="H22">_FV(A22,"Exchange")</f>
        <v>New York Stock Exchange</v>
      </c>
      <c r="I22" t="str" cm="1">
        <f t="array" ref="I22">_FV(A22,"Currency")</f>
        <v>USD</v>
      </c>
      <c r="J22" s="7" cm="1">
        <f t="array" ref="J22">_FV(A22,"Price")</f>
        <v>156.48009999999999</v>
      </c>
      <c r="K22" s="7" cm="1">
        <f t="array" ref="K22">_FV(A22,"Previous close",TRUE)</f>
        <v>158</v>
      </c>
      <c r="L22" s="7" cm="1">
        <f t="array" ref="L22">_FV(A22,"Change")</f>
        <v>-1.5199</v>
      </c>
      <c r="M22" s="4" cm="1">
        <f t="array" ref="M22">_FV(A22,"Change (%)",TRUE)</f>
        <v>-9.6200000000000001E-3</v>
      </c>
      <c r="N22" s="7" cm="1">
        <f t="array" ref="N22">IFERROR(_FV(A22,"Open"), "NA")</f>
        <v>156.88</v>
      </c>
      <c r="O22" s="7" cm="1">
        <f t="array" ref="O22">IFERROR(_FV(A22,"High"), "NA")</f>
        <v>157.5</v>
      </c>
      <c r="P22" s="7" cm="1">
        <f t="array" ref="P22">IFERROR(_FV(A22,"Low"), "NA")</f>
        <v>156.07</v>
      </c>
      <c r="Q22" s="7" cm="1">
        <f t="array" ref="Q22">IFERROR(_FV(A22,"52 week high",TRUE),"NA")</f>
        <v>182.15</v>
      </c>
      <c r="R22" s="7" cm="1">
        <f t="array" ref="R22">IFERROR(_FV(A22,"52 week low",TRUE),"NA")</f>
        <v>130.65</v>
      </c>
      <c r="S22" s="3" cm="1">
        <f t="array" ref="S22">_FV(A22,"Shares outstanding",TRUE)</f>
        <v>736458900</v>
      </c>
      <c r="T22" s="7" cm="1">
        <f t="array" ref="T22">_FV(A22,"Volume")</f>
        <v>826710</v>
      </c>
      <c r="U22" s="3" cm="1">
        <f t="array" ref="U22">IFERROR(_FV(A22,"Volume average",TRUE), "NA")</f>
        <v>2432105</v>
      </c>
      <c r="V22" s="5" cm="1">
        <f t="array" ref="V22">IFERROR(_FV(A22,"Beta"), "NA")</f>
        <v>1.1846000000000001</v>
      </c>
      <c r="W22" s="3" cm="1">
        <f t="array" ref="W22">_FV(A22,"Market cap",TRUE)</f>
        <v>115241162317</v>
      </c>
      <c r="X22" s="7" cm="1">
        <f t="array" ref="X22">IFERROR(_FV(A22,"P/E",TRUE), "NA")</f>
        <v>16.074400000000001</v>
      </c>
      <c r="Y22" t="str" cm="1">
        <f t="array" ref="Y22">_FV(A22,"Instrument type",TRUE)</f>
        <v>Stock</v>
      </c>
      <c r="Z22" s="6" cm="1">
        <f t="array" ref="Z22">_FV(A22,"Last trade time",TRUE)</f>
        <v>45176.643023680466</v>
      </c>
      <c r="AA22" t="s">
        <v>362</v>
      </c>
      <c r="AB22">
        <v>7514000000</v>
      </c>
      <c r="AC22" s="3">
        <v>28097000000</v>
      </c>
      <c r="AD22" s="3">
        <v>57384000000</v>
      </c>
      <c r="AE22" s="3">
        <v>125371000000</v>
      </c>
      <c r="AF22" s="7" cm="1">
        <f t="array" ref="AF22">IFERROR(_xldudf_FS_EQUITYMETRICS($B22, "ytd_price_return_daily"),"NA")</f>
        <v>8.2909999999999998E-2</v>
      </c>
    </row>
    <row r="23" spans="1:32" x14ac:dyDescent="0.2">
      <c r="A23" s="1" t="e" vm="22">
        <v>#VALUE!</v>
      </c>
      <c r="B23" t="str" cm="1">
        <f t="array" ref="B23">_FV(A23,"Ticker symbol",TRUE)</f>
        <v>AIG</v>
      </c>
      <c r="C23" t="str" cm="1">
        <f t="array" ref="C23">_FV(A23,"Official name",TRUE)</f>
        <v>AMERICAN INTERNATIONAL GROUP, INC.</v>
      </c>
      <c r="D23" t="str" cm="1">
        <f t="array" ref="D23">_FV(A23,"Headquarters")</f>
        <v>175 Water Street, NEW YORK, NY, 10038 US</v>
      </c>
      <c r="E23" s="3" cm="1">
        <f t="array" ref="E23">IFERROR(_FV(A23,"Employees"), "NA")</f>
        <v>26200</v>
      </c>
      <c r="F23" t="str" cm="1">
        <f t="array" ref="F23">_FV(A23,"Industry")</f>
        <v>Insurance</v>
      </c>
      <c r="G23" s="3" cm="1">
        <f t="array" ref="G23">IFERROR(_FV(A23,"Year incorporated",TRUE), "NA")</f>
        <v>1967</v>
      </c>
      <c r="H23" s="3" t="str" cm="1">
        <f t="array" ref="H23">_FV(A23,"Exchange")</f>
        <v>New York Stock Exchange</v>
      </c>
      <c r="I23" t="str" cm="1">
        <f t="array" ref="I23">_FV(A23,"Currency")</f>
        <v>USD</v>
      </c>
      <c r="J23" s="7" cm="1">
        <f t="array" ref="J23">_FV(A23,"Price")</f>
        <v>59.46</v>
      </c>
      <c r="K23" s="7" cm="1">
        <f t="array" ref="K23">_FV(A23,"Previous close",TRUE)</f>
        <v>59.19</v>
      </c>
      <c r="L23" s="7" cm="1">
        <f t="array" ref="L23">_FV(A23,"Change")</f>
        <v>0.27</v>
      </c>
      <c r="M23" s="4" cm="1">
        <f t="array" ref="M23">_FV(A23,"Change (%)",TRUE)</f>
        <v>4.5620000000000001E-3</v>
      </c>
      <c r="N23" s="7" cm="1">
        <f t="array" ref="N23">IFERROR(_FV(A23,"Open"), "NA")</f>
        <v>59.16</v>
      </c>
      <c r="O23" s="7" cm="1">
        <f t="array" ref="O23">IFERROR(_FV(A23,"High"), "NA")</f>
        <v>59.58</v>
      </c>
      <c r="P23" s="7" cm="1">
        <f t="array" ref="P23">IFERROR(_FV(A23,"Low"), "NA")</f>
        <v>58.96</v>
      </c>
      <c r="Q23" s="7" cm="1">
        <f t="array" ref="Q23">IFERROR(_FV(A23,"52 week high",TRUE),"NA")</f>
        <v>64.875</v>
      </c>
      <c r="R23" s="7" cm="1">
        <f t="array" ref="R23">IFERROR(_FV(A23,"52 week low",TRUE),"NA")</f>
        <v>45.66</v>
      </c>
      <c r="S23" s="3" cm="1">
        <f t="array" ref="S23">_FV(A23,"Shares outstanding",TRUE)</f>
        <v>711899600</v>
      </c>
      <c r="T23" s="7" cm="1">
        <f t="array" ref="T23">_FV(A23,"Volume")</f>
        <v>592371</v>
      </c>
      <c r="U23" s="3" cm="1">
        <f t="array" ref="U23">IFERROR(_FV(A23,"Volume average",TRUE), "NA")</f>
        <v>2643539</v>
      </c>
      <c r="V23" s="5" cm="1">
        <f t="array" ref="V23">IFERROR(_FV(A23,"Beta"), "NA")</f>
        <v>1.1497999999999999</v>
      </c>
      <c r="W23" s="3" cm="1">
        <f t="array" ref="W23">_FV(A23,"Market cap",TRUE)</f>
        <v>42329550216</v>
      </c>
      <c r="X23" s="7" cm="1">
        <f t="array" ref="X23">IFERROR(_FV(A23,"P/E",TRUE), "NA")</f>
        <v>10.004099999999999</v>
      </c>
      <c r="Y23" t="str" cm="1">
        <f t="array" ref="Y23">_FV(A23,"Instrument type",TRUE)</f>
        <v>Stock</v>
      </c>
      <c r="Z23" s="6" cm="1">
        <f t="array" ref="Z23">_FV(A23,"Last trade time",TRUE)</f>
        <v>45176.643095798434</v>
      </c>
      <c r="AA23" t="s">
        <v>363</v>
      </c>
      <c r="AB23">
        <v>10276000000</v>
      </c>
      <c r="AC23" s="3" t="s">
        <v>26</v>
      </c>
      <c r="AD23" s="3" t="s">
        <v>26</v>
      </c>
      <c r="AE23" s="3">
        <v>3243000000</v>
      </c>
      <c r="AF23" s="7" cm="1">
        <f t="array" ref="AF23">IFERROR(_xldudf_FS_EQUITYMETRICS($B23, "ytd_price_return_daily"),"NA")</f>
        <v>-7.3371000000000006E-2</v>
      </c>
    </row>
    <row r="24" spans="1:32" x14ac:dyDescent="0.2">
      <c r="A24" s="1" t="e" vm="23">
        <v>#VALUE!</v>
      </c>
      <c r="B24" t="str" cm="1">
        <f t="array" ref="B24">_FV(A24,"Ticker symbol",TRUE)</f>
        <v>AMT</v>
      </c>
      <c r="C24" t="str" cm="1">
        <f t="array" ref="C24">_FV(A24,"Official name",TRUE)</f>
        <v>AMERICAN TOWER CORPORATION</v>
      </c>
      <c r="D24" t="str" cm="1">
        <f t="array" ref="D24">_FV(A24,"Headquarters")</f>
        <v>116 Huntington Ave, BOSTON, MA, 02116-5749 US</v>
      </c>
      <c r="E24" s="3" cm="1">
        <f t="array" ref="E24">IFERROR(_FV(A24,"Employees"), "NA")</f>
        <v>6391</v>
      </c>
      <c r="F24" t="str" cm="1">
        <f t="array" ref="F24">_FV(A24,"Industry")</f>
        <v>Residential &amp; Commercial REIT</v>
      </c>
      <c r="G24" s="3" cm="1">
        <f t="array" ref="G24">IFERROR(_FV(A24,"Year incorporated",TRUE), "NA")</f>
        <v>1996</v>
      </c>
      <c r="H24" s="3" t="str" cm="1">
        <f t="array" ref="H24">_FV(A24,"Exchange")</f>
        <v>New York Stock Exchange</v>
      </c>
      <c r="I24" t="str" cm="1">
        <f t="array" ref="I24">_FV(A24,"Currency")</f>
        <v>USD</v>
      </c>
      <c r="J24" s="7" cm="1">
        <f t="array" ref="J24">_FV(A24,"Price")</f>
        <v>180.30500000000001</v>
      </c>
      <c r="K24" s="7" cm="1">
        <f t="array" ref="K24">_FV(A24,"Previous close",TRUE)</f>
        <v>178.01</v>
      </c>
      <c r="L24" s="7" cm="1">
        <f t="array" ref="L24">_FV(A24,"Change")</f>
        <v>2.2949999999999999</v>
      </c>
      <c r="M24" s="4" cm="1">
        <f t="array" ref="M24">_FV(A24,"Change (%)",TRUE)</f>
        <v>1.2892999999999998E-2</v>
      </c>
      <c r="N24" s="7" cm="1">
        <f t="array" ref="N24">IFERROR(_FV(A24,"Open"), "NA")</f>
        <v>177.05</v>
      </c>
      <c r="O24" s="7" cm="1">
        <f t="array" ref="O24">IFERROR(_FV(A24,"High"), "NA")</f>
        <v>181.04</v>
      </c>
      <c r="P24" s="7" cm="1">
        <f t="array" ref="P24">IFERROR(_FV(A24,"Low"), "NA")</f>
        <v>177.05</v>
      </c>
      <c r="Q24" s="7" cm="1">
        <f t="array" ref="Q24">IFERROR(_FV(A24,"52 week high",TRUE),"NA")</f>
        <v>265.56</v>
      </c>
      <c r="R24" s="7" cm="1">
        <f t="array" ref="R24">IFERROR(_FV(A24,"52 week low",TRUE),"NA")</f>
        <v>172.55</v>
      </c>
      <c r="S24" s="3" cm="1">
        <f t="array" ref="S24">_FV(A24,"Shares outstanding",TRUE)</f>
        <v>466155500</v>
      </c>
      <c r="T24" s="7" cm="1">
        <f t="array" ref="T24">_FV(A24,"Volume")</f>
        <v>592950</v>
      </c>
      <c r="U24" s="3" cm="1">
        <f t="array" ref="U24">IFERROR(_FV(A24,"Volume average",TRUE), "NA")</f>
        <v>1708361</v>
      </c>
      <c r="V24" s="5" cm="1">
        <f t="array" ref="V24">IFERROR(_FV(A24,"Beta"), "NA")</f>
        <v>0.57879999999999998</v>
      </c>
      <c r="W24" s="3" cm="1">
        <f t="array" ref="W24">_FV(A24,"Market cap",TRUE)</f>
        <v>84050167427</v>
      </c>
      <c r="X24" s="7" cm="1">
        <f t="array" ref="X24">IFERROR(_FV(A24,"P/E",TRUE), "NA")</f>
        <v>86.062100000000001</v>
      </c>
      <c r="Y24" t="str" cm="1">
        <f t="array" ref="Y24">_FV(A24,"Instrument type",TRUE)</f>
        <v>Stock</v>
      </c>
      <c r="Z24" s="6" cm="1">
        <f t="array" ref="Z24">_FV(A24,"Last trade time",TRUE)</f>
        <v>45176.64299606406</v>
      </c>
      <c r="AA24" t="s">
        <v>364</v>
      </c>
      <c r="AB24">
        <v>1765800000</v>
      </c>
      <c r="AC24" s="3">
        <v>2028400000</v>
      </c>
      <c r="AD24" s="3">
        <v>758300000</v>
      </c>
      <c r="AE24" s="3">
        <v>8311900000</v>
      </c>
      <c r="AF24" s="7" cm="1">
        <f t="array" ref="AF24">IFERROR(_xldudf_FS_EQUITYMETRICS($B24, "ytd_price_return_daily"),"NA")</f>
        <v>-0.1484</v>
      </c>
    </row>
    <row r="25" spans="1:32" x14ac:dyDescent="0.2">
      <c r="A25" s="1" t="e" vm="24">
        <v>#VALUE!</v>
      </c>
      <c r="B25" t="str" cm="1">
        <f t="array" ref="B25">_FV(A25,"Ticker symbol",TRUE)</f>
        <v>COR</v>
      </c>
      <c r="C25" t="str" cm="1">
        <f t="array" ref="C25">_FV(A25,"Official name",TRUE)</f>
        <v>Cencora, Inc.</v>
      </c>
      <c r="D25" t="str" cm="1">
        <f t="array" ref="D25">_FV(A25,"Headquarters")</f>
        <v>1 West First Avenue, CONSHOHOCKEN, PA, 19428 US</v>
      </c>
      <c r="E25" s="3" cm="1">
        <f t="array" ref="E25">IFERROR(_FV(A25,"Employees"), "NA")</f>
        <v>39000</v>
      </c>
      <c r="F25" t="str" cm="1">
        <f t="array" ref="F25">_FV(A25,"Industry")</f>
        <v>Healthcare Equipment &amp; Supplies</v>
      </c>
      <c r="G25" s="3" cm="1">
        <f t="array" ref="G25">IFERROR(_FV(A25,"Year incorporated",TRUE), "NA")</f>
        <v>2001</v>
      </c>
      <c r="H25" s="3" t="str" cm="1">
        <f t="array" ref="H25">_FV(A25,"Exchange")</f>
        <v>New York Stock Exchange</v>
      </c>
      <c r="I25" t="str" cm="1">
        <f t="array" ref="I25">_FV(A25,"Currency")</f>
        <v>USD</v>
      </c>
      <c r="J25" s="7" cm="1">
        <f t="array" ref="J25">_FV(A25,"Price")</f>
        <v>177.47</v>
      </c>
      <c r="K25" s="7" cm="1">
        <f t="array" ref="K25">_FV(A25,"Previous close",TRUE)</f>
        <v>174.67</v>
      </c>
      <c r="L25" s="7" cm="1">
        <f t="array" ref="L25">_FV(A25,"Change")</f>
        <v>2.8</v>
      </c>
      <c r="M25" s="4" cm="1">
        <f t="array" ref="M25">_FV(A25,"Change (%)",TRUE)</f>
        <v>1.6029999999999999E-2</v>
      </c>
      <c r="N25" s="7" cm="1">
        <f t="array" ref="N25">IFERROR(_FV(A25,"Open"), "NA")</f>
        <v>176.09</v>
      </c>
      <c r="O25" s="7" cm="1">
        <f t="array" ref="O25">IFERROR(_FV(A25,"High"), "NA")</f>
        <v>178.29</v>
      </c>
      <c r="P25" s="7" cm="1">
        <f t="array" ref="P25">IFERROR(_FV(A25,"Low"), "NA")</f>
        <v>175.8278</v>
      </c>
      <c r="Q25" s="7" cm="1">
        <f t="array" ref="Q25">IFERROR(_FV(A25,"52 week high",TRUE),"NA")</f>
        <v>194.79</v>
      </c>
      <c r="R25" s="7" cm="1">
        <f t="array" ref="R25">IFERROR(_FV(A25,"52 week low",TRUE),"NA")</f>
        <v>135.13999999999999</v>
      </c>
      <c r="S25" s="3" cm="1">
        <f t="array" ref="S25">_FV(A25,"Shares outstanding",TRUE)</f>
        <v>202174900</v>
      </c>
      <c r="T25" s="7" cm="1">
        <f t="array" ref="T25">_FV(A25,"Volume")</f>
        <v>313889</v>
      </c>
      <c r="U25" s="3" cm="1">
        <f t="array" ref="U25">IFERROR(_FV(A25,"Volume average",TRUE), "NA")</f>
        <v>2282495</v>
      </c>
      <c r="V25" s="5" cm="1">
        <f t="array" ref="V25">IFERROR(_FV(A25,"Beta"), "NA")</f>
        <v>0.56379999999999997</v>
      </c>
      <c r="W25" s="3" cm="1">
        <f t="array" ref="W25">_FV(A25,"Market cap",TRUE)</f>
        <v>35879979503</v>
      </c>
      <c r="X25" s="7" cm="1">
        <f t="array" ref="X25">IFERROR(_FV(A25,"P/E",TRUE), "NA")</f>
        <v>21.282299999999999</v>
      </c>
      <c r="Y25" t="str" cm="1">
        <f t="array" ref="Y25">_FV(A25,"Instrument type",TRUE)</f>
        <v>Stock</v>
      </c>
      <c r="Z25" s="6" cm="1">
        <f t="array" ref="Z25">_FV(A25,"Last trade time",TRUE)</f>
        <v>45176.643056180466</v>
      </c>
      <c r="AA25" t="s">
        <v>365</v>
      </c>
      <c r="AB25">
        <v>1698820000</v>
      </c>
      <c r="AC25" s="3">
        <v>3388189000</v>
      </c>
      <c r="AD25" s="3">
        <v>19984736000</v>
      </c>
      <c r="AE25" s="3">
        <v>43477953000</v>
      </c>
      <c r="AF25" s="7" cm="1">
        <f t="array" ref="AF25">IFERROR(_xldudf_FS_EQUITYMETRICS($B25, "ytd_price_return_daily"),"NA")</f>
        <v>5.5820399999999999E-2</v>
      </c>
    </row>
    <row r="26" spans="1:32" x14ac:dyDescent="0.2">
      <c r="A26" s="1" t="e" vm="25">
        <v>#VALUE!</v>
      </c>
      <c r="B26" t="str" cm="1">
        <f t="array" ref="B26">_FV(A26,"Ticker symbol",TRUE)</f>
        <v>AMGN</v>
      </c>
      <c r="C26" t="str" cm="1">
        <f t="array" ref="C26">_FV(A26,"Official name",TRUE)</f>
        <v>AMGEN INC.</v>
      </c>
      <c r="D26" t="str" cm="1">
        <f t="array" ref="D26">_FV(A26,"Headquarters")</f>
        <v>One Amgen Center Drive, THOUSAND OAKS, CA, 91320-1799 US</v>
      </c>
      <c r="E26" s="3" cm="1">
        <f t="array" ref="E26">IFERROR(_FV(A26,"Employees"), "NA")</f>
        <v>25200</v>
      </c>
      <c r="F26" t="str" cm="1">
        <f t="array" ref="F26">_FV(A26,"Industry")</f>
        <v>Pharmaceuticals</v>
      </c>
      <c r="G26" s="3" cm="1">
        <f t="array" ref="G26">IFERROR(_FV(A26,"Year incorporated",TRUE), "NA")</f>
        <v>1986</v>
      </c>
      <c r="H26" s="3" t="str" cm="1">
        <f t="array" ref="H26">_FV(A26,"Exchange")</f>
        <v>Nasdaq Stock Market</v>
      </c>
      <c r="I26" t="str" cm="1">
        <f t="array" ref="I26">_FV(A26,"Currency")</f>
        <v>USD</v>
      </c>
      <c r="J26" s="7" cm="1">
        <f t="array" ref="J26">_FV(A26,"Price")</f>
        <v>252.38499999999999</v>
      </c>
      <c r="K26" s="7" cm="1">
        <f t="array" ref="K26">_FV(A26,"Previous close",TRUE)</f>
        <v>249.01</v>
      </c>
      <c r="L26" s="7" cm="1">
        <f t="array" ref="L26">_FV(A26,"Change")</f>
        <v>3.375</v>
      </c>
      <c r="M26" s="4" cm="1">
        <f t="array" ref="M26">_FV(A26,"Change (%)",TRUE)</f>
        <v>1.3554E-2</v>
      </c>
      <c r="N26" s="7" cm="1">
        <f t="array" ref="N26">IFERROR(_FV(A26,"Open"), "NA")</f>
        <v>250.54</v>
      </c>
      <c r="O26" s="7" cm="1">
        <f t="array" ref="O26">IFERROR(_FV(A26,"High"), "NA")</f>
        <v>252.83</v>
      </c>
      <c r="P26" s="7" cm="1">
        <f t="array" ref="P26">IFERROR(_FV(A26,"Low"), "NA")</f>
        <v>250.54</v>
      </c>
      <c r="Q26" s="7" cm="1">
        <f t="array" ref="Q26">IFERROR(_FV(A26,"52 week high",TRUE),"NA")</f>
        <v>296.67</v>
      </c>
      <c r="R26" s="7" cm="1">
        <f t="array" ref="R26">IFERROR(_FV(A26,"52 week low",TRUE),"NA")</f>
        <v>211.71</v>
      </c>
      <c r="S26" s="3" cm="1">
        <f t="array" ref="S26">_FV(A26,"Shares outstanding",TRUE)</f>
        <v>534901200</v>
      </c>
      <c r="T26" s="7" cm="1">
        <f t="array" ref="T26">_FV(A26,"Volume")</f>
        <v>433010</v>
      </c>
      <c r="U26" s="3" cm="1">
        <f t="array" ref="U26">IFERROR(_FV(A26,"Volume average",TRUE), "NA")</f>
        <v>2407356</v>
      </c>
      <c r="V26" s="5" cm="1">
        <f t="array" ref="V26">IFERROR(_FV(A26,"Beta"), "NA")</f>
        <v>0.61739999999999995</v>
      </c>
      <c r="W26" s="3" cm="1">
        <f t="array" ref="W26">_FV(A26,"Market cap",TRUE)</f>
        <v>133195800000</v>
      </c>
      <c r="X26" s="7" cm="1">
        <f t="array" ref="X26">IFERROR(_FV(A26,"P/E",TRUE), "NA")</f>
        <v>16.784600000000001</v>
      </c>
      <c r="Y26" t="str" cm="1">
        <f t="array" ref="Y26">_FV(A26,"Instrument type",TRUE)</f>
        <v>Stock</v>
      </c>
      <c r="Z26" s="6" cm="1">
        <f t="array" ref="Z26">_FV(A26,"Last trade time",TRUE)</f>
        <v>45176.643053078122</v>
      </c>
      <c r="AA26" t="s">
        <v>364</v>
      </c>
      <c r="AB26">
        <v>6552000000</v>
      </c>
      <c r="AC26" s="3">
        <v>7629000000</v>
      </c>
      <c r="AD26" s="3">
        <v>5563000000</v>
      </c>
      <c r="AE26" s="3">
        <v>15687000000</v>
      </c>
      <c r="AF26" s="7" cm="1">
        <f t="array" ref="AF26">IFERROR(_xldudf_FS_EQUITYMETRICS($B26, "ytd_price_return_daily"),"NA")</f>
        <v>-3.2858999999999999E-2</v>
      </c>
    </row>
    <row r="27" spans="1:32" x14ac:dyDescent="0.2">
      <c r="A27" s="1" t="e" vm="26">
        <v>#VALUE!</v>
      </c>
      <c r="B27" t="str" cm="1">
        <f t="array" ref="B27">_FV(A27,"Ticker symbol",TRUE)</f>
        <v>AMP</v>
      </c>
      <c r="C27" t="str" cm="1">
        <f t="array" ref="C27">_FV(A27,"Official name",TRUE)</f>
        <v>AMP LIMITED</v>
      </c>
      <c r="D27" t="str" cm="1">
        <f t="array" ref="D27">_FV(A27,"Headquarters")</f>
        <v>AMP share registry, GPO Box 2980, MELBOURNE, VICTORIA, 3001 AU</v>
      </c>
      <c r="E27" s="3" cm="1">
        <f t="array" ref="E27">IFERROR(_FV(A27,"Employees"), "NA")</f>
        <v>4300</v>
      </c>
      <c r="F27" t="str" cm="1">
        <f t="array" ref="F27">_FV(A27,"Industry")</f>
        <v>Investment Banking &amp; Investment Services</v>
      </c>
      <c r="G27" s="3" cm="1">
        <f t="array" ref="G27">IFERROR(_FV(A27,"Year incorporated",TRUE), "NA")</f>
        <v>1997</v>
      </c>
      <c r="H27" s="3" t="str" cm="1">
        <f t="array" ref="H27">_FV(A27,"Exchange")</f>
        <v>Australian Securities Exchange</v>
      </c>
      <c r="I27" t="str" cm="1">
        <f t="array" ref="I27">_FV(A27,"Currency")</f>
        <v>AUD</v>
      </c>
      <c r="J27" s="7" cm="1">
        <f t="array" ref="J27">_FV(A27,"Price")</f>
        <v>1.2649999999999999</v>
      </c>
      <c r="K27" s="7" cm="1">
        <f t="array" ref="K27">_FV(A27,"Previous close",TRUE)</f>
        <v>1.25</v>
      </c>
      <c r="L27" s="7" cm="1">
        <f t="array" ref="L27">_FV(A27,"Change")</f>
        <v>1.4999999999999999E-2</v>
      </c>
      <c r="M27" s="4" cm="1">
        <f t="array" ref="M27">_FV(A27,"Change (%)",TRUE)</f>
        <v>1.2E-2</v>
      </c>
      <c r="N27" s="7" cm="1">
        <f t="array" ref="N27">IFERROR(_FV(A27,"Open"), "NA")</f>
        <v>1.24</v>
      </c>
      <c r="O27" s="7" cm="1">
        <f t="array" ref="O27">IFERROR(_FV(A27,"High"), "NA")</f>
        <v>1.27</v>
      </c>
      <c r="P27" s="7" cm="1">
        <f t="array" ref="P27">IFERROR(_FV(A27,"Low"), "NA")</f>
        <v>1.2375</v>
      </c>
      <c r="Q27" s="7" cm="1">
        <f t="array" ref="Q27">IFERROR(_FV(A27,"52 week high",TRUE),"NA")</f>
        <v>1.4</v>
      </c>
      <c r="R27" s="7" cm="1">
        <f t="array" ref="R27">IFERROR(_FV(A27,"52 week low",TRUE),"NA")</f>
        <v>0.95299999999999996</v>
      </c>
      <c r="S27" s="3" cm="1">
        <f t="array" ref="S27">_FV(A27,"Shares outstanding",TRUE)</f>
        <v>2798600000</v>
      </c>
      <c r="T27" s="7" cm="1">
        <f t="array" ref="T27">_FV(A27,"Volume")</f>
        <v>9503291</v>
      </c>
      <c r="U27" s="3" cm="1">
        <f t="array" ref="U27">IFERROR(_FV(A27,"Volume average",TRUE), "NA")</f>
        <v>7852710</v>
      </c>
      <c r="V27" s="5" cm="1">
        <f t="array" ref="V27">IFERROR(_FV(A27,"Beta"), "NA")</f>
        <v>1.0896999999999999</v>
      </c>
      <c r="W27" s="3" cm="1">
        <f t="array" ref="W27">_FV(A27,"Market cap",TRUE)</f>
        <v>3498250000</v>
      </c>
      <c r="X27" s="7" cm="1">
        <f t="array" ref="X27">IFERROR(_FV(A27,"P/E",TRUE), "NA")</f>
        <v>18.850000000000001</v>
      </c>
      <c r="Y27" t="str" cm="1">
        <f t="array" ref="Y27">_FV(A27,"Instrument type",TRUE)</f>
        <v>Stock</v>
      </c>
      <c r="Z27" s="6" cm="1">
        <f t="array" ref="Z27">_FV(A27,"Last trade time",TRUE)</f>
        <v>45176.375011574077</v>
      </c>
      <c r="AA27" t="s">
        <v>363</v>
      </c>
      <c r="AB27">
        <v>2559000000</v>
      </c>
      <c r="AC27" s="3">
        <v>6964000000</v>
      </c>
      <c r="AD27" s="3">
        <v>15595000000</v>
      </c>
      <c r="AE27" s="3">
        <v>33218000000</v>
      </c>
      <c r="AF27" s="7" cm="1">
        <f t="array" ref="AF27">IFERROR(_xldudf_FS_EQUITYMETRICS($B27, "ytd_price_return_daily"),"NA")</f>
        <v>9.3007999999999993E-2</v>
      </c>
    </row>
    <row r="28" spans="1:32" x14ac:dyDescent="0.2">
      <c r="A28" s="1" t="e" vm="27">
        <v>#VALUE!</v>
      </c>
      <c r="B28" t="str" cm="1">
        <f t="array" ref="B28">_FV(A28,"Ticker symbol",TRUE)</f>
        <v>APH</v>
      </c>
      <c r="C28" t="str" cm="1">
        <f t="array" ref="C28">_FV(A28,"Official name",TRUE)</f>
        <v>AMPHENOL CORPORATION</v>
      </c>
      <c r="D28" t="str" cm="1">
        <f t="array" ref="D28">_FV(A28,"Headquarters")</f>
        <v>358 HALL AVE, WALLINGFORD, CT, 06492-3574 US</v>
      </c>
      <c r="E28" s="3" cm="1">
        <f t="array" ref="E28">IFERROR(_FV(A28,"Employees"), "NA")</f>
        <v>91000</v>
      </c>
      <c r="F28" t="str" cm="1">
        <f t="array" ref="F28">_FV(A28,"Industry")</f>
        <v>Electronic Equipment &amp; Parts</v>
      </c>
      <c r="G28" s="3" cm="1">
        <f t="array" ref="G28">IFERROR(_FV(A28,"Year incorporated",TRUE), "NA")</f>
        <v>1986</v>
      </c>
      <c r="H28" s="3" t="str" cm="1">
        <f t="array" ref="H28">_FV(A28,"Exchange")</f>
        <v>New York Stock Exchange</v>
      </c>
      <c r="I28" t="str" cm="1">
        <f t="array" ref="I28">_FV(A28,"Currency")</f>
        <v>USD</v>
      </c>
      <c r="J28" s="7" cm="1">
        <f t="array" ref="J28">_FV(A28,"Price")</f>
        <v>86.454999999999998</v>
      </c>
      <c r="K28" s="7" cm="1">
        <f t="array" ref="K28">_FV(A28,"Previous close",TRUE)</f>
        <v>87.96</v>
      </c>
      <c r="L28" s="7" cm="1">
        <f t="array" ref="L28">_FV(A28,"Change")</f>
        <v>-1.5049999999999999</v>
      </c>
      <c r="M28" s="4" cm="1">
        <f t="array" ref="M28">_FV(A28,"Change (%)",TRUE)</f>
        <v>-1.711E-2</v>
      </c>
      <c r="N28" s="7" cm="1">
        <f t="array" ref="N28">IFERROR(_FV(A28,"Open"), "NA")</f>
        <v>87.54</v>
      </c>
      <c r="O28" s="7" cm="1">
        <f t="array" ref="O28">IFERROR(_FV(A28,"High"), "NA")</f>
        <v>87.54</v>
      </c>
      <c r="P28" s="7" cm="1">
        <f t="array" ref="P28">IFERROR(_FV(A28,"Low"), "NA")</f>
        <v>86.3</v>
      </c>
      <c r="Q28" s="7" cm="1">
        <f t="array" ref="Q28">IFERROR(_FV(A28,"52 week high",TRUE),"NA")</f>
        <v>90.28</v>
      </c>
      <c r="R28" s="7" cm="1">
        <f t="array" ref="R28">IFERROR(_FV(A28,"52 week low",TRUE),"NA")</f>
        <v>65.209999999999994</v>
      </c>
      <c r="S28" s="3" cm="1">
        <f t="array" ref="S28">_FV(A28,"Shares outstanding",TRUE)</f>
        <v>596454000</v>
      </c>
      <c r="T28" s="7" cm="1">
        <f t="array" ref="T28">_FV(A28,"Volume")</f>
        <v>533783</v>
      </c>
      <c r="U28" s="3" cm="1">
        <f t="array" ref="U28">IFERROR(_FV(A28,"Volume average",TRUE), "NA")</f>
        <v>1851203</v>
      </c>
      <c r="V28" s="5" cm="1">
        <f t="array" ref="V28">IFERROR(_FV(A28,"Beta"), "NA")</f>
        <v>1.2468999999999999</v>
      </c>
      <c r="W28" s="3" cm="1">
        <f t="array" ref="W28">_FV(A28,"Market cap",TRUE)</f>
        <v>51566430570</v>
      </c>
      <c r="X28" s="7" cm="1">
        <f t="array" ref="X28">IFERROR(_FV(A28,"P/E",TRUE), "NA")</f>
        <v>28.6097</v>
      </c>
      <c r="Y28" t="str" cm="1">
        <f t="array" ref="Y28">_FV(A28,"Instrument type",TRUE)</f>
        <v>Stock</v>
      </c>
      <c r="Z28" s="6" cm="1">
        <f t="array" ref="Z28">_FV(A28,"Last trade time",TRUE)</f>
        <v>45176.642889953124</v>
      </c>
      <c r="AA28" t="s">
        <v>362</v>
      </c>
      <c r="AB28">
        <v>1902300000</v>
      </c>
      <c r="AC28" s="3">
        <v>1373100000</v>
      </c>
      <c r="AD28" s="3">
        <v>2631300000</v>
      </c>
      <c r="AE28" s="3">
        <v>2676100000</v>
      </c>
      <c r="AF28" s="7" cm="1">
        <f t="array" ref="AF28">IFERROR(_xldudf_FS_EQUITYMETRICS($B28, "ytd_price_return_daily"),"NA")</f>
        <v>0.15537200000000001</v>
      </c>
    </row>
    <row r="29" spans="1:32" x14ac:dyDescent="0.2">
      <c r="A29" s="1" t="e" vm="28">
        <v>#VALUE!</v>
      </c>
      <c r="B29" t="str" cm="1">
        <f t="array" ref="B29">_FV(A29,"Ticker symbol",TRUE)</f>
        <v>ADI</v>
      </c>
      <c r="C29" t="str" cm="1">
        <f t="array" ref="C29">_FV(A29,"Official name",TRUE)</f>
        <v>ANALOG DEVICES, INC.</v>
      </c>
      <c r="D29" t="str" cm="1">
        <f t="array" ref="D29">_FV(A29,"Headquarters")</f>
        <v>One Analog Way, WILMINGTON, MA, 01887 US</v>
      </c>
      <c r="E29" s="3" cm="1">
        <f t="array" ref="E29">IFERROR(_FV(A29,"Employees"), "NA")</f>
        <v>24450</v>
      </c>
      <c r="F29" t="str" cm="1">
        <f t="array" ref="F29">_FV(A29,"Industry")</f>
        <v>Semiconductors &amp; Semiconductor Equipment</v>
      </c>
      <c r="G29" s="3" cm="1">
        <f t="array" ref="G29">IFERROR(_FV(A29,"Year incorporated",TRUE), "NA")</f>
        <v>1965</v>
      </c>
      <c r="H29" s="3" t="str" cm="1">
        <f t="array" ref="H29">_FV(A29,"Exchange")</f>
        <v>Nasdaq Stock Market</v>
      </c>
      <c r="I29" t="str" cm="1">
        <f t="array" ref="I29">_FV(A29,"Currency")</f>
        <v>USD</v>
      </c>
      <c r="J29" s="7" cm="1">
        <f t="array" ref="J29">_FV(A29,"Price")</f>
        <v>178.36500000000001</v>
      </c>
      <c r="K29" s="7" cm="1">
        <f t="array" ref="K29">_FV(A29,"Previous close",TRUE)</f>
        <v>182.18</v>
      </c>
      <c r="L29" s="7" cm="1">
        <f t="array" ref="L29">_FV(A29,"Change")</f>
        <v>-3.8149999999999999</v>
      </c>
      <c r="M29" s="4" cm="1">
        <f t="array" ref="M29">_FV(A29,"Change (%)",TRUE)</f>
        <v>-2.0941000000000001E-2</v>
      </c>
      <c r="N29" s="7" cm="1">
        <f t="array" ref="N29">IFERROR(_FV(A29,"Open"), "NA")</f>
        <v>179.5</v>
      </c>
      <c r="O29" s="7" cm="1">
        <f t="array" ref="O29">IFERROR(_FV(A29,"High"), "NA")</f>
        <v>181.41</v>
      </c>
      <c r="P29" s="7" cm="1">
        <f t="array" ref="P29">IFERROR(_FV(A29,"Low"), "NA")</f>
        <v>178.16</v>
      </c>
      <c r="Q29" s="7" cm="1">
        <f t="array" ref="Q29">IFERROR(_FV(A29,"52 week high",TRUE),"NA")</f>
        <v>200.1</v>
      </c>
      <c r="R29" s="7" cm="1">
        <f t="array" ref="R29">IFERROR(_FV(A29,"52 week low",TRUE),"NA")</f>
        <v>133.47999999999999</v>
      </c>
      <c r="S29" s="3" cm="1">
        <f t="array" ref="S29">_FV(A29,"Shares outstanding",TRUE)</f>
        <v>498314000</v>
      </c>
      <c r="T29" s="7" cm="1">
        <f t="array" ref="T29">_FV(A29,"Volume")</f>
        <v>1036305</v>
      </c>
      <c r="U29" s="3" cm="1">
        <f t="array" ref="U29">IFERROR(_FV(A29,"Volume average",TRUE), "NA")</f>
        <v>3374177</v>
      </c>
      <c r="V29" s="5" cm="1">
        <f t="array" ref="V29">IFERROR(_FV(A29,"Beta"), "NA")</f>
        <v>1.1638999999999999</v>
      </c>
      <c r="W29" s="3" cm="1">
        <f t="array" ref="W29">_FV(A29,"Market cap",TRUE)</f>
        <v>88881776610</v>
      </c>
      <c r="X29" s="7" cm="1">
        <f t="array" ref="X29">IFERROR(_FV(A29,"P/E",TRUE), "NA")</f>
        <v>24.753599999999999</v>
      </c>
      <c r="Y29" t="str" cm="1">
        <f t="array" ref="Y29">_FV(A29,"Instrument type",TRUE)</f>
        <v>Stock</v>
      </c>
      <c r="Z29" s="6" cm="1">
        <f t="array" ref="Z29">_FV(A29,"Last trade time",TRUE)</f>
        <v>45176.642986318751</v>
      </c>
      <c r="AA29" t="s">
        <v>361</v>
      </c>
      <c r="AB29">
        <v>2748561000</v>
      </c>
      <c r="AC29" s="3">
        <v>1977960000</v>
      </c>
      <c r="AD29" s="3">
        <v>1800462000</v>
      </c>
      <c r="AE29" s="3">
        <v>2442655000</v>
      </c>
      <c r="AF29" s="7" cm="1">
        <f t="array" ref="AF29">IFERROR(_xldudf_FS_EQUITYMETRICS($B29, "ytd_price_return_daily"),"NA")</f>
        <v>0.106749</v>
      </c>
    </row>
    <row r="30" spans="1:32" x14ac:dyDescent="0.2">
      <c r="A30" s="1" t="e" vm="29">
        <v>#VALUE!</v>
      </c>
      <c r="B30" t="str" cm="1">
        <f t="array" ref="B30">_FV(A30,"Ticker symbol",TRUE)</f>
        <v>ANR</v>
      </c>
      <c r="C30" t="str" cm="1">
        <f t="array" ref="C30">_FV(A30,"Official name",TRUE)</f>
        <v>ANATARA LIFESCIENCES LTD</v>
      </c>
      <c r="D30" t="str" cm="1">
        <f t="array" ref="D30">_FV(A30,"Headquarters")</f>
        <v>uite 101, 55 Flemington Rd, North Melbourne, MELBOURNE, VICTORIA, 3051 AU</v>
      </c>
      <c r="E30" s="3" t="str" cm="1">
        <f t="array" ref="E30">IFERROR(_FV(A30,"Employees"), "NA")</f>
        <v>NA</v>
      </c>
      <c r="F30" t="str" cm="1">
        <f t="array" ref="F30">_FV(A30,"Industry")</f>
        <v>Biotechnology &amp; Medical Research</v>
      </c>
      <c r="G30" s="3" cm="1">
        <f t="array" ref="G30">IFERROR(_FV(A30,"Year incorporated",TRUE), "NA")</f>
        <v>2010</v>
      </c>
      <c r="H30" s="3" t="str" cm="1">
        <f t="array" ref="H30">_FV(A30,"Exchange")</f>
        <v>Australian Securities Exchange</v>
      </c>
      <c r="I30" t="str" cm="1">
        <f t="array" ref="I30">_FV(A30,"Currency")</f>
        <v>AUD</v>
      </c>
      <c r="J30" s="7" cm="1">
        <f t="array" ref="J30">_FV(A30,"Price")</f>
        <v>3.2000000000000001E-2</v>
      </c>
      <c r="K30" s="7" cm="1">
        <f t="array" ref="K30">_FV(A30,"Previous close",TRUE)</f>
        <v>3.2000000000000001E-2</v>
      </c>
      <c r="L30" s="7" cm="1">
        <f t="array" ref="L30">_FV(A30,"Change")</f>
        <v>0</v>
      </c>
      <c r="M30" s="4" cm="1">
        <f t="array" ref="M30">_FV(A30,"Change (%)",TRUE)</f>
        <v>0</v>
      </c>
      <c r="N30" s="7" cm="1">
        <f t="array" ref="N30">IFERROR(_FV(A30,"Open"), "NA")</f>
        <v>3.2000000000000001E-2</v>
      </c>
      <c r="O30" s="7" cm="1">
        <f t="array" ref="O30">IFERROR(_FV(A30,"High"), "NA")</f>
        <v>3.2000000000000001E-2</v>
      </c>
      <c r="P30" s="7" cm="1">
        <f t="array" ref="P30">IFERROR(_FV(A30,"Low"), "NA")</f>
        <v>2.9000000000000001E-2</v>
      </c>
      <c r="Q30" s="7" cm="1">
        <f t="array" ref="Q30">IFERROR(_FV(A30,"52 week high",TRUE),"NA")</f>
        <v>5.8000000000000003E-2</v>
      </c>
      <c r="R30" s="7" cm="1">
        <f t="array" ref="R30">IFERROR(_FV(A30,"52 week low",TRUE),"NA")</f>
        <v>2.5000000000000001E-2</v>
      </c>
      <c r="S30" s="3" cm="1">
        <f t="array" ref="S30">_FV(A30,"Shares outstanding",TRUE)</f>
        <v>119924000</v>
      </c>
      <c r="T30" s="7" cm="1">
        <f t="array" ref="T30">_FV(A30,"Volume")</f>
        <v>270857</v>
      </c>
      <c r="U30" s="3" cm="1">
        <f t="array" ref="U30">IFERROR(_FV(A30,"Volume average",TRUE), "NA")</f>
        <v>86270</v>
      </c>
      <c r="V30" s="5" cm="1">
        <f t="array" ref="V30">IFERROR(_FV(A30,"Beta"), "NA")</f>
        <v>1.0982000000000001</v>
      </c>
      <c r="W30" s="3" cm="1">
        <f t="array" ref="W30">_FV(A30,"Market cap",TRUE)</f>
        <v>3837570</v>
      </c>
      <c r="X30" s="7" t="str" cm="1">
        <f t="array" ref="X30">IFERROR(_FV(A30,"P/E",TRUE), "NA")</f>
        <v>NA</v>
      </c>
      <c r="Y30" t="str" cm="1">
        <f t="array" ref="Y30">_FV(A30,"Instrument type",TRUE)</f>
        <v>Stock</v>
      </c>
      <c r="Z30" s="6" cm="1">
        <f t="array" ref="Z30">_FV(A30,"Last trade time",TRUE)</f>
        <v>45176.375011574077</v>
      </c>
      <c r="AA30" t="s">
        <v>360</v>
      </c>
      <c r="AB30" t="s">
        <v>26</v>
      </c>
      <c r="AC30" s="3" t="s">
        <v>26</v>
      </c>
      <c r="AD30" s="3" t="s">
        <v>26</v>
      </c>
      <c r="AE30" s="3" t="s">
        <v>26</v>
      </c>
      <c r="AF30" s="7" t="str" cm="1">
        <f t="array" ref="AF30">IFERROR(_xldudf_FS_EQUITYMETRICS($B30, "ytd_price_return_daily"),"NA")</f>
        <v>No data</v>
      </c>
    </row>
    <row r="31" spans="1:32" x14ac:dyDescent="0.2">
      <c r="A31" s="1" t="e" vm="30">
        <v>#VALUE!</v>
      </c>
      <c r="B31" t="str" cm="1">
        <f t="array" ref="B31">_FV(A31,"Ticker symbol",TRUE)</f>
        <v>AON</v>
      </c>
      <c r="C31" t="str" cm="1">
        <f t="array" ref="C31">_FV(A31,"Official name",TRUE)</f>
        <v>Aon plc</v>
      </c>
      <c r="D31" t="str" cm="1">
        <f t="array" ref="D31">_FV(A31,"Headquarters")</f>
        <v>Metropolitan Building, James Joyce Street, DUBLIN, IRELAND-NA, D01 K0Y8 IE</v>
      </c>
      <c r="E31" s="3" cm="1">
        <f t="array" ref="E31">IFERROR(_FV(A31,"Employees"), "NA")</f>
        <v>50000</v>
      </c>
      <c r="F31" t="str" cm="1">
        <f t="array" ref="F31">_FV(A31,"Industry")</f>
        <v>Insurance</v>
      </c>
      <c r="G31" s="3" cm="1">
        <f t="array" ref="G31">IFERROR(_FV(A31,"Year incorporated",TRUE), "NA")</f>
        <v>2020</v>
      </c>
      <c r="H31" s="3" t="str" cm="1">
        <f t="array" ref="H31">_FV(A31,"Exchange")</f>
        <v>New York Stock Exchange</v>
      </c>
      <c r="I31" t="str" cm="1">
        <f t="array" ref="I31">_FV(A31,"Currency")</f>
        <v>USD</v>
      </c>
      <c r="J31" s="7" cm="1">
        <f t="array" ref="J31">_FV(A31,"Price")</f>
        <v>334.57</v>
      </c>
      <c r="K31" s="7" cm="1">
        <f t="array" ref="K31">_FV(A31,"Previous close",TRUE)</f>
        <v>331.64</v>
      </c>
      <c r="L31" s="7" cm="1">
        <f t="array" ref="L31">_FV(A31,"Change")</f>
        <v>2.93</v>
      </c>
      <c r="M31" s="4" cm="1">
        <f t="array" ref="M31">_FV(A31,"Change (%)",TRUE)</f>
        <v>8.8349999999999991E-3</v>
      </c>
      <c r="N31" s="7" cm="1">
        <f t="array" ref="N31">IFERROR(_FV(A31,"Open"), "NA")</f>
        <v>330.69</v>
      </c>
      <c r="O31" s="7" cm="1">
        <f t="array" ref="O31">IFERROR(_FV(A31,"High"), "NA")</f>
        <v>334.91</v>
      </c>
      <c r="P31" s="7" cm="1">
        <f t="array" ref="P31">IFERROR(_FV(A31,"Low"), "NA")</f>
        <v>330.69</v>
      </c>
      <c r="Q31" s="7" cm="1">
        <f t="array" ref="Q31">IFERROR(_FV(A31,"52 week high",TRUE),"NA")</f>
        <v>347.37</v>
      </c>
      <c r="R31" s="7" cm="1">
        <f t="array" ref="R31">IFERROR(_FV(A31,"52 week low",TRUE),"NA")</f>
        <v>266.35000000000002</v>
      </c>
      <c r="S31" s="3" cm="1">
        <f t="array" ref="S31">_FV(A31,"Shares outstanding",TRUE)</f>
        <v>202866800</v>
      </c>
      <c r="T31" s="7" cm="1">
        <f t="array" ref="T31">_FV(A31,"Volume")</f>
        <v>145562</v>
      </c>
      <c r="U31" s="3" cm="1">
        <f t="array" ref="U31">IFERROR(_FV(A31,"Volume average",TRUE), "NA")</f>
        <v>706592</v>
      </c>
      <c r="V31" s="5" cm="1">
        <f t="array" ref="V31">IFERROR(_FV(A31,"Beta"), "NA")</f>
        <v>0.89280000000000004</v>
      </c>
      <c r="W31" s="3" cm="1">
        <f t="array" ref="W31">_FV(A31,"Market cap",TRUE)</f>
        <v>67873145276</v>
      </c>
      <c r="X31" s="7" cm="1">
        <f t="array" ref="X31">IFERROR(_FV(A31,"P/E",TRUE), "NA")</f>
        <v>25.814299999999999</v>
      </c>
      <c r="Y31" t="str" cm="1">
        <f t="array" ref="Y31">_FV(A31,"Instrument type",TRUE)</f>
        <v>Stock</v>
      </c>
      <c r="Z31" s="6" cm="1">
        <f t="array" ref="Z31">_FV(A31,"Last trade time",TRUE)</f>
        <v>45176.643033784378</v>
      </c>
      <c r="AA31" t="s">
        <v>359</v>
      </c>
      <c r="AB31">
        <v>2589000000</v>
      </c>
      <c r="AC31" s="3">
        <v>690000000</v>
      </c>
      <c r="AD31" s="3">
        <v>12904000000</v>
      </c>
      <c r="AE31" s="3">
        <v>20306000000</v>
      </c>
      <c r="AF31" s="7" cm="1">
        <f t="array" ref="AF31">IFERROR(_xldudf_FS_EQUITYMETRICS($B31, "ytd_price_return_daily"),"NA")</f>
        <v>9.7654000000000005E-2</v>
      </c>
    </row>
    <row r="32" spans="1:32" x14ac:dyDescent="0.2">
      <c r="A32" s="1" t="e" vm="31">
        <v>#VALUE!</v>
      </c>
      <c r="B32" t="str" cm="1">
        <f t="array" ref="B32">_FV(A32,"Ticker symbol",TRUE)</f>
        <v>APA</v>
      </c>
      <c r="C32" t="str" cm="1">
        <f t="array" ref="C32">_FV(A32,"Official name",TRUE)</f>
        <v>APA CORPORATION</v>
      </c>
      <c r="D32" t="str" cm="1">
        <f t="array" ref="D32">_FV(A32,"Headquarters")</f>
        <v>2000 Post Oak Blvd, Suite 100, HOUSTON, TX, 77056 US</v>
      </c>
      <c r="E32" s="3" cm="1">
        <f t="array" ref="E32">IFERROR(_FV(A32,"Employees"), "NA")</f>
        <v>2273</v>
      </c>
      <c r="F32" t="str" cm="1">
        <f t="array" ref="F32">_FV(A32,"Industry")</f>
        <v>Oil &amp; Gas</v>
      </c>
      <c r="G32" s="3" cm="1">
        <f t="array" ref="G32">IFERROR(_FV(A32,"Year incorporated",TRUE), "NA")</f>
        <v>2021</v>
      </c>
      <c r="H32" s="3" t="str" cm="1">
        <f t="array" ref="H32">_FV(A32,"Exchange")</f>
        <v>Nasdaq Stock Market</v>
      </c>
      <c r="I32" t="str" cm="1">
        <f t="array" ref="I32">_FV(A32,"Currency")</f>
        <v>USD</v>
      </c>
      <c r="J32" s="7" cm="1">
        <f t="array" ref="J32">_FV(A32,"Price")</f>
        <v>44.454999999999998</v>
      </c>
      <c r="K32" s="7" cm="1">
        <f t="array" ref="K32">_FV(A32,"Previous close",TRUE)</f>
        <v>44.65</v>
      </c>
      <c r="L32" s="7" cm="1">
        <f t="array" ref="L32">_FV(A32,"Change")</f>
        <v>-0.19500000000000001</v>
      </c>
      <c r="M32" s="4" cm="1">
        <f t="array" ref="M32">_FV(A32,"Change (%)",TRUE)</f>
        <v>-4.3669999999999994E-3</v>
      </c>
      <c r="N32" s="7" cm="1">
        <f t="array" ref="N32">IFERROR(_FV(A32,"Open"), "NA")</f>
        <v>44.4</v>
      </c>
      <c r="O32" s="7" cm="1">
        <f t="array" ref="O32">IFERROR(_FV(A32,"High"), "NA")</f>
        <v>44.98</v>
      </c>
      <c r="P32" s="7" cm="1">
        <f t="array" ref="P32">IFERROR(_FV(A32,"Low"), "NA")</f>
        <v>44.09</v>
      </c>
      <c r="Q32" s="7" cm="1">
        <f t="array" ref="Q32">IFERROR(_FV(A32,"52 week high",TRUE),"NA")</f>
        <v>50.58</v>
      </c>
      <c r="R32" s="7" cm="1">
        <f t="array" ref="R32">IFERROR(_FV(A32,"52 week low",TRUE),"NA")</f>
        <v>30.67</v>
      </c>
      <c r="S32" s="3" cm="1">
        <f t="array" ref="S32">_FV(A32,"Shares outstanding",TRUE)</f>
        <v>307265400</v>
      </c>
      <c r="T32" s="7" cm="1">
        <f t="array" ref="T32">_FV(A32,"Volume")</f>
        <v>825298</v>
      </c>
      <c r="U32" s="3" cm="1">
        <f t="array" ref="U32">IFERROR(_FV(A32,"Volume average",TRUE), "NA")</f>
        <v>3909027</v>
      </c>
      <c r="V32" s="5" cm="1">
        <f t="array" ref="V32">IFERROR(_FV(A32,"Beta"), "NA")</f>
        <v>3.5190999999999999</v>
      </c>
      <c r="W32" s="3" cm="1">
        <f t="array" ref="W32">_FV(A32,"Market cap",TRUE)</f>
        <v>13659483357</v>
      </c>
      <c r="X32" s="7" cm="1">
        <f t="array" ref="X32">IFERROR(_FV(A32,"P/E",TRUE), "NA")</f>
        <v>9.4852000000000007</v>
      </c>
      <c r="Y32" t="str" cm="1">
        <f t="array" ref="Y32">_FV(A32,"Instrument type",TRUE)</f>
        <v>Stock</v>
      </c>
      <c r="Z32" s="6" cm="1">
        <f t="array" ref="Z32">_FV(A32,"Last trade time",TRUE)</f>
        <v>45176.642937441407</v>
      </c>
      <c r="AA32" t="s">
        <v>358</v>
      </c>
      <c r="AB32">
        <v>3674000000</v>
      </c>
      <c r="AC32" s="3">
        <v>245000000</v>
      </c>
      <c r="AD32" s="3">
        <v>1466000000</v>
      </c>
      <c r="AE32" s="3">
        <v>2916000000</v>
      </c>
      <c r="AF32" s="7" cm="1">
        <f t="array" ref="AF32">IFERROR(_xldudf_FS_EQUITYMETRICS($B32, "ytd_price_return_daily"),"NA")</f>
        <v>-2.9135000000000001E-2</v>
      </c>
    </row>
    <row r="33" spans="1:32" x14ac:dyDescent="0.2">
      <c r="A33" s="1" t="e" vm="32">
        <v>#VALUE!</v>
      </c>
      <c r="B33" t="str" cm="1">
        <f t="array" ref="B33">_FV(A33,"Ticker symbol",TRUE)</f>
        <v>AIV</v>
      </c>
      <c r="C33" t="str" cm="1">
        <f t="array" ref="C33">_FV(A33,"Official name",TRUE)</f>
        <v>APARTMENT INVESTMENT AND MANAGEMENT COMPANY</v>
      </c>
      <c r="D33" t="str" cm="1">
        <f t="array" ref="D33">_FV(A33,"Headquarters")</f>
        <v>4582 SOUTH ULSTER STREET, SUITE 1450, DENVER, CO, 80237 US</v>
      </c>
      <c r="E33" s="3" cm="1">
        <f t="array" ref="E33">IFERROR(_FV(A33,"Employees"), "NA")</f>
        <v>62</v>
      </c>
      <c r="F33" t="str" cm="1">
        <f t="array" ref="F33">_FV(A33,"Industry")</f>
        <v>Residential &amp; Commercial REIT</v>
      </c>
      <c r="G33" s="3" cm="1">
        <f t="array" ref="G33">IFERROR(_FV(A33,"Year incorporated",TRUE), "NA")</f>
        <v>1994</v>
      </c>
      <c r="H33" s="3" t="str" cm="1">
        <f t="array" ref="H33">_FV(A33,"Exchange")</f>
        <v>New York Stock Exchange</v>
      </c>
      <c r="I33" t="str" cm="1">
        <f t="array" ref="I33">_FV(A33,"Currency")</f>
        <v>USD</v>
      </c>
      <c r="J33" s="7" cm="1">
        <f t="array" ref="J33">_FV(A33,"Price")</f>
        <v>7.5549999999999997</v>
      </c>
      <c r="K33" s="7" cm="1">
        <f t="array" ref="K33">_FV(A33,"Previous close",TRUE)</f>
        <v>7.6</v>
      </c>
      <c r="L33" s="7" cm="1">
        <f t="array" ref="L33">_FV(A33,"Change")</f>
        <v>-4.4999999999999998E-2</v>
      </c>
      <c r="M33" s="4" cm="1">
        <f t="array" ref="M33">_FV(A33,"Change (%)",TRUE)</f>
        <v>-5.9209999999999992E-3</v>
      </c>
      <c r="N33" s="7" cm="1">
        <f t="array" ref="N33">IFERROR(_FV(A33,"Open"), "NA")</f>
        <v>7.59</v>
      </c>
      <c r="O33" s="7" cm="1">
        <f t="array" ref="O33">IFERROR(_FV(A33,"High"), "NA")</f>
        <v>7.64</v>
      </c>
      <c r="P33" s="7" cm="1">
        <f t="array" ref="P33">IFERROR(_FV(A33,"Low"), "NA")</f>
        <v>7.5449999999999999</v>
      </c>
      <c r="Q33" s="7" cm="1">
        <f t="array" ref="Q33">IFERROR(_FV(A33,"52 week high",TRUE),"NA")</f>
        <v>9.2997999999999994</v>
      </c>
      <c r="R33" s="7" cm="1">
        <f t="array" ref="R33">IFERROR(_FV(A33,"52 week low",TRUE),"NA")</f>
        <v>6.4649999999999999</v>
      </c>
      <c r="S33" s="3" cm="1">
        <f t="array" ref="S33">_FV(A33,"Shares outstanding",TRUE)</f>
        <v>147828500</v>
      </c>
      <c r="T33" s="7" cm="1">
        <f t="array" ref="T33">_FV(A33,"Volume")</f>
        <v>114614</v>
      </c>
      <c r="U33" s="3" cm="1">
        <f t="array" ref="U33">IFERROR(_FV(A33,"Volume average",TRUE), "NA")</f>
        <v>732558</v>
      </c>
      <c r="V33" s="5" cm="1">
        <f t="array" ref="V33">IFERROR(_FV(A33,"Beta"), "NA")</f>
        <v>1.2063999999999999</v>
      </c>
      <c r="W33" s="3" cm="1">
        <f t="array" ref="W33">_FV(A33,"Market cap",TRUE)</f>
        <v>1123497000</v>
      </c>
      <c r="X33" s="7" cm="1">
        <f t="array" ref="X33">IFERROR(_FV(A33,"P/E",TRUE), "NA")</f>
        <v>22.7485</v>
      </c>
      <c r="Y33" t="str" cm="1">
        <f t="array" ref="Y33">_FV(A33,"Instrument type",TRUE)</f>
        <v>Stock</v>
      </c>
      <c r="Z33" s="6" cm="1">
        <f t="array" ref="Z33">_FV(A33,"Last trade time",TRUE)</f>
        <v>45176.642987557811</v>
      </c>
      <c r="AA33" t="s">
        <v>357</v>
      </c>
      <c r="AB33">
        <v>75726000</v>
      </c>
      <c r="AC33" s="3">
        <v>206460000</v>
      </c>
      <c r="AD33" s="3">
        <v>4078999.9999999995</v>
      </c>
      <c r="AE33" s="3">
        <v>106600000</v>
      </c>
      <c r="AF33" s="7" cm="1">
        <f t="array" ref="AF33">IFERROR(_xldudf_FS_EQUITYMETRICS($B33, "ytd_price_return_daily"),"NA")</f>
        <v>6.8820000000000006E-2</v>
      </c>
    </row>
    <row r="34" spans="1:32" x14ac:dyDescent="0.2">
      <c r="A34" s="1" t="e" vm="33">
        <v>#VALUE!</v>
      </c>
      <c r="B34" t="str" cm="1">
        <f t="array" ref="B34">_FV(A34,"Ticker symbol",TRUE)</f>
        <v>APC</v>
      </c>
      <c r="C34" t="str" cm="1">
        <f t="array" ref="C34">_FV(A34,"Official name",TRUE)</f>
        <v>APPLE INC.</v>
      </c>
      <c r="D34" t="str" cm="1">
        <f t="array" ref="D34">_FV(A34,"Headquarters")</f>
        <v>One Apple Park Way, CUPERTINO, CA, 95014 US</v>
      </c>
      <c r="E34" s="3" cm="1">
        <f t="array" ref="E34">IFERROR(_FV(A34,"Employees"), "NA")</f>
        <v>164000</v>
      </c>
      <c r="F34" t="str" cm="1">
        <f t="array" ref="F34">_FV(A34,"Industry")</f>
        <v>Computers, Phones &amp; Household Electronics</v>
      </c>
      <c r="G34" s="3" cm="1">
        <f t="array" ref="G34">IFERROR(_FV(A34,"Year incorporated",TRUE), "NA")</f>
        <v>1977</v>
      </c>
      <c r="H34" s="3" t="str" cm="1">
        <f t="array" ref="H34">_FV(A34,"Exchange")</f>
        <v>Deutsche Boerse AG</v>
      </c>
      <c r="I34" t="str" cm="1">
        <f t="array" ref="I34">_FV(A34,"Currency")</f>
        <v>EUR</v>
      </c>
      <c r="J34" s="7" cm="1">
        <f t="array" ref="J34">_FV(A34,"Price")</f>
        <v>165.86</v>
      </c>
      <c r="K34" s="7" cm="1">
        <f t="array" ref="K34">_FV(A34,"Previous close",TRUE)</f>
        <v>169.74</v>
      </c>
      <c r="L34" s="7" cm="1">
        <f t="array" ref="L34">_FV(A34,"Change")</f>
        <v>-3.88</v>
      </c>
      <c r="M34" s="4" cm="1">
        <f t="array" ref="M34">_FV(A34,"Change (%)",TRUE)</f>
        <v>-2.2858E-2</v>
      </c>
      <c r="N34" s="7" cm="1">
        <f t="array" ref="N34">IFERROR(_FV(A34,"Open"), "NA")</f>
        <v>169.48</v>
      </c>
      <c r="O34" s="7" cm="1">
        <f t="array" ref="O34">IFERROR(_FV(A34,"High"), "NA")</f>
        <v>169.48</v>
      </c>
      <c r="P34" s="7" cm="1">
        <f t="array" ref="P34">IFERROR(_FV(A34,"Low"), "NA")</f>
        <v>162.41999999999999</v>
      </c>
      <c r="Q34" s="7" cm="1">
        <f t="array" ref="Q34">IFERROR(_FV(A34,"52 week high",TRUE),"NA")</f>
        <v>435.5</v>
      </c>
      <c r="R34" s="7" cm="1">
        <f t="array" ref="R34">IFERROR(_FV(A34,"52 week low",TRUE),"NA")</f>
        <v>87.2</v>
      </c>
      <c r="S34" s="3" cm="1">
        <f t="array" ref="S34">_FV(A34,"Shares outstanding",TRUE)</f>
        <v>15634230000</v>
      </c>
      <c r="T34" s="7" cm="1">
        <f t="array" ref="T34">_FV(A34,"Volume")</f>
        <v>11424</v>
      </c>
      <c r="U34" s="3" cm="1">
        <f t="array" ref="U34">IFERROR(_FV(A34,"Volume average",TRUE), "NA")</f>
        <v>51068190</v>
      </c>
      <c r="V34" s="5" cm="1">
        <f t="array" ref="V34">IFERROR(_FV(A34,"Beta"), "NA")</f>
        <v>1.2768999999999999</v>
      </c>
      <c r="W34" s="3" cm="1">
        <f t="array" ref="W34">_FV(A34,"Market cap",TRUE)</f>
        <v>2859658000000</v>
      </c>
      <c r="X34" s="7" cm="1">
        <f t="array" ref="X34">IFERROR(_FV(A34,"P/E",TRUE), "NA")</f>
        <v>32.4</v>
      </c>
      <c r="Y34" t="str" cm="1">
        <f t="array" ref="Y34">_FV(A34,"Instrument type",TRUE)</f>
        <v>Stock</v>
      </c>
      <c r="Z34" s="6" cm="1">
        <f t="array" ref="Z34">_FV(A34,"Last trade time",TRUE)</f>
        <v>45176.631944444445</v>
      </c>
      <c r="AA34" t="s">
        <v>356</v>
      </c>
      <c r="AB34" t="s">
        <v>26</v>
      </c>
      <c r="AC34" s="3" t="s">
        <v>26</v>
      </c>
      <c r="AD34" s="3" t="s">
        <v>26</v>
      </c>
      <c r="AE34" s="3" t="s">
        <v>26</v>
      </c>
      <c r="AF34" s="7" t="str" cm="1">
        <f t="array" ref="AF34">IFERROR(_xldudf_FS_EQUITYMETRICS($B34, "ytd_price_return_daily"),"NA")</f>
        <v>No data</v>
      </c>
    </row>
    <row r="35" spans="1:32" x14ac:dyDescent="0.2">
      <c r="A35" s="1" t="e" vm="34">
        <v>#VALUE!</v>
      </c>
      <c r="B35" t="str" cm="1">
        <f t="array" ref="B35">_FV(A35,"Ticker symbol",TRUE)</f>
        <v>AAPL</v>
      </c>
      <c r="C35" t="str" cm="1">
        <f t="array" ref="C35">_FV(A35,"Official name",TRUE)</f>
        <v>APPLE INC.</v>
      </c>
      <c r="D35" t="str" cm="1">
        <f t="array" ref="D35">_FV(A35,"Headquarters")</f>
        <v>One Apple Park Way, CUPERTINO, CA, 95014 US</v>
      </c>
      <c r="E35" s="3" cm="1">
        <f t="array" ref="E35">IFERROR(_FV(A35,"Employees"), "NA")</f>
        <v>164000</v>
      </c>
      <c r="F35" t="str" cm="1">
        <f t="array" ref="F35">_FV(A35,"Industry")</f>
        <v>Computers, Phones &amp; Household Electronics</v>
      </c>
      <c r="G35" s="3" cm="1">
        <f t="array" ref="G35">IFERROR(_FV(A35,"Year incorporated",TRUE), "NA")</f>
        <v>1977</v>
      </c>
      <c r="H35" s="3" t="str" cm="1">
        <f t="array" ref="H35">_FV(A35,"Exchange")</f>
        <v>Nasdaq Stock Market</v>
      </c>
      <c r="I35" t="str" cm="1">
        <f t="array" ref="I35">_FV(A35,"Currency")</f>
        <v>USD</v>
      </c>
      <c r="J35" s="7" cm="1">
        <f t="array" ref="J35">_FV(A35,"Price")</f>
        <v>177.33500000000001</v>
      </c>
      <c r="K35" s="7" cm="1">
        <f t="array" ref="K35">_FV(A35,"Previous close",TRUE)</f>
        <v>182.91</v>
      </c>
      <c r="L35" s="7" cm="1">
        <f t="array" ref="L35">_FV(A35,"Change")</f>
        <v>-5.5750000000000002</v>
      </c>
      <c r="M35" s="4" cm="1">
        <f t="array" ref="M35">_FV(A35,"Change (%)",TRUE)</f>
        <v>-3.0478999999999999E-2</v>
      </c>
      <c r="N35" s="7" cm="1">
        <f t="array" ref="N35">IFERROR(_FV(A35,"Open"), "NA")</f>
        <v>175.1</v>
      </c>
      <c r="O35" s="7" cm="1">
        <f t="array" ref="O35">IFERROR(_FV(A35,"High"), "NA")</f>
        <v>178.21</v>
      </c>
      <c r="P35" s="7" cm="1">
        <f t="array" ref="P35">IFERROR(_FV(A35,"Low"), "NA")</f>
        <v>173.54</v>
      </c>
      <c r="Q35" s="7" cm="1">
        <f t="array" ref="Q35">IFERROR(_FV(A35,"52 week high",TRUE),"NA")</f>
        <v>198.23</v>
      </c>
      <c r="R35" s="7" cm="1">
        <f t="array" ref="R35">IFERROR(_FV(A35,"52 week low",TRUE),"NA")</f>
        <v>124.17</v>
      </c>
      <c r="S35" s="3" cm="1">
        <f t="array" ref="S35">_FV(A35,"Shares outstanding",TRUE)</f>
        <v>15634230000</v>
      </c>
      <c r="T35" s="7" cm="1">
        <f t="array" ref="T35">_FV(A35,"Volume")</f>
        <v>60292160</v>
      </c>
      <c r="U35" s="3" cm="1">
        <f t="array" ref="U35">IFERROR(_FV(A35,"Volume average",TRUE), "NA")</f>
        <v>58453530</v>
      </c>
      <c r="V35" s="5" cm="1">
        <f t="array" ref="V35">IFERROR(_FV(A35,"Beta"), "NA")</f>
        <v>1.2768999999999999</v>
      </c>
      <c r="W35" s="3" cm="1">
        <f t="array" ref="W35">_FV(A35,"Market cap",TRUE)</f>
        <v>2772496177050</v>
      </c>
      <c r="X35" s="7" cm="1">
        <f t="array" ref="X35">IFERROR(_FV(A35,"P/E",TRUE), "NA")</f>
        <v>30.717600000000001</v>
      </c>
      <c r="Y35" t="str" cm="1">
        <f t="array" ref="Y35">_FV(A35,"Instrument type",TRUE)</f>
        <v>Stock</v>
      </c>
      <c r="Z35" s="6" cm="1">
        <f t="array" ref="Z35">_FV(A35,"Last trade time",TRUE)</f>
        <v>45176.643059062502</v>
      </c>
      <c r="AA35" t="s">
        <v>355</v>
      </c>
      <c r="AB35">
        <v>99803000000</v>
      </c>
      <c r="AC35" s="3">
        <v>5100000000</v>
      </c>
      <c r="AD35" s="3">
        <v>28184000000</v>
      </c>
      <c r="AE35" s="3">
        <v>153982000000</v>
      </c>
      <c r="AF35" s="7" cm="1">
        <f t="array" ref="AF35">IFERROR(_xldudf_FS_EQUITYMETRICS($B35, "ytd_price_return_daily"),"NA")</f>
        <v>0.46001700000000001</v>
      </c>
    </row>
    <row r="36" spans="1:32" x14ac:dyDescent="0.2">
      <c r="A36" s="1" t="e" vm="35">
        <v>#VALUE!</v>
      </c>
      <c r="B36" t="str" cm="1">
        <f t="array" ref="B36">_FV(A36,"Ticker symbol",TRUE)</f>
        <v>AMAT</v>
      </c>
      <c r="C36" t="str" cm="1">
        <f t="array" ref="C36">_FV(A36,"Official name",TRUE)</f>
        <v>APPLIED MATERIALS, INC.</v>
      </c>
      <c r="D36" t="str" cm="1">
        <f t="array" ref="D36">_FV(A36,"Headquarters")</f>
        <v>3050 Bowers Ave, SANTA CLARA, CA, 95054-3299 US</v>
      </c>
      <c r="E36" s="3" cm="1">
        <f t="array" ref="E36">IFERROR(_FV(A36,"Employees"), "NA")</f>
        <v>33000</v>
      </c>
      <c r="F36" t="str" cm="1">
        <f t="array" ref="F36">_FV(A36,"Industry")</f>
        <v>Semiconductors &amp; Semiconductor Equipment</v>
      </c>
      <c r="G36" s="3" cm="1">
        <f t="array" ref="G36">IFERROR(_FV(A36,"Year incorporated",TRUE), "NA")</f>
        <v>1987</v>
      </c>
      <c r="H36" s="3" t="str" cm="1">
        <f t="array" ref="H36">_FV(A36,"Exchange")</f>
        <v>Nasdaq Stock Market</v>
      </c>
      <c r="I36" t="str" cm="1">
        <f t="array" ref="I36">_FV(A36,"Currency")</f>
        <v>USD</v>
      </c>
      <c r="J36" s="7" cm="1">
        <f t="array" ref="J36">_FV(A36,"Price")</f>
        <v>146.63499999999999</v>
      </c>
      <c r="K36" s="7" cm="1">
        <f t="array" ref="K36">_FV(A36,"Previous close",TRUE)</f>
        <v>153.18</v>
      </c>
      <c r="L36" s="7" cm="1">
        <f t="array" ref="L36">_FV(A36,"Change")</f>
        <v>-6.5449999999999999</v>
      </c>
      <c r="M36" s="4" cm="1">
        <f t="array" ref="M36">_FV(A36,"Change (%)",TRUE)</f>
        <v>-4.2728000000000002E-2</v>
      </c>
      <c r="N36" s="7" cm="1">
        <f t="array" ref="N36">IFERROR(_FV(A36,"Open"), "NA")</f>
        <v>149.22</v>
      </c>
      <c r="O36" s="7" cm="1">
        <f t="array" ref="O36">IFERROR(_FV(A36,"High"), "NA")</f>
        <v>149.49</v>
      </c>
      <c r="P36" s="7" cm="1">
        <f t="array" ref="P36">IFERROR(_FV(A36,"Low"), "NA")</f>
        <v>145.155</v>
      </c>
      <c r="Q36" s="7" cm="1">
        <f t="array" ref="Q36">IFERROR(_FV(A36,"52 week high",TRUE),"NA")</f>
        <v>155.26</v>
      </c>
      <c r="R36" s="7" cm="1">
        <f t="array" ref="R36">IFERROR(_FV(A36,"52 week low",TRUE),"NA")</f>
        <v>71.12</v>
      </c>
      <c r="S36" s="3" cm="1">
        <f t="array" ref="S36">_FV(A36,"Shares outstanding",TRUE)</f>
        <v>836533900</v>
      </c>
      <c r="T36" s="7" cm="1">
        <f t="array" ref="T36">_FV(A36,"Volume")</f>
        <v>2444883</v>
      </c>
      <c r="U36" s="3" cm="1">
        <f t="array" ref="U36">IFERROR(_FV(A36,"Volume average",TRUE), "NA")</f>
        <v>5065037</v>
      </c>
      <c r="V36" s="5" cm="1">
        <f t="array" ref="V36">IFERROR(_FV(A36,"Beta"), "NA")</f>
        <v>1.5952</v>
      </c>
      <c r="W36" s="3" cm="1">
        <f t="array" ref="W36">_FV(A36,"Market cap",TRUE)</f>
        <v>122665148426</v>
      </c>
      <c r="X36" s="7" cm="1">
        <f t="array" ref="X36">IFERROR(_FV(A36,"P/E",TRUE), "NA")</f>
        <v>20.196300000000001</v>
      </c>
      <c r="Y36" t="str" cm="1">
        <f t="array" ref="Y36">_FV(A36,"Instrument type",TRUE)</f>
        <v>Stock</v>
      </c>
      <c r="Z36" s="6" cm="1">
        <f t="array" ref="Z36">_FV(A36,"Last trade time",TRUE)</f>
        <v>45176.643059351562</v>
      </c>
      <c r="AA36" t="s">
        <v>354</v>
      </c>
      <c r="AB36">
        <v>6525000000</v>
      </c>
      <c r="AC36" s="3">
        <v>1995000000</v>
      </c>
      <c r="AD36" s="3">
        <v>6241000000</v>
      </c>
      <c r="AE36" s="3">
        <v>7379000000</v>
      </c>
      <c r="AF36" s="7" cm="1">
        <f t="array" ref="AF36">IFERROR(_xldudf_FS_EQUITYMETRICS($B36, "ytd_price_return_daily"),"NA")</f>
        <v>0.57742899999999997</v>
      </c>
    </row>
    <row r="37" spans="1:32" x14ac:dyDescent="0.2">
      <c r="A37" s="1" t="e" vm="36">
        <v>#VALUE!</v>
      </c>
      <c r="B37" t="str" cm="1">
        <f t="array" ref="B37">_FV(A37,"Ticker symbol",TRUE)</f>
        <v>ADM</v>
      </c>
      <c r="C37" t="str" cm="1">
        <f t="array" ref="C37">_FV(A37,"Official name",TRUE)</f>
        <v>ARCHER-DANIELS-MIDLAND COMPANY.</v>
      </c>
      <c r="D37" t="str" cm="1">
        <f t="array" ref="D37">_FV(A37,"Headquarters")</f>
        <v>77 W. Wacker Dr., CHICAGO, IL, 60601 US</v>
      </c>
      <c r="E37" s="3" cm="1">
        <f t="array" ref="E37">IFERROR(_FV(A37,"Employees"), "NA")</f>
        <v>42000</v>
      </c>
      <c r="F37" t="str" cm="1">
        <f t="array" ref="F37">_FV(A37,"Industry")</f>
        <v>Food &amp; Tobacco</v>
      </c>
      <c r="G37" s="3" cm="1">
        <f t="array" ref="G37">IFERROR(_FV(A37,"Year incorporated",TRUE), "NA")</f>
        <v>1923</v>
      </c>
      <c r="H37" s="3" t="str" cm="1">
        <f t="array" ref="H37">_FV(A37,"Exchange")</f>
        <v>New York Stock Exchange</v>
      </c>
      <c r="I37" t="str" cm="1">
        <f t="array" ref="I37">_FV(A37,"Currency")</f>
        <v>USD</v>
      </c>
      <c r="J37" s="7" cm="1">
        <f t="array" ref="J37">_FV(A37,"Price")</f>
        <v>77.685000000000002</v>
      </c>
      <c r="K37" s="7" cm="1">
        <f t="array" ref="K37">_FV(A37,"Previous close",TRUE)</f>
        <v>77.459999999999994</v>
      </c>
      <c r="L37" s="7" cm="1">
        <f t="array" ref="L37">_FV(A37,"Change")</f>
        <v>0.22500000000000001</v>
      </c>
      <c r="M37" s="4" cm="1">
        <f t="array" ref="M37">_FV(A37,"Change (%)",TRUE)</f>
        <v>2.9049999999999996E-3</v>
      </c>
      <c r="N37" s="7" cm="1">
        <f t="array" ref="N37">IFERROR(_FV(A37,"Open"), "NA")</f>
        <v>77.430000000000007</v>
      </c>
      <c r="O37" s="7" cm="1">
        <f t="array" ref="O37">IFERROR(_FV(A37,"High"), "NA")</f>
        <v>77.98</v>
      </c>
      <c r="P37" s="7" cm="1">
        <f t="array" ref="P37">IFERROR(_FV(A37,"Low"), "NA")</f>
        <v>77.23</v>
      </c>
      <c r="Q37" s="7" cm="1">
        <f t="array" ref="Q37">IFERROR(_FV(A37,"52 week high",TRUE),"NA")</f>
        <v>98.28</v>
      </c>
      <c r="R37" s="7" cm="1">
        <f t="array" ref="R37">IFERROR(_FV(A37,"52 week low",TRUE),"NA")</f>
        <v>69.92</v>
      </c>
      <c r="S37" s="3" cm="1">
        <f t="array" ref="S37">_FV(A37,"Shares outstanding",TRUE)</f>
        <v>536101600</v>
      </c>
      <c r="T37" s="7" cm="1">
        <f t="array" ref="T37">_FV(A37,"Volume")</f>
        <v>687240</v>
      </c>
      <c r="U37" s="3" cm="1">
        <f t="array" ref="U37">IFERROR(_FV(A37,"Volume average",TRUE), "NA")</f>
        <v>2529094</v>
      </c>
      <c r="V37" s="5" cm="1">
        <f t="array" ref="V37">IFERROR(_FV(A37,"Beta"), "NA")</f>
        <v>0.83020000000000005</v>
      </c>
      <c r="W37" s="3" cm="1">
        <f t="array" ref="W37">_FV(A37,"Market cap",TRUE)</f>
        <v>41647052796</v>
      </c>
      <c r="X37" s="7" cm="1">
        <f t="array" ref="X37">IFERROR(_FV(A37,"P/E",TRUE), "NA")</f>
        <v>10.3393</v>
      </c>
      <c r="Y37" t="str" cm="1">
        <f t="array" ref="Y37">_FV(A37,"Instrument type",TRUE)</f>
        <v>Stock</v>
      </c>
      <c r="Z37" s="6" cm="1">
        <f t="array" ref="Z37">_FV(A37,"Last trade time",TRUE)</f>
        <v>45176.643014443747</v>
      </c>
      <c r="AA37" t="s">
        <v>99</v>
      </c>
      <c r="AB37">
        <v>4340000000</v>
      </c>
      <c r="AC37" s="3">
        <v>1037000000</v>
      </c>
      <c r="AD37" s="3">
        <v>4926000000</v>
      </c>
      <c r="AE37" s="3">
        <v>24191000000</v>
      </c>
      <c r="AF37" s="7" cm="1">
        <f t="array" ref="AF37">IFERROR(_xldudf_FS_EQUITYMETRICS($B37, "ytd_price_return_daily"),"NA")</f>
        <v>-0.15045800000000001</v>
      </c>
    </row>
    <row r="38" spans="1:32" x14ac:dyDescent="0.2">
      <c r="A38" s="1" t="e" vm="37">
        <v>#VALUE!</v>
      </c>
      <c r="B38" t="str" cm="1">
        <f t="array" ref="B38">_FV(A38,"Ticker symbol",TRUE)</f>
        <v>ARG</v>
      </c>
      <c r="C38" t="str" cm="1">
        <f t="array" ref="C38">_FV(A38,"Official name",TRUE)</f>
        <v>ARGOS RESOURCES LTD</v>
      </c>
      <c r="D38" t="str" cm="1">
        <f t="array" ref="D38">_FV(A38,"Headquarters")</f>
        <v>Argos House, H Jones Road, STANLEY, FALKLAND ISLANDS (MALVINAS)-NA, FIQQ 1ZZ FK</v>
      </c>
      <c r="E38" s="3" cm="1">
        <f t="array" ref="E38">IFERROR(_FV(A38,"Employees"), "NA")</f>
        <v>6</v>
      </c>
      <c r="F38" t="str" cm="1">
        <f t="array" ref="F38">_FV(A38,"Industry")</f>
        <v>Oil &amp; Gas</v>
      </c>
      <c r="G38" s="3" t="str" cm="1">
        <f t="array" ref="G38">IFERROR(_FV(A38,"Year incorporated",TRUE), "NA")</f>
        <v>NA</v>
      </c>
      <c r="H38" s="3" t="str" cm="1">
        <f t="array" ref="H38">_FV(A38,"Exchange")</f>
        <v>London Stock Exchange</v>
      </c>
      <c r="I38" t="str" cm="1">
        <f t="array" ref="I38">_FV(A38,"Currency")</f>
        <v>GBp</v>
      </c>
      <c r="J38" s="7" cm="1">
        <f t="array" ref="J38">_FV(A38,"Price")</f>
        <v>0.35</v>
      </c>
      <c r="K38" s="7" cm="1">
        <f t="array" ref="K38">_FV(A38,"Previous close",TRUE)</f>
        <v>0.35</v>
      </c>
      <c r="L38" s="7" cm="1">
        <f t="array" ref="L38">_FV(A38,"Change")</f>
        <v>0</v>
      </c>
      <c r="M38" s="4" cm="1">
        <f t="array" ref="M38">_FV(A38,"Change (%)",TRUE)</f>
        <v>0</v>
      </c>
      <c r="N38" s="7" t="str" cm="1">
        <f t="array" ref="N38">IFERROR(_FV(A38,"Open"), "NA")</f>
        <v>NA</v>
      </c>
      <c r="O38" s="7" t="str" cm="1">
        <f t="array" ref="O38">IFERROR(_FV(A38,"High"), "NA")</f>
        <v>NA</v>
      </c>
      <c r="P38" s="7" t="str" cm="1">
        <f t="array" ref="P38">IFERROR(_FV(A38,"Low"), "NA")</f>
        <v>NA</v>
      </c>
      <c r="Q38" s="7" cm="1">
        <f t="array" ref="Q38">IFERROR(_FV(A38,"52 week high",TRUE),"NA")</f>
        <v>3</v>
      </c>
      <c r="R38" s="7" cm="1">
        <f t="array" ref="R38">IFERROR(_FV(A38,"52 week low",TRUE),"NA")</f>
        <v>0.1</v>
      </c>
      <c r="S38" s="3" cm="1">
        <f t="array" ref="S38">_FV(A38,"Shares outstanding",TRUE)</f>
        <v>235141200</v>
      </c>
      <c r="T38" s="7" cm="1">
        <f t="array" ref="T38">_FV(A38,"Volume")</f>
        <v>314339</v>
      </c>
      <c r="U38" s="3" t="str" cm="1">
        <f t="array" ref="U38">IFERROR(_FV(A38,"Volume average",TRUE), "NA")</f>
        <v>NA</v>
      </c>
      <c r="V38" s="5" cm="1">
        <f t="array" ref="V38">IFERROR(_FV(A38,"Beta"), "NA")</f>
        <v>1.8765000000000001</v>
      </c>
      <c r="W38" s="3" cm="1">
        <f t="array" ref="W38">_FV(A38,"Market cap",TRUE)</f>
        <v>822990</v>
      </c>
      <c r="X38" s="7" cm="1">
        <f t="array" ref="X38">IFERROR(_FV(A38,"P/E",TRUE), "NA")</f>
        <v>0</v>
      </c>
      <c r="Y38" t="str" cm="1">
        <f t="array" ref="Y38">_FV(A38,"Instrument type",TRUE)</f>
        <v>Stock</v>
      </c>
      <c r="Z38" s="6" cm="1">
        <f t="array" ref="Z38">_FV(A38,"Last trade time",TRUE)</f>
        <v>45107</v>
      </c>
      <c r="AA38" t="s">
        <v>353</v>
      </c>
      <c r="AB38" t="s">
        <v>26</v>
      </c>
      <c r="AC38" s="3" t="s">
        <v>26</v>
      </c>
      <c r="AD38" s="3" t="s">
        <v>26</v>
      </c>
      <c r="AE38" s="3" t="s">
        <v>26</v>
      </c>
      <c r="AF38" s="7" t="str" cm="1">
        <f t="array" ref="AF38">IFERROR(_xldudf_FS_EQUITYMETRICS($B38, "ytd_price_return_daily"),"NA")</f>
        <v>No data</v>
      </c>
    </row>
    <row r="39" spans="1:32" x14ac:dyDescent="0.2">
      <c r="A39" s="1" t="e" vm="38">
        <v>#VALUE!</v>
      </c>
      <c r="B39" t="str" cm="1">
        <f t="array" ref="B39">_FV(A39,"Ticker symbol",TRUE)</f>
        <v>AIZ</v>
      </c>
      <c r="C39" t="str" cm="1">
        <f t="array" ref="C39">_FV(A39,"Official name",TRUE)</f>
        <v>ASSURANT, INC.</v>
      </c>
      <c r="D39" t="str" cm="1">
        <f t="array" ref="D39">_FV(A39,"Headquarters")</f>
        <v>260 INTERSTATE NORTH CIRCLE S.E., ATLANTA, GA, 30339 US</v>
      </c>
      <c r="E39" s="3" cm="1">
        <f t="array" ref="E39">IFERROR(_FV(A39,"Employees"), "NA")</f>
        <v>13700</v>
      </c>
      <c r="F39" t="str" cm="1">
        <f t="array" ref="F39">_FV(A39,"Industry")</f>
        <v>Insurance</v>
      </c>
      <c r="G39" s="3" cm="1">
        <f t="array" ref="G39">IFERROR(_FV(A39,"Year incorporated",TRUE), "NA")</f>
        <v>2003</v>
      </c>
      <c r="H39" s="3" t="str" cm="1">
        <f t="array" ref="H39">_FV(A39,"Exchange")</f>
        <v>New York Stock Exchange</v>
      </c>
      <c r="I39" t="str" cm="1">
        <f t="array" ref="I39">_FV(A39,"Currency")</f>
        <v>USD</v>
      </c>
      <c r="J39" s="7" cm="1">
        <f t="array" ref="J39">_FV(A39,"Price")</f>
        <v>137.965</v>
      </c>
      <c r="K39" s="7" cm="1">
        <f t="array" ref="K39">_FV(A39,"Previous close",TRUE)</f>
        <v>137.97999999999999</v>
      </c>
      <c r="L39" s="7" cm="1">
        <f t="array" ref="L39">_FV(A39,"Change")</f>
        <v>-1.4999999999999999E-2</v>
      </c>
      <c r="M39" s="4" cm="1">
        <f t="array" ref="M39">_FV(A39,"Change (%)",TRUE)</f>
        <v>-1.087E-4</v>
      </c>
      <c r="N39" s="7" cm="1">
        <f t="array" ref="N39">IFERROR(_FV(A39,"Open"), "NA")</f>
        <v>138.11000000000001</v>
      </c>
      <c r="O39" s="7" cm="1">
        <f t="array" ref="O39">IFERROR(_FV(A39,"High"), "NA")</f>
        <v>139.20500000000001</v>
      </c>
      <c r="P39" s="7" cm="1">
        <f t="array" ref="P39">IFERROR(_FV(A39,"Low"), "NA")</f>
        <v>137.07</v>
      </c>
      <c r="Q39" s="7" cm="1">
        <f t="array" ref="Q39">IFERROR(_FV(A39,"52 week high",TRUE),"NA")</f>
        <v>165.83500000000001</v>
      </c>
      <c r="R39" s="7" cm="1">
        <f t="array" ref="R39">IFERROR(_FV(A39,"52 week low",TRUE),"NA")</f>
        <v>104.49</v>
      </c>
      <c r="S39" s="3" cm="1">
        <f t="array" ref="S39">_FV(A39,"Shares outstanding",TRUE)</f>
        <v>53022690</v>
      </c>
      <c r="T39" s="7" cm="1">
        <f t="array" ref="T39">_FV(A39,"Volume")</f>
        <v>62108</v>
      </c>
      <c r="U39" s="3" cm="1">
        <f t="array" ref="U39">IFERROR(_FV(A39,"Volume average",TRUE), "NA")</f>
        <v>319334</v>
      </c>
      <c r="V39" s="5" cm="1">
        <f t="array" ref="V39">IFERROR(_FV(A39,"Beta"), "NA")</f>
        <v>0.55279999999999996</v>
      </c>
      <c r="W39" s="3" cm="1">
        <f t="array" ref="W39">_FV(A39,"Market cap",TRUE)</f>
        <v>7315275425</v>
      </c>
      <c r="X39" s="7" cm="1">
        <f t="array" ref="X39">IFERROR(_FV(A39,"P/E",TRUE), "NA")</f>
        <v>21.499700000000001</v>
      </c>
      <c r="Y39" t="str" cm="1">
        <f t="array" ref="Y39">_FV(A39,"Instrument type",TRUE)</f>
        <v>Stock</v>
      </c>
      <c r="Z39" s="6" cm="1">
        <f t="array" ref="Z39">_FV(A39,"Last trade time",TRUE)</f>
        <v>45176.642942453123</v>
      </c>
      <c r="AA39" t="s">
        <v>352</v>
      </c>
      <c r="AB39">
        <v>276600000</v>
      </c>
      <c r="AC39" s="3">
        <v>1536700000</v>
      </c>
      <c r="AD39" s="3" t="s">
        <v>26</v>
      </c>
      <c r="AE39" s="3">
        <v>5589000000</v>
      </c>
      <c r="AF39" s="7" cm="1">
        <f t="array" ref="AF39">IFERROR(_xldudf_FS_EQUITYMETRICS($B39, "ytd_price_return_daily"),"NA")</f>
        <v>0.106029</v>
      </c>
    </row>
    <row r="40" spans="1:32" x14ac:dyDescent="0.2">
      <c r="A40" s="1" t="e" vm="39">
        <v>#VALUE!</v>
      </c>
      <c r="B40" t="str" cm="1">
        <f t="array" ref="B40">_FV(A40,"Ticker symbol",TRUE)</f>
        <v>T</v>
      </c>
      <c r="C40" t="str" cm="1">
        <f t="array" ref="C40">_FV(A40,"Official name",TRUE)</f>
        <v>AT&amp;T INC.</v>
      </c>
      <c r="D40" t="str" cm="1">
        <f t="array" ref="D40">_FV(A40,"Headquarters")</f>
        <v>208 S. Akard St, DALLAS, TX, 75202 US</v>
      </c>
      <c r="E40" s="3" cm="1">
        <f t="array" ref="E40">IFERROR(_FV(A40,"Employees"), "NA")</f>
        <v>160700</v>
      </c>
      <c r="F40" t="str" cm="1">
        <f t="array" ref="F40">_FV(A40,"Industry")</f>
        <v>Telecommunications Services</v>
      </c>
      <c r="G40" s="3" cm="1">
        <f t="array" ref="G40">IFERROR(_FV(A40,"Year incorporated",TRUE), "NA")</f>
        <v>1983</v>
      </c>
      <c r="H40" s="3" t="str" cm="1">
        <f t="array" ref="H40">_FV(A40,"Exchange")</f>
        <v>New York Stock Exchange</v>
      </c>
      <c r="I40" t="str" cm="1">
        <f t="array" ref="I40">_FV(A40,"Currency")</f>
        <v>USD</v>
      </c>
      <c r="J40" s="7" cm="1">
        <f t="array" ref="J40">_FV(A40,"Price")</f>
        <v>14.734999999999999</v>
      </c>
      <c r="K40" s="7" cm="1">
        <f t="array" ref="K40">_FV(A40,"Previous close",TRUE)</f>
        <v>14.61</v>
      </c>
      <c r="L40" s="7" cm="1">
        <f t="array" ref="L40">_FV(A40,"Change")</f>
        <v>0.125</v>
      </c>
      <c r="M40" s="4" cm="1">
        <f t="array" ref="M40">_FV(A40,"Change (%)",TRUE)</f>
        <v>8.5560000000000011E-3</v>
      </c>
      <c r="N40" s="7" cm="1">
        <f t="array" ref="N40">IFERROR(_FV(A40,"Open"), "NA")</f>
        <v>14.62</v>
      </c>
      <c r="O40" s="7" cm="1">
        <f t="array" ref="O40">IFERROR(_FV(A40,"High"), "NA")</f>
        <v>14.74</v>
      </c>
      <c r="P40" s="7" cm="1">
        <f t="array" ref="P40">IFERROR(_FV(A40,"Low"), "NA")</f>
        <v>14.55</v>
      </c>
      <c r="Q40" s="7" cm="1">
        <f t="array" ref="Q40">IFERROR(_FV(A40,"52 week high",TRUE),"NA")</f>
        <v>21.12</v>
      </c>
      <c r="R40" s="7" cm="1">
        <f t="array" ref="R40">IFERROR(_FV(A40,"52 week low",TRUE),"NA")</f>
        <v>13.43</v>
      </c>
      <c r="S40" s="3" cm="1">
        <f t="array" ref="S40">_FV(A40,"Shares outstanding",TRUE)</f>
        <v>7149000000</v>
      </c>
      <c r="T40" s="7" cm="1">
        <f t="array" ref="T40">_FV(A40,"Volume")</f>
        <v>7131103</v>
      </c>
      <c r="U40" s="3" cm="1">
        <f t="array" ref="U40">IFERROR(_FV(A40,"Volume average",TRUE), "NA")</f>
        <v>34381978</v>
      </c>
      <c r="V40" s="5" cm="1">
        <f t="array" ref="V40">IFERROR(_FV(A40,"Beta"), "NA")</f>
        <v>0.60489999999999999</v>
      </c>
      <c r="W40" s="3" cm="1">
        <f t="array" ref="W40">_FV(A40,"Market cap",TRUE)</f>
        <v>105340515000</v>
      </c>
      <c r="X40" s="7" cm="1">
        <f t="array" ref="X40">IFERROR(_FV(A40,"P/E",TRUE), "NA")</f>
        <v>7.0513000000000003</v>
      </c>
      <c r="Y40" t="str" cm="1">
        <f t="array" ref="Y40">_FV(A40,"Instrument type",TRUE)</f>
        <v>Stock</v>
      </c>
      <c r="Z40" s="6" cm="1">
        <f t="array" ref="Z40">_FV(A40,"Last trade time",TRUE)</f>
        <v>45176.643075346874</v>
      </c>
      <c r="AA40" t="s">
        <v>351</v>
      </c>
      <c r="AB40">
        <v>-8524000000</v>
      </c>
      <c r="AC40" s="3">
        <v>2835000000</v>
      </c>
      <c r="AD40" s="3">
        <v>13947000000</v>
      </c>
      <c r="AE40" s="3">
        <v>56173000000</v>
      </c>
      <c r="AF40" s="7" cm="1">
        <f t="array" ref="AF40">IFERROR(_xldudf_FS_EQUITYMETRICS($B40, "ytd_price_return_daily"),"NA")</f>
        <v>-0.21347099999999999</v>
      </c>
    </row>
    <row r="41" spans="1:32" x14ac:dyDescent="0.2">
      <c r="A41" s="1" t="e" vm="40">
        <v>#VALUE!</v>
      </c>
      <c r="B41" t="str" cm="1">
        <f t="array" ref="B41">_FV(A41,"Ticker symbol",TRUE)</f>
        <v>ATI</v>
      </c>
      <c r="C41" t="str" cm="1">
        <f t="array" ref="C41">_FV(A41,"Official name",TRUE)</f>
        <v>ATI Inc.</v>
      </c>
      <c r="D41" t="str" cm="1">
        <f t="array" ref="D41">_FV(A41,"Headquarters")</f>
        <v>2021 McKinney Avenue, Suite 1100, DALLAS, TX, 75201 US</v>
      </c>
      <c r="E41" s="3" cm="1">
        <f t="array" ref="E41">IFERROR(_FV(A41,"Employees"), "NA")</f>
        <v>6700</v>
      </c>
      <c r="F41" t="str" cm="1">
        <f t="array" ref="F41">_FV(A41,"Industry")</f>
        <v>Aerospace &amp; Defense</v>
      </c>
      <c r="G41" s="3" cm="1">
        <f t="array" ref="G41">IFERROR(_FV(A41,"Year incorporated",TRUE), "NA")</f>
        <v>1999</v>
      </c>
      <c r="H41" s="3" t="str" cm="1">
        <f t="array" ref="H41">_FV(A41,"Exchange")</f>
        <v>New York Stock Exchange</v>
      </c>
      <c r="I41" t="str" cm="1">
        <f t="array" ref="I41">_FV(A41,"Currency")</f>
        <v>USD</v>
      </c>
      <c r="J41" s="7" cm="1">
        <f t="array" ref="J41">_FV(A41,"Price")</f>
        <v>44.58</v>
      </c>
      <c r="K41" s="7" cm="1">
        <f t="array" ref="K41">_FV(A41,"Previous close",TRUE)</f>
        <v>44.93</v>
      </c>
      <c r="L41" s="7" cm="1">
        <f t="array" ref="L41">_FV(A41,"Change")</f>
        <v>-0.35</v>
      </c>
      <c r="M41" s="4" cm="1">
        <f t="array" ref="M41">_FV(A41,"Change (%)",TRUE)</f>
        <v>-7.79E-3</v>
      </c>
      <c r="N41" s="7" cm="1">
        <f t="array" ref="N41">IFERROR(_FV(A41,"Open"), "NA")</f>
        <v>44.56</v>
      </c>
      <c r="O41" s="7" cm="1">
        <f t="array" ref="O41">IFERROR(_FV(A41,"High"), "NA")</f>
        <v>44.61</v>
      </c>
      <c r="P41" s="7" cm="1">
        <f t="array" ref="P41">IFERROR(_FV(A41,"Low"), "NA")</f>
        <v>43.95</v>
      </c>
      <c r="Q41" s="7" cm="1">
        <f t="array" ref="Q41">IFERROR(_FV(A41,"52 week high",TRUE),"NA")</f>
        <v>47.92</v>
      </c>
      <c r="R41" s="7" cm="1">
        <f t="array" ref="R41">IFERROR(_FV(A41,"52 week low",TRUE),"NA")</f>
        <v>25.39</v>
      </c>
      <c r="S41" s="3" cm="1">
        <f t="array" ref="S41">_FV(A41,"Shares outstanding",TRUE)</f>
        <v>128584700</v>
      </c>
      <c r="T41" s="7" cm="1">
        <f t="array" ref="T41">_FV(A41,"Volume")</f>
        <v>128834</v>
      </c>
      <c r="U41" s="3" cm="1">
        <f t="array" ref="U41">IFERROR(_FV(A41,"Volume average",TRUE), "NA")</f>
        <v>877028</v>
      </c>
      <c r="V41" s="5" cm="1">
        <f t="array" ref="V41">IFERROR(_FV(A41,"Beta"), "NA")</f>
        <v>1.2650999999999999</v>
      </c>
      <c r="W41" s="3" cm="1">
        <f t="array" ref="W41">_FV(A41,"Market cap",TRUE)</f>
        <v>5732305926</v>
      </c>
      <c r="X41" s="7" cm="1">
        <f t="array" ref="X41">IFERROR(_FV(A41,"P/E",TRUE), "NA")</f>
        <v>24.583500000000001</v>
      </c>
      <c r="Y41" t="str" cm="1">
        <f t="array" ref="Y41">_FV(A41,"Instrument type",TRUE)</f>
        <v>Stock</v>
      </c>
      <c r="Z41" s="6" cm="1">
        <f t="array" ref="Z41">_FV(A41,"Last trade time",TRUE)</f>
        <v>45176.642757464841</v>
      </c>
      <c r="AA41" t="s">
        <v>350</v>
      </c>
      <c r="AB41">
        <v>130900000</v>
      </c>
      <c r="AC41" s="3">
        <v>687700000</v>
      </c>
      <c r="AD41" s="3">
        <v>643300000</v>
      </c>
      <c r="AE41" s="3">
        <v>963900000</v>
      </c>
      <c r="AF41" s="7" cm="1">
        <f t="array" ref="AF41">IFERROR(_xldudf_FS_EQUITYMETRICS($B41, "ytd_price_return_daily"),"NA")</f>
        <v>0.51004700000000003</v>
      </c>
    </row>
    <row r="42" spans="1:32" x14ac:dyDescent="0.2">
      <c r="A42" s="1" t="e" vm="41">
        <v>#VALUE!</v>
      </c>
      <c r="B42" t="str" cm="1">
        <f t="array" ref="B42">_FV(A42,"Ticker symbol",TRUE)</f>
        <v>LIFE</v>
      </c>
      <c r="C42" t="str" cm="1">
        <f t="array" ref="C42">_FV(A42,"Official name",TRUE)</f>
        <v>ATYR PHARMA, INC.</v>
      </c>
      <c r="D42" t="str" cm="1">
        <f t="array" ref="D42">_FV(A42,"Headquarters")</f>
        <v>10240 Sorrento Valley Road, Suite 300, SAN DIEGO, CA, 92121 US</v>
      </c>
      <c r="E42" s="3" cm="1">
        <f t="array" ref="E42">IFERROR(_FV(A42,"Employees"), "NA")</f>
        <v>65</v>
      </c>
      <c r="F42" t="str" cm="1">
        <f t="array" ref="F42">_FV(A42,"Industry")</f>
        <v>Biotechnology &amp; Medical Research</v>
      </c>
      <c r="G42" s="3" cm="1">
        <f t="array" ref="G42">IFERROR(_FV(A42,"Year incorporated",TRUE), "NA")</f>
        <v>2005</v>
      </c>
      <c r="H42" s="3" t="str" cm="1">
        <f t="array" ref="H42">_FV(A42,"Exchange")</f>
        <v>Nasdaq Stock Market</v>
      </c>
      <c r="I42" t="str" cm="1">
        <f t="array" ref="I42">_FV(A42,"Currency")</f>
        <v>USD</v>
      </c>
      <c r="J42" s="7" cm="1">
        <f t="array" ref="J42">_FV(A42,"Price")</f>
        <v>1.655</v>
      </c>
      <c r="K42" s="7" cm="1">
        <f t="array" ref="K42">_FV(A42,"Previous close",TRUE)</f>
        <v>1.65</v>
      </c>
      <c r="L42" s="7" cm="1">
        <f t="array" ref="L42">_FV(A42,"Change")</f>
        <v>5.0000000000000001E-3</v>
      </c>
      <c r="M42" s="4" cm="1">
        <f t="array" ref="M42">_FV(A42,"Change (%)",TRUE)</f>
        <v>3.0299999999999997E-3</v>
      </c>
      <c r="N42" s="7" cm="1">
        <f t="array" ref="N42">IFERROR(_FV(A42,"Open"), "NA")</f>
        <v>1.7</v>
      </c>
      <c r="O42" s="7" cm="1">
        <f t="array" ref="O42">IFERROR(_FV(A42,"High"), "NA")</f>
        <v>1.7</v>
      </c>
      <c r="P42" s="7" cm="1">
        <f t="array" ref="P42">IFERROR(_FV(A42,"Low"), "NA")</f>
        <v>1.645</v>
      </c>
      <c r="Q42" s="7" cm="1">
        <f t="array" ref="Q42">IFERROR(_FV(A42,"52 week high",TRUE),"NA")</f>
        <v>3.75</v>
      </c>
      <c r="R42" s="7" cm="1">
        <f t="array" ref="R42">IFERROR(_FV(A42,"52 week low",TRUE),"NA")</f>
        <v>1.5549999999999999</v>
      </c>
      <c r="S42" s="3" cm="1">
        <f t="array" ref="S42">_FV(A42,"Shares outstanding",TRUE)</f>
        <v>57046170</v>
      </c>
      <c r="T42" s="7" cm="1">
        <f t="array" ref="T42">_FV(A42,"Volume")</f>
        <v>51931</v>
      </c>
      <c r="U42" s="3" cm="1">
        <f t="array" ref="U42">IFERROR(_FV(A42,"Volume average",TRUE), "NA")</f>
        <v>241438</v>
      </c>
      <c r="V42" s="5" cm="1">
        <f t="array" ref="V42">IFERROR(_FV(A42,"Beta"), "NA")</f>
        <v>1.2627999999999999</v>
      </c>
      <c r="W42" s="3" cm="1">
        <f t="array" ref="W42">_FV(A42,"Market cap",TRUE)</f>
        <v>94411411</v>
      </c>
      <c r="X42" s="7" t="str" cm="1">
        <f t="array" ref="X42">IFERROR(_FV(A42,"P/E",TRUE), "NA")</f>
        <v>NA</v>
      </c>
      <c r="Y42" t="str" cm="1">
        <f t="array" ref="Y42">_FV(A42,"Instrument type",TRUE)</f>
        <v>Stock</v>
      </c>
      <c r="Z42" s="6" cm="1">
        <f t="array" ref="Z42">_FV(A42,"Last trade time",TRUE)</f>
        <v>45176.638211168749</v>
      </c>
      <c r="AA42" t="s">
        <v>349</v>
      </c>
      <c r="AB42">
        <v>-45338000</v>
      </c>
      <c r="AC42" s="3">
        <v>9981000</v>
      </c>
      <c r="AD42" s="3" t="s">
        <v>26</v>
      </c>
      <c r="AE42" s="3">
        <v>13862000</v>
      </c>
      <c r="AF42" s="7" cm="1">
        <f t="array" ref="AF42">IFERROR(_xldudf_FS_EQUITYMETRICS($B42, "ytd_price_return_daily"),"NA")</f>
        <v>-0.223744</v>
      </c>
    </row>
    <row r="43" spans="1:32" x14ac:dyDescent="0.2">
      <c r="A43" s="1" t="e" vm="42">
        <v>#VALUE!</v>
      </c>
      <c r="B43" t="str" cm="1">
        <f t="array" ref="B43">_FV(A43,"Ticker symbol",TRUE)</f>
        <v>ADSK</v>
      </c>
      <c r="C43" t="str" cm="1">
        <f t="array" ref="C43">_FV(A43,"Official name",TRUE)</f>
        <v>AUTODESK, INC.</v>
      </c>
      <c r="D43" t="str" cm="1">
        <f t="array" ref="D43">_FV(A43,"Headquarters")</f>
        <v>One Market, Ste. 400., SAN FRANCISCO, CA, 94105 US</v>
      </c>
      <c r="E43" s="3" cm="1">
        <f t="array" ref="E43">IFERROR(_FV(A43,"Employees"), "NA")</f>
        <v>13700</v>
      </c>
      <c r="F43" t="str" cm="1">
        <f t="array" ref="F43">_FV(A43,"Industry")</f>
        <v>Software &amp; IT Services</v>
      </c>
      <c r="G43" s="3" cm="1">
        <f t="array" ref="G43">IFERROR(_FV(A43,"Year incorporated",TRUE), "NA")</f>
        <v>1994</v>
      </c>
      <c r="H43" s="3" t="str" cm="1">
        <f t="array" ref="H43">_FV(A43,"Exchange")</f>
        <v>Nasdaq Stock Market</v>
      </c>
      <c r="I43" t="str" cm="1">
        <f t="array" ref="I43">_FV(A43,"Currency")</f>
        <v>USD</v>
      </c>
      <c r="J43" s="7" cm="1">
        <f t="array" ref="J43">_FV(A43,"Price")</f>
        <v>219.39</v>
      </c>
      <c r="K43" s="7" cm="1">
        <f t="array" ref="K43">_FV(A43,"Previous close",TRUE)</f>
        <v>222.2</v>
      </c>
      <c r="L43" s="7" cm="1">
        <f t="array" ref="L43">_FV(A43,"Change")</f>
        <v>-2.81</v>
      </c>
      <c r="M43" s="4" cm="1">
        <f t="array" ref="M43">_FV(A43,"Change (%)",TRUE)</f>
        <v>-1.2645999999999999E-2</v>
      </c>
      <c r="N43" s="7" cm="1">
        <f t="array" ref="N43">IFERROR(_FV(A43,"Open"), "NA")</f>
        <v>221.14</v>
      </c>
      <c r="O43" s="7" cm="1">
        <f t="array" ref="O43">IFERROR(_FV(A43,"High"), "NA")</f>
        <v>221.62</v>
      </c>
      <c r="P43" s="7" cm="1">
        <f t="array" ref="P43">IFERROR(_FV(A43,"Low"), "NA")</f>
        <v>218.18</v>
      </c>
      <c r="Q43" s="7" cm="1">
        <f t="array" ref="Q43">IFERROR(_FV(A43,"52 week high",TRUE),"NA")</f>
        <v>233.68899999999999</v>
      </c>
      <c r="R43" s="7" cm="1">
        <f t="array" ref="R43">IFERROR(_FV(A43,"52 week low",TRUE),"NA")</f>
        <v>179.61</v>
      </c>
      <c r="S43" s="3" cm="1">
        <f t="array" ref="S43">_FV(A43,"Shares outstanding",TRUE)</f>
        <v>213763600</v>
      </c>
      <c r="T43" s="7" cm="1">
        <f t="array" ref="T43">_FV(A43,"Volume")</f>
        <v>309404</v>
      </c>
      <c r="U43" s="3" cm="1">
        <f t="array" ref="U43">IFERROR(_FV(A43,"Volume average",TRUE), "NA")</f>
        <v>1389373</v>
      </c>
      <c r="V43" s="5" cm="1">
        <f t="array" ref="V43">IFERROR(_FV(A43,"Beta"), "NA")</f>
        <v>1.4851000000000001</v>
      </c>
      <c r="W43" s="3" cm="1">
        <f t="array" ref="W43">_FV(A43,"Market cap",TRUE)</f>
        <v>46897596204</v>
      </c>
      <c r="X43" s="7" cm="1">
        <f t="array" ref="X43">IFERROR(_FV(A43,"P/E",TRUE), "NA")</f>
        <v>55.0762</v>
      </c>
      <c r="Y43" t="str" cm="1">
        <f t="array" ref="Y43">_FV(A43,"Instrument type",TRUE)</f>
        <v>Stock</v>
      </c>
      <c r="Z43" s="6" cm="1">
        <f t="array" ref="Z43">_FV(A43,"Last trade time",TRUE)</f>
        <v>45176.642993900001</v>
      </c>
      <c r="AA43" t="s">
        <v>333</v>
      </c>
      <c r="AB43">
        <v>823000000</v>
      </c>
      <c r="AC43" s="3">
        <v>1947000000</v>
      </c>
      <c r="AD43" s="3">
        <v>961000000</v>
      </c>
      <c r="AE43" s="3">
        <v>4000000000</v>
      </c>
      <c r="AF43" s="7" cm="1">
        <f t="array" ref="AF43">IFERROR(_xldudf_FS_EQUITYMETRICS($B43, "ytd_price_return_daily"),"NA")</f>
        <v>0.174399</v>
      </c>
    </row>
    <row r="44" spans="1:32" x14ac:dyDescent="0.2">
      <c r="A44" s="1" t="e" vm="43">
        <v>#VALUE!</v>
      </c>
      <c r="B44" t="str" cm="1">
        <f t="array" ref="B44">_FV(A44,"Ticker symbol",TRUE)</f>
        <v>ADP</v>
      </c>
      <c r="C44" t="str" cm="1">
        <f t="array" ref="C44">_FV(A44,"Official name",TRUE)</f>
        <v>AUTOMATIC DATA PROCESSING, INC.</v>
      </c>
      <c r="D44" t="str" cm="1">
        <f t="array" ref="D44">_FV(A44,"Headquarters")</f>
        <v>One Adp Boulvard, ROSELAND, NJ, 07068 US</v>
      </c>
      <c r="E44" s="3" cm="1">
        <f t="array" ref="E44">IFERROR(_FV(A44,"Employees"), "NA")</f>
        <v>63000</v>
      </c>
      <c r="F44" t="str" cm="1">
        <f t="array" ref="F44">_FV(A44,"Industry")</f>
        <v>Software &amp; IT Services</v>
      </c>
      <c r="G44" s="3" cm="1">
        <f t="array" ref="G44">IFERROR(_FV(A44,"Year incorporated",TRUE), "NA")</f>
        <v>1961</v>
      </c>
      <c r="H44" s="3" t="str" cm="1">
        <f t="array" ref="H44">_FV(A44,"Exchange")</f>
        <v>Nasdaq Stock Market</v>
      </c>
      <c r="I44" t="str" cm="1">
        <f t="array" ref="I44">_FV(A44,"Currency")</f>
        <v>USD</v>
      </c>
      <c r="J44" s="7" cm="1">
        <f t="array" ref="J44">_FV(A44,"Price")</f>
        <v>250.34</v>
      </c>
      <c r="K44" s="7" cm="1">
        <f t="array" ref="K44">_FV(A44,"Previous close",TRUE)</f>
        <v>249.8</v>
      </c>
      <c r="L44" s="7" cm="1">
        <f t="array" ref="L44">_FV(A44,"Change")</f>
        <v>0.54</v>
      </c>
      <c r="M44" s="4" cm="1">
        <f t="array" ref="M44">_FV(A44,"Change (%)",TRUE)</f>
        <v>2.1619999999999999E-3</v>
      </c>
      <c r="N44" s="7" cm="1">
        <f t="array" ref="N44">IFERROR(_FV(A44,"Open"), "NA")</f>
        <v>250.81</v>
      </c>
      <c r="O44" s="7" cm="1">
        <f t="array" ref="O44">IFERROR(_FV(A44,"High"), "NA")</f>
        <v>251.5865</v>
      </c>
      <c r="P44" s="7" cm="1">
        <f t="array" ref="P44">IFERROR(_FV(A44,"Low"), "NA")</f>
        <v>249.80500000000001</v>
      </c>
      <c r="Q44" s="7" cm="1">
        <f t="array" ref="Q44">IFERROR(_FV(A44,"52 week high",TRUE),"NA")</f>
        <v>274.92</v>
      </c>
      <c r="R44" s="7" cm="1">
        <f t="array" ref="R44">IFERROR(_FV(A44,"52 week low",TRUE),"NA")</f>
        <v>201.46</v>
      </c>
      <c r="S44" s="3" cm="1">
        <f t="array" ref="S44">_FV(A44,"Shares outstanding",TRUE)</f>
        <v>411986900</v>
      </c>
      <c r="T44" s="7" cm="1">
        <f t="array" ref="T44">_FV(A44,"Volume")</f>
        <v>223172</v>
      </c>
      <c r="U44" s="3" cm="1">
        <f t="array" ref="U44">IFERROR(_FV(A44,"Volume average",TRUE), "NA")</f>
        <v>1293654</v>
      </c>
      <c r="V44" s="5" cm="1">
        <f t="array" ref="V44">IFERROR(_FV(A44,"Beta"), "NA")</f>
        <v>0.81569999999999998</v>
      </c>
      <c r="W44" s="3" cm="1">
        <f t="array" ref="W44">_FV(A44,"Market cap",TRUE)</f>
        <v>103429300000</v>
      </c>
      <c r="X44" s="7" cm="1">
        <f t="array" ref="X44">IFERROR(_FV(A44,"P/E",TRUE), "NA")</f>
        <v>30.4344</v>
      </c>
      <c r="Y44" t="str" cm="1">
        <f t="array" ref="Y44">_FV(A44,"Instrument type",TRUE)</f>
        <v>Stock</v>
      </c>
      <c r="Z44" s="6" cm="1">
        <f t="array" ref="Z44">_FV(A44,"Last trade time",TRUE)</f>
        <v>45176.642996110939</v>
      </c>
      <c r="AA44" t="s">
        <v>348</v>
      </c>
      <c r="AB44">
        <v>3412000000</v>
      </c>
      <c r="AC44" s="3">
        <v>2083500000</v>
      </c>
      <c r="AD44" s="3">
        <v>3009600000</v>
      </c>
      <c r="AE44" s="3">
        <v>42767600000</v>
      </c>
      <c r="AF44" s="7" cm="1">
        <f t="array" ref="AF44">IFERROR(_xldudf_FS_EQUITYMETRICS($B44, "ytd_price_return_daily"),"NA")</f>
        <v>5.8569999999999997E-2</v>
      </c>
    </row>
    <row r="45" spans="1:32" x14ac:dyDescent="0.2">
      <c r="A45" s="1" t="e" vm="44">
        <v>#VALUE!</v>
      </c>
      <c r="B45" t="str" cm="1">
        <f t="array" ref="B45">_FV(A45,"Ticker symbol",TRUE)</f>
        <v>AN</v>
      </c>
      <c r="C45" t="str" cm="1">
        <f t="array" ref="C45">_FV(A45,"Official name",TRUE)</f>
        <v>AUTONATION, INC.</v>
      </c>
      <c r="D45" t="str" cm="1">
        <f t="array" ref="D45">_FV(A45,"Headquarters")</f>
        <v>200 SW 1st Ave, FORT LAUDERDALE, FL, 33301 US</v>
      </c>
      <c r="E45" s="3" cm="1">
        <f t="array" ref="E45">IFERROR(_FV(A45,"Employees"), "NA")</f>
        <v>23600</v>
      </c>
      <c r="F45" t="str" cm="1">
        <f t="array" ref="F45">_FV(A45,"Industry")</f>
        <v>Specialty Retailers</v>
      </c>
      <c r="G45" s="3" cm="1">
        <f t="array" ref="G45">IFERROR(_FV(A45,"Year incorporated",TRUE), "NA")</f>
        <v>1991</v>
      </c>
      <c r="H45" s="3" t="str" cm="1">
        <f t="array" ref="H45">_FV(A45,"Exchange")</f>
        <v>New York Stock Exchange</v>
      </c>
      <c r="I45" t="str" cm="1">
        <f t="array" ref="I45">_FV(A45,"Currency")</f>
        <v>USD</v>
      </c>
      <c r="J45" s="7" cm="1">
        <f t="array" ref="J45">_FV(A45,"Price")</f>
        <v>154.32499999999999</v>
      </c>
      <c r="K45" s="7" cm="1">
        <f t="array" ref="K45">_FV(A45,"Previous close",TRUE)</f>
        <v>156.44999999999999</v>
      </c>
      <c r="L45" s="7" cm="1">
        <f t="array" ref="L45">_FV(A45,"Change")</f>
        <v>-2.125</v>
      </c>
      <c r="M45" s="4" cm="1">
        <f t="array" ref="M45">_FV(A45,"Change (%)",TRUE)</f>
        <v>-1.3583000000000001E-2</v>
      </c>
      <c r="N45" s="7" cm="1">
        <f t="array" ref="N45">IFERROR(_FV(A45,"Open"), "NA")</f>
        <v>155.66499999999999</v>
      </c>
      <c r="O45" s="7" cm="1">
        <f t="array" ref="O45">IFERROR(_FV(A45,"High"), "NA")</f>
        <v>156.97</v>
      </c>
      <c r="P45" s="7" cm="1">
        <f t="array" ref="P45">IFERROR(_FV(A45,"Low"), "NA")</f>
        <v>153.05000000000001</v>
      </c>
      <c r="Q45" s="7" cm="1">
        <f t="array" ref="Q45">IFERROR(_FV(A45,"52 week high",TRUE),"NA")</f>
        <v>182.0849</v>
      </c>
      <c r="R45" s="7" cm="1">
        <f t="array" ref="R45">IFERROR(_FV(A45,"52 week low",TRUE),"NA")</f>
        <v>94.92</v>
      </c>
      <c r="S45" s="3" cm="1">
        <f t="array" ref="S45">_FV(A45,"Shares outstanding",TRUE)</f>
        <v>44047630</v>
      </c>
      <c r="T45" s="7" cm="1">
        <f t="array" ref="T45">_FV(A45,"Volume")</f>
        <v>122732</v>
      </c>
      <c r="U45" s="3" cm="1">
        <f t="array" ref="U45">IFERROR(_FV(A45,"Volume average",TRUE), "NA")</f>
        <v>492826</v>
      </c>
      <c r="V45" s="5" cm="1">
        <f t="array" ref="V45">IFERROR(_FV(A45,"Beta"), "NA")</f>
        <v>1.1638999999999999</v>
      </c>
      <c r="W45" s="3" cm="1">
        <f t="array" ref="W45">_FV(A45,"Market cap",TRUE)</f>
        <v>6797650499</v>
      </c>
      <c r="X45" s="7" cm="1">
        <f t="array" ref="X45">IFERROR(_FV(A45,"P/E",TRUE), "NA")</f>
        <v>6.4812000000000003</v>
      </c>
      <c r="Y45" t="str" cm="1">
        <f t="array" ref="Y45">_FV(A45,"Instrument type",TRUE)</f>
        <v>Stock</v>
      </c>
      <c r="Z45" s="6" cm="1">
        <f t="array" ref="Z45">_FV(A45,"Last trade time",TRUE)</f>
        <v>45176.643084548436</v>
      </c>
      <c r="AA45" t="s">
        <v>319</v>
      </c>
      <c r="AB45">
        <v>1377400000</v>
      </c>
      <c r="AC45" s="3">
        <v>72600000</v>
      </c>
      <c r="AD45" s="3">
        <v>357000000</v>
      </c>
      <c r="AE45" s="3">
        <v>3405700000</v>
      </c>
      <c r="AF45" s="7" cm="1">
        <f t="array" ref="AF45">IFERROR(_xldudf_FS_EQUITYMETRICS($B45, "ytd_price_return_daily"),"NA")</f>
        <v>0.48369099999999998</v>
      </c>
    </row>
    <row r="46" spans="1:32" x14ac:dyDescent="0.2">
      <c r="A46" s="1" t="e" vm="45">
        <v>#VALUE!</v>
      </c>
      <c r="B46" t="str" cm="1">
        <f t="array" ref="B46">_FV(A46,"Ticker symbol",TRUE)</f>
        <v>AZO</v>
      </c>
      <c r="C46" t="str" cm="1">
        <f t="array" ref="C46">_FV(A46,"Official name",TRUE)</f>
        <v>AUTOZONE, INC.</v>
      </c>
      <c r="D46" t="str" cm="1">
        <f t="array" ref="D46">_FV(A46,"Headquarters")</f>
        <v>123 S Front St, MEMPHIS, TN, 38103 US</v>
      </c>
      <c r="E46" s="3" cm="1">
        <f t="array" ref="E46">IFERROR(_FV(A46,"Employees"), "NA")</f>
        <v>69440</v>
      </c>
      <c r="F46" t="str" cm="1">
        <f t="array" ref="F46">_FV(A46,"Industry")</f>
        <v>Specialty Retailers</v>
      </c>
      <c r="G46" s="3" cm="1">
        <f t="array" ref="G46">IFERROR(_FV(A46,"Year incorporated",TRUE), "NA")</f>
        <v>1991</v>
      </c>
      <c r="H46" s="3" t="str" cm="1">
        <f t="array" ref="H46">_FV(A46,"Exchange")</f>
        <v>New York Stock Exchange</v>
      </c>
      <c r="I46" t="str" cm="1">
        <f t="array" ref="I46">_FV(A46,"Currency")</f>
        <v>USD</v>
      </c>
      <c r="J46" s="7" cm="1">
        <f t="array" ref="J46">_FV(A46,"Price")</f>
        <v>2568.5</v>
      </c>
      <c r="K46" s="7" cm="1">
        <f t="array" ref="K46">_FV(A46,"Previous close",TRUE)</f>
        <v>2568.89</v>
      </c>
      <c r="L46" s="7" cm="1">
        <f t="array" ref="L46">_FV(A46,"Change")</f>
        <v>-0.39</v>
      </c>
      <c r="M46" s="4" cm="1">
        <f t="array" ref="M46">_FV(A46,"Change (%)",TRUE)</f>
        <v>-1.518E-4</v>
      </c>
      <c r="N46" s="7" cm="1">
        <f t="array" ref="N46">IFERROR(_FV(A46,"Open"), "NA")</f>
        <v>2575.39</v>
      </c>
      <c r="O46" s="7" cm="1">
        <f t="array" ref="O46">IFERROR(_FV(A46,"High"), "NA")</f>
        <v>2600.04</v>
      </c>
      <c r="P46" s="7" cm="1">
        <f t="array" ref="P46">IFERROR(_FV(A46,"Low"), "NA")</f>
        <v>2552.7199999999998</v>
      </c>
      <c r="Q46" s="7" cm="1">
        <f t="array" ref="Q46">IFERROR(_FV(A46,"52 week high",TRUE),"NA")</f>
        <v>2750</v>
      </c>
      <c r="R46" s="7" cm="1">
        <f t="array" ref="R46">IFERROR(_FV(A46,"52 week low",TRUE),"NA")</f>
        <v>2050.21</v>
      </c>
      <c r="S46" s="3" cm="1">
        <f t="array" ref="S46">_FV(A46,"Shares outstanding",TRUE)</f>
        <v>18155970</v>
      </c>
      <c r="T46" s="7" cm="1">
        <f t="array" ref="T46">_FV(A46,"Volume")</f>
        <v>42119</v>
      </c>
      <c r="U46" s="3" cm="1">
        <f t="array" ref="U46">IFERROR(_FV(A46,"Volume average",TRUE), "NA")</f>
        <v>124400</v>
      </c>
      <c r="V46" s="5" cm="1">
        <f t="array" ref="V46">IFERROR(_FV(A46,"Beta"), "NA")</f>
        <v>0.66110000000000002</v>
      </c>
      <c r="W46" s="3" cm="1">
        <f t="array" ref="W46">_FV(A46,"Market cap",TRUE)</f>
        <v>46633608945</v>
      </c>
      <c r="X46" s="7" cm="1">
        <f t="array" ref="X46">IFERROR(_FV(A46,"P/E",TRUE), "NA")</f>
        <v>20.325900000000001</v>
      </c>
      <c r="Y46" t="str" cm="1">
        <f t="array" ref="Y46">_FV(A46,"Instrument type",TRUE)</f>
        <v>Stock</v>
      </c>
      <c r="Z46" s="6" cm="1">
        <f t="array" ref="Z46">_FV(A46,"Last trade time",TRUE)</f>
        <v>45176.642997499999</v>
      </c>
      <c r="AA46" t="s">
        <v>320</v>
      </c>
      <c r="AB46">
        <v>2429604000</v>
      </c>
      <c r="AC46" s="3">
        <v>264380000</v>
      </c>
      <c r="AD46" s="3">
        <v>504886000</v>
      </c>
      <c r="AE46" s="3">
        <v>8588393000</v>
      </c>
      <c r="AF46" s="7" cm="1">
        <f t="array" ref="AF46">IFERROR(_xldudf_FS_EQUITYMETRICS($B46, "ytd_price_return_daily"),"NA")</f>
        <v>3.6444999999999998E-2</v>
      </c>
    </row>
    <row r="47" spans="1:32" x14ac:dyDescent="0.2">
      <c r="A47" s="1" t="e" vm="46">
        <v>#VALUE!</v>
      </c>
      <c r="B47" t="str" cm="1">
        <f t="array" ref="B47">_FV(A47,"Ticker symbol",TRUE)</f>
        <v>AVB</v>
      </c>
      <c r="C47" t="str" cm="1">
        <f t="array" ref="C47">_FV(A47,"Official name",TRUE)</f>
        <v>AVALONBAY COMMUNITIES, INC.</v>
      </c>
      <c r="D47" t="str" cm="1">
        <f t="array" ref="D47">_FV(A47,"Headquarters")</f>
        <v>4040 Wilson Boulevard, Ste 1000, ARLINGTON, VA, 22203 US</v>
      </c>
      <c r="E47" s="3" cm="1">
        <f t="array" ref="E47">IFERROR(_FV(A47,"Employees"), "NA")</f>
        <v>2947</v>
      </c>
      <c r="F47" t="str" cm="1">
        <f t="array" ref="F47">_FV(A47,"Industry")</f>
        <v>Residential &amp; Commercial REIT</v>
      </c>
      <c r="G47" s="3" cm="1">
        <f t="array" ref="G47">IFERROR(_FV(A47,"Year incorporated",TRUE), "NA")</f>
        <v>1995</v>
      </c>
      <c r="H47" s="3" t="str" cm="1">
        <f t="array" ref="H47">_FV(A47,"Exchange")</f>
        <v>New York Stock Exchange</v>
      </c>
      <c r="I47" t="str" cm="1">
        <f t="array" ref="I47">_FV(A47,"Currency")</f>
        <v>USD</v>
      </c>
      <c r="J47" s="7" cm="1">
        <f t="array" ref="J47">_FV(A47,"Price")</f>
        <v>181.45</v>
      </c>
      <c r="K47" s="7" cm="1">
        <f t="array" ref="K47">_FV(A47,"Previous close",TRUE)</f>
        <v>179.37</v>
      </c>
      <c r="L47" s="7" cm="1">
        <f t="array" ref="L47">_FV(A47,"Change")</f>
        <v>2.08</v>
      </c>
      <c r="M47" s="4" cm="1">
        <f t="array" ref="M47">_FV(A47,"Change (%)",TRUE)</f>
        <v>1.1596E-2</v>
      </c>
      <c r="N47" s="7" cm="1">
        <f t="array" ref="N47">IFERROR(_FV(A47,"Open"), "NA")</f>
        <v>178.47</v>
      </c>
      <c r="O47" s="7" cm="1">
        <f t="array" ref="O47">IFERROR(_FV(A47,"High"), "NA")</f>
        <v>181.655</v>
      </c>
      <c r="P47" s="7" cm="1">
        <f t="array" ref="P47">IFERROR(_FV(A47,"Low"), "NA")</f>
        <v>178.39</v>
      </c>
      <c r="Q47" s="7" cm="1">
        <f t="array" ref="Q47">IFERROR(_FV(A47,"52 week high",TRUE),"NA")</f>
        <v>216.11</v>
      </c>
      <c r="R47" s="7" cm="1">
        <f t="array" ref="R47">IFERROR(_FV(A47,"52 week low",TRUE),"NA")</f>
        <v>153.07</v>
      </c>
      <c r="S47" s="3" cm="1">
        <f t="array" ref="S47">_FV(A47,"Shares outstanding",TRUE)</f>
        <v>142015600</v>
      </c>
      <c r="T47" s="7" cm="1">
        <f t="array" ref="T47">_FV(A47,"Volume")</f>
        <v>197836</v>
      </c>
      <c r="U47" s="3" cm="1">
        <f t="array" ref="U47">IFERROR(_FV(A47,"Volume average",TRUE), "NA")</f>
        <v>537446</v>
      </c>
      <c r="V47" s="5" cm="1">
        <f t="array" ref="V47">IFERROR(_FV(A47,"Beta"), "NA")</f>
        <v>0.93789999999999996</v>
      </c>
      <c r="W47" s="3" cm="1">
        <f t="array" ref="W47">_FV(A47,"Market cap",TRUE)</f>
        <v>25768730620</v>
      </c>
      <c r="X47" s="7" cm="1">
        <f t="array" ref="X47">IFERROR(_FV(A47,"P/E",TRUE), "NA")</f>
        <v>20.1998</v>
      </c>
      <c r="Y47" t="str" cm="1">
        <f t="array" ref="Y47">_FV(A47,"Instrument type",TRUE)</f>
        <v>Stock</v>
      </c>
      <c r="Z47" s="6" cm="1">
        <f t="array" ref="Z47">_FV(A47,"Last trade time",TRUE)</f>
        <v>45176.64299359922</v>
      </c>
      <c r="AA47" t="s">
        <v>321</v>
      </c>
      <c r="AB47">
        <v>1136775000</v>
      </c>
      <c r="AC47" s="3">
        <v>613189000</v>
      </c>
      <c r="AD47" s="3" t="s">
        <v>26</v>
      </c>
      <c r="AE47" s="3">
        <v>865412000</v>
      </c>
      <c r="AF47" s="7" cm="1">
        <f t="array" ref="AF47">IFERROR(_xldudf_FS_EQUITYMETRICS($B47, "ytd_price_return_daily"),"NA")</f>
        <v>0.113051</v>
      </c>
    </row>
    <row r="48" spans="1:32" x14ac:dyDescent="0.2">
      <c r="A48" s="1" t="e" vm="47">
        <v>#VALUE!</v>
      </c>
      <c r="B48" t="str" cm="1">
        <f t="array" ref="B48">_FV(A48,"Ticker symbol",TRUE)</f>
        <v>AVY</v>
      </c>
      <c r="C48" t="str" cm="1">
        <f t="array" ref="C48">_FV(A48,"Official name",TRUE)</f>
        <v>AVERY DENNISON CORPORATION</v>
      </c>
      <c r="D48" t="str" cm="1">
        <f t="array" ref="D48">_FV(A48,"Headquarters")</f>
        <v>8080 Norton Parkway, MENTOR, OH, 44060 US</v>
      </c>
      <c r="E48" s="3" cm="1">
        <f t="array" ref="E48">IFERROR(_FV(A48,"Employees"), "NA")</f>
        <v>36000</v>
      </c>
      <c r="F48" t="str" cm="1">
        <f t="array" ref="F48">_FV(A48,"Industry")</f>
        <v>Containers &amp; Packaging</v>
      </c>
      <c r="G48" s="3" cm="1">
        <f t="array" ref="G48">IFERROR(_FV(A48,"Year incorporated",TRUE), "NA")</f>
        <v>1977</v>
      </c>
      <c r="H48" s="3" t="str" cm="1">
        <f t="array" ref="H48">_FV(A48,"Exchange")</f>
        <v>New York Stock Exchange</v>
      </c>
      <c r="I48" t="str" cm="1">
        <f t="array" ref="I48">_FV(A48,"Currency")</f>
        <v>USD</v>
      </c>
      <c r="J48" s="7" cm="1">
        <f t="array" ref="J48">_FV(A48,"Price")</f>
        <v>182.44</v>
      </c>
      <c r="K48" s="7" cm="1">
        <f t="array" ref="K48">_FV(A48,"Previous close",TRUE)</f>
        <v>183.45</v>
      </c>
      <c r="L48" s="7" cm="1">
        <f t="array" ref="L48">_FV(A48,"Change")</f>
        <v>-1.01</v>
      </c>
      <c r="M48" s="4" cm="1">
        <f t="array" ref="M48">_FV(A48,"Change (%)",TRUE)</f>
        <v>-5.5059999999999996E-3</v>
      </c>
      <c r="N48" s="7" cm="1">
        <f t="array" ref="N48">IFERROR(_FV(A48,"Open"), "NA")</f>
        <v>182.98500000000001</v>
      </c>
      <c r="O48" s="7" cm="1">
        <f t="array" ref="O48">IFERROR(_FV(A48,"High"), "NA")</f>
        <v>183.67500000000001</v>
      </c>
      <c r="P48" s="7" cm="1">
        <f t="array" ref="P48">IFERROR(_FV(A48,"Low"), "NA")</f>
        <v>181.095</v>
      </c>
      <c r="Q48" s="7" cm="1">
        <f t="array" ref="Q48">IFERROR(_FV(A48,"52 week high",TRUE),"NA")</f>
        <v>195.95</v>
      </c>
      <c r="R48" s="7" cm="1">
        <f t="array" ref="R48">IFERROR(_FV(A48,"52 week low",TRUE),"NA")</f>
        <v>157.28</v>
      </c>
      <c r="S48" s="3" cm="1">
        <f t="array" ref="S48">_FV(A48,"Shares outstanding",TRUE)</f>
        <v>80582840</v>
      </c>
      <c r="T48" s="7" cm="1">
        <f t="array" ref="T48">_FV(A48,"Volume")</f>
        <v>80145</v>
      </c>
      <c r="U48" s="3" cm="1">
        <f t="array" ref="U48">IFERROR(_FV(A48,"Volume average",TRUE), "NA")</f>
        <v>405131</v>
      </c>
      <c r="V48" s="5" cm="1">
        <f t="array" ref="V48">IFERROR(_FV(A48,"Beta"), "NA")</f>
        <v>0.96789999999999998</v>
      </c>
      <c r="W48" s="3" cm="1">
        <f t="array" ref="W48">_FV(A48,"Market cap",TRUE)</f>
        <v>14701533329</v>
      </c>
      <c r="X48" s="7" cm="1">
        <f t="array" ref="X48">IFERROR(_FV(A48,"P/E",TRUE), "NA")</f>
        <v>26.444099999999999</v>
      </c>
      <c r="Y48" t="str" cm="1">
        <f t="array" ref="Y48">_FV(A48,"Instrument type",TRUE)</f>
        <v>Stock</v>
      </c>
      <c r="Z48" s="6" cm="1">
        <f t="array" ref="Z48">_FV(A48,"Last trade time",TRUE)</f>
        <v>45176.643032626562</v>
      </c>
      <c r="AA48" t="s">
        <v>322</v>
      </c>
      <c r="AB48">
        <v>757100000</v>
      </c>
      <c r="AC48" s="3">
        <v>167200000</v>
      </c>
      <c r="AD48" s="3">
        <v>1374400000</v>
      </c>
      <c r="AE48" s="3">
        <v>2799800000</v>
      </c>
      <c r="AF48" s="7" cm="1">
        <f t="array" ref="AF48">IFERROR(_xldudf_FS_EQUITYMETRICS($B48, "ytd_price_return_daily"),"NA")</f>
        <v>1.6906000000000001E-2</v>
      </c>
    </row>
    <row r="49" spans="1:32" x14ac:dyDescent="0.2">
      <c r="A49" s="1" t="e" vm="48">
        <v>#VALUE!</v>
      </c>
      <c r="B49" t="str" cm="1">
        <f t="array" ref="B49">_FV(A49,"Ticker symbol",TRUE)</f>
        <v>AVP</v>
      </c>
      <c r="C49" t="str" cm="1">
        <f t="array" ref="C49">_FV(A49,"Official name",TRUE)</f>
        <v>AVON PRODUCTS, INC.</v>
      </c>
      <c r="D49" t="str" cm="1">
        <f t="array" ref="D49">_FV(A49,"Headquarters")</f>
        <v>Building 6, Chiswick Park, 566 Chiswick High Road, LONDON, UNITED KINGDOM-NA, W4 5HR GB</v>
      </c>
      <c r="E49" s="3" cm="1">
        <f t="array" ref="E49">IFERROR(_FV(A49,"Employees"), "NA")</f>
        <v>23000</v>
      </c>
      <c r="F49" t="str" cm="1">
        <f t="array" ref="F49">_FV(A49,"Industry")</f>
        <v>Personal &amp; Household Products &amp; Services</v>
      </c>
      <c r="G49" s="3" cm="1">
        <f t="array" ref="G49">IFERROR(_FV(A49,"Year incorporated",TRUE), "NA")</f>
        <v>1916</v>
      </c>
      <c r="H49" s="3" t="str" cm="1">
        <f t="array" ref="H49">_FV(A49,"Exchange")</f>
        <v>Santiago Stock Exchange</v>
      </c>
      <c r="I49" t="str" cm="1">
        <f t="array" ref="I49">_FV(A49,"Currency")</f>
        <v>USD</v>
      </c>
      <c r="J49" s="7" cm="1">
        <f t="array" ref="J49">_FV(A49,"Price")</f>
        <v>4.1500000000000004</v>
      </c>
      <c r="K49" s="7" cm="1">
        <f t="array" ref="K49">_FV(A49,"Previous close",TRUE)</f>
        <v>3.84</v>
      </c>
      <c r="L49" s="7" cm="1">
        <f t="array" ref="L49">_FV(A49,"Change")</f>
        <v>0.31</v>
      </c>
      <c r="M49" s="4" cm="1">
        <f t="array" ref="M49">_FV(A49,"Change (%)",TRUE)</f>
        <v>8.0729000000000009E-2</v>
      </c>
      <c r="N49" s="7" cm="1">
        <f t="array" ref="N49">IFERROR(_FV(A49,"Open"), "NA")</f>
        <v>3.84</v>
      </c>
      <c r="O49" s="7" cm="1">
        <f t="array" ref="O49">IFERROR(_FV(A49,"High"), "NA")</f>
        <v>4.1500000000000004</v>
      </c>
      <c r="P49" s="7" cm="1">
        <f t="array" ref="P49">IFERROR(_FV(A49,"Low"), "NA")</f>
        <v>4.0199999999999996</v>
      </c>
      <c r="Q49" s="7" cm="1">
        <f t="array" ref="Q49">IFERROR(_FV(A49,"52 week high",TRUE),"NA")</f>
        <v>4.1879999999999997</v>
      </c>
      <c r="R49" s="7" cm="1">
        <f t="array" ref="R49">IFERROR(_FV(A49,"52 week low",TRUE),"NA")</f>
        <v>2.722</v>
      </c>
      <c r="S49" s="3" cm="1">
        <f t="array" ref="S49">_FV(A49,"Shares outstanding",TRUE)</f>
        <v>443014300</v>
      </c>
      <c r="T49" s="7" cm="1">
        <f t="array" ref="T49">_FV(A49,"Volume")</f>
        <v>3500</v>
      </c>
      <c r="U49" s="3" cm="1">
        <f t="array" ref="U49">IFERROR(_FV(A49,"Volume average",TRUE), "NA")</f>
        <v>7200</v>
      </c>
      <c r="V49" s="5" cm="1">
        <f t="array" ref="V49">IFERROR(_FV(A49,"Beta"), "NA")</f>
        <v>1.7935000000000001</v>
      </c>
      <c r="W49" s="3" cm="1">
        <f t="array" ref="W49">_FV(A49,"Market cap",TRUE)</f>
        <v>2480880000</v>
      </c>
      <c r="X49" s="7" t="str" cm="1">
        <f t="array" ref="X49">IFERROR(_FV(A49,"P/E",TRUE), "NA")</f>
        <v>NA</v>
      </c>
      <c r="Y49" t="str" cm="1">
        <f t="array" ref="Y49">_FV(A49,"Instrument type",TRUE)</f>
        <v>Stock</v>
      </c>
      <c r="Z49" s="6" cm="1">
        <f t="array" ref="Z49">_FV(A49,"Last trade time",TRUE)</f>
        <v>43676.820509259262</v>
      </c>
      <c r="AA49" t="s">
        <v>64</v>
      </c>
      <c r="AB49" t="s">
        <v>26</v>
      </c>
      <c r="AC49" s="3" t="s">
        <v>26</v>
      </c>
      <c r="AD49" s="3" t="s">
        <v>26</v>
      </c>
      <c r="AE49" s="3" t="s">
        <v>26</v>
      </c>
      <c r="AF49" s="7" t="str" cm="1">
        <f t="array" ref="AF49">IFERROR(_xldudf_FS_EQUITYMETRICS($B49, "ytd_price_return_daily"),"NA")</f>
        <v>No data</v>
      </c>
    </row>
    <row r="50" spans="1:32" x14ac:dyDescent="0.2">
      <c r="A50" s="1" t="e" vm="49">
        <v>#VALUE!</v>
      </c>
      <c r="B50" t="str" cm="1">
        <f t="array" ref="B50">_FV(A50,"Ticker symbol",TRUE)</f>
        <v>BLL</v>
      </c>
      <c r="C50" t="str" cm="1">
        <f t="array" ref="C50">_FV(A50,"Official name",TRUE)</f>
        <v>BALL CORPORATION</v>
      </c>
      <c r="D50" t="str" cm="1">
        <f t="array" ref="D50">_FV(A50,"Headquarters")</f>
        <v>9200 W. 108th Circle, P.O. Box 5000, WESTMINSTER, CO, 80021-2510 US</v>
      </c>
      <c r="E50" s="3" cm="1">
        <f t="array" ref="E50">IFERROR(_FV(A50,"Employees"), "NA")</f>
        <v>21000</v>
      </c>
      <c r="F50" t="str" cm="1">
        <f t="array" ref="F50">_FV(A50,"Industry")</f>
        <v>Containers &amp; Packaging</v>
      </c>
      <c r="G50" s="3" cm="1">
        <f t="array" ref="G50">IFERROR(_FV(A50,"Year incorporated",TRUE), "NA")</f>
        <v>1922</v>
      </c>
      <c r="H50" s="3" t="str" cm="1">
        <f t="array" ref="H50">_FV(A50,"Exchange")</f>
        <v>Wiener Boerse</v>
      </c>
      <c r="I50" t="str" cm="1">
        <f t="array" ref="I50">_FV(A50,"Currency")</f>
        <v>EUR</v>
      </c>
      <c r="J50" s="7" cm="1">
        <f t="array" ref="J50">_FV(A50,"Price")</f>
        <v>51.44</v>
      </c>
      <c r="K50" s="7" cm="1">
        <f t="array" ref="K50">_FV(A50,"Previous close",TRUE)</f>
        <v>51.32</v>
      </c>
      <c r="L50" s="7" cm="1">
        <f t="array" ref="L50">_FV(A50,"Change")</f>
        <v>0.12</v>
      </c>
      <c r="M50" s="4" cm="1">
        <f t="array" ref="M50">_FV(A50,"Change (%)",TRUE)</f>
        <v>2.3380000000000002E-3</v>
      </c>
      <c r="N50" s="7" cm="1">
        <f t="array" ref="N50">IFERROR(_FV(A50,"Open"), "NA")</f>
        <v>50.88</v>
      </c>
      <c r="O50" s="7" cm="1">
        <f t="array" ref="O50">IFERROR(_FV(A50,"High"), "NA")</f>
        <v>51.44</v>
      </c>
      <c r="P50" s="7" cm="1">
        <f t="array" ref="P50">IFERROR(_FV(A50,"Low"), "NA")</f>
        <v>50.32</v>
      </c>
      <c r="Q50" s="7" t="str" cm="1">
        <f t="array" ref="Q50">IFERROR(_FV(A50,"52 week high",TRUE),"NA")</f>
        <v>NA</v>
      </c>
      <c r="R50" s="7" t="str" cm="1">
        <f t="array" ref="R50">IFERROR(_FV(A50,"52 week low",TRUE),"NA")</f>
        <v>NA</v>
      </c>
      <c r="S50" s="3" cm="1">
        <f t="array" ref="S50">_FV(A50,"Shares outstanding",TRUE)</f>
        <v>315058600</v>
      </c>
      <c r="T50" s="7" cm="1">
        <f t="array" ref="T50">_FV(A50,"Volume")</f>
        <v>191</v>
      </c>
      <c r="U50" s="3" cm="1">
        <f t="array" ref="U50">IFERROR(_FV(A50,"Volume average",TRUE), "NA")</f>
        <v>1242990</v>
      </c>
      <c r="V50" s="5" cm="1">
        <f t="array" ref="V50">IFERROR(_FV(A50,"Beta"), "NA")</f>
        <v>0.80400000000000005</v>
      </c>
      <c r="W50" s="3" cm="1">
        <f t="array" ref="W50">_FV(A50,"Market cap",TRUE)</f>
        <v>17488900000</v>
      </c>
      <c r="X50" s="7" cm="1">
        <f t="array" ref="X50">IFERROR(_FV(A50,"P/E",TRUE), "NA")</f>
        <v>21.47</v>
      </c>
      <c r="Y50" t="str" cm="1">
        <f t="array" ref="Y50">_FV(A50,"Instrument type",TRUE)</f>
        <v>Stock</v>
      </c>
      <c r="Z50" s="6" cm="1">
        <f t="array" ref="Z50">_FV(A50,"Last trade time",TRUE)</f>
        <v>45154.659722222219</v>
      </c>
      <c r="AA50" t="s">
        <v>323</v>
      </c>
      <c r="AB50">
        <v>878000000</v>
      </c>
      <c r="AC50" s="3">
        <v>563000000</v>
      </c>
      <c r="AD50" s="3">
        <v>2022000000</v>
      </c>
      <c r="AE50" s="3">
        <v>5953000000</v>
      </c>
      <c r="AF50" s="7" cm="1">
        <f t="array" ref="AF50">IFERROR(_xldudf_FS_EQUITYMETRICS($B50, "ytd_price_return_daily"),"NA")</f>
        <v>-0.20224400000000001</v>
      </c>
    </row>
    <row r="51" spans="1:32" x14ac:dyDescent="0.2">
      <c r="A51" s="1" t="e" vm="50">
        <v>#VALUE!</v>
      </c>
      <c r="B51" t="str" cm="1">
        <f t="array" ref="B51">_FV(A51,"Ticker symbol",TRUE)</f>
        <v>BAC</v>
      </c>
      <c r="C51" t="str" cm="1">
        <f t="array" ref="C51">_FV(A51,"Official name",TRUE)</f>
        <v>BANK OF AMERICA CORPORATION</v>
      </c>
      <c r="D51" t="str" cm="1">
        <f t="array" ref="D51">_FV(A51,"Headquarters")</f>
        <v>Bank Of America Corporate Center, 100 N Tryon St, CHARLOTTE, NC, 28255 US</v>
      </c>
      <c r="E51" s="3" cm="1">
        <f t="array" ref="E51">IFERROR(_FV(A51,"Employees"), "NA")</f>
        <v>216000</v>
      </c>
      <c r="F51" t="str" cm="1">
        <f t="array" ref="F51">_FV(A51,"Industry")</f>
        <v>Banking Services</v>
      </c>
      <c r="G51" s="3" cm="1">
        <f t="array" ref="G51">IFERROR(_FV(A51,"Year incorporated",TRUE), "NA")</f>
        <v>1998</v>
      </c>
      <c r="H51" s="3" t="str" cm="1">
        <f t="array" ref="H51">_FV(A51,"Exchange")</f>
        <v>New York Stock Exchange</v>
      </c>
      <c r="I51" t="str" cm="1">
        <f t="array" ref="I51">_FV(A51,"Currency")</f>
        <v>USD</v>
      </c>
      <c r="J51" s="7" cm="1">
        <f t="array" ref="J51">_FV(A51,"Price")</f>
        <v>28.2593</v>
      </c>
      <c r="K51" s="7" cm="1">
        <f t="array" ref="K51">_FV(A51,"Previous close",TRUE)</f>
        <v>28.39</v>
      </c>
      <c r="L51" s="7" cm="1">
        <f t="array" ref="L51">_FV(A51,"Change")</f>
        <v>-0.13070000000000001</v>
      </c>
      <c r="M51" s="4" cm="1">
        <f t="array" ref="M51">_FV(A51,"Change (%)",TRUE)</f>
        <v>-4.6039999999999996E-3</v>
      </c>
      <c r="N51" s="7" cm="1">
        <f t="array" ref="N51">IFERROR(_FV(A51,"Open"), "NA")</f>
        <v>28.4</v>
      </c>
      <c r="O51" s="7" cm="1">
        <f t="array" ref="O51">IFERROR(_FV(A51,"High"), "NA")</f>
        <v>28.545000000000002</v>
      </c>
      <c r="P51" s="7" cm="1">
        <f t="array" ref="P51">IFERROR(_FV(A51,"Low"), "NA")</f>
        <v>28.181699999999999</v>
      </c>
      <c r="Q51" s="7" cm="1">
        <f t="array" ref="Q51">IFERROR(_FV(A51,"52 week high",TRUE),"NA")</f>
        <v>38.6</v>
      </c>
      <c r="R51" s="7" cm="1">
        <f t="array" ref="R51">IFERROR(_FV(A51,"52 week low",TRUE),"NA")</f>
        <v>26.32</v>
      </c>
      <c r="S51" s="3" cm="1">
        <f t="array" ref="S51">_FV(A51,"Shares outstanding",TRUE)</f>
        <v>7946372000</v>
      </c>
      <c r="T51" s="7" cm="1">
        <f t="array" ref="T51">_FV(A51,"Volume")</f>
        <v>9989957</v>
      </c>
      <c r="U51" s="3" cm="1">
        <f t="array" ref="U51">IFERROR(_FV(A51,"Volume average",TRUE), "NA")</f>
        <v>36157538</v>
      </c>
      <c r="V51" s="5" cm="1">
        <f t="array" ref="V51">IFERROR(_FV(A51,"Beta"), "NA")</f>
        <v>1.3814</v>
      </c>
      <c r="W51" s="3" cm="1">
        <f t="array" ref="W51">_FV(A51,"Market cap",TRUE)</f>
        <v>224558910259</v>
      </c>
      <c r="X51" s="7" cm="1">
        <f t="array" ref="X51">IFERROR(_FV(A51,"P/E",TRUE), "NA")</f>
        <v>8.1705000000000005</v>
      </c>
      <c r="Y51" t="str" cm="1">
        <f t="array" ref="Y51">_FV(A51,"Instrument type",TRUE)</f>
        <v>Stock</v>
      </c>
      <c r="Z51" s="6" cm="1">
        <f t="array" ref="Z51">_FV(A51,"Last trade time",TRUE)</f>
        <v>45176.643057777343</v>
      </c>
      <c r="AA51" t="s">
        <v>324</v>
      </c>
      <c r="AB51">
        <v>27528000000</v>
      </c>
      <c r="AC51" s="3" t="s">
        <v>26</v>
      </c>
      <c r="AD51" s="3" t="s">
        <v>26</v>
      </c>
      <c r="AE51" s="3">
        <v>239764000000</v>
      </c>
      <c r="AF51" s="7" cm="1">
        <f t="array" ref="AF51">IFERROR(_xldudf_FS_EQUITYMETRICS($B51, "ytd_price_return_daily"),"NA")</f>
        <v>-0.134964</v>
      </c>
    </row>
    <row r="52" spans="1:32" x14ac:dyDescent="0.2">
      <c r="A52" s="1" t="e" vm="51">
        <v>#VALUE!</v>
      </c>
      <c r="B52" t="str" cm="1">
        <f t="array" ref="B52">_FV(A52,"Ticker symbol",TRUE)</f>
        <v>BAX</v>
      </c>
      <c r="C52" t="str" cm="1">
        <f t="array" ref="C52">_FV(A52,"Official name",TRUE)</f>
        <v>BAXTER INTERNATIONAL INC.</v>
      </c>
      <c r="D52" t="str" cm="1">
        <f t="array" ref="D52">_FV(A52,"Headquarters")</f>
        <v>DF2-1W, ONE BAXTER PKWY, DEERFIELD, IL, 60015 US</v>
      </c>
      <c r="E52" s="3" cm="1">
        <f t="array" ref="E52">IFERROR(_FV(A52,"Employees"), "NA")</f>
        <v>60000</v>
      </c>
      <c r="F52" t="str" cm="1">
        <f t="array" ref="F52">_FV(A52,"Industry")</f>
        <v>Healthcare Equipment &amp; Supplies</v>
      </c>
      <c r="G52" s="3" cm="1">
        <f t="array" ref="G52">IFERROR(_FV(A52,"Year incorporated",TRUE), "NA")</f>
        <v>1931</v>
      </c>
      <c r="H52" s="3" t="str" cm="1">
        <f t="array" ref="H52">_FV(A52,"Exchange")</f>
        <v>New York Stock Exchange</v>
      </c>
      <c r="I52" t="str" cm="1">
        <f t="array" ref="I52">_FV(A52,"Currency")</f>
        <v>USD</v>
      </c>
      <c r="J52" s="7" cm="1">
        <f t="array" ref="J52">_FV(A52,"Price")</f>
        <v>39.634999999999998</v>
      </c>
      <c r="K52" s="7" cm="1">
        <f t="array" ref="K52">_FV(A52,"Previous close",TRUE)</f>
        <v>39.64</v>
      </c>
      <c r="L52" s="7" cm="1">
        <f t="array" ref="L52">_FV(A52,"Change")</f>
        <v>-5.0000000000000001E-3</v>
      </c>
      <c r="M52" s="4" cm="1">
        <f t="array" ref="M52">_FV(A52,"Change (%)",TRUE)</f>
        <v>-1.261E-4</v>
      </c>
      <c r="N52" s="7" cm="1">
        <f t="array" ref="N52">IFERROR(_FV(A52,"Open"), "NA")</f>
        <v>39.630000000000003</v>
      </c>
      <c r="O52" s="7" cm="1">
        <f t="array" ref="O52">IFERROR(_FV(A52,"High"), "NA")</f>
        <v>39.85</v>
      </c>
      <c r="P52" s="7" cm="1">
        <f t="array" ref="P52">IFERROR(_FV(A52,"Low"), "NA")</f>
        <v>38.799999999999997</v>
      </c>
      <c r="Q52" s="7" cm="1">
        <f t="array" ref="Q52">IFERROR(_FV(A52,"52 week high",TRUE),"NA")</f>
        <v>60.39</v>
      </c>
      <c r="R52" s="7" cm="1">
        <f t="array" ref="R52">IFERROR(_FV(A52,"52 week low",TRUE),"NA")</f>
        <v>37.344999999999999</v>
      </c>
      <c r="S52" s="3" cm="1">
        <f t="array" ref="S52">_FV(A52,"Shares outstanding",TRUE)</f>
        <v>506404800</v>
      </c>
      <c r="T52" s="7" cm="1">
        <f t="array" ref="T52">_FV(A52,"Volume")</f>
        <v>2690388</v>
      </c>
      <c r="U52" s="3" cm="1">
        <f t="array" ref="U52">IFERROR(_FV(A52,"Volume average",TRUE), "NA")</f>
        <v>3461170</v>
      </c>
      <c r="V52" s="5" cm="1">
        <f t="array" ref="V52">IFERROR(_FV(A52,"Beta"), "NA")</f>
        <v>0.6139</v>
      </c>
      <c r="W52" s="3" cm="1">
        <f t="array" ref="W52">_FV(A52,"Market cap",TRUE)</f>
        <v>20071354248</v>
      </c>
      <c r="X52" s="7" cm="1">
        <f t="array" ref="X52">IFERROR(_FV(A52,"P/E",TRUE), "NA")</f>
        <v>28.8703</v>
      </c>
      <c r="Y52" t="str" cm="1">
        <f t="array" ref="Y52">_FV(A52,"Instrument type",TRUE)</f>
        <v>Stock</v>
      </c>
      <c r="Z52" s="6" cm="1">
        <f t="array" ref="Z52">_FV(A52,"Last trade time",TRUE)</f>
        <v>45176.642938517965</v>
      </c>
      <c r="AA52" t="s">
        <v>325</v>
      </c>
      <c r="AB52">
        <v>-2433000000</v>
      </c>
      <c r="AC52" s="3">
        <v>1718000000</v>
      </c>
      <c r="AD52" s="3">
        <v>2752000000</v>
      </c>
      <c r="AE52" s="3">
        <v>4745000000</v>
      </c>
      <c r="AF52" s="7" cm="1">
        <f t="array" ref="AF52">IFERROR(_xldudf_FS_EQUITYMETRICS($B52, "ytd_price_return_daily"),"NA")</f>
        <v>-0.23504</v>
      </c>
    </row>
    <row r="53" spans="1:32" x14ac:dyDescent="0.2">
      <c r="A53" s="1" t="e" vm="52">
        <v>#VALUE!</v>
      </c>
      <c r="B53" t="str" cm="1">
        <f t="array" ref="B53">_FV(A53,"Ticker symbol",TRUE)</f>
        <v>BEEM</v>
      </c>
      <c r="C53" t="str" cm="1">
        <f t="array" ref="C53">_FV(A53,"Official name",TRUE)</f>
        <v>BEAM GLOBAL</v>
      </c>
      <c r="D53" t="str" cm="1">
        <f t="array" ref="D53">_FV(A53,"Headquarters")</f>
        <v>5660 Eastgate Dr, SAN DIEGO, CA, 92121 US</v>
      </c>
      <c r="E53" s="3" cm="1">
        <f t="array" ref="E53">IFERROR(_FV(A53,"Employees"), "NA")</f>
        <v>101</v>
      </c>
      <c r="F53" t="str" cm="1">
        <f t="array" ref="F53">_FV(A53,"Industry")</f>
        <v>Renewable Energy</v>
      </c>
      <c r="G53" s="3" cm="1">
        <f t="array" ref="G53">IFERROR(_FV(A53,"Year incorporated",TRUE), "NA")</f>
        <v>2007</v>
      </c>
      <c r="H53" s="3" t="str" cm="1">
        <f t="array" ref="H53">_FV(A53,"Exchange")</f>
        <v>Nasdaq Stock Market</v>
      </c>
      <c r="I53" t="str" cm="1">
        <f t="array" ref="I53">_FV(A53,"Currency")</f>
        <v>USD</v>
      </c>
      <c r="J53" s="7" cm="1">
        <f t="array" ref="J53">_FV(A53,"Price")</f>
        <v>7.8949999999999996</v>
      </c>
      <c r="K53" s="7" cm="1">
        <f t="array" ref="K53">_FV(A53,"Previous close",TRUE)</f>
        <v>8.1999999999999993</v>
      </c>
      <c r="L53" s="7" cm="1">
        <f t="array" ref="L53">_FV(A53,"Change")</f>
        <v>-0.30499999999999999</v>
      </c>
      <c r="M53" s="4" cm="1">
        <f t="array" ref="M53">_FV(A53,"Change (%)",TRUE)</f>
        <v>-3.7194999999999999E-2</v>
      </c>
      <c r="N53" s="7" cm="1">
        <f t="array" ref="N53">IFERROR(_FV(A53,"Open"), "NA")</f>
        <v>8.11</v>
      </c>
      <c r="O53" s="7" cm="1">
        <f t="array" ref="O53">IFERROR(_FV(A53,"High"), "NA")</f>
        <v>8.11</v>
      </c>
      <c r="P53" s="7" cm="1">
        <f t="array" ref="P53">IFERROR(_FV(A53,"Low"), "NA")</f>
        <v>7.6849999999999996</v>
      </c>
      <c r="Q53" s="7" cm="1">
        <f t="array" ref="Q53">IFERROR(_FV(A53,"52 week high",TRUE),"NA")</f>
        <v>21.5838</v>
      </c>
      <c r="R53" s="7" cm="1">
        <f t="array" ref="R53">IFERROR(_FV(A53,"52 week low",TRUE),"NA")</f>
        <v>7.6849999999999996</v>
      </c>
      <c r="S53" s="3" cm="1">
        <f t="array" ref="S53">_FV(A53,"Shares outstanding",TRUE)</f>
        <v>13935660</v>
      </c>
      <c r="T53" s="7" cm="1">
        <f t="array" ref="T53">_FV(A53,"Volume")</f>
        <v>74059</v>
      </c>
      <c r="U53" s="3" cm="1">
        <f t="array" ref="U53">IFERROR(_FV(A53,"Volume average",TRUE), "NA")</f>
        <v>190678</v>
      </c>
      <c r="V53" s="5" cm="1">
        <f t="array" ref="V53">IFERROR(_FV(A53,"Beta"), "NA")</f>
        <v>1.3306</v>
      </c>
      <c r="W53" s="3" cm="1">
        <f t="array" ref="W53">_FV(A53,"Market cap",TRUE)</f>
        <v>110022035</v>
      </c>
      <c r="X53" s="7" t="str" cm="1">
        <f t="array" ref="X53">IFERROR(_FV(A53,"P/E",TRUE), "NA")</f>
        <v>NA</v>
      </c>
      <c r="Y53" t="str" cm="1">
        <f t="array" ref="Y53">_FV(A53,"Instrument type",TRUE)</f>
        <v>Stock</v>
      </c>
      <c r="Z53" s="6" cm="1">
        <f t="array" ref="Z53">_FV(A53,"Last trade time",TRUE)</f>
        <v>45176.642105462503</v>
      </c>
      <c r="AA53" t="s">
        <v>326</v>
      </c>
      <c r="AB53">
        <v>-19682000</v>
      </c>
      <c r="AC53" s="3" t="s">
        <v>26</v>
      </c>
      <c r="AD53" s="3">
        <v>4429000</v>
      </c>
      <c r="AE53" s="3">
        <v>13172000</v>
      </c>
      <c r="AF53" s="7" cm="1">
        <f t="array" ref="AF53">IFERROR(_xldudf_FS_EQUITYMETRICS($B53, "ytd_price_return_daily"),"NA")</f>
        <v>-0.49627900000000003</v>
      </c>
    </row>
    <row r="54" spans="1:32" x14ac:dyDescent="0.2">
      <c r="A54" s="1" t="e" vm="53">
        <v>#VALUE!</v>
      </c>
      <c r="B54" t="str" cm="1">
        <f t="array" ref="B54">_FV(A54,"Ticker symbol",TRUE)</f>
        <v>BDX</v>
      </c>
      <c r="C54" t="str" cm="1">
        <f t="array" ref="C54">_FV(A54,"Official name",TRUE)</f>
        <v>BECTON, DICKINSON AND COMPANY</v>
      </c>
      <c r="D54" t="str" cm="1">
        <f t="array" ref="D54">_FV(A54,"Headquarters")</f>
        <v>One Becton Drive, FRANKLIN LAKES, NJ, 07417-1880 US</v>
      </c>
      <c r="E54" s="3" cm="1">
        <f t="array" ref="E54">IFERROR(_FV(A54,"Employees"), "NA")</f>
        <v>77000</v>
      </c>
      <c r="F54" t="str" cm="1">
        <f t="array" ref="F54">_FV(A54,"Industry")</f>
        <v>Healthcare Equipment &amp; Supplies</v>
      </c>
      <c r="G54" s="3" cm="1">
        <f t="array" ref="G54">IFERROR(_FV(A54,"Year incorporated",TRUE), "NA")</f>
        <v>1906</v>
      </c>
      <c r="H54" s="3" t="str" cm="1">
        <f t="array" ref="H54">_FV(A54,"Exchange")</f>
        <v>New York Stock Exchange</v>
      </c>
      <c r="I54" t="str" cm="1">
        <f t="array" ref="I54">_FV(A54,"Currency")</f>
        <v>USD</v>
      </c>
      <c r="J54" s="7" cm="1">
        <f t="array" ref="J54">_FV(A54,"Price")</f>
        <v>268.8</v>
      </c>
      <c r="K54" s="7" cm="1">
        <f t="array" ref="K54">_FV(A54,"Previous close",TRUE)</f>
        <v>265.73</v>
      </c>
      <c r="L54" s="7" cm="1">
        <f t="array" ref="L54">_FV(A54,"Change")</f>
        <v>3.07</v>
      </c>
      <c r="M54" s="4" cm="1">
        <f t="array" ref="M54">_FV(A54,"Change (%)",TRUE)</f>
        <v>1.1553000000000001E-2</v>
      </c>
      <c r="N54" s="7" cm="1">
        <f t="array" ref="N54">IFERROR(_FV(A54,"Open"), "NA")</f>
        <v>266.37</v>
      </c>
      <c r="O54" s="7" cm="1">
        <f t="array" ref="O54">IFERROR(_FV(A54,"High"), "NA")</f>
        <v>268.88</v>
      </c>
      <c r="P54" s="7" cm="1">
        <f t="array" ref="P54">IFERROR(_FV(A54,"Low"), "NA")</f>
        <v>265.90010000000001</v>
      </c>
      <c r="Q54" s="7" cm="1">
        <f t="array" ref="Q54">IFERROR(_FV(A54,"52 week high",TRUE),"NA")</f>
        <v>287.32</v>
      </c>
      <c r="R54" s="7" cm="1">
        <f t="array" ref="R54">IFERROR(_FV(A54,"52 week low",TRUE),"NA")</f>
        <v>215.9</v>
      </c>
      <c r="S54" s="3" cm="1">
        <f t="array" ref="S54">_FV(A54,"Shares outstanding",TRUE)</f>
        <v>290108600</v>
      </c>
      <c r="T54" s="7" cm="1">
        <f t="array" ref="T54">_FV(A54,"Volume")</f>
        <v>256792</v>
      </c>
      <c r="U54" s="3" cm="1">
        <f t="array" ref="U54">IFERROR(_FV(A54,"Volume average",TRUE), "NA")</f>
        <v>1270144</v>
      </c>
      <c r="V54" s="5" cm="1">
        <f t="array" ref="V54">IFERROR(_FV(A54,"Beta"), "NA")</f>
        <v>0.57769999999999999</v>
      </c>
      <c r="W54" s="3" cm="1">
        <f t="array" ref="W54">_FV(A54,"Market cap",TRUE)</f>
        <v>77354550000</v>
      </c>
      <c r="X54" s="7" cm="1">
        <f t="array" ref="X54">IFERROR(_FV(A54,"P/E",TRUE), "NA")</f>
        <v>48.1325</v>
      </c>
      <c r="Y54" t="str" cm="1">
        <f t="array" ref="Y54">_FV(A54,"Instrument type",TRUE)</f>
        <v>Stock</v>
      </c>
      <c r="Z54" s="6" cm="1">
        <f t="array" ref="Z54">_FV(A54,"Last trade time",TRUE)</f>
        <v>45176.643028923434</v>
      </c>
      <c r="AA54" t="s">
        <v>327</v>
      </c>
      <c r="AB54">
        <v>1779000000</v>
      </c>
      <c r="AC54" s="3">
        <v>1006000000</v>
      </c>
      <c r="AD54" s="3">
        <v>2191000000</v>
      </c>
      <c r="AE54" s="3">
        <v>7811000000</v>
      </c>
      <c r="AF54" s="7" cm="1">
        <f t="array" ref="AF54">IFERROR(_xldudf_FS_EQUITYMETRICS($B54, "ytd_price_return_daily"),"NA")</f>
        <v>7.3063000000000003E-2</v>
      </c>
    </row>
    <row r="55" spans="1:32" x14ac:dyDescent="0.2">
      <c r="A55" s="1" t="e" vm="54">
        <v>#VALUE!</v>
      </c>
      <c r="B55" t="str" cm="1">
        <f t="array" ref="B55">_FV(A55,"Ticker symbol",TRUE)</f>
        <v>BBBYQ</v>
      </c>
      <c r="C55" t="str" cm="1">
        <f t="array" ref="C55">_FV(A55,"Official name",TRUE)</f>
        <v>BED BATH &amp; BEYOND INC.</v>
      </c>
      <c r="D55" t="str" cm="1">
        <f t="array" ref="D55">_FV(A55,"Headquarters")</f>
        <v>650 Liberty Ave, UNION, NJ, 07083 US</v>
      </c>
      <c r="E55" s="3" cm="1">
        <f t="array" ref="E55">IFERROR(_FV(A55,"Employees"), "NA")</f>
        <v>20000</v>
      </c>
      <c r="F55" t="str" cm="1">
        <f t="array" ref="F55">_FV(A55,"Industry")</f>
        <v>Holding Companies</v>
      </c>
      <c r="G55" s="3" cm="1">
        <f t="array" ref="G55">IFERROR(_FV(A55,"Year incorporated",TRUE), "NA")</f>
        <v>1971</v>
      </c>
      <c r="H55" s="3" t="str" cm="1">
        <f t="array" ref="H55">_FV(A55,"Exchange")</f>
        <v>OTC Markets</v>
      </c>
      <c r="I55" t="str" cm="1">
        <f t="array" ref="I55">_FV(A55,"Currency")</f>
        <v>USD</v>
      </c>
      <c r="J55" s="7" cm="1">
        <f t="array" ref="J55">_FV(A55,"Price")</f>
        <v>0.216</v>
      </c>
      <c r="K55" s="7" cm="1">
        <f t="array" ref="K55">_FV(A55,"Previous close",TRUE)</f>
        <v>0.22800000000000001</v>
      </c>
      <c r="L55" s="7" cm="1">
        <f t="array" ref="L55">_FV(A55,"Change")</f>
        <v>-1.2E-2</v>
      </c>
      <c r="M55" s="4" cm="1">
        <f t="array" ref="M55">_FV(A55,"Change (%)",TRUE)</f>
        <v>-5.2632000000000005E-2</v>
      </c>
      <c r="N55" s="7" cm="1">
        <f t="array" ref="N55">IFERROR(_FV(A55,"Open"), "NA")</f>
        <v>0.22509999999999999</v>
      </c>
      <c r="O55" s="7" cm="1">
        <f t="array" ref="O55">IFERROR(_FV(A55,"High"), "NA")</f>
        <v>0.22800000000000001</v>
      </c>
      <c r="P55" s="7" cm="1">
        <f t="array" ref="P55">IFERROR(_FV(A55,"Low"), "NA")</f>
        <v>0.21340000000000001</v>
      </c>
      <c r="Q55" s="7" cm="1">
        <f t="array" ref="Q55">IFERROR(_FV(A55,"52 week high",TRUE),"NA")</f>
        <v>9.3800000000000008</v>
      </c>
      <c r="R55" s="7" cm="1">
        <f t="array" ref="R55">IFERROR(_FV(A55,"52 week low",TRUE),"NA")</f>
        <v>4.8000000000000001E-2</v>
      </c>
      <c r="S55" s="3" cm="1">
        <f t="array" ref="S55">_FV(A55,"Shares outstanding",TRUE)</f>
        <v>739056800</v>
      </c>
      <c r="T55" s="7" cm="1">
        <f t="array" ref="T55">_FV(A55,"Volume")</f>
        <v>2227354</v>
      </c>
      <c r="U55" s="3" cm="1">
        <f t="array" ref="U55">IFERROR(_FV(A55,"Volume average",TRUE), "NA")</f>
        <v>222535341</v>
      </c>
      <c r="V55" s="5" cm="1">
        <f t="array" ref="V55">IFERROR(_FV(A55,"Beta"), "NA")</f>
        <v>1.5092000000000001</v>
      </c>
      <c r="W55" s="3" cm="1">
        <f t="array" ref="W55">_FV(A55,"Market cap",TRUE)</f>
        <v>159636268</v>
      </c>
      <c r="X55" s="7" t="str" cm="1">
        <f t="array" ref="X55">IFERROR(_FV(A55,"P/E",TRUE), "NA")</f>
        <v>NA</v>
      </c>
      <c r="Y55" t="str" cm="1">
        <f t="array" ref="Y55">_FV(A55,"Instrument type",TRUE)</f>
        <v>Stock</v>
      </c>
      <c r="Z55" s="6" cm="1">
        <f t="array" ref="Z55">_FV(A55,"Last trade time",TRUE)</f>
        <v>45176.632312673435</v>
      </c>
      <c r="AA55" t="s">
        <v>64</v>
      </c>
      <c r="AB55" t="s">
        <v>26</v>
      </c>
      <c r="AC55" s="3" t="s">
        <v>26</v>
      </c>
      <c r="AD55" s="3" t="s">
        <v>26</v>
      </c>
      <c r="AE55" s="3" t="s">
        <v>26</v>
      </c>
      <c r="AF55" s="7" t="str" cm="1">
        <f t="array" ref="AF55">IFERROR(_xldudf_FS_EQUITYMETRICS($B55, "ytd_price_return_daily"),"NA")</f>
        <v>No data</v>
      </c>
    </row>
    <row r="56" spans="1:32" x14ac:dyDescent="0.2">
      <c r="A56" s="1" t="e" vm="55">
        <v>#VALUE!</v>
      </c>
      <c r="B56" t="str" cm="1">
        <f t="array" ref="B56">_FV(A56,"Ticker symbol",TRUE)</f>
        <v>BRK.B</v>
      </c>
      <c r="C56" t="str" cm="1">
        <f t="array" ref="C56">_FV(A56,"Official name",TRUE)</f>
        <v>BERKSHIRE HATHAWAY INC.,</v>
      </c>
      <c r="D56" t="str" cm="1">
        <f t="array" ref="D56">_FV(A56,"Headquarters")</f>
        <v>3555 Farnam St, OMAHA, NE, 68131 US</v>
      </c>
      <c r="E56" s="3" cm="1">
        <f t="array" ref="E56">IFERROR(_FV(A56,"Employees"), "NA")</f>
        <v>383000</v>
      </c>
      <c r="F56" t="str" cm="1">
        <f t="array" ref="F56">_FV(A56,"Industry")</f>
        <v>Consumer Goods Conglomerates</v>
      </c>
      <c r="G56" s="3" cm="1">
        <f t="array" ref="G56">IFERROR(_FV(A56,"Year incorporated",TRUE), "NA")</f>
        <v>1998</v>
      </c>
      <c r="H56" s="3" t="str" cm="1">
        <f t="array" ref="H56">_FV(A56,"Exchange")</f>
        <v>New York Stock Exchange</v>
      </c>
      <c r="I56" t="str" cm="1">
        <f t="array" ref="I56">_FV(A56,"Currency")</f>
        <v>USD</v>
      </c>
      <c r="J56" s="7" cm="1">
        <f t="array" ref="J56">_FV(A56,"Price")</f>
        <v>362.27</v>
      </c>
      <c r="K56" s="7" cm="1">
        <f t="array" ref="K56">_FV(A56,"Previous close",TRUE)</f>
        <v>361.67</v>
      </c>
      <c r="L56" s="7" cm="1">
        <f t="array" ref="L56">_FV(A56,"Change")</f>
        <v>0.6</v>
      </c>
      <c r="M56" s="4" cm="1">
        <f t="array" ref="M56">_FV(A56,"Change (%)",TRUE)</f>
        <v>1.6589999999999999E-3</v>
      </c>
      <c r="N56" s="7" cm="1">
        <f t="array" ref="N56">IFERROR(_FV(A56,"Open"), "NA")</f>
        <v>360.94</v>
      </c>
      <c r="O56" s="7" cm="1">
        <f t="array" ref="O56">IFERROR(_FV(A56,"High"), "NA")</f>
        <v>363.21</v>
      </c>
      <c r="P56" s="7" cm="1">
        <f t="array" ref="P56">IFERROR(_FV(A56,"Low"), "NA")</f>
        <v>360.87</v>
      </c>
      <c r="Q56" s="7" cm="1">
        <f t="array" ref="Q56">IFERROR(_FV(A56,"52 week high",TRUE),"NA")</f>
        <v>366.47</v>
      </c>
      <c r="R56" s="7" cm="1">
        <f t="array" ref="R56">IFERROR(_FV(A56,"52 week low",TRUE),"NA")</f>
        <v>259.85000000000002</v>
      </c>
      <c r="S56" s="3" cm="1">
        <f t="array" ref="S56">_FV(A56,"Shares outstanding",TRUE)</f>
        <v>1447370</v>
      </c>
      <c r="T56" s="7" cm="1">
        <f t="array" ref="T56">_FV(A56,"Volume")</f>
        <v>813851</v>
      </c>
      <c r="U56" s="3" cm="1">
        <f t="array" ref="U56">IFERROR(_FV(A56,"Volume average",TRUE), "NA")</f>
        <v>2819318</v>
      </c>
      <c r="V56" s="5" cm="1">
        <f t="array" ref="V56">IFERROR(_FV(A56,"Beta"), "NA")</f>
        <v>0.86599999999999999</v>
      </c>
      <c r="W56" s="3" cm="1">
        <f t="array" ref="W56">_FV(A56,"Market cap",TRUE)</f>
        <v>788744900000</v>
      </c>
      <c r="X56" s="7" cm="1">
        <f t="array" ref="X56">IFERROR(_FV(A56,"P/E",TRUE), "NA")</f>
        <v>9.1516000000000002</v>
      </c>
      <c r="Y56" t="str" cm="1">
        <f t="array" ref="Y56">_FV(A56,"Instrument type",TRUE)</f>
        <v>Stock</v>
      </c>
      <c r="Z56" s="6" cm="1">
        <f t="array" ref="Z56">_FV(A56,"Last trade time",TRUE)</f>
        <v>45176.643040878909</v>
      </c>
      <c r="AA56" t="s">
        <v>40</v>
      </c>
      <c r="AB56">
        <v>-22819000000</v>
      </c>
      <c r="AC56" s="3">
        <v>35811000000</v>
      </c>
      <c r="AD56" s="3">
        <v>17876000000</v>
      </c>
      <c r="AE56" s="3">
        <v>81413000000</v>
      </c>
      <c r="AF56" s="7" cm="1">
        <f t="array" ref="AF56">IFERROR(_xldudf_FS_EQUITYMETRICS($B56, "ytd_price_return_daily"),"NA")</f>
        <v>0.16623499999999999</v>
      </c>
    </row>
    <row r="57" spans="1:32" x14ac:dyDescent="0.2">
      <c r="A57" s="1" t="e" vm="56">
        <v>#VALUE!</v>
      </c>
      <c r="B57" t="str" cm="1">
        <f t="array" ref="B57">_FV(A57,"Ticker symbol",TRUE)</f>
        <v>BBY</v>
      </c>
      <c r="C57" t="str" cm="1">
        <f t="array" ref="C57">_FV(A57,"Official name",TRUE)</f>
        <v>Best Buy Co., Inc.</v>
      </c>
      <c r="D57" t="str" cm="1">
        <f t="array" ref="D57">_FV(A57,"Headquarters")</f>
        <v>7601 Penn Ave S, RICHFIELD, MN, 55423 US</v>
      </c>
      <c r="E57" s="3" cm="1">
        <f t="array" ref="E57">IFERROR(_FV(A57,"Employees"), "NA")</f>
        <v>90000</v>
      </c>
      <c r="F57" t="str" cm="1">
        <f t="array" ref="F57">_FV(A57,"Industry")</f>
        <v>Specialty Retailers</v>
      </c>
      <c r="G57" s="3" cm="1">
        <f t="array" ref="G57">IFERROR(_FV(A57,"Year incorporated",TRUE), "NA")</f>
        <v>1966</v>
      </c>
      <c r="H57" s="3" t="str" cm="1">
        <f t="array" ref="H57">_FV(A57,"Exchange")</f>
        <v>New York Stock Exchange</v>
      </c>
      <c r="I57" t="str" cm="1">
        <f t="array" ref="I57">_FV(A57,"Currency")</f>
        <v>USD</v>
      </c>
      <c r="J57" s="7" cm="1">
        <f t="array" ref="J57">_FV(A57,"Price")</f>
        <v>72.81</v>
      </c>
      <c r="K57" s="7" cm="1">
        <f t="array" ref="K57">_FV(A57,"Previous close",TRUE)</f>
        <v>73.739999999999995</v>
      </c>
      <c r="L57" s="7" cm="1">
        <f t="array" ref="L57">_FV(A57,"Change")</f>
        <v>-0.93</v>
      </c>
      <c r="M57" s="4" cm="1">
        <f t="array" ref="M57">_FV(A57,"Change (%)",TRUE)</f>
        <v>-1.2612000000000002E-2</v>
      </c>
      <c r="N57" s="7" cm="1">
        <f t="array" ref="N57">IFERROR(_FV(A57,"Open"), "NA")</f>
        <v>73.489999999999995</v>
      </c>
      <c r="O57" s="7" cm="1">
        <f t="array" ref="O57">IFERROR(_FV(A57,"High"), "NA")</f>
        <v>73.489999999999995</v>
      </c>
      <c r="P57" s="7" cm="1">
        <f t="array" ref="P57">IFERROR(_FV(A57,"Low"), "NA")</f>
        <v>72.62</v>
      </c>
      <c r="Q57" s="7" cm="1">
        <f t="array" ref="Q57">IFERROR(_FV(A57,"52 week high",TRUE),"NA")</f>
        <v>93.3215</v>
      </c>
      <c r="R57" s="7" cm="1">
        <f t="array" ref="R57">IFERROR(_FV(A57,"52 week low",TRUE),"NA")</f>
        <v>60.784999999999997</v>
      </c>
      <c r="S57" s="3" cm="1">
        <f t="array" ref="S57">_FV(A57,"Shares outstanding",TRUE)</f>
        <v>217638200</v>
      </c>
      <c r="T57" s="7" cm="1">
        <f t="array" ref="T57">_FV(A57,"Volume")</f>
        <v>311537</v>
      </c>
      <c r="U57" s="3" cm="1">
        <f t="array" ref="U57">IFERROR(_FV(A57,"Volume average",TRUE), "NA")</f>
        <v>2438416</v>
      </c>
      <c r="V57" s="5" cm="1">
        <f t="array" ref="V57">IFERROR(_FV(A57,"Beta"), "NA")</f>
        <v>1.5537000000000001</v>
      </c>
      <c r="W57" s="3" cm="1">
        <f t="array" ref="W57">_FV(A57,"Market cap",TRUE)</f>
        <v>15846237342</v>
      </c>
      <c r="X57" s="7" cm="1">
        <f t="array" ref="X57">IFERROR(_FV(A57,"P/E",TRUE), "NA")</f>
        <v>12.6831</v>
      </c>
      <c r="Y57" t="str" cm="1">
        <f t="array" ref="Y57">_FV(A57,"Instrument type",TRUE)</f>
        <v>Stock</v>
      </c>
      <c r="Z57" s="6" cm="1">
        <f t="array" ref="Z57">_FV(A57,"Last trade time",TRUE)</f>
        <v>45176.642986435159</v>
      </c>
      <c r="AA57" t="s">
        <v>328</v>
      </c>
      <c r="AB57">
        <v>1419000000</v>
      </c>
      <c r="AC57" s="3">
        <v>1874000000</v>
      </c>
      <c r="AD57" s="3">
        <v>1141000000</v>
      </c>
      <c r="AE57" s="3">
        <v>8979000000</v>
      </c>
      <c r="AF57" s="7" cm="1">
        <f t="array" ref="AF57">IFERROR(_xldudf_FS_EQUITYMETRICS($B57, "ytd_price_return_daily"),"NA")</f>
        <v>-7.8045000000000003E-2</v>
      </c>
    </row>
    <row r="58" spans="1:32" x14ac:dyDescent="0.2">
      <c r="A58" s="1" t="e" vm="57">
        <v>#VALUE!</v>
      </c>
      <c r="B58" t="str" cm="1">
        <f t="array" ref="B58">_FV(A58,"Ticker symbol",TRUE)</f>
        <v>BIG</v>
      </c>
      <c r="C58" t="str" cm="1">
        <f t="array" ref="C58">_FV(A58,"Official name",TRUE)</f>
        <v>BIG LOTS, INC.</v>
      </c>
      <c r="D58" t="str" cm="1">
        <f t="array" ref="D58">_FV(A58,"Headquarters")</f>
        <v>4900 E Dublin Granville Rd, COLUMBUS, OH, 43081-7651 US</v>
      </c>
      <c r="E58" s="3" cm="1">
        <f t="array" ref="E58">IFERROR(_FV(A58,"Employees"), "NA")</f>
        <v>10200</v>
      </c>
      <c r="F58" t="str" cm="1">
        <f t="array" ref="F58">_FV(A58,"Industry")</f>
        <v>Diversified Retail</v>
      </c>
      <c r="G58" s="3" cm="1">
        <f t="array" ref="G58">IFERROR(_FV(A58,"Year incorporated",TRUE), "NA")</f>
        <v>2001</v>
      </c>
      <c r="H58" s="3" t="str" cm="1">
        <f t="array" ref="H58">_FV(A58,"Exchange")</f>
        <v>New York Stock Exchange</v>
      </c>
      <c r="I58" t="str" cm="1">
        <f t="array" ref="I58">_FV(A58,"Currency")</f>
        <v>USD</v>
      </c>
      <c r="J58" s="7" cm="1">
        <f t="array" ref="J58">_FV(A58,"Price")</f>
        <v>5.91</v>
      </c>
      <c r="K58" s="7" cm="1">
        <f t="array" ref="K58">_FV(A58,"Previous close",TRUE)</f>
        <v>6.1</v>
      </c>
      <c r="L58" s="7" cm="1">
        <f t="array" ref="L58">_FV(A58,"Change")</f>
        <v>-0.19</v>
      </c>
      <c r="M58" s="4" cm="1">
        <f t="array" ref="M58">_FV(A58,"Change (%)",TRUE)</f>
        <v>-3.1147999999999999E-2</v>
      </c>
      <c r="N58" s="7" cm="1">
        <f t="array" ref="N58">IFERROR(_FV(A58,"Open"), "NA")</f>
        <v>6.03</v>
      </c>
      <c r="O58" s="7" cm="1">
        <f t="array" ref="O58">IFERROR(_FV(A58,"High"), "NA")</f>
        <v>6.08</v>
      </c>
      <c r="P58" s="7" cm="1">
        <f t="array" ref="P58">IFERROR(_FV(A58,"Low"), "NA")</f>
        <v>5.84</v>
      </c>
      <c r="Q58" s="7" cm="1">
        <f t="array" ref="Q58">IFERROR(_FV(A58,"52 week high",TRUE),"NA")</f>
        <v>24.09</v>
      </c>
      <c r="R58" s="7" cm="1">
        <f t="array" ref="R58">IFERROR(_FV(A58,"52 week low",TRUE),"NA")</f>
        <v>4.78</v>
      </c>
      <c r="S58" s="3" cm="1">
        <f t="array" ref="S58">_FV(A58,"Shares outstanding",TRUE)</f>
        <v>29177480</v>
      </c>
      <c r="T58" s="7" cm="1">
        <f t="array" ref="T58">_FV(A58,"Volume")</f>
        <v>734264</v>
      </c>
      <c r="U58" s="3" cm="1">
        <f t="array" ref="U58">IFERROR(_FV(A58,"Volume average",TRUE), "NA")</f>
        <v>2000208</v>
      </c>
      <c r="V58" s="5" cm="1">
        <f t="array" ref="V58">IFERROR(_FV(A58,"Beta"), "NA")</f>
        <v>2.2633999999999999</v>
      </c>
      <c r="W58" s="3" cm="1">
        <f t="array" ref="W58">_FV(A58,"Market cap",TRUE)</f>
        <v>172438906</v>
      </c>
      <c r="X58" s="7" t="str" cm="1">
        <f t="array" ref="X58">IFERROR(_FV(A58,"P/E",TRUE), "NA")</f>
        <v>NA</v>
      </c>
      <c r="Y58" t="str" cm="1">
        <f t="array" ref="Y58">_FV(A58,"Instrument type",TRUE)</f>
        <v>Stock</v>
      </c>
      <c r="Z58" s="6" cm="1">
        <f t="array" ref="Z58">_FV(A58,"Last trade time",TRUE)</f>
        <v>45176.642610034374</v>
      </c>
      <c r="AA58" t="s">
        <v>329</v>
      </c>
      <c r="AB58">
        <v>-210708000</v>
      </c>
      <c r="AC58" s="3">
        <v>44730000</v>
      </c>
      <c r="AD58" s="3" t="s">
        <v>26</v>
      </c>
      <c r="AE58" s="3">
        <v>919854000</v>
      </c>
      <c r="AF58" s="7" cm="1">
        <f t="array" ref="AF58">IFERROR(_xldudf_FS_EQUITYMETRICS($B58, "ytd_price_return_daily"),"NA")</f>
        <v>-0.59251699999999996</v>
      </c>
    </row>
    <row r="59" spans="1:32" x14ac:dyDescent="0.2">
      <c r="A59" s="1" t="e" vm="58">
        <v>#VALUE!</v>
      </c>
      <c r="B59" t="str" cm="1">
        <f t="array" ref="B59">_FV(A59,"Ticker symbol",TRUE)</f>
        <v>BIIB</v>
      </c>
      <c r="C59" t="str" cm="1">
        <f t="array" ref="C59">_FV(A59,"Official name",TRUE)</f>
        <v>BIOGEN INC.</v>
      </c>
      <c r="D59" t="str" cm="1">
        <f t="array" ref="D59">_FV(A59,"Headquarters")</f>
        <v>225 Binney Street, CAMBRIDGE, MA, 02142 US</v>
      </c>
      <c r="E59" s="3" cm="1">
        <f t="array" ref="E59">IFERROR(_FV(A59,"Employees"), "NA")</f>
        <v>8725</v>
      </c>
      <c r="F59" t="str" cm="1">
        <f t="array" ref="F59">_FV(A59,"Industry")</f>
        <v>Pharmaceuticals</v>
      </c>
      <c r="G59" s="3" cm="1">
        <f t="array" ref="G59">IFERROR(_FV(A59,"Year incorporated",TRUE), "NA")</f>
        <v>1997</v>
      </c>
      <c r="H59" s="3" t="str" cm="1">
        <f t="array" ref="H59">_FV(A59,"Exchange")</f>
        <v>Nasdaq Stock Market</v>
      </c>
      <c r="I59" t="str" cm="1">
        <f t="array" ref="I59">_FV(A59,"Currency")</f>
        <v>USD</v>
      </c>
      <c r="J59" s="7" cm="1">
        <f t="array" ref="J59">_FV(A59,"Price")</f>
        <v>260.89999999999998</v>
      </c>
      <c r="K59" s="7" cm="1">
        <f t="array" ref="K59">_FV(A59,"Previous close",TRUE)</f>
        <v>263.72000000000003</v>
      </c>
      <c r="L59" s="7" cm="1">
        <f t="array" ref="L59">_FV(A59,"Change")</f>
        <v>-2.82</v>
      </c>
      <c r="M59" s="4" cm="1">
        <f t="array" ref="M59">_FV(A59,"Change (%)",TRUE)</f>
        <v>-1.0692999999999999E-2</v>
      </c>
      <c r="N59" s="7" cm="1">
        <f t="array" ref="N59">IFERROR(_FV(A59,"Open"), "NA")</f>
        <v>263.20999999999998</v>
      </c>
      <c r="O59" s="7" cm="1">
        <f t="array" ref="O59">IFERROR(_FV(A59,"High"), "NA")</f>
        <v>263.27</v>
      </c>
      <c r="P59" s="7" cm="1">
        <f t="array" ref="P59">IFERROR(_FV(A59,"Low"), "NA")</f>
        <v>257.02999999999997</v>
      </c>
      <c r="Q59" s="7" cm="1">
        <f t="array" ref="Q59">IFERROR(_FV(A59,"52 week high",TRUE),"NA")</f>
        <v>319.76</v>
      </c>
      <c r="R59" s="7" cm="1">
        <f t="array" ref="R59">IFERROR(_FV(A59,"52 week low",TRUE),"NA")</f>
        <v>194.45</v>
      </c>
      <c r="S59" s="3" cm="1">
        <f t="array" ref="S59">_FV(A59,"Shares outstanding",TRUE)</f>
        <v>144823300</v>
      </c>
      <c r="T59" s="7" cm="1">
        <f t="array" ref="T59">_FV(A59,"Volume")</f>
        <v>473804</v>
      </c>
      <c r="U59" s="3" cm="1">
        <f t="array" ref="U59">IFERROR(_FV(A59,"Volume average",TRUE), "NA")</f>
        <v>787344</v>
      </c>
      <c r="V59" s="5" cm="1">
        <f t="array" ref="V59">IFERROR(_FV(A59,"Beta"), "NA")</f>
        <v>0.1333</v>
      </c>
      <c r="W59" s="3" cm="1">
        <f t="array" ref="W59">_FV(A59,"Market cap",TRUE)</f>
        <v>37784398970</v>
      </c>
      <c r="X59" s="7" cm="1">
        <f t="array" ref="X59">IFERROR(_FV(A59,"P/E",TRUE), "NA")</f>
        <v>14.3644</v>
      </c>
      <c r="Y59" t="str" cm="1">
        <f t="array" ref="Y59">_FV(A59,"Instrument type",TRUE)</f>
        <v>Stock</v>
      </c>
      <c r="Z59" s="6" cm="1">
        <f t="array" ref="Z59">_FV(A59,"Last trade time",TRUE)</f>
        <v>45176.643054385939</v>
      </c>
      <c r="AA59" t="s">
        <v>330</v>
      </c>
      <c r="AB59">
        <v>3046900000</v>
      </c>
      <c r="AC59" s="3">
        <v>3419300000</v>
      </c>
      <c r="AD59" s="3">
        <v>2136400000</v>
      </c>
      <c r="AE59" s="3">
        <v>3272800000</v>
      </c>
      <c r="AF59" s="7" cm="1">
        <f t="array" ref="AF59">IFERROR(_xldudf_FS_EQUITYMETRICS($B59, "ytd_price_return_daily"),"NA")</f>
        <v>-3.8386999999999998E-2</v>
      </c>
    </row>
    <row r="60" spans="1:32" x14ac:dyDescent="0.2">
      <c r="A60" s="1" t="e" vm="59">
        <v>#VALUE!</v>
      </c>
      <c r="B60" t="str" cm="1">
        <f t="array" ref="B60">_FV(A60,"Ticker symbol",TRUE)</f>
        <v>BHI</v>
      </c>
      <c r="C60" t="str" cm="1">
        <f t="array" ref="C60">_FV(A60,"Official name",TRUE)</f>
        <v>BLACK HILLS CORPORATION</v>
      </c>
      <c r="D60" t="str" cm="1">
        <f t="array" ref="D60">_FV(A60,"Headquarters")</f>
        <v>PO BOX 1400, 625 9TH STREET, RAPID CITY, SD, 57709 US</v>
      </c>
      <c r="E60" s="3" cm="1">
        <f t="array" ref="E60">IFERROR(_FV(A60,"Employees"), "NA")</f>
        <v>2982</v>
      </c>
      <c r="F60" t="str" cm="1">
        <f t="array" ref="F60">_FV(A60,"Industry")</f>
        <v>Multiline Utilities</v>
      </c>
      <c r="G60" s="3" cm="1">
        <f t="array" ref="G60">IFERROR(_FV(A60,"Year incorporated",TRUE), "NA")</f>
        <v>2000</v>
      </c>
      <c r="H60" s="3" t="str" cm="1">
        <f t="array" ref="H60">_FV(A60,"Exchange")</f>
        <v>Deutsche Boerse AG</v>
      </c>
      <c r="I60" t="str" cm="1">
        <f t="array" ref="I60">_FV(A60,"Currency")</f>
        <v>EUR</v>
      </c>
      <c r="J60" s="7" cm="1">
        <f t="array" ref="J60">_FV(A60,"Price")</f>
        <v>49.8</v>
      </c>
      <c r="K60" s="7" cm="1">
        <f t="array" ref="K60">_FV(A60,"Previous close",TRUE)</f>
        <v>51</v>
      </c>
      <c r="L60" s="7" cm="1">
        <f t="array" ref="L60">_FV(A60,"Change")</f>
        <v>-1.2</v>
      </c>
      <c r="M60" s="4" cm="1">
        <f t="array" ref="M60">_FV(A60,"Change (%)",TRUE)</f>
        <v>-2.3529000000000001E-2</v>
      </c>
      <c r="N60" s="7" cm="1">
        <f t="array" ref="N60">IFERROR(_FV(A60,"Open"), "NA")</f>
        <v>49.8</v>
      </c>
      <c r="O60" s="7" cm="1">
        <f t="array" ref="O60">IFERROR(_FV(A60,"High"), "NA")</f>
        <v>49.8</v>
      </c>
      <c r="P60" s="7" cm="1">
        <f t="array" ref="P60">IFERROR(_FV(A60,"Low"), "NA")</f>
        <v>49.8</v>
      </c>
      <c r="Q60" s="7" cm="1">
        <f t="array" ref="Q60">IFERROR(_FV(A60,"52 week high",TRUE),"NA")</f>
        <v>79.14</v>
      </c>
      <c r="R60" s="7" cm="1">
        <f t="array" ref="R60">IFERROR(_FV(A60,"52 week low",TRUE),"NA")</f>
        <v>41.32</v>
      </c>
      <c r="S60" s="3" cm="1">
        <f t="array" ref="S60">_FV(A60,"Shares outstanding",TRUE)</f>
        <v>67110950</v>
      </c>
      <c r="T60" s="7" cm="1">
        <f t="array" ref="T60">_FV(A60,"Volume")</f>
        <v>100</v>
      </c>
      <c r="U60" s="3" cm="1">
        <f t="array" ref="U60">IFERROR(_FV(A60,"Volume average",TRUE), "NA")</f>
        <v>365030</v>
      </c>
      <c r="V60" s="5" cm="1">
        <f t="array" ref="V60">IFERROR(_FV(A60,"Beta"), "NA")</f>
        <v>0.59219999999999995</v>
      </c>
      <c r="W60" s="3" cm="1">
        <f t="array" ref="W60">_FV(A60,"Market cap",TRUE)</f>
        <v>3590436000</v>
      </c>
      <c r="X60" s="7" cm="1">
        <f t="array" ref="X60">IFERROR(_FV(A60,"P/E",TRUE), "NA")</f>
        <v>14.82</v>
      </c>
      <c r="Y60" t="str" cm="1">
        <f t="array" ref="Y60">_FV(A60,"Instrument type",TRUE)</f>
        <v>Stock</v>
      </c>
      <c r="Z60" s="6" cm="1">
        <f t="array" ref="Z60">_FV(A60,"Last trade time",TRUE)</f>
        <v>45176.626388888886</v>
      </c>
      <c r="AA60" t="s">
        <v>64</v>
      </c>
      <c r="AB60" t="s">
        <v>26</v>
      </c>
      <c r="AC60" s="3" t="s">
        <v>26</v>
      </c>
      <c r="AD60" s="3" t="s">
        <v>26</v>
      </c>
      <c r="AE60" s="3" t="s">
        <v>26</v>
      </c>
      <c r="AF60" s="7" t="str" cm="1">
        <f t="array" ref="AF60">IFERROR(_xldudf_FS_EQUITYMETRICS($B60, "ytd_price_return_daily"),"NA")</f>
        <v>No data</v>
      </c>
    </row>
    <row r="61" spans="1:32" x14ac:dyDescent="0.2">
      <c r="A61" s="1" t="e" vm="60">
        <v>#VALUE!</v>
      </c>
      <c r="B61" t="str" cm="1">
        <f t="array" ref="B61">_FV(A61,"Ticker symbol",TRUE)</f>
        <v>BLK</v>
      </c>
      <c r="C61" t="str" cm="1">
        <f t="array" ref="C61">_FV(A61,"Official name",TRUE)</f>
        <v>BLACKROCK, INC.</v>
      </c>
      <c r="D61" t="str" cm="1">
        <f t="array" ref="D61">_FV(A61,"Headquarters")</f>
        <v>50 Hudson Yards, NEW YORK, NY, 10001 US</v>
      </c>
      <c r="E61" s="3" cm="1">
        <f t="array" ref="E61">IFERROR(_FV(A61,"Employees"), "NA")</f>
        <v>19300</v>
      </c>
      <c r="F61" t="str" cm="1">
        <f t="array" ref="F61">_FV(A61,"Industry")</f>
        <v>Investment Banking &amp; Investment Services</v>
      </c>
      <c r="G61" s="3" cm="1">
        <f t="array" ref="G61">IFERROR(_FV(A61,"Year incorporated",TRUE), "NA")</f>
        <v>2006</v>
      </c>
      <c r="H61" s="3" t="str" cm="1">
        <f t="array" ref="H61">_FV(A61,"Exchange")</f>
        <v>New York Stock Exchange</v>
      </c>
      <c r="I61" t="str" cm="1">
        <f t="array" ref="I61">_FV(A61,"Currency")</f>
        <v>USD</v>
      </c>
      <c r="J61" s="7" cm="1">
        <f t="array" ref="J61">_FV(A61,"Price")</f>
        <v>685.47</v>
      </c>
      <c r="K61" s="7" cm="1">
        <f t="array" ref="K61">_FV(A61,"Previous close",TRUE)</f>
        <v>689.18</v>
      </c>
      <c r="L61" s="7" cm="1">
        <f t="array" ref="L61">_FV(A61,"Change")</f>
        <v>-3.71</v>
      </c>
      <c r="M61" s="4" cm="1">
        <f t="array" ref="M61">_FV(A61,"Change (%)",TRUE)</f>
        <v>-5.3829999999999998E-3</v>
      </c>
      <c r="N61" s="7" cm="1">
        <f t="array" ref="N61">IFERROR(_FV(A61,"Open"), "NA")</f>
        <v>682.15</v>
      </c>
      <c r="O61" s="7" cm="1">
        <f t="array" ref="O61">IFERROR(_FV(A61,"High"), "NA")</f>
        <v>685.65499999999997</v>
      </c>
      <c r="P61" s="7" cm="1">
        <f t="array" ref="P61">IFERROR(_FV(A61,"Low"), "NA")</f>
        <v>680.005</v>
      </c>
      <c r="Q61" s="7" cm="1">
        <f t="array" ref="Q61">IFERROR(_FV(A61,"52 week high",TRUE),"NA")</f>
        <v>785.65</v>
      </c>
      <c r="R61" s="7" cm="1">
        <f t="array" ref="R61">IFERROR(_FV(A61,"52 week low",TRUE),"NA")</f>
        <v>503.12360000000001</v>
      </c>
      <c r="S61" s="3" cm="1">
        <f t="array" ref="S61">_FV(A61,"Shares outstanding",TRUE)</f>
        <v>149302600</v>
      </c>
      <c r="T61" s="7" cm="1">
        <f t="array" ref="T61">_FV(A61,"Volume")</f>
        <v>142286</v>
      </c>
      <c r="U61" s="3" cm="1">
        <f t="array" ref="U61">IFERROR(_FV(A61,"Volume average",TRUE), "NA")</f>
        <v>469249</v>
      </c>
      <c r="V61" s="5" cm="1">
        <f t="array" ref="V61">IFERROR(_FV(A61,"Beta"), "NA")</f>
        <v>1.3017000000000001</v>
      </c>
      <c r="W61" s="3" cm="1">
        <f t="array" ref="W61">_FV(A61,"Market cap",TRUE)</f>
        <v>103642900000</v>
      </c>
      <c r="X61" s="7" cm="1">
        <f t="array" ref="X61">IFERROR(_FV(A61,"P/E",TRUE), "NA")</f>
        <v>20.124199999999998</v>
      </c>
      <c r="Y61" t="str" cm="1">
        <f t="array" ref="Y61">_FV(A61,"Instrument type",TRUE)</f>
        <v>Stock</v>
      </c>
      <c r="Z61" s="6" cm="1">
        <f t="array" ref="Z61">_FV(A61,"Last trade time",TRUE)</f>
        <v>45176.642993888279</v>
      </c>
      <c r="AA61" t="s">
        <v>331</v>
      </c>
      <c r="AB61">
        <v>5178000000</v>
      </c>
      <c r="AC61" s="3">
        <v>7416000000</v>
      </c>
      <c r="AD61" s="3">
        <v>3264000000</v>
      </c>
      <c r="AE61" s="3">
        <v>5401000000</v>
      </c>
      <c r="AF61" s="7" cm="1">
        <f t="array" ref="AF61">IFERROR(_xldudf_FS_EQUITYMETRICS($B61, "ytd_price_return_daily"),"NA")</f>
        <v>-1.7922E-2</v>
      </c>
    </row>
    <row r="62" spans="1:32" x14ac:dyDescent="0.2">
      <c r="A62" s="1" t="e" vm="61">
        <v>#VALUE!</v>
      </c>
      <c r="B62" t="str" cm="1">
        <f t="array" ref="B62">_FV(A62,"Ticker symbol",TRUE)</f>
        <v>BBT</v>
      </c>
      <c r="C62" t="str" cm="1">
        <f t="array" ref="C62">_FV(A62,"Official name",TRUE)</f>
        <v>BOOMBIT JOINT STOCK COMPANY</v>
      </c>
      <c r="D62" t="str" cm="1">
        <f t="array" ref="D62">_FV(A62,"Headquarters")</f>
        <v>Zacna 2, GDANSK, WOJ. POMORSKIE, 80-283 PL</v>
      </c>
      <c r="E62" s="3" t="str" cm="1">
        <f t="array" ref="E62">IFERROR(_FV(A62,"Employees"), "NA")</f>
        <v>NA</v>
      </c>
      <c r="F62" t="str" cm="1">
        <f t="array" ref="F62">_FV(A62,"Industry")</f>
        <v>Leisure Products</v>
      </c>
      <c r="G62" s="3" cm="1">
        <f t="array" ref="G62">IFERROR(_FV(A62,"Year incorporated",TRUE), "NA")</f>
        <v>2018</v>
      </c>
      <c r="H62" s="3" t="str" cm="1">
        <f t="array" ref="H62">_FV(A62,"Exchange")</f>
        <v>Warsaw Stock Exchange</v>
      </c>
      <c r="I62" t="str" cm="1">
        <f t="array" ref="I62">_FV(A62,"Currency")</f>
        <v>PLN</v>
      </c>
      <c r="J62" s="7" cm="1">
        <f t="array" ref="J62">_FV(A62,"Price")</f>
        <v>11.9</v>
      </c>
      <c r="K62" s="7" cm="1">
        <f t="array" ref="K62">_FV(A62,"Previous close",TRUE)</f>
        <v>12.1</v>
      </c>
      <c r="L62" s="7" cm="1">
        <f t="array" ref="L62">_FV(A62,"Change")</f>
        <v>-0.2</v>
      </c>
      <c r="M62" s="4" cm="1">
        <f t="array" ref="M62">_FV(A62,"Change (%)",TRUE)</f>
        <v>-1.6529000000000002E-2</v>
      </c>
      <c r="N62" s="7" cm="1">
        <f t="array" ref="N62">IFERROR(_FV(A62,"Open"), "NA")</f>
        <v>12.1</v>
      </c>
      <c r="O62" s="7" cm="1">
        <f t="array" ref="O62">IFERROR(_FV(A62,"High"), "NA")</f>
        <v>12.2</v>
      </c>
      <c r="P62" s="7" cm="1">
        <f t="array" ref="P62">IFERROR(_FV(A62,"Low"), "NA")</f>
        <v>11.9</v>
      </c>
      <c r="Q62" s="7" cm="1">
        <f t="array" ref="Q62">IFERROR(_FV(A62,"52 week high",TRUE),"NA")</f>
        <v>17.399999999999999</v>
      </c>
      <c r="R62" s="7" cm="1">
        <f t="array" ref="R62">IFERROR(_FV(A62,"52 week low",TRUE),"NA")</f>
        <v>9.4</v>
      </c>
      <c r="S62" s="3" cm="1">
        <f t="array" ref="S62">_FV(A62,"Shares outstanding",TRUE)</f>
        <v>13540000</v>
      </c>
      <c r="T62" s="7" cm="1">
        <f t="array" ref="T62">_FV(A62,"Volume")</f>
        <v>1892</v>
      </c>
      <c r="U62" s="3" cm="1">
        <f t="array" ref="U62">IFERROR(_FV(A62,"Volume average",TRUE), "NA")</f>
        <v>1410</v>
      </c>
      <c r="V62" s="5" cm="1">
        <f t="array" ref="V62">IFERROR(_FV(A62,"Beta"), "NA")</f>
        <v>-0.31059999999999999</v>
      </c>
      <c r="W62" s="3" cm="1">
        <f t="array" ref="W62">_FV(A62,"Market cap",TRUE)</f>
        <v>163834000</v>
      </c>
      <c r="X62" s="7" cm="1">
        <f t="array" ref="X62">IFERROR(_FV(A62,"P/E",TRUE), "NA")</f>
        <v>12.5761</v>
      </c>
      <c r="Y62" t="str" cm="1">
        <f t="array" ref="Y62">_FV(A62,"Instrument type",TRUE)</f>
        <v>Stock</v>
      </c>
      <c r="Z62" s="6" cm="1">
        <f t="array" ref="Z62">_FV(A62,"Last trade time",TRUE)</f>
        <v>45176.611805555556</v>
      </c>
      <c r="AA62" t="s">
        <v>64</v>
      </c>
      <c r="AB62" t="s">
        <v>26</v>
      </c>
      <c r="AC62" s="3" t="s">
        <v>26</v>
      </c>
      <c r="AD62" s="3" t="s">
        <v>26</v>
      </c>
      <c r="AE62" s="3" t="s">
        <v>26</v>
      </c>
      <c r="AF62" s="7" t="str" cm="1">
        <f t="array" ref="AF62">IFERROR(_xldudf_FS_EQUITYMETRICS($B62, "ytd_price_return_daily"),"NA")</f>
        <v>No data</v>
      </c>
    </row>
    <row r="63" spans="1:32" x14ac:dyDescent="0.2">
      <c r="A63" s="1" t="e" vm="62">
        <v>#VALUE!</v>
      </c>
      <c r="B63" t="str" cm="1">
        <f t="array" ref="B63">_FV(A63,"Ticker symbol",TRUE)</f>
        <v>BWA</v>
      </c>
      <c r="C63" t="str" cm="1">
        <f t="array" ref="C63">_FV(A63,"Official name",TRUE)</f>
        <v>BORGWARNER INC.</v>
      </c>
      <c r="D63" t="str" cm="1">
        <f t="array" ref="D63">_FV(A63,"Headquarters")</f>
        <v>3850 Hamlin Rd, AUBURN HILLS, MI, 48326 US</v>
      </c>
      <c r="E63" s="3" cm="1">
        <f t="array" ref="E63">IFERROR(_FV(A63,"Employees"), "NA")</f>
        <v>52700</v>
      </c>
      <c r="F63" t="str" cm="1">
        <f t="array" ref="F63">_FV(A63,"Industry")</f>
        <v>Automobiles &amp; Auto Parts</v>
      </c>
      <c r="G63" s="3" cm="1">
        <f t="array" ref="G63">IFERROR(_FV(A63,"Year incorporated",TRUE), "NA")</f>
        <v>1987</v>
      </c>
      <c r="H63" s="3" t="str" cm="1">
        <f t="array" ref="H63">_FV(A63,"Exchange")</f>
        <v>New York Stock Exchange</v>
      </c>
      <c r="I63" t="str" cm="1">
        <f t="array" ref="I63">_FV(A63,"Currency")</f>
        <v>USD</v>
      </c>
      <c r="J63" s="7" cm="1">
        <f t="array" ref="J63">_FV(A63,"Price")</f>
        <v>39.85</v>
      </c>
      <c r="K63" s="7" cm="1">
        <f t="array" ref="K63">_FV(A63,"Previous close",TRUE)</f>
        <v>40.5</v>
      </c>
      <c r="L63" s="7" cm="1">
        <f t="array" ref="L63">_FV(A63,"Change")</f>
        <v>-0.65</v>
      </c>
      <c r="M63" s="4" cm="1">
        <f t="array" ref="M63">_FV(A63,"Change (%)",TRUE)</f>
        <v>-1.6049000000000001E-2</v>
      </c>
      <c r="N63" s="7" cm="1">
        <f t="array" ref="N63">IFERROR(_FV(A63,"Open"), "NA")</f>
        <v>40.11</v>
      </c>
      <c r="O63" s="7" cm="1">
        <f t="array" ref="O63">IFERROR(_FV(A63,"High"), "NA")</f>
        <v>40.339300000000001</v>
      </c>
      <c r="P63" s="7" cm="1">
        <f t="array" ref="P63">IFERROR(_FV(A63,"Low"), "NA")</f>
        <v>39.69</v>
      </c>
      <c r="Q63" s="7" cm="1">
        <f t="array" ref="Q63">IFERROR(_FV(A63,"52 week high",TRUE),"NA")</f>
        <v>47.05</v>
      </c>
      <c r="R63" s="7" cm="1">
        <f t="array" ref="R63">IFERROR(_FV(A63,"52 week low",TRUE),"NA")</f>
        <v>27.390999999999998</v>
      </c>
      <c r="S63" s="3" cm="1">
        <f t="array" ref="S63">_FV(A63,"Shares outstanding",TRUE)</f>
        <v>235063000</v>
      </c>
      <c r="T63" s="7" cm="1">
        <f t="array" ref="T63">_FV(A63,"Volume")</f>
        <v>215245</v>
      </c>
      <c r="U63" s="3" cm="1">
        <f t="array" ref="U63">IFERROR(_FV(A63,"Volume average",TRUE), "NA")</f>
        <v>2014813</v>
      </c>
      <c r="V63" s="5" cm="1">
        <f t="array" ref="V63">IFERROR(_FV(A63,"Beta"), "NA")</f>
        <v>1.4442999999999999</v>
      </c>
      <c r="W63" s="3" cm="1">
        <f t="array" ref="W63">_FV(A63,"Market cap",TRUE)</f>
        <v>9367260550</v>
      </c>
      <c r="X63" s="7" cm="1">
        <f t="array" ref="X63">IFERROR(_FV(A63,"P/E",TRUE), "NA")</f>
        <v>10.0215</v>
      </c>
      <c r="Y63" t="str" cm="1">
        <f t="array" ref="Y63">_FV(A63,"Instrument type",TRUE)</f>
        <v>Stock</v>
      </c>
      <c r="Z63" s="6" cm="1">
        <f t="array" ref="Z63">_FV(A63,"Last trade time",TRUE)</f>
        <v>45176.643029351566</v>
      </c>
      <c r="AA63" t="s">
        <v>332</v>
      </c>
      <c r="AB63">
        <v>944000000</v>
      </c>
      <c r="AC63" s="3" t="s">
        <v>26</v>
      </c>
      <c r="AD63" s="3">
        <v>2821000000</v>
      </c>
      <c r="AE63" s="3">
        <v>4236000000</v>
      </c>
      <c r="AF63" s="7" cm="1">
        <f t="array" ref="AF63">IFERROR(_xldudf_FS_EQUITYMETRICS($B63, "ytd_price_return_daily"),"NA")</f>
        <v>0.145344</v>
      </c>
    </row>
    <row r="64" spans="1:32" x14ac:dyDescent="0.2">
      <c r="A64" s="1" t="e" vm="63">
        <v>#VALUE!</v>
      </c>
      <c r="B64" t="str" cm="1">
        <f t="array" ref="B64">_FV(A64,"Ticker symbol",TRUE)</f>
        <v>BXP</v>
      </c>
      <c r="C64" t="str" cm="1">
        <f t="array" ref="C64">_FV(A64,"Official name",TRUE)</f>
        <v>BOSTON PROPERTIES, INC.</v>
      </c>
      <c r="D64" t="str" cm="1">
        <f t="array" ref="D64">_FV(A64,"Headquarters")</f>
        <v>800 Boylston St Ste 1900, BOSTON, MA, 02199-8101 US</v>
      </c>
      <c r="E64" s="3" cm="1">
        <f t="array" ref="E64">IFERROR(_FV(A64,"Employees"), "NA")</f>
        <v>780</v>
      </c>
      <c r="F64" t="str" cm="1">
        <f t="array" ref="F64">_FV(A64,"Industry")</f>
        <v>Residential &amp; Commercial REIT</v>
      </c>
      <c r="G64" s="3" cm="1">
        <f t="array" ref="G64">IFERROR(_FV(A64,"Year incorporated",TRUE), "NA")</f>
        <v>1997</v>
      </c>
      <c r="H64" s="3" t="str" cm="1">
        <f t="array" ref="H64">_FV(A64,"Exchange")</f>
        <v>New York Stock Exchange</v>
      </c>
      <c r="I64" t="str" cm="1">
        <f t="array" ref="I64">_FV(A64,"Currency")</f>
        <v>USD</v>
      </c>
      <c r="J64" s="7" cm="1">
        <f t="array" ref="J64">_FV(A64,"Price")</f>
        <v>65.39</v>
      </c>
      <c r="K64" s="7" cm="1">
        <f t="array" ref="K64">_FV(A64,"Previous close",TRUE)</f>
        <v>66.11</v>
      </c>
      <c r="L64" s="7" cm="1">
        <f t="array" ref="L64">_FV(A64,"Change")</f>
        <v>-0.72</v>
      </c>
      <c r="M64" s="4" cm="1">
        <f t="array" ref="M64">_FV(A64,"Change (%)",TRUE)</f>
        <v>-1.0891E-2</v>
      </c>
      <c r="N64" s="7" cm="1">
        <f t="array" ref="N64">IFERROR(_FV(A64,"Open"), "NA")</f>
        <v>65.709999999999994</v>
      </c>
      <c r="O64" s="7" cm="1">
        <f t="array" ref="O64">IFERROR(_FV(A64,"High"), "NA")</f>
        <v>65.989999999999995</v>
      </c>
      <c r="P64" s="7" cm="1">
        <f t="array" ref="P64">IFERROR(_FV(A64,"Low"), "NA")</f>
        <v>65.09</v>
      </c>
      <c r="Q64" s="7" cm="1">
        <f t="array" ref="Q64">IFERROR(_FV(A64,"52 week high",TRUE),"NA")</f>
        <v>87.61</v>
      </c>
      <c r="R64" s="7" cm="1">
        <f t="array" ref="R64">IFERROR(_FV(A64,"52 week low",TRUE),"NA")</f>
        <v>46.180300000000003</v>
      </c>
      <c r="S64" s="3" cm="1">
        <f t="array" ref="S64">_FV(A64,"Shares outstanding",TRUE)</f>
        <v>156864500</v>
      </c>
      <c r="T64" s="7" cm="1">
        <f t="array" ref="T64">_FV(A64,"Volume")</f>
        <v>351352</v>
      </c>
      <c r="U64" s="3" cm="1">
        <f t="array" ref="U64">IFERROR(_FV(A64,"Volume average",TRUE), "NA")</f>
        <v>1367806</v>
      </c>
      <c r="V64" s="5" cm="1">
        <f t="array" ref="V64">IFERROR(_FV(A64,"Beta"), "NA")</f>
        <v>1.1467000000000001</v>
      </c>
      <c r="W64" s="3" cm="1">
        <f t="array" ref="W64">_FV(A64,"Market cap",TRUE)</f>
        <v>10370320000</v>
      </c>
      <c r="X64" s="7" cm="1">
        <f t="array" ref="X64">IFERROR(_FV(A64,"P/E",TRUE), "NA")</f>
        <v>15.6381</v>
      </c>
      <c r="Y64" t="str" cm="1">
        <f t="array" ref="Y64">_FV(A64,"Instrument type",TRUE)</f>
        <v>Stock</v>
      </c>
      <c r="Z64" s="6" cm="1">
        <f t="array" ref="Z64">_FV(A64,"Last trade time",TRUE)</f>
        <v>45176.643057719528</v>
      </c>
      <c r="AA64" t="s">
        <v>333</v>
      </c>
      <c r="AB64">
        <v>848947000</v>
      </c>
      <c r="AC64" s="3">
        <v>690333000</v>
      </c>
      <c r="AD64" s="3">
        <v>94200000</v>
      </c>
      <c r="AE64" s="3">
        <v>896648000</v>
      </c>
      <c r="AF64" s="7" cm="1">
        <f t="array" ref="AF64">IFERROR(_xldudf_FS_EQUITYMETRICS($B64, "ytd_price_return_daily"),"NA")</f>
        <v>-1.0062E-2</v>
      </c>
    </row>
    <row r="65" spans="1:32" x14ac:dyDescent="0.2">
      <c r="A65" s="1" t="e" vm="64">
        <v>#VALUE!</v>
      </c>
      <c r="B65" t="str" cm="1">
        <f t="array" ref="B65">_FV(A65,"Ticker symbol",TRUE)</f>
        <v>BSX</v>
      </c>
      <c r="C65" t="str" cm="1">
        <f t="array" ref="C65">_FV(A65,"Official name",TRUE)</f>
        <v>BOSTON SCIENTIFIC CORPORATION</v>
      </c>
      <c r="D65" t="str" cm="1">
        <f t="array" ref="D65">_FV(A65,"Headquarters")</f>
        <v>300 Boston Scientific Way, MARLBOROUGH, MA, 01752-1234 US</v>
      </c>
      <c r="E65" s="3" cm="1">
        <f t="array" ref="E65">IFERROR(_FV(A65,"Employees"), "NA")</f>
        <v>45000</v>
      </c>
      <c r="F65" t="str" cm="1">
        <f t="array" ref="F65">_FV(A65,"Industry")</f>
        <v>Healthcare Equipment &amp; Supplies</v>
      </c>
      <c r="G65" s="3" cm="1">
        <f t="array" ref="G65">IFERROR(_FV(A65,"Year incorporated",TRUE), "NA")</f>
        <v>1979</v>
      </c>
      <c r="H65" s="3" t="str" cm="1">
        <f t="array" ref="H65">_FV(A65,"Exchange")</f>
        <v>New York Stock Exchange</v>
      </c>
      <c r="I65" t="str" cm="1">
        <f t="array" ref="I65">_FV(A65,"Currency")</f>
        <v>USD</v>
      </c>
      <c r="J65" s="7" cm="1">
        <f t="array" ref="J65">_FV(A65,"Price")</f>
        <v>54.58</v>
      </c>
      <c r="K65" s="7" cm="1">
        <f t="array" ref="K65">_FV(A65,"Previous close",TRUE)</f>
        <v>53.86</v>
      </c>
      <c r="L65" s="7" cm="1">
        <f t="array" ref="L65">_FV(A65,"Change")</f>
        <v>0.72</v>
      </c>
      <c r="M65" s="4" cm="1">
        <f t="array" ref="M65">_FV(A65,"Change (%)",TRUE)</f>
        <v>1.3368E-2</v>
      </c>
      <c r="N65" s="7" cm="1">
        <f t="array" ref="N65">IFERROR(_FV(A65,"Open"), "NA")</f>
        <v>54.48</v>
      </c>
      <c r="O65" s="7" cm="1">
        <f t="array" ref="O65">IFERROR(_FV(A65,"High"), "NA")</f>
        <v>54.755000000000003</v>
      </c>
      <c r="P65" s="7" cm="1">
        <f t="array" ref="P65">IFERROR(_FV(A65,"Low"), "NA")</f>
        <v>54.295000000000002</v>
      </c>
      <c r="Q65" s="7" cm="1">
        <f t="array" ref="Q65">IFERROR(_FV(A65,"52 week high",TRUE),"NA")</f>
        <v>54.99</v>
      </c>
      <c r="R65" s="7" cm="1">
        <f t="array" ref="R65">IFERROR(_FV(A65,"52 week low",TRUE),"NA")</f>
        <v>37.744999999999997</v>
      </c>
      <c r="S65" s="3" cm="1">
        <f t="array" ref="S65">_FV(A65,"Shares outstanding",TRUE)</f>
        <v>1464223000</v>
      </c>
      <c r="T65" s="7" cm="1">
        <f t="array" ref="T65">_FV(A65,"Volume")</f>
        <v>2701045</v>
      </c>
      <c r="U65" s="3" cm="1">
        <f t="array" ref="U65">IFERROR(_FV(A65,"Volume average",TRUE), "NA")</f>
        <v>7710211</v>
      </c>
      <c r="V65" s="5" cm="1">
        <f t="array" ref="V65">IFERROR(_FV(A65,"Beta"), "NA")</f>
        <v>0.77729999999999999</v>
      </c>
      <c r="W65" s="3" cm="1">
        <f t="array" ref="W65">_FV(A65,"Market cap",TRUE)</f>
        <v>79917291340</v>
      </c>
      <c r="X65" s="7" cm="1">
        <f t="array" ref="X65">IFERROR(_FV(A65,"P/E",TRUE), "NA")</f>
        <v>90.647499999999994</v>
      </c>
      <c r="Y65" t="str" cm="1">
        <f t="array" ref="Y65">_FV(A65,"Instrument type",TRUE)</f>
        <v>Stock</v>
      </c>
      <c r="Z65" s="6" cm="1">
        <f t="array" ref="Z65">_FV(A65,"Last trade time",TRUE)</f>
        <v>45176.642995300783</v>
      </c>
      <c r="AA65" t="s">
        <v>204</v>
      </c>
      <c r="AB65">
        <v>698000000</v>
      </c>
      <c r="AC65" s="3">
        <v>928000000</v>
      </c>
      <c r="AD65" s="3">
        <v>1970000000</v>
      </c>
      <c r="AE65" s="3">
        <v>3803000000</v>
      </c>
      <c r="AF65" s="7" cm="1">
        <f t="array" ref="AF65">IFERROR(_xldudf_FS_EQUITYMETRICS($B65, "ytd_price_return_daily"),"NA")</f>
        <v>0.15193400000000001</v>
      </c>
    </row>
    <row r="66" spans="1:32" x14ac:dyDescent="0.2">
      <c r="A66" s="1" t="e" vm="65">
        <v>#VALUE!</v>
      </c>
      <c r="B66" t="str" cm="1">
        <f t="array" ref="B66">_FV(A66,"Ticker symbol",TRUE)</f>
        <v>BMS</v>
      </c>
      <c r="C66" t="str" cm="1">
        <f t="array" ref="C66">_FV(A66,"Official name",TRUE)</f>
        <v>BRAEMAR PLC</v>
      </c>
      <c r="D66" t="str" cm="1">
        <f t="array" ref="D66">_FV(A66,"Headquarters")</f>
        <v>One Strand, Trafalgar Square, LONDON, UNITED KINGDOM-NA, WC2N 5HR GB</v>
      </c>
      <c r="E66" s="3" cm="1">
        <f t="array" ref="E66">IFERROR(_FV(A66,"Employees"), "NA")</f>
        <v>362</v>
      </c>
      <c r="F66" t="str" cm="1">
        <f t="array" ref="F66">_FV(A66,"Industry")</f>
        <v>Freight &amp; Logistics Services</v>
      </c>
      <c r="G66" s="3" cm="1">
        <f t="array" ref="G66">IFERROR(_FV(A66,"Year incorporated",TRUE), "NA")</f>
        <v>1988</v>
      </c>
      <c r="H66" s="3" t="str" cm="1">
        <f t="array" ref="H66">_FV(A66,"Exchange")</f>
        <v>London Stock Exchange</v>
      </c>
      <c r="I66" t="str" cm="1">
        <f t="array" ref="I66">_FV(A66,"Currency")</f>
        <v>GBp</v>
      </c>
      <c r="J66" s="7" cm="1">
        <f t="array" ref="J66">_FV(A66,"Price")</f>
        <v>233</v>
      </c>
      <c r="K66" s="7" cm="1">
        <f t="array" ref="K66">_FV(A66,"Previous close",TRUE)</f>
        <v>233</v>
      </c>
      <c r="L66" s="7" cm="1">
        <f t="array" ref="L66">_FV(A66,"Change")</f>
        <v>0</v>
      </c>
      <c r="M66" s="4" cm="1">
        <f t="array" ref="M66">_FV(A66,"Change (%)",TRUE)</f>
        <v>0</v>
      </c>
      <c r="N66" s="7" t="str" cm="1">
        <f t="array" ref="N66">IFERROR(_FV(A66,"Open"), "NA")</f>
        <v>NA</v>
      </c>
      <c r="O66" s="7" t="str" cm="1">
        <f t="array" ref="O66">IFERROR(_FV(A66,"High"), "NA")</f>
        <v>NA</v>
      </c>
      <c r="P66" s="7" t="str" cm="1">
        <f t="array" ref="P66">IFERROR(_FV(A66,"Low"), "NA")</f>
        <v>NA</v>
      </c>
      <c r="Q66" s="7" cm="1">
        <f t="array" ref="Q66">IFERROR(_FV(A66,"52 week high",TRUE),"NA")</f>
        <v>350</v>
      </c>
      <c r="R66" s="7" cm="1">
        <f t="array" ref="R66">IFERROR(_FV(A66,"52 week low",TRUE),"NA")</f>
        <v>215</v>
      </c>
      <c r="S66" s="3" cm="1">
        <f t="array" ref="S66">_FV(A66,"Shares outstanding",TRUE)</f>
        <v>32924880</v>
      </c>
      <c r="T66" s="7" cm="1">
        <f t="array" ref="T66">_FV(A66,"Volume")</f>
        <v>171644</v>
      </c>
      <c r="U66" s="3" t="str" cm="1">
        <f t="array" ref="U66">IFERROR(_FV(A66,"Volume average",TRUE), "NA")</f>
        <v>NA</v>
      </c>
      <c r="V66" s="5" cm="1">
        <f t="array" ref="V66">IFERROR(_FV(A66,"Beta"), "NA")</f>
        <v>1.6456999999999999</v>
      </c>
      <c r="W66" s="3" cm="1">
        <f t="array" ref="W66">_FV(A66,"Market cap",TRUE)</f>
        <v>76714960</v>
      </c>
      <c r="X66" s="7" cm="1">
        <f t="array" ref="X66">IFERROR(_FV(A66,"P/E",TRUE), "NA")</f>
        <v>7.7485999999999997</v>
      </c>
      <c r="Y66" t="str" cm="1">
        <f t="array" ref="Y66">_FV(A66,"Instrument type",TRUE)</f>
        <v>Stock</v>
      </c>
      <c r="Z66" s="6" cm="1">
        <f t="array" ref="Z66">_FV(A66,"Last trade time",TRUE)</f>
        <v>45107</v>
      </c>
      <c r="AA66" t="s">
        <v>64</v>
      </c>
      <c r="AB66" t="s">
        <v>26</v>
      </c>
      <c r="AC66" s="3" t="s">
        <v>26</v>
      </c>
      <c r="AD66" s="3" t="s">
        <v>26</v>
      </c>
      <c r="AE66" s="3" t="s">
        <v>26</v>
      </c>
      <c r="AF66" s="7" t="str" cm="1">
        <f t="array" ref="AF66">IFERROR(_xldudf_FS_EQUITYMETRICS($B66, "ytd_price_return_daily"),"NA")</f>
        <v>No data</v>
      </c>
    </row>
    <row r="67" spans="1:32" x14ac:dyDescent="0.2">
      <c r="A67" s="1" t="e" vm="66">
        <v>#VALUE!</v>
      </c>
      <c r="B67" t="str" cm="1">
        <f t="array" ref="B67">_FV(A67,"Ticker symbol",TRUE)</f>
        <v>BMY</v>
      </c>
      <c r="C67" t="str" cm="1">
        <f t="array" ref="C67">_FV(A67,"Official name",TRUE)</f>
        <v>BRISTOL-MYERS SQUIBB COMPANY</v>
      </c>
      <c r="D67" t="str" cm="1">
        <f t="array" ref="D67">_FV(A67,"Headquarters")</f>
        <v>Route 206 And Province Line Road, PRINCETON, NJ, 08543 US</v>
      </c>
      <c r="E67" s="3" cm="1">
        <f t="array" ref="E67">IFERROR(_FV(A67,"Employees"), "NA")</f>
        <v>34300</v>
      </c>
      <c r="F67" t="str" cm="1">
        <f t="array" ref="F67">_FV(A67,"Industry")</f>
        <v>Pharmaceuticals</v>
      </c>
      <c r="G67" s="3" cm="1">
        <f t="array" ref="G67">IFERROR(_FV(A67,"Year incorporated",TRUE), "NA")</f>
        <v>1933</v>
      </c>
      <c r="H67" s="3" t="str" cm="1">
        <f t="array" ref="H67">_FV(A67,"Exchange")</f>
        <v>New York Stock Exchange</v>
      </c>
      <c r="I67" t="str" cm="1">
        <f t="array" ref="I67">_FV(A67,"Currency")</f>
        <v>USD</v>
      </c>
      <c r="J67" s="7" cm="1">
        <f t="array" ref="J67">_FV(A67,"Price")</f>
        <v>60.24</v>
      </c>
      <c r="K67" s="7" cm="1">
        <f t="array" ref="K67">_FV(A67,"Previous close",TRUE)</f>
        <v>59.67</v>
      </c>
      <c r="L67" s="7" cm="1">
        <f t="array" ref="L67">_FV(A67,"Change")</f>
        <v>0.56999999999999995</v>
      </c>
      <c r="M67" s="4" cm="1">
        <f t="array" ref="M67">_FV(A67,"Change (%)",TRUE)</f>
        <v>9.5530000000000007E-3</v>
      </c>
      <c r="N67" s="7" cm="1">
        <f t="array" ref="N67">IFERROR(_FV(A67,"Open"), "NA")</f>
        <v>59.9</v>
      </c>
      <c r="O67" s="7" cm="1">
        <f t="array" ref="O67">IFERROR(_FV(A67,"High"), "NA")</f>
        <v>60.32</v>
      </c>
      <c r="P67" s="7" cm="1">
        <f t="array" ref="P67">IFERROR(_FV(A67,"Low"), "NA")</f>
        <v>59.854999999999997</v>
      </c>
      <c r="Q67" s="7" cm="1">
        <f t="array" ref="Q67">IFERROR(_FV(A67,"52 week high",TRUE),"NA")</f>
        <v>81.435000000000002</v>
      </c>
      <c r="R67" s="7" cm="1">
        <f t="array" ref="R67">IFERROR(_FV(A67,"52 week low",TRUE),"NA")</f>
        <v>59.45</v>
      </c>
      <c r="S67" s="3" cm="1">
        <f t="array" ref="S67">_FV(A67,"Shares outstanding",TRUE)</f>
        <v>2089103000</v>
      </c>
      <c r="T67" s="7" cm="1">
        <f t="array" ref="T67">_FV(A67,"Volume")</f>
        <v>1912644</v>
      </c>
      <c r="U67" s="3" cm="1">
        <f t="array" ref="U67">IFERROR(_FV(A67,"Volume average",TRUE), "NA")</f>
        <v>11149963</v>
      </c>
      <c r="V67" s="5" cm="1">
        <f t="array" ref="V67">IFERROR(_FV(A67,"Beta"), "NA")</f>
        <v>0.4118</v>
      </c>
      <c r="W67" s="3" cm="1">
        <f t="array" ref="W67">_FV(A67,"Market cap",TRUE)</f>
        <v>125847564720</v>
      </c>
      <c r="X67" s="7" cm="1">
        <f t="array" ref="X67">IFERROR(_FV(A67,"P/E",TRUE), "NA")</f>
        <v>15.8576</v>
      </c>
      <c r="Y67" t="str" cm="1">
        <f t="array" ref="Y67">_FV(A67,"Instrument type",TRUE)</f>
        <v>Stock</v>
      </c>
      <c r="Z67" s="6" cm="1">
        <f t="array" ref="Z67">_FV(A67,"Last trade time",TRUE)</f>
        <v>45176.64302087891</v>
      </c>
      <c r="AA67" t="s">
        <v>334</v>
      </c>
      <c r="AB67">
        <v>6327000000</v>
      </c>
      <c r="AC67" s="3">
        <v>9123000000</v>
      </c>
      <c r="AD67" s="3">
        <v>8151000000</v>
      </c>
      <c r="AE67" s="3">
        <v>21890000000</v>
      </c>
      <c r="AF67" s="7" cm="1">
        <f t="array" ref="AF67">IFERROR(_xldudf_FS_EQUITYMETRICS($B67, "ytd_price_return_daily"),"NA")</f>
        <v>-0.157192</v>
      </c>
    </row>
    <row r="68" spans="1:32" x14ac:dyDescent="0.2">
      <c r="A68" s="1" t="e" vm="67">
        <v>#VALUE!</v>
      </c>
      <c r="B68" t="str" cm="1">
        <f t="array" ref="B68">_FV(A68,"Ticker symbol",TRUE)</f>
        <v>BF.B</v>
      </c>
      <c r="C68" t="str" cm="1">
        <f t="array" ref="C68">_FV(A68,"Official name",TRUE)</f>
        <v>BROWN-FORMAN CORPORATION</v>
      </c>
      <c r="D68" t="str" cm="1">
        <f t="array" ref="D68">_FV(A68,"Headquarters")</f>
        <v>850 DIXIE HWY, LOUISVILLE, KY, 40210 US</v>
      </c>
      <c r="E68" s="3" cm="1">
        <f t="array" ref="E68">IFERROR(_FV(A68,"Employees"), "NA")</f>
        <v>5600</v>
      </c>
      <c r="F68" t="str" cm="1">
        <f t="array" ref="F68">_FV(A68,"Industry")</f>
        <v>Beverages</v>
      </c>
      <c r="G68" s="3" cm="1">
        <f t="array" ref="G68">IFERROR(_FV(A68,"Year incorporated",TRUE), "NA")</f>
        <v>1933</v>
      </c>
      <c r="H68" s="3" t="str" cm="1">
        <f t="array" ref="H68">_FV(A68,"Exchange")</f>
        <v>New York Stock Exchange</v>
      </c>
      <c r="I68" t="str" cm="1">
        <f t="array" ref="I68">_FV(A68,"Currency")</f>
        <v>USD</v>
      </c>
      <c r="J68" s="7" cm="1">
        <f t="array" ref="J68">_FV(A68,"Price")</f>
        <v>63.94</v>
      </c>
      <c r="K68" s="7" cm="1">
        <f t="array" ref="K68">_FV(A68,"Previous close",TRUE)</f>
        <v>63.58</v>
      </c>
      <c r="L68" s="7" cm="1">
        <f t="array" ref="L68">_FV(A68,"Change")</f>
        <v>0.36</v>
      </c>
      <c r="M68" s="4" cm="1">
        <f t="array" ref="M68">_FV(A68,"Change (%)",TRUE)</f>
        <v>5.6620000000000004E-3</v>
      </c>
      <c r="N68" s="7" cm="1">
        <f t="array" ref="N68">IFERROR(_FV(A68,"Open"), "NA")</f>
        <v>63.57</v>
      </c>
      <c r="O68" s="7" cm="1">
        <f t="array" ref="O68">IFERROR(_FV(A68,"High"), "NA")</f>
        <v>64.02</v>
      </c>
      <c r="P68" s="7" cm="1">
        <f t="array" ref="P68">IFERROR(_FV(A68,"Low"), "NA")</f>
        <v>62.75</v>
      </c>
      <c r="Q68" s="7" cm="1">
        <f t="array" ref="Q68">IFERROR(_FV(A68,"52 week high",TRUE),"NA")</f>
        <v>74.760000000000005</v>
      </c>
      <c r="R68" s="7" cm="1">
        <f t="array" ref="R68">IFERROR(_FV(A68,"52 week low",TRUE),"NA")</f>
        <v>60.9</v>
      </c>
      <c r="S68" s="3" cm="1">
        <f t="array" ref="S68">_FV(A68,"Shares outstanding",TRUE)</f>
        <v>479389600</v>
      </c>
      <c r="T68" s="7" cm="1">
        <f t="array" ref="T68">_FV(A68,"Volume")</f>
        <v>399986</v>
      </c>
      <c r="U68" s="3" cm="1">
        <f t="array" ref="U68">IFERROR(_FV(A68,"Volume average",TRUE), "NA")</f>
        <v>1137719</v>
      </c>
      <c r="V68" s="5" cm="1">
        <f t="array" ref="V68">IFERROR(_FV(A68,"Beta"), "NA")</f>
        <v>0.72050000000000003</v>
      </c>
      <c r="W68" s="3" cm="1">
        <f t="array" ref="W68">_FV(A68,"Market cap",TRUE)</f>
        <v>30743630000</v>
      </c>
      <c r="X68" s="7" cm="1">
        <f t="array" ref="X68">IFERROR(_FV(A68,"P/E",TRUE), "NA")</f>
        <v>39.9435</v>
      </c>
      <c r="Y68" t="str" cm="1">
        <f t="array" ref="Y68">_FV(A68,"Instrument type",TRUE)</f>
        <v>Stock</v>
      </c>
      <c r="Z68" s="6" cm="1">
        <f t="array" ref="Z68">_FV(A68,"Last trade time",TRUE)</f>
        <v>45176.642847372656</v>
      </c>
      <c r="AA68" t="s">
        <v>40</v>
      </c>
      <c r="AB68">
        <v>783000000</v>
      </c>
      <c r="AC68" s="3">
        <v>374000000</v>
      </c>
      <c r="AD68" s="3">
        <v>855000000</v>
      </c>
      <c r="AE68" s="3">
        <v>1084000000</v>
      </c>
      <c r="AF68" s="7" cm="1">
        <f t="array" ref="AF68">IFERROR(_xldudf_FS_EQUITYMETRICS($B68, "ytd_price_return_daily"),"NA")</f>
        <v>-1.0505E-2</v>
      </c>
    </row>
    <row r="69" spans="1:32" x14ac:dyDescent="0.2">
      <c r="A69" s="1" t="e" vm="68">
        <v>#VALUE!</v>
      </c>
      <c r="B69" t="str" cm="1">
        <f t="array" ref="B69">_FV(A69,"Ticker symbol",TRUE)</f>
        <v>BMC</v>
      </c>
      <c r="C69" t="str" cm="1">
        <f t="array" ref="C69">_FV(A69,"Official name",TRUE)</f>
        <v>BUMECH S.A</v>
      </c>
      <c r="D69" t="str" cm="1">
        <f t="array" ref="D69">_FV(A69,"Headquarters")</f>
        <v>ul. Krakowska 191, KATOWICE, WOJ. SLASKIE, 40-389 PL</v>
      </c>
      <c r="E69" s="3" cm="1">
        <f t="array" ref="E69">IFERROR(_FV(A69,"Employees"), "NA")</f>
        <v>1805</v>
      </c>
      <c r="F69" t="str" cm="1">
        <f t="array" ref="F69">_FV(A69,"Industry")</f>
        <v>Coal</v>
      </c>
      <c r="G69" s="3" cm="1">
        <f t="array" ref="G69">IFERROR(_FV(A69,"Year incorporated",TRUE), "NA")</f>
        <v>2007</v>
      </c>
      <c r="H69" s="3" t="str" cm="1">
        <f t="array" ref="H69">_FV(A69,"Exchange")</f>
        <v>Warsaw Stock Exchange</v>
      </c>
      <c r="I69" t="str" cm="1">
        <f t="array" ref="I69">_FV(A69,"Currency")</f>
        <v>PLN</v>
      </c>
      <c r="J69" s="7" cm="1">
        <f t="array" ref="J69">_FV(A69,"Price")</f>
        <v>27.72</v>
      </c>
      <c r="K69" s="7" cm="1">
        <f t="array" ref="K69">_FV(A69,"Previous close",TRUE)</f>
        <v>27.74</v>
      </c>
      <c r="L69" s="7" cm="1">
        <f t="array" ref="L69">_FV(A69,"Change")</f>
        <v>-0.02</v>
      </c>
      <c r="M69" s="4" cm="1">
        <f t="array" ref="M69">_FV(A69,"Change (%)",TRUE)</f>
        <v>-7.2099999999999996E-4</v>
      </c>
      <c r="N69" s="7" cm="1">
        <f t="array" ref="N69">IFERROR(_FV(A69,"Open"), "NA")</f>
        <v>27.92</v>
      </c>
      <c r="O69" s="7" cm="1">
        <f t="array" ref="O69">IFERROR(_FV(A69,"High"), "NA")</f>
        <v>28.1</v>
      </c>
      <c r="P69" s="7" cm="1">
        <f t="array" ref="P69">IFERROR(_FV(A69,"Low"), "NA")</f>
        <v>27.66</v>
      </c>
      <c r="Q69" s="7" cm="1">
        <f t="array" ref="Q69">IFERROR(_FV(A69,"52 week high",TRUE),"NA")</f>
        <v>90.75</v>
      </c>
      <c r="R69" s="7" cm="1">
        <f t="array" ref="R69">IFERROR(_FV(A69,"52 week low",TRUE),"NA")</f>
        <v>26.98</v>
      </c>
      <c r="S69" s="3" cm="1">
        <f t="array" ref="S69">_FV(A69,"Shares outstanding",TRUE)</f>
        <v>14481610</v>
      </c>
      <c r="T69" s="7" cm="1">
        <f t="array" ref="T69">_FV(A69,"Volume")</f>
        <v>12294</v>
      </c>
      <c r="U69" s="3" cm="1">
        <f t="array" ref="U69">IFERROR(_FV(A69,"Volume average",TRUE), "NA")</f>
        <v>12420</v>
      </c>
      <c r="V69" s="5" cm="1">
        <f t="array" ref="V69">IFERROR(_FV(A69,"Beta"), "NA")</f>
        <v>1.2230000000000001</v>
      </c>
      <c r="W69" s="3" cm="1">
        <f t="array" ref="W69">_FV(A69,"Market cap",TRUE)</f>
        <v>401719800</v>
      </c>
      <c r="X69" s="7" cm="1">
        <f t="array" ref="X69">IFERROR(_FV(A69,"P/E",TRUE), "NA")</f>
        <v>1.1013999999999999</v>
      </c>
      <c r="Y69" t="str" cm="1">
        <f t="array" ref="Y69">_FV(A69,"Instrument type",TRUE)</f>
        <v>Stock</v>
      </c>
      <c r="Z69" s="6" cm="1">
        <f t="array" ref="Z69">_FV(A69,"Last trade time",TRUE)</f>
        <v>45176.625000312502</v>
      </c>
      <c r="AA69" t="s">
        <v>64</v>
      </c>
      <c r="AB69" t="s">
        <v>26</v>
      </c>
      <c r="AC69" s="3" t="s">
        <v>26</v>
      </c>
      <c r="AD69" s="3" t="s">
        <v>26</v>
      </c>
      <c r="AE69" s="3" t="s">
        <v>26</v>
      </c>
      <c r="AF69" s="7" t="str" cm="1">
        <f t="array" ref="AF69">IFERROR(_xldudf_FS_EQUITYMETRICS($B69, "ytd_price_return_daily"),"NA")</f>
        <v>No data</v>
      </c>
    </row>
    <row r="70" spans="1:32" x14ac:dyDescent="0.2">
      <c r="A70" s="1" t="e" vm="69">
        <v>#VALUE!</v>
      </c>
      <c r="B70" t="str" cm="1">
        <f t="array" ref="B70">_FV(A70,"Ticker symbol",TRUE)</f>
        <v>CHRW</v>
      </c>
      <c r="C70" t="str" cm="1">
        <f t="array" ref="C70">_FV(A70,"Official name",TRUE)</f>
        <v>C.H. ROBINSON WORLDWIDE, INC.</v>
      </c>
      <c r="D70" t="str" cm="1">
        <f t="array" ref="D70">_FV(A70,"Headquarters")</f>
        <v>14701 Charlson Rd, EDEN PRAIRIE, MN, 55347 US</v>
      </c>
      <c r="E70" s="3" cm="1">
        <f t="array" ref="E70">IFERROR(_FV(A70,"Employees"), "NA")</f>
        <v>16523</v>
      </c>
      <c r="F70" t="str" cm="1">
        <f t="array" ref="F70">_FV(A70,"Industry")</f>
        <v>Freight &amp; Logistics Services</v>
      </c>
      <c r="G70" s="3" cm="1">
        <f t="array" ref="G70">IFERROR(_FV(A70,"Year incorporated",TRUE), "NA")</f>
        <v>1997</v>
      </c>
      <c r="H70" s="3" t="str" cm="1">
        <f t="array" ref="H70">_FV(A70,"Exchange")</f>
        <v>Nasdaq Stock Market</v>
      </c>
      <c r="I70" t="str" cm="1">
        <f t="array" ref="I70">_FV(A70,"Currency")</f>
        <v>USD</v>
      </c>
      <c r="J70" s="7" cm="1">
        <f t="array" ref="J70">_FV(A70,"Price")</f>
        <v>86.54</v>
      </c>
      <c r="K70" s="7" cm="1">
        <f t="array" ref="K70">_FV(A70,"Previous close",TRUE)</f>
        <v>87.38</v>
      </c>
      <c r="L70" s="7" cm="1">
        <f t="array" ref="L70">_FV(A70,"Change")</f>
        <v>-0.84</v>
      </c>
      <c r="M70" s="4" cm="1">
        <f t="array" ref="M70">_FV(A70,"Change (%)",TRUE)</f>
        <v>-9.613E-3</v>
      </c>
      <c r="N70" s="7" cm="1">
        <f t="array" ref="N70">IFERROR(_FV(A70,"Open"), "NA")</f>
        <v>87.24</v>
      </c>
      <c r="O70" s="7" cm="1">
        <f t="array" ref="O70">IFERROR(_FV(A70,"High"), "NA")</f>
        <v>87.625</v>
      </c>
      <c r="P70" s="7" cm="1">
        <f t="array" ref="P70">IFERROR(_FV(A70,"Low"), "NA")</f>
        <v>86.110600000000005</v>
      </c>
      <c r="Q70" s="7" cm="1">
        <f t="array" ref="Q70">IFERROR(_FV(A70,"52 week high",TRUE),"NA")</f>
        <v>114.89</v>
      </c>
      <c r="R70" s="7" cm="1">
        <f t="array" ref="R70">IFERROR(_FV(A70,"52 week low",TRUE),"NA")</f>
        <v>86.110600000000005</v>
      </c>
      <c r="S70" s="3" cm="1">
        <f t="array" ref="S70">_FV(A70,"Shares outstanding",TRUE)</f>
        <v>116431400</v>
      </c>
      <c r="T70" s="7" cm="1">
        <f t="array" ref="T70">_FV(A70,"Volume")</f>
        <v>260155</v>
      </c>
      <c r="U70" s="3" cm="1">
        <f t="array" ref="U70">IFERROR(_FV(A70,"Volume average",TRUE), "NA")</f>
        <v>921479</v>
      </c>
      <c r="V70" s="5" cm="1">
        <f t="array" ref="V70">IFERROR(_FV(A70,"Beta"), "NA")</f>
        <v>0.7974</v>
      </c>
      <c r="W70" s="3" cm="1">
        <f t="array" ref="W70">_FV(A70,"Market cap",TRUE)</f>
        <v>10173770000</v>
      </c>
      <c r="X70" s="7" cm="1">
        <f t="array" ref="X70">IFERROR(_FV(A70,"P/E",TRUE), "NA")</f>
        <v>20.107199999999999</v>
      </c>
      <c r="Y70" t="str" cm="1">
        <f t="array" ref="Y70">_FV(A70,"Instrument type",TRUE)</f>
        <v>Stock</v>
      </c>
      <c r="Z70" s="6" cm="1">
        <f t="array" ref="Z70">_FV(A70,"Last trade time",TRUE)</f>
        <v>45176.64295576328</v>
      </c>
      <c r="AA70" t="s">
        <v>335</v>
      </c>
      <c r="AB70">
        <v>940524000</v>
      </c>
      <c r="AC70" s="3">
        <v>217482000</v>
      </c>
      <c r="AD70" s="3">
        <v>3249350000</v>
      </c>
      <c r="AE70" s="3">
        <v>3322852000</v>
      </c>
      <c r="AF70" s="7" cm="1">
        <f t="array" ref="AF70">IFERROR(_xldudf_FS_EQUITYMETRICS($B70, "ytd_price_return_daily"),"NA")</f>
        <v>-3.1781999999999998E-2</v>
      </c>
    </row>
    <row r="71" spans="1:32" x14ac:dyDescent="0.2">
      <c r="A71" s="1" t="e" vm="70">
        <v>#VALUE!</v>
      </c>
      <c r="B71" t="str" cm="1">
        <f t="array" ref="B71">_FV(A71,"Ticker symbol",TRUE)</f>
        <v>CVH</v>
      </c>
      <c r="C71" t="str" cm="1">
        <f t="array" ref="C71">_FV(A71,"Official name",TRUE)</f>
        <v>Cablevision Holding SA</v>
      </c>
      <c r="D71" t="str" cm="1">
        <f t="array" ref="D71">_FV(A71,"Headquarters")</f>
        <v>Tacuari 1842, BUENOS AIRES, BUENOS AIRES, 1139 AR</v>
      </c>
      <c r="E71" s="3" cm="1">
        <f t="array" ref="E71">IFERROR(_FV(A71,"Employees"), "NA")</f>
        <v>11618</v>
      </c>
      <c r="F71" t="str" cm="1">
        <f t="array" ref="F71">_FV(A71,"Industry")</f>
        <v>Telecommunications Services</v>
      </c>
      <c r="G71" s="3" cm="1">
        <f t="array" ref="G71">IFERROR(_FV(A71,"Year incorporated",TRUE), "NA")</f>
        <v>2017</v>
      </c>
      <c r="H71" s="3" t="str" cm="1">
        <f t="array" ref="H71">_FV(A71,"Exchange")</f>
        <v>London Stock Exchange</v>
      </c>
      <c r="I71" t="str" cm="1">
        <f t="array" ref="I71">_FV(A71,"Currency")</f>
        <v>USD</v>
      </c>
      <c r="J71" s="7" cm="1">
        <f t="array" ref="J71">_FV(A71,"Price")</f>
        <v>11.3</v>
      </c>
      <c r="K71" s="7" cm="1">
        <f t="array" ref="K71">_FV(A71,"Previous close",TRUE)</f>
        <v>11.3</v>
      </c>
      <c r="L71" s="7" cm="1">
        <f t="array" ref="L71">_FV(A71,"Change")</f>
        <v>0</v>
      </c>
      <c r="M71" s="4" cm="1">
        <f t="array" ref="M71">_FV(A71,"Change (%)",TRUE)</f>
        <v>0</v>
      </c>
      <c r="N71" s="7" t="str" cm="1">
        <f t="array" ref="N71">IFERROR(_FV(A71,"Open"), "NA")</f>
        <v>NA</v>
      </c>
      <c r="O71" s="7" t="str" cm="1">
        <f t="array" ref="O71">IFERROR(_FV(A71,"High"), "NA")</f>
        <v>NA</v>
      </c>
      <c r="P71" s="7" t="str" cm="1">
        <f t="array" ref="P71">IFERROR(_FV(A71,"Low"), "NA")</f>
        <v>NA</v>
      </c>
      <c r="Q71" s="7" cm="1">
        <f t="array" ref="Q71">IFERROR(_FV(A71,"52 week high",TRUE),"NA")</f>
        <v>11.3</v>
      </c>
      <c r="R71" s="7" cm="1">
        <f t="array" ref="R71">IFERROR(_FV(A71,"52 week low",TRUE),"NA")</f>
        <v>2.1829999999999998</v>
      </c>
      <c r="S71" s="3" cm="1">
        <f t="array" ref="S71">_FV(A71,"Shares outstanding",TRUE)</f>
        <v>121106100</v>
      </c>
      <c r="T71" s="7" cm="1">
        <f t="array" ref="T71">_FV(A71,"Volume")</f>
        <v>100</v>
      </c>
      <c r="U71" s="3" cm="1">
        <f t="array" ref="U71">IFERROR(_FV(A71,"Volume average",TRUE), "NA")</f>
        <v>10510</v>
      </c>
      <c r="V71" s="5" cm="1">
        <f t="array" ref="V71">IFERROR(_FV(A71,"Beta"), "NA")</f>
        <v>0.82289999999999996</v>
      </c>
      <c r="W71" s="3" cm="1">
        <f t="array" ref="W71">_FV(A71,"Market cap",TRUE)</f>
        <v>236701800000</v>
      </c>
      <c r="X71" s="7" t="str" cm="1">
        <f t="array" ref="X71">IFERROR(_FV(A71,"P/E",TRUE), "NA")</f>
        <v>NA</v>
      </c>
      <c r="Y71" t="str" cm="1">
        <f t="array" ref="Y71">_FV(A71,"Instrument type",TRUE)</f>
        <v>Stock</v>
      </c>
      <c r="Z71" s="6" cm="1">
        <f t="array" ref="Z71">_FV(A71,"Last trade time",TRUE)</f>
        <v>45147</v>
      </c>
      <c r="AA71" t="s">
        <v>64</v>
      </c>
      <c r="AB71" t="s">
        <v>26</v>
      </c>
      <c r="AC71" s="3" t="s">
        <v>26</v>
      </c>
      <c r="AD71" s="3" t="s">
        <v>26</v>
      </c>
      <c r="AE71" s="3" t="s">
        <v>26</v>
      </c>
      <c r="AF71" s="7" t="str" cm="1">
        <f t="array" ref="AF71">IFERROR(_xldudf_FS_EQUITYMETRICS($B71, "ytd_price_return_daily"),"NA")</f>
        <v>No data</v>
      </c>
    </row>
    <row r="72" spans="1:32" x14ac:dyDescent="0.2">
      <c r="A72" s="1" t="e" vm="71">
        <v>#VALUE!</v>
      </c>
      <c r="B72" t="str" cm="1">
        <f t="array" ref="B72">_FV(A72,"Ticker symbol",TRUE)</f>
        <v>CSC</v>
      </c>
      <c r="C72" t="str" cm="1">
        <f t="array" ref="C72">_FV(A72,"Official name",TRUE)</f>
        <v>CAMPBELL SOUP COMPANY</v>
      </c>
      <c r="D72" t="str" cm="1">
        <f t="array" ref="D72">_FV(A72,"Headquarters")</f>
        <v>Campbell Pl, CAMDEN, NJ, 08103 US</v>
      </c>
      <c r="E72" s="3" cm="1">
        <f t="array" ref="E72">IFERROR(_FV(A72,"Employees"), "NA")</f>
        <v>14700</v>
      </c>
      <c r="F72" t="str" cm="1">
        <f t="array" ref="F72">_FV(A72,"Industry")</f>
        <v>Food &amp; Tobacco</v>
      </c>
      <c r="G72" s="3" cm="1">
        <f t="array" ref="G72">IFERROR(_FV(A72,"Year incorporated",TRUE), "NA")</f>
        <v>1922</v>
      </c>
      <c r="H72" s="3" t="str" cm="1">
        <f t="array" ref="H72">_FV(A72,"Exchange")</f>
        <v>Deutsche Boerse AG</v>
      </c>
      <c r="I72" t="str" cm="1">
        <f t="array" ref="I72">_FV(A72,"Currency")</f>
        <v>EUR</v>
      </c>
      <c r="J72" s="7" cm="1">
        <f t="array" ref="J72">_FV(A72,"Price")</f>
        <v>38.15</v>
      </c>
      <c r="K72" s="7" cm="1">
        <f t="array" ref="K72">_FV(A72,"Previous close",TRUE)</f>
        <v>37.81</v>
      </c>
      <c r="L72" s="7" cm="1">
        <f t="array" ref="L72">_FV(A72,"Change")</f>
        <v>0.34</v>
      </c>
      <c r="M72" s="4" cm="1">
        <f t="array" ref="M72">_FV(A72,"Change (%)",TRUE)</f>
        <v>8.992E-3</v>
      </c>
      <c r="N72" s="7" cm="1">
        <f t="array" ref="N72">IFERROR(_FV(A72,"Open"), "NA")</f>
        <v>38.15</v>
      </c>
      <c r="O72" s="7" cm="1">
        <f t="array" ref="O72">IFERROR(_FV(A72,"High"), "NA")</f>
        <v>38.15</v>
      </c>
      <c r="P72" s="7" cm="1">
        <f t="array" ref="P72">IFERROR(_FV(A72,"Low"), "NA")</f>
        <v>38.15</v>
      </c>
      <c r="Q72" s="7" cm="1">
        <f t="array" ref="Q72">IFERROR(_FV(A72,"52 week high",TRUE),"NA")</f>
        <v>54.98</v>
      </c>
      <c r="R72" s="7" cm="1">
        <f t="array" ref="R72">IFERROR(_FV(A72,"52 week low",TRUE),"NA")</f>
        <v>27.53</v>
      </c>
      <c r="S72" s="3" cm="1">
        <f t="array" ref="S72">_FV(A72,"Shares outstanding",TRUE)</f>
        <v>298091900</v>
      </c>
      <c r="T72" s="7" cm="1">
        <f t="array" ref="T72">_FV(A72,"Volume")</f>
        <v>500</v>
      </c>
      <c r="U72" s="3" cm="1">
        <f t="array" ref="U72">IFERROR(_FV(A72,"Volume average",TRUE), "NA")</f>
        <v>3052520</v>
      </c>
      <c r="V72" s="5" cm="1">
        <f t="array" ref="V72">IFERROR(_FV(A72,"Beta"), "NA")</f>
        <v>0.32829999999999998</v>
      </c>
      <c r="W72" s="3" cm="1">
        <f t="array" ref="W72">_FV(A72,"Market cap",TRUE)</f>
        <v>12251580000</v>
      </c>
      <c r="X72" s="7" cm="1">
        <f t="array" ref="X72">IFERROR(_FV(A72,"P/E",TRUE), "NA")</f>
        <v>14.59</v>
      </c>
      <c r="Y72" t="str" cm="1">
        <f t="array" ref="Y72">_FV(A72,"Instrument type",TRUE)</f>
        <v>Stock</v>
      </c>
      <c r="Z72" s="6" cm="1">
        <f t="array" ref="Z72">_FV(A72,"Last trade time",TRUE)</f>
        <v>45176.631944444445</v>
      </c>
      <c r="AA72" t="s">
        <v>64</v>
      </c>
      <c r="AB72" t="s">
        <v>26</v>
      </c>
      <c r="AC72" s="3" t="s">
        <v>26</v>
      </c>
      <c r="AD72" s="3" t="s">
        <v>26</v>
      </c>
      <c r="AE72" s="3" t="s">
        <v>26</v>
      </c>
      <c r="AF72" s="7" t="str" cm="1">
        <f t="array" ref="AF72">IFERROR(_xldudf_FS_EQUITYMETRICS($B72, "ytd_price_return_daily"),"NA")</f>
        <v>No data</v>
      </c>
    </row>
    <row r="73" spans="1:32" x14ac:dyDescent="0.2">
      <c r="A73" s="1" t="e" vm="72">
        <v>#VALUE!</v>
      </c>
      <c r="B73" t="str" cm="1">
        <f t="array" ref="B73">_FV(A73,"Ticker symbol",TRUE)</f>
        <v>CPB</v>
      </c>
      <c r="C73" t="str" cm="1">
        <f t="array" ref="C73">_FV(A73,"Official name",TRUE)</f>
        <v>CAMPBELL SOUP COMPANY</v>
      </c>
      <c r="D73" t="str" cm="1">
        <f t="array" ref="D73">_FV(A73,"Headquarters")</f>
        <v>Campbell Pl, CAMDEN, NJ, 08103 US</v>
      </c>
      <c r="E73" s="3" cm="1">
        <f t="array" ref="E73">IFERROR(_FV(A73,"Employees"), "NA")</f>
        <v>14700</v>
      </c>
      <c r="F73" t="str" cm="1">
        <f t="array" ref="F73">_FV(A73,"Industry")</f>
        <v>Food &amp; Tobacco</v>
      </c>
      <c r="G73" s="3" cm="1">
        <f t="array" ref="G73">IFERROR(_FV(A73,"Year incorporated",TRUE), "NA")</f>
        <v>1922</v>
      </c>
      <c r="H73" s="3" t="str" cm="1">
        <f t="array" ref="H73">_FV(A73,"Exchange")</f>
        <v>New York Stock Exchange</v>
      </c>
      <c r="I73" t="str" cm="1">
        <f t="array" ref="I73">_FV(A73,"Currency")</f>
        <v>USD</v>
      </c>
      <c r="J73" s="7" cm="1">
        <f t="array" ref="J73">_FV(A73,"Price")</f>
        <v>41.645000000000003</v>
      </c>
      <c r="K73" s="7" cm="1">
        <f t="array" ref="K73">_FV(A73,"Previous close",TRUE)</f>
        <v>41.1</v>
      </c>
      <c r="L73" s="7" cm="1">
        <f t="array" ref="L73">_FV(A73,"Change")</f>
        <v>0.54500000000000004</v>
      </c>
      <c r="M73" s="4" cm="1">
        <f t="array" ref="M73">_FV(A73,"Change (%)",TRUE)</f>
        <v>1.3260000000000001E-2</v>
      </c>
      <c r="N73" s="7" cm="1">
        <f t="array" ref="N73">IFERROR(_FV(A73,"Open"), "NA")</f>
        <v>41.3</v>
      </c>
      <c r="O73" s="7" cm="1">
        <f t="array" ref="O73">IFERROR(_FV(A73,"High"), "NA")</f>
        <v>41.784999999999997</v>
      </c>
      <c r="P73" s="7" cm="1">
        <f t="array" ref="P73">IFERROR(_FV(A73,"Low"), "NA")</f>
        <v>41.174999999999997</v>
      </c>
      <c r="Q73" s="7" cm="1">
        <f t="array" ref="Q73">IFERROR(_FV(A73,"52 week high",TRUE),"NA")</f>
        <v>57.774999999999999</v>
      </c>
      <c r="R73" s="7" cm="1">
        <f t="array" ref="R73">IFERROR(_FV(A73,"52 week low",TRUE),"NA")</f>
        <v>40.755000000000003</v>
      </c>
      <c r="S73" s="3" cm="1">
        <f t="array" ref="S73">_FV(A73,"Shares outstanding",TRUE)</f>
        <v>298091900</v>
      </c>
      <c r="T73" s="7" cm="1">
        <f t="array" ref="T73">_FV(A73,"Volume")</f>
        <v>803896</v>
      </c>
      <c r="U73" s="3" cm="1">
        <f t="array" ref="U73">IFERROR(_FV(A73,"Volume average",TRUE), "NA")</f>
        <v>2691008</v>
      </c>
      <c r="V73" s="5" cm="1">
        <f t="array" ref="V73">IFERROR(_FV(A73,"Beta"), "NA")</f>
        <v>0.32829999999999998</v>
      </c>
      <c r="W73" s="3" cm="1">
        <f t="array" ref="W73">_FV(A73,"Market cap",TRUE)</f>
        <v>12414037175</v>
      </c>
      <c r="X73" s="7" cm="1">
        <f t="array" ref="X73">IFERROR(_FV(A73,"P/E",TRUE), "NA")</f>
        <v>14.3996</v>
      </c>
      <c r="Y73" t="str" cm="1">
        <f t="array" ref="Y73">_FV(A73,"Instrument type",TRUE)</f>
        <v>Stock</v>
      </c>
      <c r="Z73" s="6" cm="1">
        <f t="array" ref="Z73">_FV(A73,"Last trade time",TRUE)</f>
        <v>45176.642937314064</v>
      </c>
      <c r="AA73" t="s">
        <v>336</v>
      </c>
      <c r="AB73">
        <v>757000000</v>
      </c>
      <c r="AC73" s="3">
        <v>109000000</v>
      </c>
      <c r="AD73" s="3">
        <v>490000000</v>
      </c>
      <c r="AE73" s="3">
        <v>2886000000</v>
      </c>
      <c r="AF73" s="7" cm="1">
        <f t="array" ref="AF73">IFERROR(_xldudf_FS_EQUITYMETRICS($B73, "ytd_price_return_daily"),"NA")</f>
        <v>-0.27365600000000001</v>
      </c>
    </row>
    <row r="74" spans="1:32" x14ac:dyDescent="0.2">
      <c r="A74" s="1" t="e" vm="73">
        <v>#VALUE!</v>
      </c>
      <c r="B74" t="str" cm="1">
        <f t="array" ref="B74">_FV(A74,"Ticker symbol",TRUE)</f>
        <v>COF</v>
      </c>
      <c r="C74" t="str" cm="1">
        <f t="array" ref="C74">_FV(A74,"Official name",TRUE)</f>
        <v>CAPITAL ONE FINANCIAL CORPORATION</v>
      </c>
      <c r="D74" t="str" cm="1">
        <f t="array" ref="D74">_FV(A74,"Headquarters")</f>
        <v>Suite 1400, 1680 Capital One Drive, MCLEAN, VA, 22102 US</v>
      </c>
      <c r="E74" s="3" cm="1">
        <f t="array" ref="E74">IFERROR(_FV(A74,"Employees"), "NA")</f>
        <v>55600</v>
      </c>
      <c r="F74" t="str" cm="1">
        <f t="array" ref="F74">_FV(A74,"Industry")</f>
        <v>Banking Services</v>
      </c>
      <c r="G74" s="3" cm="1">
        <f t="array" ref="G74">IFERROR(_FV(A74,"Year incorporated",TRUE), "NA")</f>
        <v>1994</v>
      </c>
      <c r="H74" s="3" t="str" cm="1">
        <f t="array" ref="H74">_FV(A74,"Exchange")</f>
        <v>New York Stock Exchange</v>
      </c>
      <c r="I74" t="str" cm="1">
        <f t="array" ref="I74">_FV(A74,"Currency")</f>
        <v>USD</v>
      </c>
      <c r="J74" s="7" cm="1">
        <f t="array" ref="J74">_FV(A74,"Price")</f>
        <v>100.17</v>
      </c>
      <c r="K74" s="7" cm="1">
        <f t="array" ref="K74">_FV(A74,"Previous close",TRUE)</f>
        <v>101.46</v>
      </c>
      <c r="L74" s="7" cm="1">
        <f t="array" ref="L74">_FV(A74,"Change")</f>
        <v>-1.29</v>
      </c>
      <c r="M74" s="4" cm="1">
        <f t="array" ref="M74">_FV(A74,"Change (%)",TRUE)</f>
        <v>-1.2714000000000001E-2</v>
      </c>
      <c r="N74" s="7" cm="1">
        <f t="array" ref="N74">IFERROR(_FV(A74,"Open"), "NA")</f>
        <v>100.46</v>
      </c>
      <c r="O74" s="7" cm="1">
        <f t="array" ref="O74">IFERROR(_FV(A74,"High"), "NA")</f>
        <v>100.9</v>
      </c>
      <c r="P74" s="7" cm="1">
        <f t="array" ref="P74">IFERROR(_FV(A74,"Low"), "NA")</f>
        <v>99.68</v>
      </c>
      <c r="Q74" s="7" cm="1">
        <f t="array" ref="Q74">IFERROR(_FV(A74,"52 week high",TRUE),"NA")</f>
        <v>123.09</v>
      </c>
      <c r="R74" s="7" cm="1">
        <f t="array" ref="R74">IFERROR(_FV(A74,"52 week low",TRUE),"NA")</f>
        <v>83.93</v>
      </c>
      <c r="S74" s="3" cm="1">
        <f t="array" ref="S74">_FV(A74,"Shares outstanding",TRUE)</f>
        <v>381441400</v>
      </c>
      <c r="T74" s="7" cm="1">
        <f t="array" ref="T74">_FV(A74,"Volume")</f>
        <v>389144</v>
      </c>
      <c r="U74" s="3" cm="1">
        <f t="array" ref="U74">IFERROR(_FV(A74,"Volume average",TRUE), "NA")</f>
        <v>1932792</v>
      </c>
      <c r="V74" s="5" cm="1">
        <f t="array" ref="V74">IFERROR(_FV(A74,"Beta"), "NA")</f>
        <v>1.4724999999999999</v>
      </c>
      <c r="W74" s="3" cm="1">
        <f t="array" ref="W74">_FV(A74,"Market cap",TRUE)</f>
        <v>38208985038</v>
      </c>
      <c r="X74" s="7" cm="1">
        <f t="array" ref="X74">IFERROR(_FV(A74,"P/E",TRUE), "NA")</f>
        <v>7.7691999999999997</v>
      </c>
      <c r="Y74" t="str" cm="1">
        <f t="array" ref="Y74">_FV(A74,"Instrument type",TRUE)</f>
        <v>Stock</v>
      </c>
      <c r="Z74" s="6" cm="1">
        <f t="array" ref="Z74">_FV(A74,"Last trade time",TRUE)</f>
        <v>45176.64297122656</v>
      </c>
      <c r="AA74" t="s">
        <v>337</v>
      </c>
      <c r="AB74">
        <v>7360000000</v>
      </c>
      <c r="AC74" s="3" t="s">
        <v>26</v>
      </c>
      <c r="AD74" s="3" t="s">
        <v>26</v>
      </c>
      <c r="AE74" s="3">
        <v>7310000000</v>
      </c>
      <c r="AF74" s="7" cm="1">
        <f t="array" ref="AF74">IFERROR(_xldudf_FS_EQUITYMETRICS($B74, "ytd_price_return_daily"),"NA")</f>
        <v>9.4449000000000005E-2</v>
      </c>
    </row>
    <row r="75" spans="1:32" x14ac:dyDescent="0.2">
      <c r="A75" s="1" t="e" vm="74">
        <v>#VALUE!</v>
      </c>
      <c r="B75" t="str" cm="1">
        <f t="array" ref="B75">_FV(A75,"Ticker symbol",TRUE)</f>
        <v>CAH</v>
      </c>
      <c r="C75" t="str" cm="1">
        <f t="array" ref="C75">_FV(A75,"Official name",TRUE)</f>
        <v>CARDINAL HEALTH, INC.</v>
      </c>
      <c r="D75" t="str" cm="1">
        <f t="array" ref="D75">_FV(A75,"Headquarters")</f>
        <v>7000 Cardinal Pl, DUBLIN, OH, 43017 US</v>
      </c>
      <c r="E75" s="3" cm="1">
        <f t="array" ref="E75">IFERROR(_FV(A75,"Employees"), "NA")</f>
        <v>48000</v>
      </c>
      <c r="F75" t="str" cm="1">
        <f t="array" ref="F75">_FV(A75,"Industry")</f>
        <v>Pharmaceuticals</v>
      </c>
      <c r="G75" s="3" cm="1">
        <f t="array" ref="G75">IFERROR(_FV(A75,"Year incorporated",TRUE), "NA")</f>
        <v>1979</v>
      </c>
      <c r="H75" s="3" t="str" cm="1">
        <f t="array" ref="H75">_FV(A75,"Exchange")</f>
        <v>New York Stock Exchange</v>
      </c>
      <c r="I75" t="str" cm="1">
        <f t="array" ref="I75">_FV(A75,"Currency")</f>
        <v>USD</v>
      </c>
      <c r="J75" s="7" cm="1">
        <f t="array" ref="J75">_FV(A75,"Price")</f>
        <v>88.67</v>
      </c>
      <c r="K75" s="7" cm="1">
        <f t="array" ref="K75">_FV(A75,"Previous close",TRUE)</f>
        <v>87.25</v>
      </c>
      <c r="L75" s="7" cm="1">
        <f t="array" ref="L75">_FV(A75,"Change")</f>
        <v>1.42</v>
      </c>
      <c r="M75" s="4" cm="1">
        <f t="array" ref="M75">_FV(A75,"Change (%)",TRUE)</f>
        <v>1.6274999999999998E-2</v>
      </c>
      <c r="N75" s="7" cm="1">
        <f t="array" ref="N75">IFERROR(_FV(A75,"Open"), "NA")</f>
        <v>87.71</v>
      </c>
      <c r="O75" s="7" cm="1">
        <f t="array" ref="O75">IFERROR(_FV(A75,"High"), "NA")</f>
        <v>89.09</v>
      </c>
      <c r="P75" s="7" cm="1">
        <f t="array" ref="P75">IFERROR(_FV(A75,"Low"), "NA")</f>
        <v>87.61</v>
      </c>
      <c r="Q75" s="7" cm="1">
        <f t="array" ref="Q75">IFERROR(_FV(A75,"52 week high",TRUE),"NA")</f>
        <v>95.45</v>
      </c>
      <c r="R75" s="7" cm="1">
        <f t="array" ref="R75">IFERROR(_FV(A75,"52 week low",TRUE),"NA")</f>
        <v>64.989999999999995</v>
      </c>
      <c r="S75" s="3" cm="1">
        <f t="array" ref="S75">_FV(A75,"Shares outstanding",TRUE)</f>
        <v>250681600</v>
      </c>
      <c r="T75" s="7" cm="1">
        <f t="array" ref="T75">_FV(A75,"Volume")</f>
        <v>483212</v>
      </c>
      <c r="U75" s="3" cm="1">
        <f t="array" ref="U75">IFERROR(_FV(A75,"Volume average",TRUE), "NA")</f>
        <v>2458602</v>
      </c>
      <c r="V75" s="5" cm="1">
        <f t="array" ref="V75">IFERROR(_FV(A75,"Beta"), "NA")</f>
        <v>0.79879999999999995</v>
      </c>
      <c r="W75" s="3" cm="1">
        <f t="array" ref="W75">_FV(A75,"Market cap",TRUE)</f>
        <v>22227937472</v>
      </c>
      <c r="X75" s="7" cm="1">
        <f t="array" ref="X75">IFERROR(_FV(A75,"P/E",TRUE), "NA")</f>
        <v>88.035300000000007</v>
      </c>
      <c r="Y75" t="str" cm="1">
        <f t="array" ref="Y75">_FV(A75,"Instrument type",TRUE)</f>
        <v>Stock</v>
      </c>
      <c r="Z75" s="6" cm="1">
        <f t="array" ref="Z75">_FV(A75,"Last trade time",TRUE)</f>
        <v>45176.642939837497</v>
      </c>
      <c r="AA75" t="s">
        <v>338</v>
      </c>
      <c r="AB75">
        <v>-933000000</v>
      </c>
      <c r="AC75" s="3">
        <v>4717000000</v>
      </c>
      <c r="AD75" s="3">
        <v>10561000000</v>
      </c>
      <c r="AE75" s="3">
        <v>30550000000</v>
      </c>
      <c r="AF75" s="7" cm="1">
        <f t="array" ref="AF75">IFERROR(_xldudf_FS_EQUITYMETRICS($B75, "ytd_price_return_daily"),"NA")</f>
        <v>0.13061</v>
      </c>
    </row>
    <row r="76" spans="1:32" x14ac:dyDescent="0.2">
      <c r="A76" s="1" t="e" vm="75">
        <v>#VALUE!</v>
      </c>
      <c r="B76" t="str" cm="1">
        <f t="array" ref="B76">_FV(A76,"Ticker symbol",TRUE)</f>
        <v>KMX</v>
      </c>
      <c r="C76" t="str" cm="1">
        <f t="array" ref="C76">_FV(A76,"Official name",TRUE)</f>
        <v>CARMAX, INC.</v>
      </c>
      <c r="D76" t="str" cm="1">
        <f t="array" ref="D76">_FV(A76,"Headquarters")</f>
        <v>12800 Tuckahoe Creek Pkwy, RICHMOND, VA, 23238 US</v>
      </c>
      <c r="E76" s="3" cm="1">
        <f t="array" ref="E76">IFERROR(_FV(A76,"Employees"), "NA")</f>
        <v>30621</v>
      </c>
      <c r="F76" t="str" cm="1">
        <f t="array" ref="F76">_FV(A76,"Industry")</f>
        <v>Specialty Retailers</v>
      </c>
      <c r="G76" s="3" cm="1">
        <f t="array" ref="G76">IFERROR(_FV(A76,"Year incorporated",TRUE), "NA")</f>
        <v>1996</v>
      </c>
      <c r="H76" s="3" t="str" cm="1">
        <f t="array" ref="H76">_FV(A76,"Exchange")</f>
        <v>New York Stock Exchange</v>
      </c>
      <c r="I76" t="str" cm="1">
        <f t="array" ref="I76">_FV(A76,"Currency")</f>
        <v>USD</v>
      </c>
      <c r="J76" s="7" cm="1">
        <f t="array" ref="J76">_FV(A76,"Price")</f>
        <v>81.61</v>
      </c>
      <c r="K76" s="7" cm="1">
        <f t="array" ref="K76">_FV(A76,"Previous close",TRUE)</f>
        <v>81.56</v>
      </c>
      <c r="L76" s="7" cm="1">
        <f t="array" ref="L76">_FV(A76,"Change")</f>
        <v>0.05</v>
      </c>
      <c r="M76" s="4" cm="1">
        <f t="array" ref="M76">_FV(A76,"Change (%)",TRUE)</f>
        <v>6.1300000000000005E-4</v>
      </c>
      <c r="N76" s="7" cm="1">
        <f t="array" ref="N76">IFERROR(_FV(A76,"Open"), "NA")</f>
        <v>81.22</v>
      </c>
      <c r="O76" s="7" cm="1">
        <f t="array" ref="O76">IFERROR(_FV(A76,"High"), "NA")</f>
        <v>81.64</v>
      </c>
      <c r="P76" s="7" cm="1">
        <f t="array" ref="P76">IFERROR(_FV(A76,"Low"), "NA")</f>
        <v>80.709999999999994</v>
      </c>
      <c r="Q76" s="7" cm="1">
        <f t="array" ref="Q76">IFERROR(_FV(A76,"52 week high",TRUE),"NA")</f>
        <v>93.34</v>
      </c>
      <c r="R76" s="7" cm="1">
        <f t="array" ref="R76">IFERROR(_FV(A76,"52 week low",TRUE),"NA")</f>
        <v>52.1</v>
      </c>
      <c r="S76" s="3" cm="1">
        <f t="array" ref="S76">_FV(A76,"Shares outstanding",TRUE)</f>
        <v>158209600</v>
      </c>
      <c r="T76" s="7" cm="1">
        <f t="array" ref="T76">_FV(A76,"Volume")</f>
        <v>214475</v>
      </c>
      <c r="U76" s="3" cm="1">
        <f t="array" ref="U76">IFERROR(_FV(A76,"Volume average",TRUE), "NA")</f>
        <v>1202006</v>
      </c>
      <c r="V76" s="5" cm="1">
        <f t="array" ref="V76">IFERROR(_FV(A76,"Beta"), "NA")</f>
        <v>1.4334</v>
      </c>
      <c r="W76" s="3" cm="1">
        <f t="array" ref="W76">_FV(A76,"Market cap",TRUE)</f>
        <v>12903580000</v>
      </c>
      <c r="X76" s="7" cm="1">
        <f t="array" ref="X76">IFERROR(_FV(A76,"P/E",TRUE), "NA")</f>
        <v>28.142600000000002</v>
      </c>
      <c r="Y76" t="str" cm="1">
        <f t="array" ref="Y76">_FV(A76,"Instrument type",TRUE)</f>
        <v>Stock</v>
      </c>
      <c r="Z76" s="6" cm="1">
        <f t="array" ref="Z76">_FV(A76,"Last trade time",TRUE)</f>
        <v>45176.642722476565</v>
      </c>
      <c r="AA76" t="s">
        <v>339</v>
      </c>
      <c r="AB76">
        <v>484762000</v>
      </c>
      <c r="AC76" s="3">
        <v>314758000</v>
      </c>
      <c r="AD76" s="3">
        <v>298783000</v>
      </c>
      <c r="AE76" s="3">
        <v>1938311000</v>
      </c>
      <c r="AF76" s="7" cm="1">
        <f t="array" ref="AF76">IFERROR(_xldudf_FS_EQUITYMETRICS($B76, "ytd_price_return_daily"),"NA")</f>
        <v>0.352439</v>
      </c>
    </row>
    <row r="77" spans="1:32" x14ac:dyDescent="0.2">
      <c r="A77" s="1" t="e" vm="76">
        <v>#VALUE!</v>
      </c>
      <c r="B77" t="str" cm="1">
        <f t="array" ref="B77">_FV(A77,"Ticker symbol",TRUE)</f>
        <v>CCE</v>
      </c>
      <c r="C77" t="str" cm="1">
        <f t="array" ref="C77">_FV(A77,"Official name",TRUE)</f>
        <v>CARNEGIE CLEAN ENERGY LIMITED</v>
      </c>
      <c r="D77" t="str" cm="1">
        <f t="array" ref="D77">_FV(A77,"Headquarters")</f>
        <v>21 North Mole Drive, North Fremantle, WESTERN AUSTRALIA, 6159 AU</v>
      </c>
      <c r="E77" s="3" cm="1">
        <f t="array" ref="E77">IFERROR(_FV(A77,"Employees"), "NA")</f>
        <v>52</v>
      </c>
      <c r="F77" t="str" cm="1">
        <f t="array" ref="F77">_FV(A77,"Industry")</f>
        <v>Electrical Utilities &amp; IPPs</v>
      </c>
      <c r="G77" s="3" cm="1">
        <f t="array" ref="G77">IFERROR(_FV(A77,"Year incorporated",TRUE), "NA")</f>
        <v>1987</v>
      </c>
      <c r="H77" s="3" t="str" cm="1">
        <f t="array" ref="H77">_FV(A77,"Exchange")</f>
        <v>Australian Securities Exchange</v>
      </c>
      <c r="I77" t="str" cm="1">
        <f t="array" ref="I77">_FV(A77,"Currency")</f>
        <v>AUD</v>
      </c>
      <c r="J77" s="7" cm="1">
        <f t="array" ref="J77">_FV(A77,"Price")</f>
        <v>2E-3</v>
      </c>
      <c r="K77" s="7" cm="1">
        <f t="array" ref="K77">_FV(A77,"Previous close",TRUE)</f>
        <v>2E-3</v>
      </c>
      <c r="L77" s="7" cm="1">
        <f t="array" ref="L77">_FV(A77,"Change")</f>
        <v>0</v>
      </c>
      <c r="M77" s="4" cm="1">
        <f t="array" ref="M77">_FV(A77,"Change (%)",TRUE)</f>
        <v>0</v>
      </c>
      <c r="N77" s="7" cm="1">
        <f t="array" ref="N77">IFERROR(_FV(A77,"Open"), "NA")</f>
        <v>2E-3</v>
      </c>
      <c r="O77" s="7" cm="1">
        <f t="array" ref="O77">IFERROR(_FV(A77,"High"), "NA")</f>
        <v>2E-3</v>
      </c>
      <c r="P77" s="7" cm="1">
        <f t="array" ref="P77">IFERROR(_FV(A77,"Low"), "NA")</f>
        <v>1.5E-3</v>
      </c>
      <c r="Q77" s="7" cm="1">
        <f t="array" ref="Q77">IFERROR(_FV(A77,"52 week high",TRUE),"NA")</f>
        <v>3.0000000000000001E-3</v>
      </c>
      <c r="R77" s="7" cm="1">
        <f t="array" ref="R77">IFERROR(_FV(A77,"52 week low",TRUE),"NA")</f>
        <v>1E-3</v>
      </c>
      <c r="S77" s="3" cm="1">
        <f t="array" ref="S77">_FV(A77,"Shares outstanding",TRUE)</f>
        <v>15642570000</v>
      </c>
      <c r="T77" s="7" cm="1">
        <f t="array" ref="T77">_FV(A77,"Volume")</f>
        <v>26310474</v>
      </c>
      <c r="U77" s="3" cm="1">
        <f t="array" ref="U77">IFERROR(_FV(A77,"Volume average",TRUE), "NA")</f>
        <v>1379960</v>
      </c>
      <c r="V77" s="5" cm="1">
        <f t="array" ref="V77">IFERROR(_FV(A77,"Beta"), "NA")</f>
        <v>1.1014999999999999</v>
      </c>
      <c r="W77" s="3" cm="1">
        <f t="array" ref="W77">_FV(A77,"Market cap",TRUE)</f>
        <v>31285150</v>
      </c>
      <c r="X77" s="7" t="str" cm="1">
        <f t="array" ref="X77">IFERROR(_FV(A77,"P/E",TRUE), "NA")</f>
        <v>NA</v>
      </c>
      <c r="Y77" t="str" cm="1">
        <f t="array" ref="Y77">_FV(A77,"Instrument type",TRUE)</f>
        <v>Stock</v>
      </c>
      <c r="Z77" s="6" cm="1">
        <f t="array" ref="Z77">_FV(A77,"Last trade time",TRUE)</f>
        <v>45176.375011574077</v>
      </c>
      <c r="AA77" t="s">
        <v>64</v>
      </c>
      <c r="AB77" t="s">
        <v>26</v>
      </c>
      <c r="AC77" s="3" t="s">
        <v>26</v>
      </c>
      <c r="AD77" s="3" t="s">
        <v>26</v>
      </c>
      <c r="AE77" s="3" t="s">
        <v>26</v>
      </c>
      <c r="AF77" s="7" t="str" cm="1">
        <f t="array" ref="AF77">IFERROR(_xldudf_FS_EQUITYMETRICS($B77, "ytd_price_return_daily"),"NA")</f>
        <v>No data</v>
      </c>
    </row>
    <row r="78" spans="1:32" x14ac:dyDescent="0.2">
      <c r="A78" s="1" t="e" vm="77">
        <v>#VALUE!</v>
      </c>
      <c r="B78" t="str" cm="1">
        <f t="array" ref="B78">_FV(A78,"Ticker symbol",TRUE)</f>
        <v>CCL</v>
      </c>
      <c r="C78" t="str" cm="1">
        <f t="array" ref="C78">_FV(A78,"Official name",TRUE)</f>
        <v>CARNIVAL PLC</v>
      </c>
      <c r="D78" t="str" cm="1">
        <f t="array" ref="D78">_FV(A78,"Headquarters")</f>
        <v>Carnival House, 100 Harbour Parade, SOUTHAMPTON, HAMPSHIRE, SO15 1ST GB</v>
      </c>
      <c r="E78" s="3" cm="1">
        <f t="array" ref="E78">IFERROR(_FV(A78,"Employees"), "NA")</f>
        <v>85000</v>
      </c>
      <c r="F78" t="str" cm="1">
        <f t="array" ref="F78">_FV(A78,"Industry")</f>
        <v>Hotels &amp; Entertainment Services</v>
      </c>
      <c r="G78" s="3" cm="1">
        <f t="array" ref="G78">IFERROR(_FV(A78,"Year incorporated",TRUE), "NA")</f>
        <v>2000</v>
      </c>
      <c r="H78" s="3" t="str" cm="1">
        <f t="array" ref="H78">_FV(A78,"Exchange")</f>
        <v>London Stock Exchange</v>
      </c>
      <c r="I78" t="str" cm="1">
        <f t="array" ref="I78">_FV(A78,"Currency")</f>
        <v>GBp</v>
      </c>
      <c r="J78" s="7" cm="1">
        <f t="array" ref="J78">_FV(A78,"Price")</f>
        <v>1079.5</v>
      </c>
      <c r="K78" s="7" cm="1">
        <f t="array" ref="K78">_FV(A78,"Previous close",TRUE)</f>
        <v>1083.5</v>
      </c>
      <c r="L78" s="7" cm="1">
        <f t="array" ref="L78">_FV(A78,"Change")</f>
        <v>-4</v>
      </c>
      <c r="M78" s="4" cm="1">
        <f t="array" ref="M78">_FV(A78,"Change (%)",TRUE)</f>
        <v>-3.6919999999999995E-3</v>
      </c>
      <c r="N78" s="7" cm="1">
        <f t="array" ref="N78">IFERROR(_FV(A78,"Open"), "NA")</f>
        <v>1079.5</v>
      </c>
      <c r="O78" s="7" cm="1">
        <f t="array" ref="O78">IFERROR(_FV(A78,"High"), "NA")</f>
        <v>1105.5</v>
      </c>
      <c r="P78" s="7" cm="1">
        <f t="array" ref="P78">IFERROR(_FV(A78,"Low"), "NA")</f>
        <v>1074</v>
      </c>
      <c r="Q78" s="7" cm="1">
        <f t="array" ref="Q78">IFERROR(_FV(A78,"52 week high",TRUE),"NA")</f>
        <v>1376.6310000000001</v>
      </c>
      <c r="R78" s="7" cm="1">
        <f t="array" ref="R78">IFERROR(_FV(A78,"52 week low",TRUE),"NA")</f>
        <v>482.9</v>
      </c>
      <c r="S78" s="3" cm="1">
        <f t="array" ref="S78">_FV(A78,"Shares outstanding",TRUE)</f>
        <v>1265525000</v>
      </c>
      <c r="T78" s="7" cm="1">
        <f t="array" ref="T78">_FV(A78,"Volume")</f>
        <v>183403</v>
      </c>
      <c r="U78" s="3" cm="1">
        <f t="array" ref="U78">IFERROR(_FV(A78,"Volume average",TRUE), "NA")</f>
        <v>312840</v>
      </c>
      <c r="V78" s="5" cm="1">
        <f t="array" ref="V78">IFERROR(_FV(A78,"Beta"), "NA")</f>
        <v>3.0087999999999999</v>
      </c>
      <c r="W78" s="3" cm="1">
        <f t="array" ref="W78">_FV(A78,"Market cap",TRUE)</f>
        <v>15402760000</v>
      </c>
      <c r="X78" s="7" cm="1">
        <f t="array" ref="X78">IFERROR(_FV(A78,"P/E",TRUE), "NA")</f>
        <v>0</v>
      </c>
      <c r="Y78" t="str" cm="1">
        <f t="array" ref="Y78">_FV(A78,"Instrument type",TRUE)</f>
        <v>Stock</v>
      </c>
      <c r="Z78" s="6" cm="1">
        <f t="array" ref="Z78">_FV(A78,"Last trade time",TRUE)</f>
        <v>45176.632430057813</v>
      </c>
      <c r="AA78" t="s">
        <v>340</v>
      </c>
      <c r="AB78">
        <v>-6094000000</v>
      </c>
      <c r="AC78" s="3">
        <v>4029000000</v>
      </c>
      <c r="AD78" s="3">
        <v>395000000</v>
      </c>
      <c r="AE78" s="3">
        <v>10605000000</v>
      </c>
      <c r="AF78" s="7" cm="1">
        <f t="array" ref="AF78">IFERROR(_xldudf_FS_EQUITYMETRICS($B78, "ytd_price_return_daily"),"NA")</f>
        <v>0.90694799999999998</v>
      </c>
    </row>
    <row r="79" spans="1:32" x14ac:dyDescent="0.2">
      <c r="A79" s="1" t="e" vm="78">
        <v>#VALUE!</v>
      </c>
      <c r="B79" t="str" cm="1">
        <f t="array" ref="B79">_FV(A79,"Ticker symbol",TRUE)</f>
        <v>CA</v>
      </c>
      <c r="C79" t="str" cm="1">
        <f t="array" ref="C79">_FV(A79,"Official name",TRUE)</f>
        <v>Carrefour SA</v>
      </c>
      <c r="D79" t="str" cm="1">
        <f t="array" ref="D79">_FV(A79,"Headquarters")</f>
        <v>93 Avenue de Paris, MASSY, ILE-DE-FRANCE, 91300 FR</v>
      </c>
      <c r="E79" s="3" cm="1">
        <f t="array" ref="E79">IFERROR(_FV(A79,"Employees"), "NA")</f>
        <v>346666</v>
      </c>
      <c r="F79" t="str" cm="1">
        <f t="array" ref="F79">_FV(A79,"Industry")</f>
        <v>Food &amp; Drug Retailing</v>
      </c>
      <c r="G79" s="3" cm="1">
        <f t="array" ref="G79">IFERROR(_FV(A79,"Year incorporated",TRUE), "NA")</f>
        <v>1963</v>
      </c>
      <c r="H79" s="3" t="str" cm="1">
        <f t="array" ref="H79">_FV(A79,"Exchange")</f>
        <v>Euronext Paris</v>
      </c>
      <c r="I79" t="str" cm="1">
        <f t="array" ref="I79">_FV(A79,"Currency")</f>
        <v>EUR</v>
      </c>
      <c r="J79" s="7" cm="1">
        <f t="array" ref="J79">_FV(A79,"Price")</f>
        <v>16.684999999999999</v>
      </c>
      <c r="K79" s="7" cm="1">
        <f t="array" ref="K79">_FV(A79,"Previous close",TRUE)</f>
        <v>16.614999999999998</v>
      </c>
      <c r="L79" s="7" cm="1">
        <f t="array" ref="L79">_FV(A79,"Change")</f>
        <v>7.0000000000000007E-2</v>
      </c>
      <c r="M79" s="4" cm="1">
        <f t="array" ref="M79">_FV(A79,"Change (%)",TRUE)</f>
        <v>4.2129999999999997E-3</v>
      </c>
      <c r="N79" s="7" cm="1">
        <f t="array" ref="N79">IFERROR(_FV(A79,"Open"), "NA")</f>
        <v>16.55</v>
      </c>
      <c r="O79" s="7" cm="1">
        <f t="array" ref="O79">IFERROR(_FV(A79,"High"), "NA")</f>
        <v>16.765000000000001</v>
      </c>
      <c r="P79" s="7" cm="1">
        <f t="array" ref="P79">IFERROR(_FV(A79,"Low"), "NA")</f>
        <v>16.445</v>
      </c>
      <c r="Q79" s="7" cm="1">
        <f t="array" ref="Q79">IFERROR(_FV(A79,"52 week high",TRUE),"NA")</f>
        <v>19.190000000000001</v>
      </c>
      <c r="R79" s="7" cm="1">
        <f t="array" ref="R79">IFERROR(_FV(A79,"52 week low",TRUE),"NA")</f>
        <v>13.85</v>
      </c>
      <c r="S79" s="3" cm="1">
        <f t="array" ref="S79">_FV(A79,"Shares outstanding",TRUE)</f>
        <v>719983800</v>
      </c>
      <c r="T79" s="7" cm="1">
        <f t="array" ref="T79">_FV(A79,"Volume")</f>
        <v>1255546</v>
      </c>
      <c r="U79" s="3" cm="1">
        <f t="array" ref="U79">IFERROR(_FV(A79,"Volume average",TRUE), "NA")</f>
        <v>1988330</v>
      </c>
      <c r="V79" s="5" cm="1">
        <f t="array" ref="V79">IFERROR(_FV(A79,"Beta"), "NA")</f>
        <v>0.52939999999999998</v>
      </c>
      <c r="W79" s="3" cm="1">
        <f t="array" ref="W79">_FV(A79,"Market cap",TRUE)</f>
        <v>11962530000</v>
      </c>
      <c r="X79" s="7" cm="1">
        <f t="array" ref="X79">IFERROR(_FV(A79,"P/E",TRUE), "NA")</f>
        <v>6.1741000000000001</v>
      </c>
      <c r="Y79" t="str" cm="1">
        <f t="array" ref="Y79">_FV(A79,"Instrument type",TRUE)</f>
        <v>Stock</v>
      </c>
      <c r="Z79" s="6" cm="1">
        <f t="array" ref="Z79">_FV(A79,"Last trade time",TRUE)</f>
        <v>45176.632592592592</v>
      </c>
      <c r="AA79" t="s">
        <v>64</v>
      </c>
      <c r="AB79" t="s">
        <v>26</v>
      </c>
      <c r="AC79" s="3" t="s">
        <v>26</v>
      </c>
      <c r="AD79" s="3" t="s">
        <v>26</v>
      </c>
      <c r="AE79" s="3" t="s">
        <v>26</v>
      </c>
      <c r="AF79" s="7" t="str" cm="1">
        <f t="array" ref="AF79">IFERROR(_xldudf_FS_EQUITYMETRICS($B79, "ytd_price_return_daily"),"NA")</f>
        <v>No data</v>
      </c>
    </row>
    <row r="80" spans="1:32" x14ac:dyDescent="0.2">
      <c r="A80" s="1" t="e" vm="79">
        <v>#VALUE!</v>
      </c>
      <c r="B80" t="str" cm="1">
        <f t="array" ref="B80">_FV(A80,"Ticker symbol",TRUE)</f>
        <v>CAT</v>
      </c>
      <c r="C80" t="str" cm="1">
        <f t="array" ref="C80">_FV(A80,"Official name",TRUE)</f>
        <v>CAT STRATEGIC METALS CORPORATION</v>
      </c>
      <c r="D80" t="str" cm="1">
        <f t="array" ref="D80">_FV(A80,"Headquarters")</f>
        <v>1010 - 789 W. Pender Street, VANCOUVER, BC, V6C 1H2 CA</v>
      </c>
      <c r="E80" s="3" t="str" cm="1">
        <f t="array" ref="E80">IFERROR(_FV(A80,"Employees"), "NA")</f>
        <v>NA</v>
      </c>
      <c r="F80" t="str" cm="1">
        <f t="array" ref="F80">_FV(A80,"Industry")</f>
        <v>Metals &amp; Mining</v>
      </c>
      <c r="G80" s="3" cm="1">
        <f t="array" ref="G80">IFERROR(_FV(A80,"Year incorporated",TRUE), "NA")</f>
        <v>2010</v>
      </c>
      <c r="H80" s="3" t="str" cm="1">
        <f t="array" ref="H80">_FV(A80,"Exchange")</f>
        <v>Canadian National Stock Exchange</v>
      </c>
      <c r="I80" t="str" cm="1">
        <f t="array" ref="I80">_FV(A80,"Currency")</f>
        <v>CAD</v>
      </c>
      <c r="J80" s="7" cm="1">
        <f t="array" ref="J80">_FV(A80,"Price")</f>
        <v>2.5000000000000001E-2</v>
      </c>
      <c r="K80" s="7" cm="1">
        <f t="array" ref="K80">_FV(A80,"Previous close",TRUE)</f>
        <v>2.5000000000000001E-2</v>
      </c>
      <c r="L80" s="7" cm="1">
        <f t="array" ref="L80">_FV(A80,"Change")</f>
        <v>0</v>
      </c>
      <c r="M80" s="4" cm="1">
        <f t="array" ref="M80">_FV(A80,"Change (%)",TRUE)</f>
        <v>0</v>
      </c>
      <c r="N80" s="7" cm="1">
        <f t="array" ref="N80">IFERROR(_FV(A80,"Open"), "NA")</f>
        <v>2.5000000000000001E-2</v>
      </c>
      <c r="O80" s="7" cm="1">
        <f t="array" ref="O80">IFERROR(_FV(A80,"High"), "NA")</f>
        <v>2.5000000000000001E-2</v>
      </c>
      <c r="P80" s="7" cm="1">
        <f t="array" ref="P80">IFERROR(_FV(A80,"Low"), "NA")</f>
        <v>2.5000000000000001E-2</v>
      </c>
      <c r="Q80" s="7" cm="1">
        <f t="array" ref="Q80">IFERROR(_FV(A80,"52 week high",TRUE),"NA")</f>
        <v>0.04</v>
      </c>
      <c r="R80" s="7" cm="1">
        <f t="array" ref="R80">IFERROR(_FV(A80,"52 week low",TRUE),"NA")</f>
        <v>5.0000000000000001E-3</v>
      </c>
      <c r="S80" s="3" cm="1">
        <f t="array" ref="S80">_FV(A80,"Shares outstanding",TRUE)</f>
        <v>272143500</v>
      </c>
      <c r="T80" s="7" cm="1">
        <f t="array" ref="T80">_FV(A80,"Volume")</f>
        <v>30500</v>
      </c>
      <c r="U80" s="3" cm="1">
        <f t="array" ref="U80">IFERROR(_FV(A80,"Volume average",TRUE), "NA")</f>
        <v>827620</v>
      </c>
      <c r="V80" s="5" cm="1">
        <f t="array" ref="V80">IFERROR(_FV(A80,"Beta"), "NA")</f>
        <v>0.31929999999999997</v>
      </c>
      <c r="W80" s="3" cm="1">
        <f t="array" ref="W80">_FV(A80,"Market cap",TRUE)</f>
        <v>6803590</v>
      </c>
      <c r="X80" s="7" t="str" cm="1">
        <f t="array" ref="X80">IFERROR(_FV(A80,"P/E",TRUE), "NA")</f>
        <v>NA</v>
      </c>
      <c r="Y80" t="str" cm="1">
        <f t="array" ref="Y80">_FV(A80,"Instrument type",TRUE)</f>
        <v>Stock</v>
      </c>
      <c r="Z80" s="6" cm="1">
        <f t="array" ref="Z80">_FV(A80,"Last trade time",TRUE)</f>
        <v>45176.60159071719</v>
      </c>
      <c r="AA80" t="s">
        <v>341</v>
      </c>
      <c r="AB80">
        <v>6705000000</v>
      </c>
      <c r="AC80" s="3">
        <v>7004000000</v>
      </c>
      <c r="AD80" s="3">
        <v>8856000000</v>
      </c>
      <c r="AE80" s="3">
        <v>31531000000</v>
      </c>
      <c r="AF80" s="7" cm="1">
        <f t="array" ref="AF80">IFERROR(_xldudf_FS_EQUITYMETRICS($B80, "ytd_price_return_daily"),"NA")</f>
        <v>0.17561399999999999</v>
      </c>
    </row>
    <row r="81" spans="1:32" x14ac:dyDescent="0.2">
      <c r="A81" t="e" vm="80">
        <v>#VALUE!</v>
      </c>
      <c r="B81" t="str" cm="1">
        <f t="array" ref="B81">_FV(A81,"Ticker symbol",TRUE)</f>
        <v>CNC</v>
      </c>
      <c r="C81" t="str" cm="1">
        <f t="array" ref="C81">_FV(A81,"Official name",TRUE)</f>
        <v>CENTENE CORPORATION</v>
      </c>
      <c r="D81" t="str" cm="1">
        <f t="array" ref="D81">_FV(A81,"Headquarters")</f>
        <v>7700 Forsyth Blvd, ST. LOUIS, MO, 63105-1807 US</v>
      </c>
      <c r="E81" s="3" cm="1">
        <f t="array" ref="E81">IFERROR(_FV(A81,"Employees"), "NA")</f>
        <v>74300</v>
      </c>
      <c r="F81" t="str" cm="1">
        <f t="array" ref="F81">_FV(A81,"Industry")</f>
        <v>Healthcare Providers &amp; Services</v>
      </c>
      <c r="G81" s="3" cm="1">
        <f t="array" ref="G81">IFERROR(_FV(A81,"Year incorporated",TRUE), "NA")</f>
        <v>2001</v>
      </c>
      <c r="H81" s="3" t="str" cm="1">
        <f t="array" ref="H81">_FV(A81,"Exchange")</f>
        <v>New York Stock Exchange</v>
      </c>
      <c r="I81" t="str" cm="1">
        <f t="array" ref="I81">_FV(A81,"Currency")</f>
        <v>USD</v>
      </c>
      <c r="J81" s="7" cm="1">
        <f t="array" ref="J81">_FV(A81,"Price")</f>
        <v>66.16</v>
      </c>
      <c r="K81" s="7" cm="1">
        <f t="array" ref="K81">_FV(A81,"Previous close",TRUE)</f>
        <v>63.32</v>
      </c>
      <c r="L81" s="7" cm="1">
        <f t="array" ref="L81">_FV(A81,"Change")</f>
        <v>2.84</v>
      </c>
      <c r="M81" s="4" cm="1">
        <f t="array" ref="M81">_FV(A81,"Change (%)",TRUE)</f>
        <v>4.4851999999999996E-2</v>
      </c>
      <c r="N81" s="7" cm="1">
        <f t="array" ref="N81">IFERROR(_FV(A81,"Open"), "NA")</f>
        <v>63.55</v>
      </c>
      <c r="O81" s="7" cm="1">
        <f t="array" ref="O81">IFERROR(_FV(A81,"High"), "NA")</f>
        <v>66.36</v>
      </c>
      <c r="P81" s="7" cm="1">
        <f t="array" ref="P81">IFERROR(_FV(A81,"Low"), "NA")</f>
        <v>63.494999999999997</v>
      </c>
      <c r="Q81" s="7" cm="1">
        <f t="array" ref="Q81">IFERROR(_FV(A81,"52 week high",TRUE),"NA")</f>
        <v>93.58</v>
      </c>
      <c r="R81" s="7" cm="1">
        <f t="array" ref="R81">IFERROR(_FV(A81,"52 week low",TRUE),"NA")</f>
        <v>60.83</v>
      </c>
      <c r="S81" s="3" cm="1">
        <f t="array" ref="S81">_FV(A81,"Shares outstanding",TRUE)</f>
        <v>541479200</v>
      </c>
      <c r="T81" s="7" cm="1">
        <f t="array" ref="T81">_FV(A81,"Volume")</f>
        <v>2225530</v>
      </c>
      <c r="U81" s="3" cm="1">
        <f t="array" ref="U81">IFERROR(_FV(A81,"Volume average",TRUE), "NA")</f>
        <v>2991077</v>
      </c>
      <c r="V81" s="5" cm="1">
        <f t="array" ref="V81">IFERROR(_FV(A81,"Beta"), "NA")</f>
        <v>0.56510000000000005</v>
      </c>
      <c r="W81" s="3" cm="1">
        <f t="array" ref="W81">_FV(A81,"Market cap",TRUE)</f>
        <v>35824263872</v>
      </c>
      <c r="X81" s="7" cm="1">
        <f t="array" ref="X81">IFERROR(_FV(A81,"P/E",TRUE), "NA")</f>
        <v>13.046200000000001</v>
      </c>
      <c r="Y81" t="str" cm="1">
        <f t="array" ref="Y81">_FV(A81,"Instrument type",TRUE)</f>
        <v>Stock</v>
      </c>
      <c r="Z81" s="6" cm="1">
        <f t="array" ref="Z81">_FV(A81,"Last trade time",TRUE)</f>
        <v>45176.642990242966</v>
      </c>
      <c r="AA81" t="s">
        <v>91</v>
      </c>
      <c r="AB81">
        <v>1202000000</v>
      </c>
      <c r="AC81" s="3">
        <v>12074000000</v>
      </c>
      <c r="AD81" s="3" t="s">
        <v>26</v>
      </c>
      <c r="AE81" s="3">
        <v>31597000000</v>
      </c>
      <c r="AF81" s="7" cm="1">
        <f t="array" ref="AF81">IFERROR(_xldudf_FS_EQUITYMETRICS($B81, "ytd_price_return_daily"),"NA")</f>
        <v>-0.24545800000000001</v>
      </c>
    </row>
    <row r="82" spans="1:32" x14ac:dyDescent="0.2">
      <c r="A82" s="1" t="e" vm="81">
        <v>#VALUE!</v>
      </c>
      <c r="B82" t="str" cm="1">
        <f t="array" ref="B82">_FV(A82,"Ticker symbol",TRUE)</f>
        <v>CNP</v>
      </c>
      <c r="C82" t="str" cm="1">
        <f t="array" ref="C82">_FV(A82,"Official name",TRUE)</f>
        <v>CENTERPOINT ENERGY, INC.</v>
      </c>
      <c r="D82" t="str" cm="1">
        <f t="array" ref="D82">_FV(A82,"Headquarters")</f>
        <v>P.O. Box 1700, HOUSTON, TX, 77251-1700 US</v>
      </c>
      <c r="E82" s="3" cm="1">
        <f t="array" ref="E82">IFERROR(_FV(A82,"Employees"), "NA")</f>
        <v>8986</v>
      </c>
      <c r="F82" t="str" cm="1">
        <f t="array" ref="F82">_FV(A82,"Industry")</f>
        <v>Multiline Utilities</v>
      </c>
      <c r="G82" s="3" cm="1">
        <f t="array" ref="G82">IFERROR(_FV(A82,"Year incorporated",TRUE), "NA")</f>
        <v>2001</v>
      </c>
      <c r="H82" s="3" t="str" cm="1">
        <f t="array" ref="H82">_FV(A82,"Exchange")</f>
        <v>New York Stock Exchange</v>
      </c>
      <c r="I82" t="str" cm="1">
        <f t="array" ref="I82">_FV(A82,"Currency")</f>
        <v>USD</v>
      </c>
      <c r="J82" s="7" cm="1">
        <f t="array" ref="J82">_FV(A82,"Price")</f>
        <v>27.92</v>
      </c>
      <c r="K82" s="7" cm="1">
        <f t="array" ref="K82">_FV(A82,"Previous close",TRUE)</f>
        <v>27.36</v>
      </c>
      <c r="L82" s="7" cm="1">
        <f t="array" ref="L82">_FV(A82,"Change")</f>
        <v>0.56000000000000005</v>
      </c>
      <c r="M82" s="4" cm="1">
        <f t="array" ref="M82">_FV(A82,"Change (%)",TRUE)</f>
        <v>2.0468E-2</v>
      </c>
      <c r="N82" s="7" cm="1">
        <f t="array" ref="N82">IFERROR(_FV(A82,"Open"), "NA")</f>
        <v>27.58</v>
      </c>
      <c r="O82" s="7" cm="1">
        <f t="array" ref="O82">IFERROR(_FV(A82,"High"), "NA")</f>
        <v>27.94</v>
      </c>
      <c r="P82" s="7" cm="1">
        <f t="array" ref="P82">IFERROR(_FV(A82,"Low"), "NA")</f>
        <v>27.53</v>
      </c>
      <c r="Q82" s="7" cm="1">
        <f t="array" ref="Q82">IFERROR(_FV(A82,"52 week high",TRUE),"NA")</f>
        <v>33.5</v>
      </c>
      <c r="R82" s="7" cm="1">
        <f t="array" ref="R82">IFERROR(_FV(A82,"52 week low",TRUE),"NA")</f>
        <v>25.03</v>
      </c>
      <c r="S82" s="3" cm="1">
        <f t="array" ref="S82">_FV(A82,"Shares outstanding",TRUE)</f>
        <v>631184100</v>
      </c>
      <c r="T82" s="7" cm="1">
        <f t="array" ref="T82">_FV(A82,"Volume")</f>
        <v>696906</v>
      </c>
      <c r="U82" s="3" cm="1">
        <f t="array" ref="U82">IFERROR(_FV(A82,"Volume average",TRUE), "NA")</f>
        <v>3658475</v>
      </c>
      <c r="V82" s="5" cm="1">
        <f t="array" ref="V82">IFERROR(_FV(A82,"Beta"), "NA")</f>
        <v>0.89570000000000005</v>
      </c>
      <c r="W82" s="3" cm="1">
        <f t="array" ref="W82">_FV(A82,"Market cap",TRUE)</f>
        <v>17622660072</v>
      </c>
      <c r="X82" s="7" cm="1">
        <f t="array" ref="X82">IFERROR(_FV(A82,"P/E",TRUE), "NA")</f>
        <v>23.7913</v>
      </c>
      <c r="Y82" t="str" cm="1">
        <f t="array" ref="Y82">_FV(A82,"Instrument type",TRUE)</f>
        <v>Stock</v>
      </c>
      <c r="Z82" s="6" cm="1">
        <f t="array" ref="Z82">_FV(A82,"Last trade time",TRUE)</f>
        <v>45176.642981562502</v>
      </c>
      <c r="AA82" t="s">
        <v>342</v>
      </c>
      <c r="AB82">
        <v>1057000000</v>
      </c>
      <c r="AC82" s="3">
        <v>74000000</v>
      </c>
      <c r="AD82" s="3">
        <v>889000000</v>
      </c>
      <c r="AE82" s="3">
        <v>5113000000</v>
      </c>
      <c r="AF82" s="7" cm="1">
        <f t="array" ref="AF82">IFERROR(_xldudf_FS_EQUITYMETRICS($B82, "ytd_price_return_daily"),"NA")</f>
        <v>-8.8695999999999997E-2</v>
      </c>
    </row>
    <row r="83" spans="1:32" x14ac:dyDescent="0.2">
      <c r="A83" s="1" t="e" vm="82">
        <v>#VALUE!</v>
      </c>
      <c r="B83" t="str" cm="1">
        <f t="array" ref="B83">_FV(A83,"Ticker symbol",TRUE)</f>
        <v>CF</v>
      </c>
      <c r="C83" t="str" cm="1">
        <f t="array" ref="C83">_FV(A83,"Official name",TRUE)</f>
        <v>CF INDUSTRIES HOLDINGS, INC.</v>
      </c>
      <c r="D83" t="str" cm="1">
        <f t="array" ref="D83">_FV(A83,"Headquarters")</f>
        <v>4 Parkway North, DEERFIELD, IL, 60015 US</v>
      </c>
      <c r="E83" s="3" cm="1">
        <f t="array" ref="E83">IFERROR(_FV(A83,"Employees"), "NA")</f>
        <v>2700</v>
      </c>
      <c r="F83" t="str" cm="1">
        <f t="array" ref="F83">_FV(A83,"Industry")</f>
        <v>Chemicals</v>
      </c>
      <c r="G83" s="3" cm="1">
        <f t="array" ref="G83">IFERROR(_FV(A83,"Year incorporated",TRUE), "NA")</f>
        <v>2005</v>
      </c>
      <c r="H83" s="3" t="str" cm="1">
        <f t="array" ref="H83">_FV(A83,"Exchange")</f>
        <v>New York Stock Exchange</v>
      </c>
      <c r="I83" t="str" cm="1">
        <f t="array" ref="I83">_FV(A83,"Currency")</f>
        <v>USD</v>
      </c>
      <c r="J83" s="7" cm="1">
        <f t="array" ref="J83">_FV(A83,"Price")</f>
        <v>80.64</v>
      </c>
      <c r="K83" s="7" cm="1">
        <f t="array" ref="K83">_FV(A83,"Previous close",TRUE)</f>
        <v>81.03</v>
      </c>
      <c r="L83" s="7" cm="1">
        <f t="array" ref="L83">_FV(A83,"Change")</f>
        <v>-0.39</v>
      </c>
      <c r="M83" s="4" cm="1">
        <f t="array" ref="M83">_FV(A83,"Change (%)",TRUE)</f>
        <v>-4.8130000000000004E-3</v>
      </c>
      <c r="N83" s="7" cm="1">
        <f t="array" ref="N83">IFERROR(_FV(A83,"Open"), "NA")</f>
        <v>80.739999999999995</v>
      </c>
      <c r="O83" s="7" cm="1">
        <f t="array" ref="O83">IFERROR(_FV(A83,"High"), "NA")</f>
        <v>82.08</v>
      </c>
      <c r="P83" s="7" cm="1">
        <f t="array" ref="P83">IFERROR(_FV(A83,"Low"), "NA")</f>
        <v>80.08</v>
      </c>
      <c r="Q83" s="7" cm="1">
        <f t="array" ref="Q83">IFERROR(_FV(A83,"52 week high",TRUE),"NA")</f>
        <v>112.44</v>
      </c>
      <c r="R83" s="7" cm="1">
        <f t="array" ref="R83">IFERROR(_FV(A83,"52 week low",TRUE),"NA")</f>
        <v>60.08</v>
      </c>
      <c r="S83" s="3" cm="1">
        <f t="array" ref="S83">_FV(A83,"Shares outstanding",TRUE)</f>
        <v>192947600</v>
      </c>
      <c r="T83" s="7" cm="1">
        <f t="array" ref="T83">_FV(A83,"Volume")</f>
        <v>522563</v>
      </c>
      <c r="U83" s="3" cm="1">
        <f t="array" ref="U83">IFERROR(_FV(A83,"Volume average",TRUE), "NA")</f>
        <v>2025919</v>
      </c>
      <c r="V83" s="5" cm="1">
        <f t="array" ref="V83">IFERROR(_FV(A83,"Beta"), "NA")</f>
        <v>1.0348999999999999</v>
      </c>
      <c r="W83" s="3" cm="1">
        <f t="array" ref="W83">_FV(A83,"Market cap",TRUE)</f>
        <v>15634550000</v>
      </c>
      <c r="X83" s="7" cm="1">
        <f t="array" ref="X83">IFERROR(_FV(A83,"P/E",TRUE), "NA")</f>
        <v>6.7046000000000001</v>
      </c>
      <c r="Y83" t="str" cm="1">
        <f t="array" ref="Y83">_FV(A83,"Instrument type",TRUE)</f>
        <v>Stock</v>
      </c>
      <c r="Z83" s="6" cm="1">
        <f t="array" ref="Z83">_FV(A83,"Last trade time",TRUE)</f>
        <v>45176.643006631253</v>
      </c>
      <c r="AA83" t="s">
        <v>343</v>
      </c>
      <c r="AB83">
        <v>3346000000</v>
      </c>
      <c r="AC83" s="3">
        <v>1902000000</v>
      </c>
      <c r="AD83" s="3">
        <v>542000000</v>
      </c>
      <c r="AE83" s="3">
        <v>995000000</v>
      </c>
      <c r="AF83" s="7" cm="1">
        <f t="array" ref="AF83">IFERROR(_xldudf_FS_EQUITYMETRICS($B83, "ytd_price_return_daily"),"NA")</f>
        <v>-3.0986E-2</v>
      </c>
    </row>
    <row r="84" spans="1:32" x14ac:dyDescent="0.2">
      <c r="A84" s="1" t="e" vm="83">
        <v>#VALUE!</v>
      </c>
      <c r="B84" t="str" cm="1">
        <f t="array" ref="B84">_FV(A84,"Ticker symbol",TRUE)</f>
        <v>CHK</v>
      </c>
      <c r="C84" t="str" cm="1">
        <f t="array" ref="C84">_FV(A84,"Official name",TRUE)</f>
        <v>CHESAPEAKE ENERGY CORPORATION</v>
      </c>
      <c r="D84" t="str" cm="1">
        <f t="array" ref="D84">_FV(A84,"Headquarters")</f>
        <v>6100 N WESTERN AVE, OKLAHOMA CITY, OK, 73118 US</v>
      </c>
      <c r="E84" s="3" cm="1">
        <f t="array" ref="E84">IFERROR(_FV(A84,"Employees"), "NA")</f>
        <v>1200</v>
      </c>
      <c r="F84" t="str" cm="1">
        <f t="array" ref="F84">_FV(A84,"Industry")</f>
        <v>Oil &amp; Gas</v>
      </c>
      <c r="G84" s="3" cm="1">
        <f t="array" ref="G84">IFERROR(_FV(A84,"Year incorporated",TRUE), "NA")</f>
        <v>1996</v>
      </c>
      <c r="H84" s="3" t="str" cm="1">
        <f t="array" ref="H84">_FV(A84,"Exchange")</f>
        <v>Nasdaq Stock Market</v>
      </c>
      <c r="I84" t="str" cm="1">
        <f t="array" ref="I84">_FV(A84,"Currency")</f>
        <v>USD</v>
      </c>
      <c r="J84" s="7" cm="1">
        <f t="array" ref="J84">_FV(A84,"Price")</f>
        <v>88.76</v>
      </c>
      <c r="K84" s="7" cm="1">
        <f t="array" ref="K84">_FV(A84,"Previous close",TRUE)</f>
        <v>88.4</v>
      </c>
      <c r="L84" s="7" cm="1">
        <f t="array" ref="L84">_FV(A84,"Change")</f>
        <v>0.36</v>
      </c>
      <c r="M84" s="4" cm="1">
        <f t="array" ref="M84">_FV(A84,"Change (%)",TRUE)</f>
        <v>4.0720000000000001E-3</v>
      </c>
      <c r="N84" s="7" cm="1">
        <f t="array" ref="N84">IFERROR(_FV(A84,"Open"), "NA")</f>
        <v>88.26</v>
      </c>
      <c r="O84" s="7" cm="1">
        <f t="array" ref="O84">IFERROR(_FV(A84,"High"), "NA")</f>
        <v>88.79</v>
      </c>
      <c r="P84" s="7" cm="1">
        <f t="array" ref="P84">IFERROR(_FV(A84,"Low"), "NA")</f>
        <v>87.625</v>
      </c>
      <c r="Q84" s="7" cm="1">
        <f t="array" ref="Q84">IFERROR(_FV(A84,"52 week high",TRUE),"NA")</f>
        <v>107.31</v>
      </c>
      <c r="R84" s="7" cm="1">
        <f t="array" ref="R84">IFERROR(_FV(A84,"52 week low",TRUE),"NA")</f>
        <v>69.680000000000007</v>
      </c>
      <c r="S84" s="3" cm="1">
        <f t="array" ref="S84">_FV(A84,"Shares outstanding",TRUE)</f>
        <v>132356400</v>
      </c>
      <c r="T84" s="7" cm="1">
        <f t="array" ref="T84">_FV(A84,"Volume")</f>
        <v>370013</v>
      </c>
      <c r="U84" s="3" cm="1">
        <f t="array" ref="U84">IFERROR(_FV(A84,"Volume average",TRUE), "NA")</f>
        <v>2622770</v>
      </c>
      <c r="V84" s="5" cm="1">
        <f t="array" ref="V84">IFERROR(_FV(A84,"Beta"), "NA")</f>
        <v>0.873</v>
      </c>
      <c r="W84" s="3" cm="1">
        <f t="array" ref="W84">_FV(A84,"Market cap",TRUE)</f>
        <v>11700310000</v>
      </c>
      <c r="X84" s="7" cm="1">
        <f t="array" ref="X84">IFERROR(_FV(A84,"P/E",TRUE), "NA")</f>
        <v>2.1017999999999999</v>
      </c>
      <c r="Y84" t="str" cm="1">
        <f t="array" ref="Y84">_FV(A84,"Instrument type",TRUE)</f>
        <v>Stock</v>
      </c>
      <c r="Z84" s="6" cm="1">
        <f t="array" ref="Z84">_FV(A84,"Last trade time",TRUE)</f>
        <v>45176.643067568752</v>
      </c>
      <c r="AA84" t="s">
        <v>344</v>
      </c>
      <c r="AB84">
        <v>4936000000</v>
      </c>
      <c r="AC84" s="3">
        <v>130000000</v>
      </c>
      <c r="AD84" s="3">
        <v>1168000000</v>
      </c>
      <c r="AE84" s="3">
        <v>2704000000</v>
      </c>
      <c r="AF84" s="7" cm="1">
        <f t="array" ref="AF84">IFERROR(_xldudf_FS_EQUITYMETRICS($B84, "ytd_price_return_daily"),"NA")</f>
        <v>-5.9447E-2</v>
      </c>
    </row>
    <row r="85" spans="1:32" x14ac:dyDescent="0.2">
      <c r="A85" s="1" t="e" vm="84">
        <v>#VALUE!</v>
      </c>
      <c r="B85" t="str" cm="1">
        <f t="array" ref="B85">_FV(A85,"Ticker symbol",TRUE)</f>
        <v>CVX</v>
      </c>
      <c r="C85" t="str" cm="1">
        <f t="array" ref="C85">_FV(A85,"Official name",TRUE)</f>
        <v>CHEVRON CORPORATION</v>
      </c>
      <c r="D85" t="str" cm="1">
        <f t="array" ref="D85">_FV(A85,"Headquarters")</f>
        <v>6001 Bollinger Canyon Rd, SAN RAMON, CA, 94583 US</v>
      </c>
      <c r="E85" s="3" cm="1">
        <f t="array" ref="E85">IFERROR(_FV(A85,"Employees"), "NA")</f>
        <v>43846</v>
      </c>
      <c r="F85" t="str" cm="1">
        <f t="array" ref="F85">_FV(A85,"Industry")</f>
        <v>Oil &amp; Gas</v>
      </c>
      <c r="G85" s="3" cm="1">
        <f t="array" ref="G85">IFERROR(_FV(A85,"Year incorporated",TRUE), "NA")</f>
        <v>1926</v>
      </c>
      <c r="H85" s="3" t="str" cm="1">
        <f t="array" ref="H85">_FV(A85,"Exchange")</f>
        <v>New York Stock Exchange</v>
      </c>
      <c r="I85" t="str" cm="1">
        <f t="array" ref="I85">_FV(A85,"Currency")</f>
        <v>USD</v>
      </c>
      <c r="J85" s="7" cm="1">
        <f t="array" ref="J85">_FV(A85,"Price")</f>
        <v>166.76</v>
      </c>
      <c r="K85" s="7" cm="1">
        <f t="array" ref="K85">_FV(A85,"Previous close",TRUE)</f>
        <v>166.63</v>
      </c>
      <c r="L85" s="7" cm="1">
        <f t="array" ref="L85">_FV(A85,"Change")</f>
        <v>0.13</v>
      </c>
      <c r="M85" s="4" cm="1">
        <f t="array" ref="M85">_FV(A85,"Change (%)",TRUE)</f>
        <v>7.802000000000001E-4</v>
      </c>
      <c r="N85" s="7" cm="1">
        <f t="array" ref="N85">IFERROR(_FV(A85,"Open"), "NA")</f>
        <v>167.07</v>
      </c>
      <c r="O85" s="7" cm="1">
        <f t="array" ref="O85">IFERROR(_FV(A85,"High"), "NA")</f>
        <v>167.88499999999999</v>
      </c>
      <c r="P85" s="7" cm="1">
        <f t="array" ref="P85">IFERROR(_FV(A85,"Low"), "NA")</f>
        <v>166.28</v>
      </c>
      <c r="Q85" s="7" cm="1">
        <f t="array" ref="Q85">IFERROR(_FV(A85,"52 week high",TRUE),"NA")</f>
        <v>189.68</v>
      </c>
      <c r="R85" s="7" cm="1">
        <f t="array" ref="R85">IFERROR(_FV(A85,"52 week low",TRUE),"NA")</f>
        <v>140.46</v>
      </c>
      <c r="S85" s="3" cm="1">
        <f t="array" ref="S85">_FV(A85,"Shares outstanding",TRUE)</f>
        <v>1907598000</v>
      </c>
      <c r="T85" s="7" cm="1">
        <f t="array" ref="T85">_FV(A85,"Volume")</f>
        <v>2550116</v>
      </c>
      <c r="U85" s="3" cm="1">
        <f t="array" ref="U85">IFERROR(_FV(A85,"Volume average",TRUE), "NA")</f>
        <v>7254407</v>
      </c>
      <c r="V85" s="5" cm="1">
        <f t="array" ref="V85">IFERROR(_FV(A85,"Beta"), "NA")</f>
        <v>1.1693</v>
      </c>
      <c r="W85" s="3" cm="1">
        <f t="array" ref="W85">_FV(A85,"Market cap",TRUE)</f>
        <v>318111042480</v>
      </c>
      <c r="X85" s="7" cm="1">
        <f t="array" ref="X85">IFERROR(_FV(A85,"P/E",TRUE), "NA")</f>
        <v>10.570399999999999</v>
      </c>
      <c r="Y85" t="str" cm="1">
        <f t="array" ref="Y85">_FV(A85,"Instrument type",TRUE)</f>
        <v>Stock</v>
      </c>
      <c r="Z85" s="6" cm="1">
        <f t="array" ref="Z85">_FV(A85,"Last trade time",TRUE)</f>
        <v>45176.643043714845</v>
      </c>
      <c r="AA85" t="s">
        <v>290</v>
      </c>
      <c r="AB85">
        <v>35465000000</v>
      </c>
      <c r="AC85" s="3">
        <v>17678000000</v>
      </c>
      <c r="AD85" s="3">
        <v>20456000000</v>
      </c>
      <c r="AE85" s="3">
        <v>34208000000</v>
      </c>
      <c r="AF85" s="7" cm="1">
        <f t="array" ref="AF85">IFERROR(_xldudf_FS_EQUITYMETRICS($B85, "ytd_price_return_daily"),"NA")</f>
        <v>-7.2595000000000007E-2</v>
      </c>
    </row>
    <row r="86" spans="1:32" x14ac:dyDescent="0.2">
      <c r="A86" s="1" t="e" vm="85">
        <v>#VALUE!</v>
      </c>
      <c r="B86" t="str" cm="1">
        <f t="array" ref="B86">_FV(A86,"Ticker symbol",TRUE)</f>
        <v>CMG</v>
      </c>
      <c r="C86" t="str" cm="1">
        <f t="array" ref="C86">_FV(A86,"Official name",TRUE)</f>
        <v>CHIPOTLE MEXICAN GRILL, INC.</v>
      </c>
      <c r="D86" t="str" cm="1">
        <f t="array" ref="D86">_FV(A86,"Headquarters")</f>
        <v>610 Newport Center Dr, Suite 1100, NEWPORT BEACH, CA, 92660 US</v>
      </c>
      <c r="E86" s="3" cm="1">
        <f t="array" ref="E86">IFERROR(_FV(A86,"Employees"), "NA")</f>
        <v>104958</v>
      </c>
      <c r="F86" t="str" cm="1">
        <f t="array" ref="F86">_FV(A86,"Industry")</f>
        <v>Hotels &amp; Entertainment Services</v>
      </c>
      <c r="G86" s="3" cm="1">
        <f t="array" ref="G86">IFERROR(_FV(A86,"Year incorporated",TRUE), "NA")</f>
        <v>1998</v>
      </c>
      <c r="H86" s="3" t="str" cm="1">
        <f t="array" ref="H86">_FV(A86,"Exchange")</f>
        <v>New York Stock Exchange</v>
      </c>
      <c r="I86" t="str" cm="1">
        <f t="array" ref="I86">_FV(A86,"Currency")</f>
        <v>USD</v>
      </c>
      <c r="J86" s="7" cm="1">
        <f t="array" ref="J86">_FV(A86,"Price")</f>
        <v>1938.87</v>
      </c>
      <c r="K86" s="7" cm="1">
        <f t="array" ref="K86">_FV(A86,"Previous close",TRUE)</f>
        <v>1954.12</v>
      </c>
      <c r="L86" s="7" cm="1">
        <f t="array" ref="L86">_FV(A86,"Change")</f>
        <v>-15.25</v>
      </c>
      <c r="M86" s="4" cm="1">
        <f t="array" ref="M86">_FV(A86,"Change (%)",TRUE)</f>
        <v>-7.8040000000000002E-3</v>
      </c>
      <c r="N86" s="7" cm="1">
        <f t="array" ref="N86">IFERROR(_FV(A86,"Open"), "NA")</f>
        <v>1946</v>
      </c>
      <c r="O86" s="7" cm="1">
        <f t="array" ref="O86">IFERROR(_FV(A86,"High"), "NA")</f>
        <v>1952.6235999999999</v>
      </c>
      <c r="P86" s="7" cm="1">
        <f t="array" ref="P86">IFERROR(_FV(A86,"Low"), "NA")</f>
        <v>1927.6849999999999</v>
      </c>
      <c r="Q86" s="7" cm="1">
        <f t="array" ref="Q86">IFERROR(_FV(A86,"52 week high",TRUE),"NA")</f>
        <v>2175.0100000000002</v>
      </c>
      <c r="R86" s="7" cm="1">
        <f t="array" ref="R86">IFERROR(_FV(A86,"52 week low",TRUE),"NA")</f>
        <v>1344.05</v>
      </c>
      <c r="S86" s="3" cm="1">
        <f t="array" ref="S86">_FV(A86,"Shares outstanding",TRUE)</f>
        <v>27587610</v>
      </c>
      <c r="T86" s="7" cm="1">
        <f t="array" ref="T86">_FV(A86,"Volume")</f>
        <v>62217</v>
      </c>
      <c r="U86" s="3" cm="1">
        <f t="array" ref="U86">IFERROR(_FV(A86,"Volume average",TRUE), "NA")</f>
        <v>227719</v>
      </c>
      <c r="V86" s="5" cm="1">
        <f t="array" ref="V86">IFERROR(_FV(A86,"Beta"), "NA")</f>
        <v>1.3005</v>
      </c>
      <c r="W86" s="3" cm="1">
        <f t="array" ref="W86">_FV(A86,"Market cap",TRUE)</f>
        <v>53488789400</v>
      </c>
      <c r="X86" s="7" cm="1">
        <f t="array" ref="X86">IFERROR(_FV(A86,"P/E",TRUE), "NA")</f>
        <v>48.816099999999999</v>
      </c>
      <c r="Y86" t="str" cm="1">
        <f t="array" ref="Y86">_FV(A86,"Instrument type",TRUE)</f>
        <v>Stock</v>
      </c>
      <c r="Z86" s="6" cm="1">
        <f t="array" ref="Z86">_FV(A86,"Last trade time",TRUE)</f>
        <v>45176.642998032032</v>
      </c>
      <c r="AA86" t="s">
        <v>291</v>
      </c>
      <c r="AB86">
        <v>899101000</v>
      </c>
      <c r="AC86" s="3">
        <v>384000000</v>
      </c>
      <c r="AD86" s="3">
        <v>106880000</v>
      </c>
      <c r="AE86" s="3">
        <v>921880000</v>
      </c>
      <c r="AF86" s="7" cm="1">
        <f t="array" ref="AF86">IFERROR(_xldudf_FS_EQUITYMETRICS($B86, "ytd_price_return_daily"),"NA")</f>
        <v>0.40648899999999999</v>
      </c>
    </row>
    <row r="87" spans="1:32" x14ac:dyDescent="0.2">
      <c r="A87" s="1" t="e" vm="86">
        <v>#VALUE!</v>
      </c>
      <c r="B87" t="str" cm="1">
        <f t="array" ref="B87">_FV(A87,"Ticker symbol",TRUE)</f>
        <v>CB</v>
      </c>
      <c r="C87" t="str" cm="1">
        <f t="array" ref="C87">_FV(A87,"Official name",TRUE)</f>
        <v>Chubb Ltd</v>
      </c>
      <c r="D87" t="str" cm="1">
        <f t="array" ref="D87">_FV(A87,"Headquarters")</f>
        <v>Baerengasse 32, ZUERICH, ZUERICH, 8001 CH</v>
      </c>
      <c r="E87" s="3" cm="1">
        <f t="array" ref="E87">IFERROR(_FV(A87,"Employees"), "NA")</f>
        <v>34000</v>
      </c>
      <c r="F87" t="str" cm="1">
        <f t="array" ref="F87">_FV(A87,"Industry")</f>
        <v>Insurance</v>
      </c>
      <c r="G87" s="3" cm="1">
        <f t="array" ref="G87">IFERROR(_FV(A87,"Year incorporated",TRUE), "NA")</f>
        <v>2008</v>
      </c>
      <c r="H87" s="3" t="str" cm="1">
        <f t="array" ref="H87">_FV(A87,"Exchange")</f>
        <v>New York Stock Exchange</v>
      </c>
      <c r="I87" t="str" cm="1">
        <f t="array" ref="I87">_FV(A87,"Currency")</f>
        <v>USD</v>
      </c>
      <c r="J87" s="7" cm="1">
        <f t="array" ref="J87">_FV(A87,"Price")</f>
        <v>205.01</v>
      </c>
      <c r="K87" s="7" cm="1">
        <f t="array" ref="K87">_FV(A87,"Previous close",TRUE)</f>
        <v>201.94</v>
      </c>
      <c r="L87" s="7" cm="1">
        <f t="array" ref="L87">_FV(A87,"Change")</f>
        <v>3.07</v>
      </c>
      <c r="M87" s="4" cm="1">
        <f t="array" ref="M87">_FV(A87,"Change (%)",TRUE)</f>
        <v>1.5203E-2</v>
      </c>
      <c r="N87" s="7" cm="1">
        <f t="array" ref="N87">IFERROR(_FV(A87,"Open"), "NA")</f>
        <v>202.56</v>
      </c>
      <c r="O87" s="7" cm="1">
        <f t="array" ref="O87">IFERROR(_FV(A87,"High"), "NA")</f>
        <v>205.58</v>
      </c>
      <c r="P87" s="7" cm="1">
        <f t="array" ref="P87">IFERROR(_FV(A87,"Low"), "NA")</f>
        <v>202.55</v>
      </c>
      <c r="Q87" s="7" cm="1">
        <f t="array" ref="Q87">IFERROR(_FV(A87,"52 week high",TRUE),"NA")</f>
        <v>231.37</v>
      </c>
      <c r="R87" s="7" cm="1">
        <f t="array" ref="R87">IFERROR(_FV(A87,"52 week low",TRUE),"NA")</f>
        <v>173.78</v>
      </c>
      <c r="S87" s="3" cm="1">
        <f t="array" ref="S87">_FV(A87,"Shares outstanding",TRUE)</f>
        <v>410735000</v>
      </c>
      <c r="T87" s="7" cm="1">
        <f t="array" ref="T87">_FV(A87,"Volume")</f>
        <v>445409</v>
      </c>
      <c r="U87" s="3" cm="1">
        <f t="array" ref="U87">IFERROR(_FV(A87,"Volume average",TRUE), "NA")</f>
        <v>1464582</v>
      </c>
      <c r="V87" s="5" cm="1">
        <f t="array" ref="V87">IFERROR(_FV(A87,"Beta"), "NA")</f>
        <v>0.65449999999999997</v>
      </c>
      <c r="W87" s="3" cm="1">
        <f t="array" ref="W87">_FV(A87,"Market cap",TRUE)</f>
        <v>84204782350</v>
      </c>
      <c r="X87" s="7" cm="1">
        <f t="array" ref="X87">IFERROR(_FV(A87,"P/E",TRUE), "NA")</f>
        <v>14.52</v>
      </c>
      <c r="Y87" t="str" cm="1">
        <f t="array" ref="Y87">_FV(A87,"Instrument type",TRUE)</f>
        <v>Stock</v>
      </c>
      <c r="Z87" s="6" cm="1">
        <f t="array" ref="Z87">_FV(A87,"Last trade time",TRUE)</f>
        <v>45176.643026978905</v>
      </c>
      <c r="AA87" t="s">
        <v>292</v>
      </c>
      <c r="AB87">
        <v>5313000000</v>
      </c>
      <c r="AC87" s="3" t="s">
        <v>26</v>
      </c>
      <c r="AD87" s="3" t="s">
        <v>26</v>
      </c>
      <c r="AE87" s="3">
        <v>15403000000</v>
      </c>
      <c r="AF87" s="7" cm="1">
        <f t="array" ref="AF87">IFERROR(_xldudf_FS_EQUITYMETRICS($B87, "ytd_price_return_daily"),"NA")</f>
        <v>-9.3109999999999998E-2</v>
      </c>
    </row>
    <row r="88" spans="1:32" x14ac:dyDescent="0.2">
      <c r="A88" s="1" t="e" vm="87">
        <v>#VALUE!</v>
      </c>
      <c r="B88" t="str" cm="1">
        <f t="array" ref="B88">_FV(A88,"Ticker symbol",TRUE)</f>
        <v>CINF</v>
      </c>
      <c r="C88" t="str" cm="1">
        <f t="array" ref="C88">_FV(A88,"Official name",TRUE)</f>
        <v>CINCINNATI FINANCIAL CORPORATION</v>
      </c>
      <c r="D88" t="str" cm="1">
        <f t="array" ref="D88">_FV(A88,"Headquarters")</f>
        <v>6200 S Gilmore Rd, FAIRFIELD, OH, 45014 US</v>
      </c>
      <c r="E88" s="3" cm="1">
        <f t="array" ref="E88">IFERROR(_FV(A88,"Employees"), "NA")</f>
        <v>5148</v>
      </c>
      <c r="F88" t="str" cm="1">
        <f t="array" ref="F88">_FV(A88,"Industry")</f>
        <v>Insurance</v>
      </c>
      <c r="G88" s="3" cm="1">
        <f t="array" ref="G88">IFERROR(_FV(A88,"Year incorporated",TRUE), "NA")</f>
        <v>1992</v>
      </c>
      <c r="H88" s="3" t="str" cm="1">
        <f t="array" ref="H88">_FV(A88,"Exchange")</f>
        <v>Nasdaq Stock Market</v>
      </c>
      <c r="I88" t="str" cm="1">
        <f t="array" ref="I88">_FV(A88,"Currency")</f>
        <v>USD</v>
      </c>
      <c r="J88" s="7" cm="1">
        <f t="array" ref="J88">_FV(A88,"Price")</f>
        <v>104.8</v>
      </c>
      <c r="K88" s="7" cm="1">
        <f t="array" ref="K88">_FV(A88,"Previous close",TRUE)</f>
        <v>104.52</v>
      </c>
      <c r="L88" s="7" cm="1">
        <f t="array" ref="L88">_FV(A88,"Change")</f>
        <v>0.28000000000000003</v>
      </c>
      <c r="M88" s="4" cm="1">
        <f t="array" ref="M88">_FV(A88,"Change (%)",TRUE)</f>
        <v>2.6790000000000004E-3</v>
      </c>
      <c r="N88" s="7" cm="1">
        <f t="array" ref="N88">IFERROR(_FV(A88,"Open"), "NA")</f>
        <v>104.55</v>
      </c>
      <c r="O88" s="7" cm="1">
        <f t="array" ref="O88">IFERROR(_FV(A88,"High"), "NA")</f>
        <v>105.03</v>
      </c>
      <c r="P88" s="7" cm="1">
        <f t="array" ref="P88">IFERROR(_FV(A88,"Low"), "NA")</f>
        <v>104.33499999999999</v>
      </c>
      <c r="Q88" s="7" cm="1">
        <f t="array" ref="Q88">IFERROR(_FV(A88,"52 week high",TRUE),"NA")</f>
        <v>130.66</v>
      </c>
      <c r="R88" s="7" cm="1">
        <f t="array" ref="R88">IFERROR(_FV(A88,"52 week low",TRUE),"NA")</f>
        <v>88.66</v>
      </c>
      <c r="S88" s="3" cm="1">
        <f t="array" ref="S88">_FV(A88,"Shares outstanding",TRUE)</f>
        <v>156856200</v>
      </c>
      <c r="T88" s="7" cm="1">
        <f t="array" ref="T88">_FV(A88,"Volume")</f>
        <v>56870</v>
      </c>
      <c r="U88" s="3" cm="1">
        <f t="array" ref="U88">IFERROR(_FV(A88,"Volume average",TRUE), "NA")</f>
        <v>561202</v>
      </c>
      <c r="V88" s="5" cm="1">
        <f t="array" ref="V88">IFERROR(_FV(A88,"Beta"), "NA")</f>
        <v>0.61760000000000004</v>
      </c>
      <c r="W88" s="3" cm="1">
        <f t="array" ref="W88">_FV(A88,"Market cap",TRUE)</f>
        <v>16438529760</v>
      </c>
      <c r="X88" s="7" cm="1">
        <f t="array" ref="X88">IFERROR(_FV(A88,"P/E",TRUE), "NA")</f>
        <v>12.1625</v>
      </c>
      <c r="Y88" t="str" cm="1">
        <f t="array" ref="Y88">_FV(A88,"Instrument type",TRUE)</f>
        <v>Stock</v>
      </c>
      <c r="Z88" s="6" cm="1">
        <f t="array" ref="Z88">_FV(A88,"Last trade time",TRUE)</f>
        <v>45176.642450103907</v>
      </c>
      <c r="AA88" t="s">
        <v>40</v>
      </c>
      <c r="AB88">
        <v>-486000000</v>
      </c>
      <c r="AC88" s="3">
        <v>1264000000</v>
      </c>
      <c r="AD88" s="3" t="s">
        <v>26</v>
      </c>
      <c r="AE88" s="3">
        <v>50000000</v>
      </c>
      <c r="AF88" s="7" cm="1">
        <f t="array" ref="AF88">IFERROR(_xldudf_FS_EQUITYMETRICS($B88, "ytd_price_return_daily"),"NA")</f>
        <v>2.6076999999999999E-2</v>
      </c>
    </row>
    <row r="89" spans="1:32" x14ac:dyDescent="0.2">
      <c r="A89" s="1" t="e" vm="88">
        <v>#VALUE!</v>
      </c>
      <c r="B89" t="str" cm="1">
        <f t="array" ref="B89">_FV(A89,"Ticker symbol",TRUE)</f>
        <v>CTAS</v>
      </c>
      <c r="C89" t="str" cm="1">
        <f t="array" ref="C89">_FV(A89,"Official name",TRUE)</f>
        <v>CINTAS CORPORATION</v>
      </c>
      <c r="D89" t="str" cm="1">
        <f t="array" ref="D89">_FV(A89,"Headquarters")</f>
        <v>PO Box 625737, 6800 Cintas Blvd, CINCINNATI, OH, 45262 US</v>
      </c>
      <c r="E89" s="3" cm="1">
        <f t="array" ref="E89">IFERROR(_FV(A89,"Employees"), "NA")</f>
        <v>44500</v>
      </c>
      <c r="F89" t="str" cm="1">
        <f t="array" ref="F89">_FV(A89,"Industry")</f>
        <v>Professional &amp; Commercial Services</v>
      </c>
      <c r="G89" s="3" cm="1">
        <f t="array" ref="G89">IFERROR(_FV(A89,"Year incorporated",TRUE), "NA")</f>
        <v>1986</v>
      </c>
      <c r="H89" s="3" t="str" cm="1">
        <f t="array" ref="H89">_FV(A89,"Exchange")</f>
        <v>Nasdaq Stock Market</v>
      </c>
      <c r="I89" t="str" cm="1">
        <f t="array" ref="I89">_FV(A89,"Currency")</f>
        <v>USD</v>
      </c>
      <c r="J89" s="7" cm="1">
        <f t="array" ref="J89">_FV(A89,"Price")</f>
        <v>496.89</v>
      </c>
      <c r="K89" s="7" cm="1">
        <f t="array" ref="K89">_FV(A89,"Previous close",TRUE)</f>
        <v>495.73</v>
      </c>
      <c r="L89" s="7" cm="1">
        <f t="array" ref="L89">_FV(A89,"Change")</f>
        <v>1.1599999999999999</v>
      </c>
      <c r="M89" s="4" cm="1">
        <f t="array" ref="M89">_FV(A89,"Change (%)",TRUE)</f>
        <v>2.3400000000000001E-3</v>
      </c>
      <c r="N89" s="7" cm="1">
        <f t="array" ref="N89">IFERROR(_FV(A89,"Open"), "NA")</f>
        <v>495.92</v>
      </c>
      <c r="O89" s="7" cm="1">
        <f t="array" ref="O89">IFERROR(_FV(A89,"High"), "NA")</f>
        <v>497.54</v>
      </c>
      <c r="P89" s="7" cm="1">
        <f t="array" ref="P89">IFERROR(_FV(A89,"Low"), "NA")</f>
        <v>493.8</v>
      </c>
      <c r="Q89" s="7" cm="1">
        <f t="array" ref="Q89">IFERROR(_FV(A89,"52 week high",TRUE),"NA")</f>
        <v>518.71</v>
      </c>
      <c r="R89" s="7" cm="1">
        <f t="array" ref="R89">IFERROR(_FV(A89,"52 week low",TRUE),"NA")</f>
        <v>370.93</v>
      </c>
      <c r="S89" s="3" cm="1">
        <f t="array" ref="S89">_FV(A89,"Shares outstanding",TRUE)</f>
        <v>101741600</v>
      </c>
      <c r="T89" s="7" cm="1">
        <f t="array" ref="T89">_FV(A89,"Volume")</f>
        <v>58625</v>
      </c>
      <c r="U89" s="3" cm="1">
        <f t="array" ref="U89">IFERROR(_FV(A89,"Volume average",TRUE), "NA")</f>
        <v>298928</v>
      </c>
      <c r="V89" s="5" cm="1">
        <f t="array" ref="V89">IFERROR(_FV(A89,"Beta"), "NA")</f>
        <v>1.3008999999999999</v>
      </c>
      <c r="W89" s="3" cm="1">
        <f t="array" ref="W89">_FV(A89,"Market cap",TRUE)</f>
        <v>50436340000</v>
      </c>
      <c r="X89" s="7" cm="1">
        <f t="array" ref="X89">IFERROR(_FV(A89,"P/E",TRUE), "NA")</f>
        <v>38.176200000000001</v>
      </c>
      <c r="Y89" t="str" cm="1">
        <f t="array" ref="Y89">_FV(A89,"Instrument type",TRUE)</f>
        <v>Stock</v>
      </c>
      <c r="Z89" s="6" cm="1">
        <f t="array" ref="Z89">_FV(A89,"Last trade time",TRUE)</f>
        <v>45176.642955856252</v>
      </c>
      <c r="AA89" t="s">
        <v>293</v>
      </c>
      <c r="AB89">
        <v>1348010000</v>
      </c>
      <c r="AC89" s="3">
        <v>124149000</v>
      </c>
      <c r="AD89" s="3">
        <v>1152993000</v>
      </c>
      <c r="AE89" s="3">
        <v>1230062000</v>
      </c>
      <c r="AF89" s="7" cm="1">
        <f t="array" ref="AF89">IFERROR(_xldudf_FS_EQUITYMETRICS($B89, "ytd_price_return_daily"),"NA")</f>
        <v>9.9906999999999996E-2</v>
      </c>
    </row>
    <row r="90" spans="1:32" x14ac:dyDescent="0.2">
      <c r="A90" s="1" t="e" vm="89">
        <v>#VALUE!</v>
      </c>
      <c r="B90" t="str" cm="1">
        <f t="array" ref="B90">_FV(A90,"Ticker symbol",TRUE)</f>
        <v>CSCO</v>
      </c>
      <c r="C90" t="str" cm="1">
        <f t="array" ref="C90">_FV(A90,"Official name",TRUE)</f>
        <v>CISCO SYSTEMS, INC.</v>
      </c>
      <c r="D90" t="str" cm="1">
        <f t="array" ref="D90">_FV(A90,"Headquarters")</f>
        <v>170 West Tasman Dr, SAN JOSE, CA, 95134-1706 US</v>
      </c>
      <c r="E90" s="3" cm="1">
        <f t="array" ref="E90">IFERROR(_FV(A90,"Employees"), "NA")</f>
        <v>83300</v>
      </c>
      <c r="F90" t="str" cm="1">
        <f t="array" ref="F90">_FV(A90,"Industry")</f>
        <v>Communications &amp; Networking</v>
      </c>
      <c r="G90" s="3" cm="1">
        <f t="array" ref="G90">IFERROR(_FV(A90,"Year incorporated",TRUE), "NA")</f>
        <v>2021</v>
      </c>
      <c r="H90" s="3" t="str" cm="1">
        <f t="array" ref="H90">_FV(A90,"Exchange")</f>
        <v>Nasdaq Stock Market</v>
      </c>
      <c r="I90" t="str" cm="1">
        <f t="array" ref="I90">_FV(A90,"Currency")</f>
        <v>USD</v>
      </c>
      <c r="J90" s="7" cm="1">
        <f t="array" ref="J90">_FV(A90,"Price")</f>
        <v>56.980499999999999</v>
      </c>
      <c r="K90" s="7" cm="1">
        <f t="array" ref="K90">_FV(A90,"Previous close",TRUE)</f>
        <v>57.16</v>
      </c>
      <c r="L90" s="7" cm="1">
        <f t="array" ref="L90">_FV(A90,"Change")</f>
        <v>-0.17949999999999999</v>
      </c>
      <c r="M90" s="4" cm="1">
        <f t="array" ref="M90">_FV(A90,"Change (%)",TRUE)</f>
        <v>-3.14E-3</v>
      </c>
      <c r="N90" s="7" cm="1">
        <f t="array" ref="N90">IFERROR(_FV(A90,"Open"), "NA")</f>
        <v>56.89</v>
      </c>
      <c r="O90" s="7" cm="1">
        <f t="array" ref="O90">IFERROR(_FV(A90,"High"), "NA")</f>
        <v>57.089500000000001</v>
      </c>
      <c r="P90" s="7" cm="1">
        <f t="array" ref="P90">IFERROR(_FV(A90,"Low"), "NA")</f>
        <v>56.82</v>
      </c>
      <c r="Q90" s="7" cm="1">
        <f t="array" ref="Q90">IFERROR(_FV(A90,"52 week high",TRUE),"NA")</f>
        <v>58.185000000000002</v>
      </c>
      <c r="R90" s="7" cm="1">
        <f t="array" ref="R90">IFERROR(_FV(A90,"52 week low",TRUE),"NA")</f>
        <v>38.604999999999997</v>
      </c>
      <c r="S90" s="3" cm="1">
        <f t="array" ref="S90">_FV(A90,"Shares outstanding",TRUE)</f>
        <v>4075058000</v>
      </c>
      <c r="T90" s="7" cm="1">
        <f t="array" ref="T90">_FV(A90,"Volume")</f>
        <v>3828653</v>
      </c>
      <c r="U90" s="3" cm="1">
        <f t="array" ref="U90">IFERROR(_FV(A90,"Volume average",TRUE), "NA")</f>
        <v>18091710</v>
      </c>
      <c r="V90" s="5" cm="1">
        <f t="array" ref="V90">IFERROR(_FV(A90,"Beta"), "NA")</f>
        <v>0.95369999999999999</v>
      </c>
      <c r="W90" s="3" cm="1">
        <f t="array" ref="W90">_FV(A90,"Market cap",TRUE)</f>
        <v>232198842369</v>
      </c>
      <c r="X90" s="7" cm="1">
        <f t="array" ref="X90">IFERROR(_FV(A90,"P/E",TRUE), "NA")</f>
        <v>18.613299999999999</v>
      </c>
      <c r="Y90" t="str" cm="1">
        <f t="array" ref="Y90">_FV(A90,"Instrument type",TRUE)</f>
        <v>Stock</v>
      </c>
      <c r="Z90" s="6" cm="1">
        <f t="array" ref="Z90">_FV(A90,"Last trade time",TRUE)</f>
        <v>45176.643091400001</v>
      </c>
      <c r="AA90" t="s">
        <v>294</v>
      </c>
      <c r="AB90">
        <v>11812000000</v>
      </c>
      <c r="AC90" s="3">
        <v>7079000000</v>
      </c>
      <c r="AD90" s="3">
        <v>7922000000</v>
      </c>
      <c r="AE90" s="3">
        <v>25640000000</v>
      </c>
      <c r="AF90" s="7" cm="1">
        <f t="array" ref="AF90">IFERROR(_xldudf_FS_EQUITYMETRICS($B90, "ytd_price_return_daily"),"NA")</f>
        <v>0.201931</v>
      </c>
    </row>
    <row r="91" spans="1:32" x14ac:dyDescent="0.2">
      <c r="A91" s="1" t="e" vm="90">
        <v>#VALUE!</v>
      </c>
      <c r="B91" t="str" cm="1">
        <f t="array" ref="B91">_FV(A91,"Ticker symbol",TRUE)</f>
        <v>C</v>
      </c>
      <c r="C91" t="str" cm="1">
        <f t="array" ref="C91">_FV(A91,"Official name",TRUE)</f>
        <v>CITIGROUP INC.</v>
      </c>
      <c r="D91" t="str" cm="1">
        <f t="array" ref="D91">_FV(A91,"Headquarters")</f>
        <v>388 Greenwich Street, 17th Floor, NEW YORK, NY, 10013 US</v>
      </c>
      <c r="E91" s="3" cm="1">
        <f t="array" ref="E91">IFERROR(_FV(A91,"Employees"), "NA")</f>
        <v>240000</v>
      </c>
      <c r="F91" t="str" cm="1">
        <f t="array" ref="F91">_FV(A91,"Industry")</f>
        <v>Investment Banking &amp; Investment Services</v>
      </c>
      <c r="G91" s="3" cm="1">
        <f t="array" ref="G91">IFERROR(_FV(A91,"Year incorporated",TRUE), "NA")</f>
        <v>1988</v>
      </c>
      <c r="H91" s="3" t="str" cm="1">
        <f t="array" ref="H91">_FV(A91,"Exchange")</f>
        <v>New York Stock Exchange</v>
      </c>
      <c r="I91" t="str" cm="1">
        <f t="array" ref="I91">_FV(A91,"Currency")</f>
        <v>USD</v>
      </c>
      <c r="J91" s="7" cm="1">
        <f t="array" ref="J91">_FV(A91,"Price")</f>
        <v>41.05</v>
      </c>
      <c r="K91" s="7" cm="1">
        <f t="array" ref="K91">_FV(A91,"Previous close",TRUE)</f>
        <v>41.37</v>
      </c>
      <c r="L91" s="7" cm="1">
        <f t="array" ref="L91">_FV(A91,"Change")</f>
        <v>-0.32</v>
      </c>
      <c r="M91" s="4" cm="1">
        <f t="array" ref="M91">_FV(A91,"Change (%)",TRUE)</f>
        <v>-7.7349999999999997E-3</v>
      </c>
      <c r="N91" s="7" cm="1">
        <f t="array" ref="N91">IFERROR(_FV(A91,"Open"), "NA")</f>
        <v>41.07</v>
      </c>
      <c r="O91" s="7" cm="1">
        <f t="array" ref="O91">IFERROR(_FV(A91,"High"), "NA")</f>
        <v>41.37</v>
      </c>
      <c r="P91" s="7" cm="1">
        <f t="array" ref="P91">IFERROR(_FV(A91,"Low"), "NA")</f>
        <v>40.93</v>
      </c>
      <c r="Q91" s="7" cm="1">
        <f t="array" ref="Q91">IFERROR(_FV(A91,"52 week high",TRUE),"NA")</f>
        <v>53.23</v>
      </c>
      <c r="R91" s="7" cm="1">
        <f t="array" ref="R91">IFERROR(_FV(A91,"52 week low",TRUE),"NA")</f>
        <v>40.005000000000003</v>
      </c>
      <c r="S91" s="3" cm="1">
        <f t="array" ref="S91">_FV(A91,"Shares outstanding",TRUE)</f>
        <v>1925703000</v>
      </c>
      <c r="T91" s="7" cm="1">
        <f t="array" ref="T91">_FV(A91,"Volume")</f>
        <v>3233517</v>
      </c>
      <c r="U91" s="3" cm="1">
        <f t="array" ref="U91">IFERROR(_FV(A91,"Volume average",TRUE), "NA")</f>
        <v>15272456</v>
      </c>
      <c r="V91" s="5" cm="1">
        <f t="array" ref="V91">IFERROR(_FV(A91,"Beta"), "NA")</f>
        <v>1.5640000000000001</v>
      </c>
      <c r="W91" s="3" cm="1">
        <f t="array" ref="W91">_FV(A91,"Market cap",TRUE)</f>
        <v>79050108150</v>
      </c>
      <c r="X91" s="7" cm="1">
        <f t="array" ref="X91">IFERROR(_FV(A91,"P/E",TRUE), "NA")</f>
        <v>6.5609999999999999</v>
      </c>
      <c r="Y91" t="str" cm="1">
        <f t="array" ref="Y91">_FV(A91,"Instrument type",TRUE)</f>
        <v>Stock</v>
      </c>
      <c r="Z91" s="6" cm="1">
        <f t="array" ref="Z91">_FV(A91,"Last trade time",TRUE)</f>
        <v>45176.643028703125</v>
      </c>
      <c r="AA91" t="s">
        <v>295</v>
      </c>
      <c r="AB91">
        <v>14845000000</v>
      </c>
      <c r="AC91" s="3" t="s">
        <v>26</v>
      </c>
      <c r="AD91" s="3" t="s">
        <v>26</v>
      </c>
      <c r="AE91" s="3">
        <v>72294000000</v>
      </c>
      <c r="AF91" s="7" cm="1">
        <f t="array" ref="AF91">IFERROR(_xldudf_FS_EQUITYMETRICS($B91, "ytd_price_return_daily"),"NA")</f>
        <v>-8.5563E-2</v>
      </c>
    </row>
    <row r="92" spans="1:32" x14ac:dyDescent="0.2">
      <c r="A92" s="1" t="e" vm="91">
        <v>#VALUE!</v>
      </c>
      <c r="B92" t="str" cm="1">
        <f t="array" ref="B92">_FV(A92,"Ticker symbol",TRUE)</f>
        <v>CSX</v>
      </c>
      <c r="C92" t="str" cm="1">
        <f t="array" ref="C92">_FV(A92,"Official name",TRUE)</f>
        <v>Clean Seed Capital Group Ltd.</v>
      </c>
      <c r="D92" t="str" cm="1">
        <f t="array" ref="D92">_FV(A92,"Headquarters")</f>
        <v>7541 Conway Ave, BURNABY, BC, V5E 2P7 CA</v>
      </c>
      <c r="E92" s="3" t="str" cm="1">
        <f t="array" ref="E92">IFERROR(_FV(A92,"Employees"), "NA")</f>
        <v>NA</v>
      </c>
      <c r="F92" t="str" cm="1">
        <f t="array" ref="F92">_FV(A92,"Industry")</f>
        <v>Machinery, Equipment &amp; Components</v>
      </c>
      <c r="G92" s="3" cm="1">
        <f t="array" ref="G92">IFERROR(_FV(A92,"Year incorporated",TRUE), "NA")</f>
        <v>2010</v>
      </c>
      <c r="H92" s="3" t="str" cm="1">
        <f t="array" ref="H92">_FV(A92,"Exchange")</f>
        <v>TSX Venture Exchange</v>
      </c>
      <c r="I92" t="str" cm="1">
        <f t="array" ref="I92">_FV(A92,"Currency")</f>
        <v>CAD</v>
      </c>
      <c r="J92" s="7" cm="1">
        <f t="array" ref="J92">_FV(A92,"Price")</f>
        <v>0.13500000000000001</v>
      </c>
      <c r="K92" s="7" cm="1">
        <f t="array" ref="K92">_FV(A92,"Previous close",TRUE)</f>
        <v>0.125</v>
      </c>
      <c r="L92" s="7" cm="1">
        <f t="array" ref="L92">_FV(A92,"Change")</f>
        <v>0.01</v>
      </c>
      <c r="M92" s="4" cm="1">
        <f t="array" ref="M92">_FV(A92,"Change (%)",TRUE)</f>
        <v>0.08</v>
      </c>
      <c r="N92" s="7" cm="1">
        <f t="array" ref="N92">IFERROR(_FV(A92,"Open"), "NA")</f>
        <v>0.13500000000000001</v>
      </c>
      <c r="O92" s="7" cm="1">
        <f t="array" ref="O92">IFERROR(_FV(A92,"High"), "NA")</f>
        <v>0.13500000000000001</v>
      </c>
      <c r="P92" s="7" cm="1">
        <f t="array" ref="P92">IFERROR(_FV(A92,"Low"), "NA")</f>
        <v>0.13500000000000001</v>
      </c>
      <c r="Q92" s="7" cm="1">
        <f t="array" ref="Q92">IFERROR(_FV(A92,"52 week high",TRUE),"NA")</f>
        <v>0.35</v>
      </c>
      <c r="R92" s="7" cm="1">
        <f t="array" ref="R92">IFERROR(_FV(A92,"52 week low",TRUE),"NA")</f>
        <v>0.115</v>
      </c>
      <c r="S92" s="3" cm="1">
        <f t="array" ref="S92">_FV(A92,"Shares outstanding",TRUE)</f>
        <v>92852970</v>
      </c>
      <c r="T92" s="7" cm="1">
        <f t="array" ref="T92">_FV(A92,"Volume")</f>
        <v>1000</v>
      </c>
      <c r="U92" s="3" cm="1">
        <f t="array" ref="U92">IFERROR(_FV(A92,"Volume average",TRUE), "NA")</f>
        <v>7200</v>
      </c>
      <c r="V92" s="5" cm="1">
        <f t="array" ref="V92">IFERROR(_FV(A92,"Beta"), "NA")</f>
        <v>1.2282999999999999</v>
      </c>
      <c r="W92" s="3" cm="1">
        <f t="array" ref="W92">_FV(A92,"Market cap",TRUE)</f>
        <v>12535150</v>
      </c>
      <c r="X92" s="7" t="str" cm="1">
        <f t="array" ref="X92">IFERROR(_FV(A92,"P/E",TRUE), "NA")</f>
        <v>NA</v>
      </c>
      <c r="Y92" t="str" cm="1">
        <f t="array" ref="Y92">_FV(A92,"Instrument type",TRUE)</f>
        <v>Stock</v>
      </c>
      <c r="Z92" s="6" cm="1">
        <f t="array" ref="Z92">_FV(A92,"Last trade time",TRUE)</f>
        <v>45176.5625</v>
      </c>
      <c r="AA92" t="s">
        <v>296</v>
      </c>
      <c r="AB92">
        <v>4166000000</v>
      </c>
      <c r="AC92" s="3">
        <v>1958000000</v>
      </c>
      <c r="AD92" s="3">
        <v>1313000000</v>
      </c>
      <c r="AE92" s="3">
        <v>2471000000</v>
      </c>
      <c r="AF92" s="7" cm="1">
        <f t="array" ref="AF92">IFERROR(_xldudf_FS_EQUITYMETRICS($B92, "ytd_price_return_daily"),"NA")</f>
        <v>-3.4216000000000003E-2</v>
      </c>
    </row>
    <row r="93" spans="1:32" x14ac:dyDescent="0.2">
      <c r="A93" s="1" t="e" vm="92">
        <v>#VALUE!</v>
      </c>
      <c r="B93" t="str" cm="1">
        <f t="array" ref="B93">_FV(A93,"Ticker symbol",TRUE)</f>
        <v>CLF</v>
      </c>
      <c r="C93" t="str" cm="1">
        <f t="array" ref="C93">_FV(A93,"Official name",TRUE)</f>
        <v>CLEVELAND-CLIFFS INC.</v>
      </c>
      <c r="D93" t="str" cm="1">
        <f t="array" ref="D93">_FV(A93,"Headquarters")</f>
        <v>200 Public Square, Ste. 3300, CLEVELAND, OH, 44114-2315 US</v>
      </c>
      <c r="E93" s="3" cm="1">
        <f t="array" ref="E93">IFERROR(_FV(A93,"Employees"), "NA")</f>
        <v>27000</v>
      </c>
      <c r="F93" t="str" cm="1">
        <f t="array" ref="F93">_FV(A93,"Industry")</f>
        <v>Metals &amp; Mining</v>
      </c>
      <c r="G93" s="3" cm="1">
        <f t="array" ref="G93">IFERROR(_FV(A93,"Year incorporated",TRUE), "NA")</f>
        <v>1985</v>
      </c>
      <c r="H93" s="3" t="str" cm="1">
        <f t="array" ref="H93">_FV(A93,"Exchange")</f>
        <v>New York Stock Exchange</v>
      </c>
      <c r="I93" t="str" cm="1">
        <f t="array" ref="I93">_FV(A93,"Currency")</f>
        <v>USD</v>
      </c>
      <c r="J93" s="7" cm="1">
        <f t="array" ref="J93">_FV(A93,"Price")</f>
        <v>14.484999999999999</v>
      </c>
      <c r="K93" s="7" cm="1">
        <f t="array" ref="K93">_FV(A93,"Previous close",TRUE)</f>
        <v>14.95</v>
      </c>
      <c r="L93" s="7" cm="1">
        <f t="array" ref="L93">_FV(A93,"Change")</f>
        <v>-0.46500000000000002</v>
      </c>
      <c r="M93" s="4" cm="1">
        <f t="array" ref="M93">_FV(A93,"Change (%)",TRUE)</f>
        <v>-3.1104E-2</v>
      </c>
      <c r="N93" s="7" cm="1">
        <f t="array" ref="N93">IFERROR(_FV(A93,"Open"), "NA")</f>
        <v>14.66</v>
      </c>
      <c r="O93" s="7" cm="1">
        <f t="array" ref="O93">IFERROR(_FV(A93,"High"), "NA")</f>
        <v>14.785</v>
      </c>
      <c r="P93" s="7" cm="1">
        <f t="array" ref="P93">IFERROR(_FV(A93,"Low"), "NA")</f>
        <v>14.37</v>
      </c>
      <c r="Q93" s="7" cm="1">
        <f t="array" ref="Q93">IFERROR(_FV(A93,"52 week high",TRUE),"NA")</f>
        <v>22.83</v>
      </c>
      <c r="R93" s="7" cm="1">
        <f t="array" ref="R93">IFERROR(_FV(A93,"52 week low",TRUE),"NA")</f>
        <v>11.824999999999999</v>
      </c>
      <c r="S93" s="3" cm="1">
        <f t="array" ref="S93">_FV(A93,"Shares outstanding",TRUE)</f>
        <v>508682100</v>
      </c>
      <c r="T93" s="7" cm="1">
        <f t="array" ref="T93">_FV(A93,"Volume")</f>
        <v>3456627</v>
      </c>
      <c r="U93" s="3" cm="1">
        <f t="array" ref="U93">IFERROR(_FV(A93,"Volume average",TRUE), "NA")</f>
        <v>11282251</v>
      </c>
      <c r="V93" s="5" cm="1">
        <f t="array" ref="V93">IFERROR(_FV(A93,"Beta"), "NA")</f>
        <v>2.2273000000000001</v>
      </c>
      <c r="W93" s="3" cm="1">
        <f t="array" ref="W93">_FV(A93,"Market cap",TRUE)</f>
        <v>7368260218</v>
      </c>
      <c r="X93" s="7" cm="1">
        <f t="array" ref="X93">IFERROR(_FV(A93,"P/E",TRUE), "NA")</f>
        <v>34.079500000000003</v>
      </c>
      <c r="Y93" t="str" cm="1">
        <f t="array" ref="Y93">_FV(A93,"Instrument type",TRUE)</f>
        <v>Stock</v>
      </c>
      <c r="Z93" s="6" cm="1">
        <f t="array" ref="Z93">_FV(A93,"Last trade time",TRUE)</f>
        <v>45176.6430817125</v>
      </c>
      <c r="AA93" t="s">
        <v>297</v>
      </c>
      <c r="AB93">
        <v>1335000000</v>
      </c>
      <c r="AC93" s="3">
        <v>26000000</v>
      </c>
      <c r="AD93" s="3">
        <v>1960000000</v>
      </c>
      <c r="AE93" s="3">
        <v>3549000000</v>
      </c>
      <c r="AF93" s="7" cm="1">
        <f t="array" ref="AF93">IFERROR(_xldudf_FS_EQUITYMETRICS($B93, "ytd_price_return_daily"),"NA")</f>
        <v>-5.8970000000000002E-2</v>
      </c>
    </row>
    <row r="94" spans="1:32" x14ac:dyDescent="0.2">
      <c r="A94" s="1" t="e" vm="93">
        <v>#VALUE!</v>
      </c>
      <c r="B94" t="str" cm="1">
        <f t="array" ref="B94">_FV(A94,"Ticker symbol",TRUE)</f>
        <v>CAM</v>
      </c>
      <c r="C94" t="str" cm="1">
        <f t="array" ref="C94">_FV(A94,"Official name",TRUE)</f>
        <v>CLIME CAPITAL LIMITED</v>
      </c>
      <c r="D94" t="str" cm="1">
        <f t="array" ref="D94">_FV(A94,"Headquarters")</f>
        <v>L 13 20 Hunter St, SYDNEY, NEW SOUTH WALES, 2000 AU</v>
      </c>
      <c r="E94" s="3" t="str" cm="1">
        <f t="array" ref="E94">IFERROR(_FV(A94,"Employees"), "NA")</f>
        <v>NA</v>
      </c>
      <c r="F94" t="str" cm="1">
        <f t="array" ref="F94">_FV(A94,"Industry")</f>
        <v>Investment Banking &amp; Investment Services</v>
      </c>
      <c r="G94" s="3" cm="1">
        <f t="array" ref="G94">IFERROR(_FV(A94,"Year incorporated",TRUE), "NA")</f>
        <v>2003</v>
      </c>
      <c r="H94" s="3" t="str" cm="1">
        <f t="array" ref="H94">_FV(A94,"Exchange")</f>
        <v>Australian Securities Exchange</v>
      </c>
      <c r="I94" t="str" cm="1">
        <f t="array" ref="I94">_FV(A94,"Currency")</f>
        <v>AUD</v>
      </c>
      <c r="J94" s="7" cm="1">
        <f t="array" ref="J94">_FV(A94,"Price")</f>
        <v>0.82</v>
      </c>
      <c r="K94" s="7" cm="1">
        <f t="array" ref="K94">_FV(A94,"Previous close",TRUE)</f>
        <v>0.82</v>
      </c>
      <c r="L94" s="7" cm="1">
        <f t="array" ref="L94">_FV(A94,"Change")</f>
        <v>0</v>
      </c>
      <c r="M94" s="4" cm="1">
        <f t="array" ref="M94">_FV(A94,"Change (%)",TRUE)</f>
        <v>0</v>
      </c>
      <c r="N94" s="7" cm="1">
        <f t="array" ref="N94">IFERROR(_FV(A94,"Open"), "NA")</f>
        <v>0.82499999999999996</v>
      </c>
      <c r="O94" s="7" cm="1">
        <f t="array" ref="O94">IFERROR(_FV(A94,"High"), "NA")</f>
        <v>0.82499999999999996</v>
      </c>
      <c r="P94" s="7" cm="1">
        <f t="array" ref="P94">IFERROR(_FV(A94,"Low"), "NA")</f>
        <v>0.82</v>
      </c>
      <c r="Q94" s="7" cm="1">
        <f t="array" ref="Q94">IFERROR(_FV(A94,"52 week high",TRUE),"NA")</f>
        <v>0.89</v>
      </c>
      <c r="R94" s="7" cm="1">
        <f t="array" ref="R94">IFERROR(_FV(A94,"52 week low",TRUE),"NA")</f>
        <v>0.78</v>
      </c>
      <c r="S94" s="3" cm="1">
        <f t="array" ref="S94">_FV(A94,"Shares outstanding",TRUE)</f>
        <v>140085100</v>
      </c>
      <c r="T94" s="7" cm="1">
        <f t="array" ref="T94">_FV(A94,"Volume")</f>
        <v>11113</v>
      </c>
      <c r="U94" s="3" cm="1">
        <f t="array" ref="U94">IFERROR(_FV(A94,"Volume average",TRUE), "NA")</f>
        <v>35490</v>
      </c>
      <c r="V94" s="5" cm="1">
        <f t="array" ref="V94">IFERROR(_FV(A94,"Beta"), "NA")</f>
        <v>0.63670000000000004</v>
      </c>
      <c r="W94" s="3" cm="1">
        <f t="array" ref="W94">_FV(A94,"Market cap",TRUE)</f>
        <v>114869800</v>
      </c>
      <c r="X94" s="7" cm="1">
        <f t="array" ref="X94">IFERROR(_FV(A94,"P/E",TRUE), "NA")</f>
        <v>8.6999999999999993</v>
      </c>
      <c r="Y94" t="str" cm="1">
        <f t="array" ref="Y94">_FV(A94,"Instrument type",TRUE)</f>
        <v>Stock</v>
      </c>
      <c r="Z94" s="6" cm="1">
        <f t="array" ref="Z94">_FV(A94,"Last trade time",TRUE)</f>
        <v>45176.375011574077</v>
      </c>
      <c r="AA94" t="s">
        <v>64</v>
      </c>
      <c r="AB94" t="s">
        <v>26</v>
      </c>
      <c r="AC94" s="3" t="s">
        <v>26</v>
      </c>
      <c r="AD94" s="3" t="s">
        <v>26</v>
      </c>
      <c r="AE94" s="3" t="s">
        <v>26</v>
      </c>
      <c r="AF94" s="7" t="str" cm="1">
        <f t="array" ref="AF94">IFERROR(_xldudf_FS_EQUITYMETRICS($B94, "ytd_price_return_daily"),"NA")</f>
        <v>No data</v>
      </c>
    </row>
    <row r="95" spans="1:32" x14ac:dyDescent="0.2">
      <c r="A95" s="1" t="e" vm="94">
        <v>#VALUE!</v>
      </c>
      <c r="B95" t="str" cm="1">
        <f t="array" ref="B95">_FV(A95,"Ticker symbol",TRUE)</f>
        <v>CBG</v>
      </c>
      <c r="C95" t="str" cm="1">
        <f t="array" ref="C95">_FV(A95,"Official name",TRUE)</f>
        <v>CLOSE BROTHERS GROUP PLC</v>
      </c>
      <c r="D95" t="str" cm="1">
        <f t="array" ref="D95">_FV(A95,"Headquarters")</f>
        <v>10 Crown Place, LONDON, UNITED KINGDOM-NA, EC2A 4FT GB</v>
      </c>
      <c r="E95" s="3" cm="1">
        <f t="array" ref="E95">IFERROR(_FV(A95,"Employees"), "NA")</f>
        <v>4000</v>
      </c>
      <c r="F95" t="str" cm="1">
        <f t="array" ref="F95">_FV(A95,"Industry")</f>
        <v>Banking Services</v>
      </c>
      <c r="G95" s="3" cm="1">
        <f t="array" ref="G95">IFERROR(_FV(A95,"Year incorporated",TRUE), "NA")</f>
        <v>1953</v>
      </c>
      <c r="H95" s="3" t="str" cm="1">
        <f t="array" ref="H95">_FV(A95,"Exchange")</f>
        <v>London Stock Exchange</v>
      </c>
      <c r="I95" t="str" cm="1">
        <f t="array" ref="I95">_FV(A95,"Currency")</f>
        <v>GBp</v>
      </c>
      <c r="J95" s="7" cm="1">
        <f t="array" ref="J95">_FV(A95,"Price")</f>
        <v>820.5</v>
      </c>
      <c r="K95" s="7" cm="1">
        <f t="array" ref="K95">_FV(A95,"Previous close",TRUE)</f>
        <v>822</v>
      </c>
      <c r="L95" s="7" cm="1">
        <f t="array" ref="L95">_FV(A95,"Change")</f>
        <v>-1.5</v>
      </c>
      <c r="M95" s="4" cm="1">
        <f t="array" ref="M95">_FV(A95,"Change (%)",TRUE)</f>
        <v>-1.825E-3</v>
      </c>
      <c r="N95" s="7" cm="1">
        <f t="array" ref="N95">IFERROR(_FV(A95,"Open"), "NA")</f>
        <v>802</v>
      </c>
      <c r="O95" s="7" cm="1">
        <f t="array" ref="O95">IFERROR(_FV(A95,"High"), "NA")</f>
        <v>826.5</v>
      </c>
      <c r="P95" s="7" cm="1">
        <f t="array" ref="P95">IFERROR(_FV(A95,"Low"), "NA")</f>
        <v>802</v>
      </c>
      <c r="Q95" s="7" cm="1">
        <f t="array" ref="Q95">IFERROR(_FV(A95,"52 week high",TRUE),"NA")</f>
        <v>1139</v>
      </c>
      <c r="R95" s="7" cm="1">
        <f t="array" ref="R95">IFERROR(_FV(A95,"52 week low",TRUE),"NA")</f>
        <v>790</v>
      </c>
      <c r="S95" s="3" cm="1">
        <f t="array" ref="S95">_FV(A95,"Shares outstanding",TRUE)</f>
        <v>150463500</v>
      </c>
      <c r="T95" s="7" cm="1">
        <f t="array" ref="T95">_FV(A95,"Volume")</f>
        <v>42173</v>
      </c>
      <c r="U95" s="3" cm="1">
        <f t="array" ref="U95">IFERROR(_FV(A95,"Volume average",TRUE), "NA")</f>
        <v>352620</v>
      </c>
      <c r="V95" s="5" cm="1">
        <f t="array" ref="V95">IFERROR(_FV(A95,"Beta"), "NA")</f>
        <v>1.0979000000000001</v>
      </c>
      <c r="W95" s="3" cm="1">
        <f t="array" ref="W95">_FV(A95,"Market cap",TRUE)</f>
        <v>1236810000</v>
      </c>
      <c r="X95" s="7" cm="1">
        <f t="array" ref="X95">IFERROR(_FV(A95,"P/E",TRUE), "NA")</f>
        <v>15.6601</v>
      </c>
      <c r="Y95" t="str" cm="1">
        <f t="array" ref="Y95">_FV(A95,"Instrument type",TRUE)</f>
        <v>Stock</v>
      </c>
      <c r="Z95" s="6" cm="1">
        <f t="array" ref="Z95">_FV(A95,"Last trade time",TRUE)</f>
        <v>45176.630443853908</v>
      </c>
      <c r="AA95" t="s">
        <v>64</v>
      </c>
      <c r="AB95" t="s">
        <v>26</v>
      </c>
      <c r="AC95" s="3" t="s">
        <v>26</v>
      </c>
      <c r="AD95" s="3" t="s">
        <v>26</v>
      </c>
      <c r="AE95" s="3" t="s">
        <v>26</v>
      </c>
      <c r="AF95" s="7" t="str" cm="1">
        <f t="array" ref="AF95">IFERROR(_xldudf_FS_EQUITYMETRICS($B95, "ytd_price_return_daily"),"NA")</f>
        <v>No data</v>
      </c>
    </row>
    <row r="96" spans="1:32" x14ac:dyDescent="0.2">
      <c r="A96" s="1" t="e" vm="95">
        <v>#VALUE!</v>
      </c>
      <c r="B96" t="str" cm="1">
        <f t="array" ref="B96">_FV(A96,"Ticker symbol",TRUE)</f>
        <v>CME</v>
      </c>
      <c r="C96" t="str" cm="1">
        <f t="array" ref="C96">_FV(A96,"Official name",TRUE)</f>
        <v>CME GROUP INC.</v>
      </c>
      <c r="D96" t="str" cm="1">
        <f t="array" ref="D96">_FV(A96,"Headquarters")</f>
        <v>20 S Wacker Dr, CHICAGO, IL, 60606 US</v>
      </c>
      <c r="E96" s="3" cm="1">
        <f t="array" ref="E96">IFERROR(_FV(A96,"Employees"), "NA")</f>
        <v>3460</v>
      </c>
      <c r="F96" t="str" cm="1">
        <f t="array" ref="F96">_FV(A96,"Industry")</f>
        <v>Investment Banking &amp; Investment Services</v>
      </c>
      <c r="G96" s="3" cm="1">
        <f t="array" ref="G96">IFERROR(_FV(A96,"Year incorporated",TRUE), "NA")</f>
        <v>2001</v>
      </c>
      <c r="H96" s="3" t="str" cm="1">
        <f t="array" ref="H96">_FV(A96,"Exchange")</f>
        <v>Nasdaq Stock Market</v>
      </c>
      <c r="I96" t="str" cm="1">
        <f t="array" ref="I96">_FV(A96,"Currency")</f>
        <v>USD</v>
      </c>
      <c r="J96" s="7" cm="1">
        <f t="array" ref="J96">_FV(A96,"Price")</f>
        <v>205.97499999999999</v>
      </c>
      <c r="K96" s="7" cm="1">
        <f t="array" ref="K96">_FV(A96,"Previous close",TRUE)</f>
        <v>202.56</v>
      </c>
      <c r="L96" s="7" cm="1">
        <f t="array" ref="L96">_FV(A96,"Change")</f>
        <v>3.415</v>
      </c>
      <c r="M96" s="4" cm="1">
        <f t="array" ref="M96">_FV(A96,"Change (%)",TRUE)</f>
        <v>1.6858999999999999E-2</v>
      </c>
      <c r="N96" s="7" cm="1">
        <f t="array" ref="N96">IFERROR(_FV(A96,"Open"), "NA")</f>
        <v>203.66</v>
      </c>
      <c r="O96" s="7" cm="1">
        <f t="array" ref="O96">IFERROR(_FV(A96,"High"), "NA")</f>
        <v>205.97499999999999</v>
      </c>
      <c r="P96" s="7" cm="1">
        <f t="array" ref="P96">IFERROR(_FV(A96,"Low"), "NA")</f>
        <v>201.77</v>
      </c>
      <c r="Q96" s="7" cm="1">
        <f t="array" ref="Q96">IFERROR(_FV(A96,"52 week high",TRUE),"NA")</f>
        <v>209.31</v>
      </c>
      <c r="R96" s="7" cm="1">
        <f t="array" ref="R96">IFERROR(_FV(A96,"52 week low",TRUE),"NA")</f>
        <v>162.25530000000001</v>
      </c>
      <c r="S96" s="3" cm="1">
        <f t="array" ref="S96">_FV(A96,"Shares outstanding",TRUE)</f>
        <v>359746200</v>
      </c>
      <c r="T96" s="7" cm="1">
        <f t="array" ref="T96">_FV(A96,"Volume")</f>
        <v>498327</v>
      </c>
      <c r="U96" s="3" cm="1">
        <f t="array" ref="U96">IFERROR(_FV(A96,"Volume average",TRUE), "NA")</f>
        <v>1375127</v>
      </c>
      <c r="V96" s="5" cm="1">
        <f t="array" ref="V96">IFERROR(_FV(A96,"Beta"), "NA")</f>
        <v>0.41770000000000002</v>
      </c>
      <c r="W96" s="3" cm="1">
        <f t="array" ref="W96">_FV(A96,"Market cap",TRUE)</f>
        <v>73265910000</v>
      </c>
      <c r="X96" s="7" cm="1">
        <f t="array" ref="X96">IFERROR(_FV(A96,"P/E",TRUE), "NA")</f>
        <v>24.737500000000001</v>
      </c>
      <c r="Y96" t="str" cm="1">
        <f t="array" ref="Y96">_FV(A96,"Instrument type",TRUE)</f>
        <v>Stock</v>
      </c>
      <c r="Z96" s="6" cm="1">
        <f t="array" ref="Z96">_FV(A96,"Last trade time",TRUE)</f>
        <v>45176.643021203126</v>
      </c>
      <c r="AA96" t="s">
        <v>298</v>
      </c>
      <c r="AB96">
        <v>2691000000</v>
      </c>
      <c r="AC96" s="3">
        <v>2720100000</v>
      </c>
      <c r="AD96" s="3">
        <v>483200000</v>
      </c>
      <c r="AE96" s="3">
        <v>137687500000</v>
      </c>
      <c r="AF96" s="7" cm="1">
        <f t="array" ref="AF96">IFERROR(_xldudf_FS_EQUITYMETRICS($B96, "ytd_price_return_daily"),"NA")</f>
        <v>0.20438899999999999</v>
      </c>
    </row>
    <row r="97" spans="1:32" x14ac:dyDescent="0.2">
      <c r="A97" s="1" t="e" vm="96">
        <v>#VALUE!</v>
      </c>
      <c r="B97" t="str" cm="1">
        <f t="array" ref="B97">_FV(A97,"Ticker symbol",TRUE)</f>
        <v>CMS</v>
      </c>
      <c r="C97" t="str" cm="1">
        <f t="array" ref="C97">_FV(A97,"Official name",TRUE)</f>
        <v>CMS ENERGY CORPORATION</v>
      </c>
      <c r="D97" t="str" cm="1">
        <f t="array" ref="D97">_FV(A97,"Headquarters")</f>
        <v>One Energy Plaza, JACKSON, MI, 49201 US</v>
      </c>
      <c r="E97" s="3" cm="1">
        <f t="array" ref="E97">IFERROR(_FV(A97,"Employees"), "NA")</f>
        <v>8560</v>
      </c>
      <c r="F97" t="str" cm="1">
        <f t="array" ref="F97">_FV(A97,"Industry")</f>
        <v>Multiline Utilities</v>
      </c>
      <c r="G97" s="3" cm="1">
        <f t="array" ref="G97">IFERROR(_FV(A97,"Year incorporated",TRUE), "NA")</f>
        <v>1987</v>
      </c>
      <c r="H97" s="3" t="str" cm="1">
        <f t="array" ref="H97">_FV(A97,"Exchange")</f>
        <v>New York Stock Exchange</v>
      </c>
      <c r="I97" t="str" cm="1">
        <f t="array" ref="I97">_FV(A97,"Currency")</f>
        <v>USD</v>
      </c>
      <c r="J97" s="7" cm="1">
        <f t="array" ref="J97">_FV(A97,"Price")</f>
        <v>56.05</v>
      </c>
      <c r="K97" s="7" cm="1">
        <f t="array" ref="K97">_FV(A97,"Previous close",TRUE)</f>
        <v>54.93</v>
      </c>
      <c r="L97" s="7" cm="1">
        <f t="array" ref="L97">_FV(A97,"Change")</f>
        <v>1.1200000000000001</v>
      </c>
      <c r="M97" s="4" cm="1">
        <f t="array" ref="M97">_FV(A97,"Change (%)",TRUE)</f>
        <v>2.0390000000000002E-2</v>
      </c>
      <c r="N97" s="7" cm="1">
        <f t="array" ref="N97">IFERROR(_FV(A97,"Open"), "NA")</f>
        <v>55.4</v>
      </c>
      <c r="O97" s="7" cm="1">
        <f t="array" ref="O97">IFERROR(_FV(A97,"High"), "NA")</f>
        <v>56.09</v>
      </c>
      <c r="P97" s="7" cm="1">
        <f t="array" ref="P97">IFERROR(_FV(A97,"Low"), "NA")</f>
        <v>55.314999999999998</v>
      </c>
      <c r="Q97" s="7" cm="1">
        <f t="array" ref="Q97">IFERROR(_FV(A97,"52 week high",TRUE),"NA")</f>
        <v>70.459999999999994</v>
      </c>
      <c r="R97" s="7" cm="1">
        <f t="array" ref="R97">IFERROR(_FV(A97,"52 week low",TRUE),"NA")</f>
        <v>52.41</v>
      </c>
      <c r="S97" s="3" cm="1">
        <f t="array" ref="S97">_FV(A97,"Shares outstanding",TRUE)</f>
        <v>291726700</v>
      </c>
      <c r="T97" s="7" cm="1">
        <f t="array" ref="T97">_FV(A97,"Volume")</f>
        <v>588221</v>
      </c>
      <c r="U97" s="3" cm="1">
        <f t="array" ref="U97">IFERROR(_FV(A97,"Volume average",TRUE), "NA")</f>
        <v>1501177</v>
      </c>
      <c r="V97" s="5" cm="1">
        <f t="array" ref="V97">IFERROR(_FV(A97,"Beta"), "NA")</f>
        <v>0.37109999999999999</v>
      </c>
      <c r="W97" s="3" cm="1">
        <f t="array" ref="W97">_FV(A97,"Market cap",TRUE)</f>
        <v>16351281535</v>
      </c>
      <c r="X97" s="7" cm="1">
        <f t="array" ref="X97">IFERROR(_FV(A97,"P/E",TRUE), "NA")</f>
        <v>24.166</v>
      </c>
      <c r="Y97" t="str" cm="1">
        <f t="array" ref="Y97">_FV(A97,"Instrument type",TRUE)</f>
        <v>Stock</v>
      </c>
      <c r="Z97" s="6" cm="1">
        <f t="array" ref="Z97">_FV(A97,"Last trade time",TRUE)</f>
        <v>45176.642893923439</v>
      </c>
      <c r="AA97" t="s">
        <v>299</v>
      </c>
      <c r="AB97">
        <v>837000000</v>
      </c>
      <c r="AC97" s="3">
        <v>164000000</v>
      </c>
      <c r="AD97" s="3">
        <v>1580000000</v>
      </c>
      <c r="AE97" s="3">
        <v>2985000000</v>
      </c>
      <c r="AF97" s="7" cm="1">
        <f t="array" ref="AF97">IFERROR(_xldudf_FS_EQUITYMETRICS($B97, "ytd_price_return_daily"),"NA")</f>
        <v>-0.13406000000000001</v>
      </c>
    </row>
    <row r="98" spans="1:32" x14ac:dyDescent="0.2">
      <c r="A98" s="1" t="e" vm="97">
        <v>#VALUE!</v>
      </c>
      <c r="B98" t="str" cm="1">
        <f t="array" ref="B98">_FV(A98,"Ticker symbol",TRUE)</f>
        <v>CNX</v>
      </c>
      <c r="C98" t="str" cm="1">
        <f t="array" ref="C98">_FV(A98,"Official name",TRUE)</f>
        <v>CNX RESOURCES CORPORATION</v>
      </c>
      <c r="D98" t="str" cm="1">
        <f t="array" ref="D98">_FV(A98,"Headquarters")</f>
        <v>1000 Consol Energy Dr, CANONSBURG, PA, 15317-6506 US</v>
      </c>
      <c r="E98" s="3" cm="1">
        <f t="array" ref="E98">IFERROR(_FV(A98,"Employees"), "NA")</f>
        <v>466</v>
      </c>
      <c r="F98" t="str" cm="1">
        <f t="array" ref="F98">_FV(A98,"Industry")</f>
        <v>Oil &amp; Gas</v>
      </c>
      <c r="G98" s="3" cm="1">
        <f t="array" ref="G98">IFERROR(_FV(A98,"Year incorporated",TRUE), "NA")</f>
        <v>1991</v>
      </c>
      <c r="H98" s="3" t="str" cm="1">
        <f t="array" ref="H98">_FV(A98,"Exchange")</f>
        <v>New York Stock Exchange</v>
      </c>
      <c r="I98" t="str" cm="1">
        <f t="array" ref="I98">_FV(A98,"Currency")</f>
        <v>USD</v>
      </c>
      <c r="J98" s="7" cm="1">
        <f t="array" ref="J98">_FV(A98,"Price")</f>
        <v>22.445</v>
      </c>
      <c r="K98" s="7" cm="1">
        <f t="array" ref="K98">_FV(A98,"Previous close",TRUE)</f>
        <v>22.2</v>
      </c>
      <c r="L98" s="7" cm="1">
        <f t="array" ref="L98">_FV(A98,"Change")</f>
        <v>0.245</v>
      </c>
      <c r="M98" s="4" cm="1">
        <f t="array" ref="M98">_FV(A98,"Change (%)",TRUE)</f>
        <v>1.1035999999999999E-2</v>
      </c>
      <c r="N98" s="7" cm="1">
        <f t="array" ref="N98">IFERROR(_FV(A98,"Open"), "NA")</f>
        <v>22.27</v>
      </c>
      <c r="O98" s="7" cm="1">
        <f t="array" ref="O98">IFERROR(_FV(A98,"High"), "NA")</f>
        <v>22.51</v>
      </c>
      <c r="P98" s="7" cm="1">
        <f t="array" ref="P98">IFERROR(_FV(A98,"Low"), "NA")</f>
        <v>22.25</v>
      </c>
      <c r="Q98" s="7" cm="1">
        <f t="array" ref="Q98">IFERROR(_FV(A98,"52 week high",TRUE),"NA")</f>
        <v>22.835000000000001</v>
      </c>
      <c r="R98" s="7" cm="1">
        <f t="array" ref="R98">IFERROR(_FV(A98,"52 week low",TRUE),"NA")</f>
        <v>14.36</v>
      </c>
      <c r="S98" s="3" cm="1">
        <f t="array" ref="S98">_FV(A98,"Shares outstanding",TRUE)</f>
        <v>161464900</v>
      </c>
      <c r="T98" s="7" cm="1">
        <f t="array" ref="T98">_FV(A98,"Volume")</f>
        <v>500585</v>
      </c>
      <c r="U98" s="3" cm="1">
        <f t="array" ref="U98">IFERROR(_FV(A98,"Volume average",TRUE), "NA")</f>
        <v>2888285</v>
      </c>
      <c r="V98" s="5" cm="1">
        <f t="array" ref="V98">IFERROR(_FV(A98,"Beta"), "NA")</f>
        <v>1.3605</v>
      </c>
      <c r="W98" s="3" cm="1">
        <f t="array" ref="W98">_FV(A98,"Market cap",TRUE)</f>
        <v>3624079680</v>
      </c>
      <c r="X98" s="7" cm="1">
        <f t="array" ref="X98">IFERROR(_FV(A98,"P/E",TRUE), "NA")</f>
        <v>2.1253000000000002</v>
      </c>
      <c r="Y98" t="str" cm="1">
        <f t="array" ref="Y98">_FV(A98,"Instrument type",TRUE)</f>
        <v>Stock</v>
      </c>
      <c r="Z98" s="6" cm="1">
        <f t="array" ref="Z98">_FV(A98,"Last trade time",TRUE)</f>
        <v>45176.642888414062</v>
      </c>
      <c r="AA98" t="s">
        <v>300</v>
      </c>
      <c r="AB98">
        <v>-142077000</v>
      </c>
      <c r="AC98" s="3">
        <v>21321000</v>
      </c>
      <c r="AD98" s="3">
        <v>348458000</v>
      </c>
      <c r="AE98" s="3">
        <v>1312804000</v>
      </c>
      <c r="AF98" s="7" cm="1">
        <f t="array" ref="AF98">IFERROR(_xldudf_FS_EQUITYMETRICS($B98, "ytd_price_return_daily"),"NA")</f>
        <v>0.31947700000000001</v>
      </c>
    </row>
    <row r="99" spans="1:32" x14ac:dyDescent="0.2">
      <c r="A99" s="1" t="e" vm="98">
        <v>#VALUE!</v>
      </c>
      <c r="B99" t="str" cm="1">
        <f t="array" ref="B99">_FV(A99,"Ticker symbol",TRUE)</f>
        <v>COH</v>
      </c>
      <c r="C99" t="str" cm="1">
        <f t="array" ref="C99">_FV(A99,"Official name",TRUE)</f>
        <v>COCHLEAR LIMITED</v>
      </c>
      <c r="D99" t="str" cm="1">
        <f t="array" ref="D99">_FV(A99,"Headquarters")</f>
        <v>1 University Avenue, Macquarie University, SYDNEY, NEW SOUTH WALES, 2109 AU</v>
      </c>
      <c r="E99" s="3" cm="1">
        <f t="array" ref="E99">IFERROR(_FV(A99,"Employees"), "NA")</f>
        <v>4800</v>
      </c>
      <c r="F99" t="str" cm="1">
        <f t="array" ref="F99">_FV(A99,"Industry")</f>
        <v>Healthcare Equipment &amp; Supplies</v>
      </c>
      <c r="G99" s="3" cm="1">
        <f t="array" ref="G99">IFERROR(_FV(A99,"Year incorporated",TRUE), "NA")</f>
        <v>1983</v>
      </c>
      <c r="H99" s="3" t="str" cm="1">
        <f t="array" ref="H99">_FV(A99,"Exchange")</f>
        <v>Australian Securities Exchange</v>
      </c>
      <c r="I99" t="str" cm="1">
        <f t="array" ref="I99">_FV(A99,"Currency")</f>
        <v>AUD</v>
      </c>
      <c r="J99" s="7" cm="1">
        <f t="array" ref="J99">_FV(A99,"Price")</f>
        <v>268.14</v>
      </c>
      <c r="K99" s="7" cm="1">
        <f t="array" ref="K99">_FV(A99,"Previous close",TRUE)</f>
        <v>267.85000000000002</v>
      </c>
      <c r="L99" s="7" cm="1">
        <f t="array" ref="L99">_FV(A99,"Change")</f>
        <v>0.28999999999999998</v>
      </c>
      <c r="M99" s="4" cm="1">
        <f t="array" ref="M99">_FV(A99,"Change (%)",TRUE)</f>
        <v>1.083E-3</v>
      </c>
      <c r="N99" s="7" cm="1">
        <f t="array" ref="N99">IFERROR(_FV(A99,"Open"), "NA")</f>
        <v>267.72000000000003</v>
      </c>
      <c r="O99" s="7" cm="1">
        <f t="array" ref="O99">IFERROR(_FV(A99,"High"), "NA")</f>
        <v>269</v>
      </c>
      <c r="P99" s="7" cm="1">
        <f t="array" ref="P99">IFERROR(_FV(A99,"Low"), "NA")</f>
        <v>266.44</v>
      </c>
      <c r="Q99" s="7" cm="1">
        <f t="array" ref="Q99">IFERROR(_FV(A99,"52 week high",TRUE),"NA")</f>
        <v>274.64999999999998</v>
      </c>
      <c r="R99" s="7" cm="1">
        <f t="array" ref="R99">IFERROR(_FV(A99,"52 week low",TRUE),"NA")</f>
        <v>184.62</v>
      </c>
      <c r="S99" s="3" cm="1">
        <f t="array" ref="S99">_FV(A99,"Shares outstanding",TRUE)</f>
        <v>65658960</v>
      </c>
      <c r="T99" s="7" cm="1">
        <f t="array" ref="T99">_FV(A99,"Volume")</f>
        <v>157730</v>
      </c>
      <c r="U99" s="3" cm="1">
        <f t="array" ref="U99">IFERROR(_FV(A99,"Volume average",TRUE), "NA")</f>
        <v>148260</v>
      </c>
      <c r="V99" s="5" cm="1">
        <f t="array" ref="V99">IFERROR(_FV(A99,"Beta"), "NA")</f>
        <v>0.69059999999999999</v>
      </c>
      <c r="W99" s="3" cm="1">
        <f t="array" ref="W99">_FV(A99,"Market cap",TRUE)</f>
        <v>17586750000</v>
      </c>
      <c r="X99" s="7" cm="1">
        <f t="array" ref="X99">IFERROR(_FV(A99,"P/E",TRUE), "NA")</f>
        <v>58.61</v>
      </c>
      <c r="Y99" t="str" cm="1">
        <f t="array" ref="Y99">_FV(A99,"Instrument type",TRUE)</f>
        <v>Stock</v>
      </c>
      <c r="Z99" s="6" cm="1">
        <f t="array" ref="Z99">_FV(A99,"Last trade time",TRUE)</f>
        <v>45176.375011574077</v>
      </c>
      <c r="AA99" t="s">
        <v>64</v>
      </c>
      <c r="AB99" t="s">
        <v>26</v>
      </c>
      <c r="AC99" s="3" t="s">
        <v>26</v>
      </c>
      <c r="AD99" s="3" t="s">
        <v>26</v>
      </c>
      <c r="AE99" s="3" t="s">
        <v>26</v>
      </c>
      <c r="AF99" s="7" t="str" cm="1">
        <f t="array" ref="AF99">IFERROR(_xldudf_FS_EQUITYMETRICS($B99, "ytd_price_return_daily"),"NA")</f>
        <v>No data</v>
      </c>
    </row>
    <row r="100" spans="1:32" x14ac:dyDescent="0.2">
      <c r="A100" s="1" t="e" vm="99">
        <v>#VALUE!</v>
      </c>
      <c r="B100" t="str" cm="1">
        <f t="array" ref="B100">_FV(A100,"Ticker symbol",TRUE)</f>
        <v>CFN</v>
      </c>
      <c r="C100" t="str" cm="1">
        <f t="array" ref="C100">_FV(A100,"Official name",TRUE)</f>
        <v>Cofina SGPS SA</v>
      </c>
      <c r="D100" t="str" cm="1">
        <f t="array" ref="D100">_FV(A100,"Headquarters")</f>
        <v>Rua Manuel Pinto de Azevedo, 818, PORTO, PORTUGAL-NA, 4100-320 PT</v>
      </c>
      <c r="E100" s="3" cm="1">
        <f t="array" ref="E100">IFERROR(_FV(A100,"Employees"), "NA")</f>
        <v>668</v>
      </c>
      <c r="F100" t="str" cm="1">
        <f t="array" ref="F100">_FV(A100,"Industry")</f>
        <v>Media &amp; Publishing</v>
      </c>
      <c r="G100" s="3" t="str" cm="1">
        <f t="array" ref="G100">IFERROR(_FV(A100,"Year incorporated",TRUE), "NA")</f>
        <v>NA</v>
      </c>
      <c r="H100" s="3" t="str" cm="1">
        <f t="array" ref="H100">_FV(A100,"Exchange")</f>
        <v>Euronext Lisbon</v>
      </c>
      <c r="I100" t="str" cm="1">
        <f t="array" ref="I100">_FV(A100,"Currency")</f>
        <v>EUR</v>
      </c>
      <c r="J100" s="7" cm="1">
        <f t="array" ref="J100">_FV(A100,"Price")</f>
        <v>0.43</v>
      </c>
      <c r="K100" s="7" cm="1">
        <f t="array" ref="K100">_FV(A100,"Previous close",TRUE)</f>
        <v>0.42</v>
      </c>
      <c r="L100" s="7" cm="1">
        <f t="array" ref="L100">_FV(A100,"Change")</f>
        <v>0.01</v>
      </c>
      <c r="M100" s="4" cm="1">
        <f t="array" ref="M100">_FV(A100,"Change (%)",TRUE)</f>
        <v>2.3809999999999998E-2</v>
      </c>
      <c r="N100" s="7" cm="1">
        <f t="array" ref="N100">IFERROR(_FV(A100,"Open"), "NA")</f>
        <v>0.434</v>
      </c>
      <c r="O100" s="7" cm="1">
        <f t="array" ref="O100">IFERROR(_FV(A100,"High"), "NA")</f>
        <v>0.434</v>
      </c>
      <c r="P100" s="7" cm="1">
        <f t="array" ref="P100">IFERROR(_FV(A100,"Low"), "NA")</f>
        <v>0.41599999999999998</v>
      </c>
      <c r="Q100" s="7" cm="1">
        <f t="array" ref="Q100">IFERROR(_FV(A100,"52 week high",TRUE),"NA")</f>
        <v>0.5</v>
      </c>
      <c r="R100" s="7" cm="1">
        <f t="array" ref="R100">IFERROR(_FV(A100,"52 week low",TRUE),"NA")</f>
        <v>0.22</v>
      </c>
      <c r="S100" s="3" cm="1">
        <f t="array" ref="S100">_FV(A100,"Shares outstanding",TRUE)</f>
        <v>102565800</v>
      </c>
      <c r="T100" s="7" cm="1">
        <f t="array" ref="T100">_FV(A100,"Volume")</f>
        <v>27836</v>
      </c>
      <c r="U100" s="3" cm="1">
        <f t="array" ref="U100">IFERROR(_FV(A100,"Volume average",TRUE), "NA")</f>
        <v>41900</v>
      </c>
      <c r="V100" s="5" cm="1">
        <f t="array" ref="V100">IFERROR(_FV(A100,"Beta"), "NA")</f>
        <v>0.82779999999999998</v>
      </c>
      <c r="W100" s="3" cm="1">
        <f t="array" ref="W100">_FV(A100,"Market cap",TRUE)</f>
        <v>43077650</v>
      </c>
      <c r="X100" s="7" cm="1">
        <f t="array" ref="X100">IFERROR(_FV(A100,"P/E",TRUE), "NA")</f>
        <v>4.1216999999999997</v>
      </c>
      <c r="Y100" t="str" cm="1">
        <f t="array" ref="Y100">_FV(A100,"Instrument type",TRUE)</f>
        <v>Stock</v>
      </c>
      <c r="Z100" s="6" cm="1">
        <f t="array" ref="Z100">_FV(A100,"Last trade time",TRUE)</f>
        <v>45176.611030092594</v>
      </c>
      <c r="AA100" t="s">
        <v>64</v>
      </c>
      <c r="AB100" t="s">
        <v>26</v>
      </c>
      <c r="AC100" s="3" t="s">
        <v>26</v>
      </c>
      <c r="AD100" s="3" t="s">
        <v>26</v>
      </c>
      <c r="AE100" s="3" t="s">
        <v>26</v>
      </c>
      <c r="AF100" s="7" t="str" cm="1">
        <f t="array" ref="AF100">IFERROR(_xldudf_FS_EQUITYMETRICS($B100, "ytd_price_return_daily"),"NA")</f>
        <v>No data</v>
      </c>
    </row>
    <row r="101" spans="1:32" x14ac:dyDescent="0.2">
      <c r="A101" s="1" t="e" vm="100">
        <v>#VALUE!</v>
      </c>
      <c r="B101" t="str" cm="1">
        <f t="array" ref="B101">_FV(A101,"Ticker symbol",TRUE)</f>
        <v>COG</v>
      </c>
      <c r="C101" t="str" cm="1">
        <f t="array" ref="C101">_FV(A101,"Official name",TRUE)</f>
        <v>COG FINANCIAL SERVICES LIMITED</v>
      </c>
      <c r="D101" t="str" cm="1">
        <f t="array" ref="D101">_FV(A101,"Headquarters")</f>
        <v>Chatswood, L 1 72 Archer St, CHATSWOOD, NEW SOUTH WALES, 2067 AU</v>
      </c>
      <c r="E101" s="3" cm="1">
        <f t="array" ref="E101">IFERROR(_FV(A101,"Employees"), "NA")</f>
        <v>2000</v>
      </c>
      <c r="F101" t="str" cm="1">
        <f t="array" ref="F101">_FV(A101,"Industry")</f>
        <v>Banking Services</v>
      </c>
      <c r="G101" s="3" cm="1">
        <f t="array" ref="G101">IFERROR(_FV(A101,"Year incorporated",TRUE), "NA")</f>
        <v>2002</v>
      </c>
      <c r="H101" s="3" t="str" cm="1">
        <f t="array" ref="H101">_FV(A101,"Exchange")</f>
        <v>Australian Securities Exchange</v>
      </c>
      <c r="I101" t="str" cm="1">
        <f t="array" ref="I101">_FV(A101,"Currency")</f>
        <v>AUD</v>
      </c>
      <c r="J101" s="7" cm="1">
        <f t="array" ref="J101">_FV(A101,"Price")</f>
        <v>1.4</v>
      </c>
      <c r="K101" s="7" cm="1">
        <f t="array" ref="K101">_FV(A101,"Previous close",TRUE)</f>
        <v>1.4</v>
      </c>
      <c r="L101" s="7" cm="1">
        <f t="array" ref="L101">_FV(A101,"Change")</f>
        <v>0</v>
      </c>
      <c r="M101" s="4" cm="1">
        <f t="array" ref="M101">_FV(A101,"Change (%)",TRUE)</f>
        <v>0</v>
      </c>
      <c r="N101" s="7" cm="1">
        <f t="array" ref="N101">IFERROR(_FV(A101,"Open"), "NA")</f>
        <v>1.375</v>
      </c>
      <c r="O101" s="7" cm="1">
        <f t="array" ref="O101">IFERROR(_FV(A101,"High"), "NA")</f>
        <v>1.4</v>
      </c>
      <c r="P101" s="7" cm="1">
        <f t="array" ref="P101">IFERROR(_FV(A101,"Low"), "NA")</f>
        <v>1.365</v>
      </c>
      <c r="Q101" s="7" cm="1">
        <f t="array" ref="Q101">IFERROR(_FV(A101,"52 week high",TRUE),"NA")</f>
        <v>1.85</v>
      </c>
      <c r="R101" s="7" cm="1">
        <f t="array" ref="R101">IFERROR(_FV(A101,"52 week low",TRUE),"NA")</f>
        <v>1.2050000000000001</v>
      </c>
      <c r="S101" s="3" cm="1">
        <f t="array" ref="S101">_FV(A101,"Shares outstanding",TRUE)</f>
        <v>190662200</v>
      </c>
      <c r="T101" s="7" cm="1">
        <f t="array" ref="T101">_FV(A101,"Volume")</f>
        <v>18339</v>
      </c>
      <c r="U101" s="3" cm="1">
        <f t="array" ref="U101">IFERROR(_FV(A101,"Volume average",TRUE), "NA")</f>
        <v>81000</v>
      </c>
      <c r="V101" s="5" cm="1">
        <f t="array" ref="V101">IFERROR(_FV(A101,"Beta"), "NA")</f>
        <v>1.0152000000000001</v>
      </c>
      <c r="W101" s="3" cm="1">
        <f t="array" ref="W101">_FV(A101,"Market cap",TRUE)</f>
        <v>266927100</v>
      </c>
      <c r="X101" s="7" cm="1">
        <f t="array" ref="X101">IFERROR(_FV(A101,"P/E",TRUE), "NA")</f>
        <v>32.86</v>
      </c>
      <c r="Y101" t="str" cm="1">
        <f t="array" ref="Y101">_FV(A101,"Instrument type",TRUE)</f>
        <v>Stock</v>
      </c>
      <c r="Z101" s="6" cm="1">
        <f t="array" ref="Z101">_FV(A101,"Last trade time",TRUE)</f>
        <v>45176.375</v>
      </c>
      <c r="AA101" t="s">
        <v>64</v>
      </c>
      <c r="AB101" t="s">
        <v>26</v>
      </c>
      <c r="AC101" s="3" t="s">
        <v>26</v>
      </c>
      <c r="AD101" s="3" t="s">
        <v>26</v>
      </c>
      <c r="AE101" s="3" t="s">
        <v>26</v>
      </c>
      <c r="AF101" s="7" t="str" cm="1">
        <f t="array" ref="AF101">IFERROR(_xldudf_FS_EQUITYMETRICS($B101, "ytd_price_return_daily"),"NA")</f>
        <v>No data</v>
      </c>
    </row>
    <row r="102" spans="1:32" x14ac:dyDescent="0.2">
      <c r="A102" s="1" t="e" vm="101">
        <v>#VALUE!</v>
      </c>
      <c r="B102" t="str" cm="1">
        <f t="array" ref="B102">_FV(A102,"Ticker symbol",TRUE)</f>
        <v>CTSH</v>
      </c>
      <c r="C102" t="str" cm="1">
        <f t="array" ref="C102">_FV(A102,"Official name",TRUE)</f>
        <v>COGNIZANT TECHNOLOGY SOLUTIONS CORPORATION</v>
      </c>
      <c r="D102" t="str" cm="1">
        <f t="array" ref="D102">_FV(A102,"Headquarters")</f>
        <v>300 Frank W. Burr Blvd., Ste. 36, 6 Fl., TEANECK, NJ, 07666 US</v>
      </c>
      <c r="E102" s="3" cm="1">
        <f t="array" ref="E102">IFERROR(_FV(A102,"Employees"), "NA")</f>
        <v>345600</v>
      </c>
      <c r="F102" t="str" cm="1">
        <f t="array" ref="F102">_FV(A102,"Industry")</f>
        <v>Software &amp; IT Services</v>
      </c>
      <c r="G102" s="3" cm="1">
        <f t="array" ref="G102">IFERROR(_FV(A102,"Year incorporated",TRUE), "NA")</f>
        <v>1988</v>
      </c>
      <c r="H102" s="3" t="str" cm="1">
        <f t="array" ref="H102">_FV(A102,"Exchange")</f>
        <v>Nasdaq Stock Market</v>
      </c>
      <c r="I102" t="str" cm="1">
        <f t="array" ref="I102">_FV(A102,"Currency")</f>
        <v>USD</v>
      </c>
      <c r="J102" s="7" cm="1">
        <f t="array" ref="J102">_FV(A102,"Price")</f>
        <v>70.94</v>
      </c>
      <c r="K102" s="7" cm="1">
        <f t="array" ref="K102">_FV(A102,"Previous close",TRUE)</f>
        <v>71.3</v>
      </c>
      <c r="L102" s="7" cm="1">
        <f t="array" ref="L102">_FV(A102,"Change")</f>
        <v>-0.36</v>
      </c>
      <c r="M102" s="4" cm="1">
        <f t="array" ref="M102">_FV(A102,"Change (%)",TRUE)</f>
        <v>-5.0490000000000005E-3</v>
      </c>
      <c r="N102" s="7" cm="1">
        <f t="array" ref="N102">IFERROR(_FV(A102,"Open"), "NA")</f>
        <v>71.08</v>
      </c>
      <c r="O102" s="7" cm="1">
        <f t="array" ref="O102">IFERROR(_FV(A102,"High"), "NA")</f>
        <v>71.38</v>
      </c>
      <c r="P102" s="7" cm="1">
        <f t="array" ref="P102">IFERROR(_FV(A102,"Low"), "NA")</f>
        <v>70.77</v>
      </c>
      <c r="Q102" s="7" cm="1">
        <f t="array" ref="Q102">IFERROR(_FV(A102,"52 week high",TRUE),"NA")</f>
        <v>72.704999999999998</v>
      </c>
      <c r="R102" s="7" cm="1">
        <f t="array" ref="R102">IFERROR(_FV(A102,"52 week low",TRUE),"NA")</f>
        <v>51.33</v>
      </c>
      <c r="S102" s="3" cm="1">
        <f t="array" ref="S102">_FV(A102,"Shares outstanding",TRUE)</f>
        <v>505041400</v>
      </c>
      <c r="T102" s="7" cm="1">
        <f t="array" ref="T102">_FV(A102,"Volume")</f>
        <v>303624</v>
      </c>
      <c r="U102" s="3" cm="1">
        <f t="array" ref="U102">IFERROR(_FV(A102,"Volume average",TRUE), "NA")</f>
        <v>3583554</v>
      </c>
      <c r="V102" s="5" cm="1">
        <f t="array" ref="V102">IFERROR(_FV(A102,"Beta"), "NA")</f>
        <v>1.0898000000000001</v>
      </c>
      <c r="W102" s="3" cm="1">
        <f t="array" ref="W102">_FV(A102,"Market cap",TRUE)</f>
        <v>35827636916</v>
      </c>
      <c r="X102" s="7" cm="1">
        <f t="array" ref="X102">IFERROR(_FV(A102,"P/E",TRUE), "NA")</f>
        <v>16.624500000000001</v>
      </c>
      <c r="Y102" t="str" cm="1">
        <f t="array" ref="Y102">_FV(A102,"Instrument type",TRUE)</f>
        <v>Stock</v>
      </c>
      <c r="Z102" s="6" cm="1">
        <f t="array" ref="Z102">_FV(A102,"Last trade time",TRUE)</f>
        <v>45176.642991863278</v>
      </c>
      <c r="AA102" t="s">
        <v>301</v>
      </c>
      <c r="AB102">
        <v>2290000000</v>
      </c>
      <c r="AC102" s="3">
        <v>2191000000</v>
      </c>
      <c r="AD102" s="3">
        <v>4122000000</v>
      </c>
      <c r="AE102" s="3">
        <v>3347000000</v>
      </c>
      <c r="AF102" s="7" cm="1">
        <f t="array" ref="AF102">IFERROR(_xldudf_FS_EQUITYMETRICS($B102, "ytd_price_return_daily"),"NA")</f>
        <v>0.240951</v>
      </c>
    </row>
    <row r="103" spans="1:32" x14ac:dyDescent="0.2">
      <c r="A103" s="1" t="e" vm="102">
        <v>#VALUE!</v>
      </c>
      <c r="B103" t="str" cm="1">
        <f t="array" ref="B103">_FV(A103,"Ticker symbol",TRUE)</f>
        <v>CL</v>
      </c>
      <c r="C103" t="str" cm="1">
        <f t="array" ref="C103">_FV(A103,"Official name",TRUE)</f>
        <v>COLGATE-PALMOLIVE COMPANY</v>
      </c>
      <c r="D103" t="str" cm="1">
        <f t="array" ref="D103">_FV(A103,"Headquarters")</f>
        <v>300 PARK AVE, NEW YORK, NY, 10022 US</v>
      </c>
      <c r="E103" s="3" cm="1">
        <f t="array" ref="E103">IFERROR(_FV(A103,"Employees"), "NA")</f>
        <v>33800</v>
      </c>
      <c r="F103" t="str" cm="1">
        <f t="array" ref="F103">_FV(A103,"Industry")</f>
        <v>Personal &amp; Household Products &amp; Services</v>
      </c>
      <c r="G103" s="3" cm="1">
        <f t="array" ref="G103">IFERROR(_FV(A103,"Year incorporated",TRUE), "NA")</f>
        <v>1923</v>
      </c>
      <c r="H103" s="3" t="str" cm="1">
        <f t="array" ref="H103">_FV(A103,"Exchange")</f>
        <v>New York Stock Exchange</v>
      </c>
      <c r="I103" t="str" cm="1">
        <f t="array" ref="I103">_FV(A103,"Currency")</f>
        <v>USD</v>
      </c>
      <c r="J103" s="7" cm="1">
        <f t="array" ref="J103">_FV(A103,"Price")</f>
        <v>73.67</v>
      </c>
      <c r="K103" s="7" cm="1">
        <f t="array" ref="K103">_FV(A103,"Previous close",TRUE)</f>
        <v>72.319999999999993</v>
      </c>
      <c r="L103" s="7" cm="1">
        <f t="array" ref="L103">_FV(A103,"Change")</f>
        <v>1.35</v>
      </c>
      <c r="M103" s="4" cm="1">
        <f t="array" ref="M103">_FV(A103,"Change (%)",TRUE)</f>
        <v>1.8667E-2</v>
      </c>
      <c r="N103" s="7" cm="1">
        <f t="array" ref="N103">IFERROR(_FV(A103,"Open"), "NA")</f>
        <v>72.67</v>
      </c>
      <c r="O103" s="7" cm="1">
        <f t="array" ref="O103">IFERROR(_FV(A103,"High"), "NA")</f>
        <v>74.180000000000007</v>
      </c>
      <c r="P103" s="7" cm="1">
        <f t="array" ref="P103">IFERROR(_FV(A103,"Low"), "NA")</f>
        <v>72.67</v>
      </c>
      <c r="Q103" s="7" cm="1">
        <f t="array" ref="Q103">IFERROR(_FV(A103,"52 week high",TRUE),"NA")</f>
        <v>82.09</v>
      </c>
      <c r="R103" s="7" cm="1">
        <f t="array" ref="R103">IFERROR(_FV(A103,"52 week low",TRUE),"NA")</f>
        <v>67.84</v>
      </c>
      <c r="S103" s="3" cm="1">
        <f t="array" ref="S103">_FV(A103,"Shares outstanding",TRUE)</f>
        <v>826691500</v>
      </c>
      <c r="T103" s="7" cm="1">
        <f t="array" ref="T103">_FV(A103,"Volume")</f>
        <v>1775498</v>
      </c>
      <c r="U103" s="3" cm="1">
        <f t="array" ref="U103">IFERROR(_FV(A103,"Volume average",TRUE), "NA")</f>
        <v>3404951</v>
      </c>
      <c r="V103" s="5" cm="1">
        <f t="array" ref="V103">IFERROR(_FV(A103,"Beta"), "NA")</f>
        <v>0.4904</v>
      </c>
      <c r="W103" s="3" cm="1">
        <f t="array" ref="W103">_FV(A103,"Market cap",TRUE)</f>
        <v>60902362805</v>
      </c>
      <c r="X103" s="7" cm="1">
        <f t="array" ref="X103">IFERROR(_FV(A103,"P/E",TRUE), "NA")</f>
        <v>40.323799999999999</v>
      </c>
      <c r="Y103" t="str" cm="1">
        <f t="array" ref="Y103">_FV(A103,"Instrument type",TRUE)</f>
        <v>Stock</v>
      </c>
      <c r="Z103" s="6" cm="1">
        <f t="array" ref="Z103">_FV(A103,"Last trade time",TRUE)</f>
        <v>45176.64299221016</v>
      </c>
      <c r="AA103" t="s">
        <v>302</v>
      </c>
      <c r="AB103">
        <v>1785000000</v>
      </c>
      <c r="AC103" s="3">
        <v>775000000</v>
      </c>
      <c r="AD103" s="3">
        <v>1504000000</v>
      </c>
      <c r="AE103" s="3">
        <v>4004000000</v>
      </c>
      <c r="AF103" s="7" cm="1">
        <f t="array" ref="AF103">IFERROR(_xldudf_FS_EQUITYMETRICS($B103, "ytd_price_return_daily"),"NA")</f>
        <v>-7.6279E-2</v>
      </c>
    </row>
    <row r="104" spans="1:32" x14ac:dyDescent="0.2">
      <c r="A104" s="1" t="e" vm="103">
        <v>#VALUE!</v>
      </c>
      <c r="B104" t="str" cm="1">
        <f t="array" ref="B104">_FV(A104,"Ticker symbol",TRUE)</f>
        <v>TIE</v>
      </c>
      <c r="C104" t="str" cm="1">
        <f t="array" ref="C104">_FV(A104,"Official name",TRUE)</f>
        <v>Coloured Ties Capital Inc.</v>
      </c>
      <c r="D104" t="str" cm="1">
        <f t="array" ref="D104">_FV(A104,"Headquarters")</f>
        <v>1500 - 1055 West Georgia Street, VANCOUVER, BC, V6E 4N7 CA</v>
      </c>
      <c r="E104" s="3" t="str" cm="1">
        <f t="array" ref="E104">IFERROR(_FV(A104,"Employees"), "NA")</f>
        <v>NA</v>
      </c>
      <c r="F104" t="str" cm="1">
        <f t="array" ref="F104">_FV(A104,"Industry")</f>
        <v>Investment Banking &amp; Investment Services</v>
      </c>
      <c r="G104" s="3" cm="1">
        <f t="array" ref="G104">IFERROR(_FV(A104,"Year incorporated",TRUE), "NA")</f>
        <v>2008</v>
      </c>
      <c r="H104" s="3" t="str" cm="1">
        <f t="array" ref="H104">_FV(A104,"Exchange")</f>
        <v>TSX Venture Exchange</v>
      </c>
      <c r="I104" t="str" cm="1">
        <f t="array" ref="I104">_FV(A104,"Currency")</f>
        <v>CAD</v>
      </c>
      <c r="J104" s="7" cm="1">
        <f t="array" ref="J104">_FV(A104,"Price")</f>
        <v>1.02</v>
      </c>
      <c r="K104" s="7" cm="1">
        <f t="array" ref="K104">_FV(A104,"Previous close",TRUE)</f>
        <v>1.01</v>
      </c>
      <c r="L104" s="7" cm="1">
        <f t="array" ref="L104">_FV(A104,"Change")</f>
        <v>0.01</v>
      </c>
      <c r="M104" s="4" cm="1">
        <f t="array" ref="M104">_FV(A104,"Change (%)",TRUE)</f>
        <v>9.9010000000000001E-3</v>
      </c>
      <c r="N104" s="7" cm="1">
        <f t="array" ref="N104">IFERROR(_FV(A104,"Open"), "NA")</f>
        <v>1.01</v>
      </c>
      <c r="O104" s="7" cm="1">
        <f t="array" ref="O104">IFERROR(_FV(A104,"High"), "NA")</f>
        <v>1.02</v>
      </c>
      <c r="P104" s="7" cm="1">
        <f t="array" ref="P104">IFERROR(_FV(A104,"Low"), "NA")</f>
        <v>1.01</v>
      </c>
      <c r="Q104" s="7" cm="1">
        <f t="array" ref="Q104">IFERROR(_FV(A104,"52 week high",TRUE),"NA")</f>
        <v>1.25</v>
      </c>
      <c r="R104" s="7" cm="1">
        <f t="array" ref="R104">IFERROR(_FV(A104,"52 week low",TRUE),"NA")</f>
        <v>0.3</v>
      </c>
      <c r="S104" s="3" cm="1">
        <f t="array" ref="S104">_FV(A104,"Shares outstanding",TRUE)</f>
        <v>17369550</v>
      </c>
      <c r="T104" s="7" cm="1">
        <f t="array" ref="T104">_FV(A104,"Volume")</f>
        <v>1350</v>
      </c>
      <c r="U104" s="3" cm="1">
        <f t="array" ref="U104">IFERROR(_FV(A104,"Volume average",TRUE), "NA")</f>
        <v>20740</v>
      </c>
      <c r="V104" s="5" t="str" cm="1">
        <f t="array" ref="V104">IFERROR(_FV(A104,"Beta"), "NA")</f>
        <v>NA</v>
      </c>
      <c r="W104" s="3" cm="1">
        <f t="array" ref="W104">_FV(A104,"Market cap",TRUE)</f>
        <v>17716941</v>
      </c>
      <c r="X104" s="7" cm="1">
        <f t="array" ref="X104">IFERROR(_FV(A104,"P/E",TRUE), "NA")</f>
        <v>1.9</v>
      </c>
      <c r="Y104" t="str" cm="1">
        <f t="array" ref="Y104">_FV(A104,"Instrument type",TRUE)</f>
        <v>Stock</v>
      </c>
      <c r="Z104" s="6" cm="1">
        <f t="array" ref="Z104">_FV(A104,"Last trade time",TRUE)</f>
        <v>45175.80127314815</v>
      </c>
      <c r="AA104" t="s">
        <v>64</v>
      </c>
      <c r="AB104" t="s">
        <v>26</v>
      </c>
      <c r="AC104" s="3" t="s">
        <v>26</v>
      </c>
      <c r="AD104" s="3" t="s">
        <v>26</v>
      </c>
      <c r="AE104" s="3" t="s">
        <v>26</v>
      </c>
      <c r="AF104" s="7" t="str" cm="1">
        <f t="array" ref="AF104">IFERROR(_xldudf_FS_EQUITYMETRICS($B104, "ytd_price_return_daily"),"NA")</f>
        <v>No data</v>
      </c>
    </row>
    <row r="105" spans="1:32" x14ac:dyDescent="0.2">
      <c r="A105" s="1" t="e" vm="104">
        <v>#VALUE!</v>
      </c>
      <c r="B105" t="str" cm="1">
        <f t="array" ref="B105">_FV(A105,"Ticker symbol",TRUE)</f>
        <v>CMCSA</v>
      </c>
      <c r="C105" t="str" cm="1">
        <f t="array" ref="C105">_FV(A105,"Official name",TRUE)</f>
        <v>COMCAST CORPORATION</v>
      </c>
      <c r="D105" t="str" cm="1">
        <f t="array" ref="D105">_FV(A105,"Headquarters")</f>
        <v>1 Comcast Ctr, PHILADELPHIA, PA, 19103-2838 US</v>
      </c>
      <c r="E105" s="3" cm="1">
        <f t="array" ref="E105">IFERROR(_FV(A105,"Employees"), "NA")</f>
        <v>186000</v>
      </c>
      <c r="F105" t="str" cm="1">
        <f t="array" ref="F105">_FV(A105,"Industry")</f>
        <v>Telecommunications Services</v>
      </c>
      <c r="G105" s="3" cm="1">
        <f t="array" ref="G105">IFERROR(_FV(A105,"Year incorporated",TRUE), "NA")</f>
        <v>2001</v>
      </c>
      <c r="H105" s="3" t="str" cm="1">
        <f t="array" ref="H105">_FV(A105,"Exchange")</f>
        <v>Nasdaq Stock Market</v>
      </c>
      <c r="I105" t="str" cm="1">
        <f t="array" ref="I105">_FV(A105,"Currency")</f>
        <v>USD</v>
      </c>
      <c r="J105" s="7" cm="1">
        <f t="array" ref="J105">_FV(A105,"Price")</f>
        <v>45.05</v>
      </c>
      <c r="K105" s="7" cm="1">
        <f t="array" ref="K105">_FV(A105,"Previous close",TRUE)</f>
        <v>44.93</v>
      </c>
      <c r="L105" s="7" cm="1">
        <f t="array" ref="L105">_FV(A105,"Change")</f>
        <v>0.12</v>
      </c>
      <c r="M105" s="4" cm="1">
        <f t="array" ref="M105">_FV(A105,"Change (%)",TRUE)</f>
        <v>2.6710000000000002E-3</v>
      </c>
      <c r="N105" s="7" cm="1">
        <f t="array" ref="N105">IFERROR(_FV(A105,"Open"), "NA")</f>
        <v>44.88</v>
      </c>
      <c r="O105" s="7" cm="1">
        <f t="array" ref="O105">IFERROR(_FV(A105,"High"), "NA")</f>
        <v>45.695</v>
      </c>
      <c r="P105" s="7" cm="1">
        <f t="array" ref="P105">IFERROR(_FV(A105,"Low"), "NA")</f>
        <v>44.88</v>
      </c>
      <c r="Q105" s="7" cm="1">
        <f t="array" ref="Q105">IFERROR(_FV(A105,"52 week high",TRUE),"NA")</f>
        <v>47.454999999999998</v>
      </c>
      <c r="R105" s="7" cm="1">
        <f t="array" ref="R105">IFERROR(_FV(A105,"52 week low",TRUE),"NA")</f>
        <v>28.39</v>
      </c>
      <c r="S105" s="3" cm="1">
        <f t="array" ref="S105">_FV(A105,"Shares outstanding",TRUE)</f>
        <v>4125133000</v>
      </c>
      <c r="T105" s="7" cm="1">
        <f t="array" ref="T105">_FV(A105,"Volume")</f>
        <v>5855185</v>
      </c>
      <c r="U105" s="3" cm="1">
        <f t="array" ref="U105">IFERROR(_FV(A105,"Volume average",TRUE), "NA")</f>
        <v>16232043</v>
      </c>
      <c r="V105" s="5" cm="1">
        <f t="array" ref="V105">IFERROR(_FV(A105,"Beta"), "NA")</f>
        <v>0.98839999999999995</v>
      </c>
      <c r="W105" s="3" cm="1">
        <f t="array" ref="W105">_FV(A105,"Market cap",TRUE)</f>
        <v>185837241650</v>
      </c>
      <c r="X105" s="7" cm="1">
        <f t="array" ref="X105">IFERROR(_FV(A105,"P/E",TRUE), "NA")</f>
        <v>28.4389</v>
      </c>
      <c r="Y105" t="str" cm="1">
        <f t="array" ref="Y105">_FV(A105,"Instrument type",TRUE)</f>
        <v>Stock</v>
      </c>
      <c r="Z105" s="6" cm="1">
        <f t="array" ref="Z105">_FV(A105,"Last trade time",TRUE)</f>
        <v>45176.643044189062</v>
      </c>
      <c r="AA105" t="s">
        <v>303</v>
      </c>
      <c r="AB105">
        <v>5370000000</v>
      </c>
      <c r="AC105" s="3">
        <v>4749000000</v>
      </c>
      <c r="AD105" s="3">
        <v>12672000000</v>
      </c>
      <c r="AE105" s="3">
        <v>27887000000</v>
      </c>
      <c r="AF105" s="7" cm="1">
        <f t="array" ref="AF105">IFERROR(_xldudf_FS_EQUITYMETRICS($B105, "ytd_price_return_daily"),"NA")</f>
        <v>0.27423500000000001</v>
      </c>
    </row>
    <row r="106" spans="1:32" x14ac:dyDescent="0.2">
      <c r="A106" s="1" t="e" vm="105">
        <v>#VALUE!</v>
      </c>
      <c r="B106" t="str" cm="1">
        <f t="array" ref="B106">_FV(A106,"Ticker symbol",TRUE)</f>
        <v>CMA</v>
      </c>
      <c r="C106" t="str" cm="1">
        <f t="array" ref="C106">_FV(A106,"Official name",TRUE)</f>
        <v>COMERICA INCORPORATED</v>
      </c>
      <c r="D106" t="str" cm="1">
        <f t="array" ref="D106">_FV(A106,"Headquarters")</f>
        <v>1717 Main Street Mc6404, Attn: Kelly Gage, DALLAS, TX, 75201 US</v>
      </c>
      <c r="E106" s="3" cm="1">
        <f t="array" ref="E106">IFERROR(_FV(A106,"Employees"), "NA")</f>
        <v>7280</v>
      </c>
      <c r="F106" t="str" cm="1">
        <f t="array" ref="F106">_FV(A106,"Industry")</f>
        <v>Banking Services</v>
      </c>
      <c r="G106" s="3" cm="1">
        <f t="array" ref="G106">IFERROR(_FV(A106,"Year incorporated",TRUE), "NA")</f>
        <v>1972</v>
      </c>
      <c r="H106" s="3" t="str" cm="1">
        <f t="array" ref="H106">_FV(A106,"Exchange")</f>
        <v>New York Stock Exchange</v>
      </c>
      <c r="I106" t="str" cm="1">
        <f t="array" ref="I106">_FV(A106,"Currency")</f>
        <v>USD</v>
      </c>
      <c r="J106" s="7" cm="1">
        <f t="array" ref="J106">_FV(A106,"Price")</f>
        <v>45.71</v>
      </c>
      <c r="K106" s="7" cm="1">
        <f t="array" ref="K106">_FV(A106,"Previous close",TRUE)</f>
        <v>46.56</v>
      </c>
      <c r="L106" s="7" cm="1">
        <f t="array" ref="L106">_FV(A106,"Change")</f>
        <v>-0.85</v>
      </c>
      <c r="M106" s="4" cm="1">
        <f t="array" ref="M106">_FV(A106,"Change (%)",TRUE)</f>
        <v>-1.8255999999999998E-2</v>
      </c>
      <c r="N106" s="7" cm="1">
        <f t="array" ref="N106">IFERROR(_FV(A106,"Open"), "NA")</f>
        <v>46.195</v>
      </c>
      <c r="O106" s="7" cm="1">
        <f t="array" ref="O106">IFERROR(_FV(A106,"High"), "NA")</f>
        <v>46.87</v>
      </c>
      <c r="P106" s="7" cm="1">
        <f t="array" ref="P106">IFERROR(_FV(A106,"Low"), "NA")</f>
        <v>45.35</v>
      </c>
      <c r="Q106" s="7" cm="1">
        <f t="array" ref="Q106">IFERROR(_FV(A106,"52 week high",TRUE),"NA")</f>
        <v>86.42</v>
      </c>
      <c r="R106" s="7" cm="1">
        <f t="array" ref="R106">IFERROR(_FV(A106,"52 week low",TRUE),"NA")</f>
        <v>28.4</v>
      </c>
      <c r="S106" s="3" cm="1">
        <f t="array" ref="S106">_FV(A106,"Shares outstanding",TRUE)</f>
        <v>131776500</v>
      </c>
      <c r="T106" s="7" cm="1">
        <f t="array" ref="T106">_FV(A106,"Volume")</f>
        <v>333716</v>
      </c>
      <c r="U106" s="3" cm="1">
        <f t="array" ref="U106">IFERROR(_FV(A106,"Volume average",TRUE), "NA")</f>
        <v>1569426</v>
      </c>
      <c r="V106" s="5" cm="1">
        <f t="array" ref="V106">IFERROR(_FV(A106,"Beta"), "NA")</f>
        <v>1.2490000000000001</v>
      </c>
      <c r="W106" s="3" cm="1">
        <f t="array" ref="W106">_FV(A106,"Market cap",TRUE)</f>
        <v>6023503815</v>
      </c>
      <c r="X106" s="7" cm="1">
        <f t="array" ref="X106">IFERROR(_FV(A106,"P/E",TRUE), "NA")</f>
        <v>4.8625999999999996</v>
      </c>
      <c r="Y106" t="str" cm="1">
        <f t="array" ref="Y106">_FV(A106,"Instrument type",TRUE)</f>
        <v>Stock</v>
      </c>
      <c r="Z106" s="6" cm="1">
        <f t="array" ref="Z106">_FV(A106,"Last trade time",TRUE)</f>
        <v>45176.643003078127</v>
      </c>
      <c r="AA106" t="s">
        <v>40</v>
      </c>
      <c r="AB106">
        <v>1151000000</v>
      </c>
      <c r="AC106" s="3" t="s">
        <v>26</v>
      </c>
      <c r="AD106" s="3" t="s">
        <v>26</v>
      </c>
      <c r="AE106" s="3">
        <v>2593000000</v>
      </c>
      <c r="AF106" s="7" cm="1">
        <f t="array" ref="AF106">IFERROR(_xldudf_FS_EQUITYMETRICS($B106, "ytd_price_return_daily"),"NA")</f>
        <v>-0.274196</v>
      </c>
    </row>
    <row r="107" spans="1:32" x14ac:dyDescent="0.2">
      <c r="A107" s="1" t="e" vm="106">
        <v>#VALUE!</v>
      </c>
      <c r="B107" t="str" cm="1">
        <f t="array" ref="B107">_FV(A107,"Ticker symbol",TRUE)</f>
        <v>POM</v>
      </c>
      <c r="C107" t="str" cm="1">
        <f t="array" ref="C107">_FV(A107,"Official name",TRUE)</f>
        <v>Compagnie Plastic Omnium SE</v>
      </c>
      <c r="D107" t="str" cm="1">
        <f t="array" ref="D107">_FV(A107,"Headquarters")</f>
        <v>19 Boulevard Jules Carteret, LYON, AUVERGNE-RHONE-ALPES, 69007 FR</v>
      </c>
      <c r="E107" s="3" cm="1">
        <f t="array" ref="E107">IFERROR(_FV(A107,"Employees"), "NA")</f>
        <v>30220</v>
      </c>
      <c r="F107" t="str" cm="1">
        <f t="array" ref="F107">_FV(A107,"Industry")</f>
        <v>Automobiles &amp; Auto Parts</v>
      </c>
      <c r="G107" s="3" cm="1">
        <f t="array" ref="G107">IFERROR(_FV(A107,"Year incorporated",TRUE), "NA")</f>
        <v>1955</v>
      </c>
      <c r="H107" s="3" t="str" cm="1">
        <f t="array" ref="H107">_FV(A107,"Exchange")</f>
        <v>Euronext Paris</v>
      </c>
      <c r="I107" t="str" cm="1">
        <f t="array" ref="I107">_FV(A107,"Currency")</f>
        <v>EUR</v>
      </c>
      <c r="J107" s="7" cm="1">
        <f t="array" ref="J107">_FV(A107,"Price")</f>
        <v>15.8</v>
      </c>
      <c r="K107" s="7" cm="1">
        <f t="array" ref="K107">_FV(A107,"Previous close",TRUE)</f>
        <v>16.18</v>
      </c>
      <c r="L107" s="7" cm="1">
        <f t="array" ref="L107">_FV(A107,"Change")</f>
        <v>-0.38</v>
      </c>
      <c r="M107" s="4" cm="1">
        <f t="array" ref="M107">_FV(A107,"Change (%)",TRUE)</f>
        <v>-2.3485999999999996E-2</v>
      </c>
      <c r="N107" s="7" cm="1">
        <f t="array" ref="N107">IFERROR(_FV(A107,"Open"), "NA")</f>
        <v>16.04</v>
      </c>
      <c r="O107" s="7" cm="1">
        <f t="array" ref="O107">IFERROR(_FV(A107,"High"), "NA")</f>
        <v>16.12</v>
      </c>
      <c r="P107" s="7" cm="1">
        <f t="array" ref="P107">IFERROR(_FV(A107,"Low"), "NA")</f>
        <v>15.75</v>
      </c>
      <c r="Q107" s="7" cm="1">
        <f t="array" ref="Q107">IFERROR(_FV(A107,"52 week high",TRUE),"NA")</f>
        <v>20.100000000000001</v>
      </c>
      <c r="R107" s="7" cm="1">
        <f t="array" ref="R107">IFERROR(_FV(A107,"52 week low",TRUE),"NA")</f>
        <v>12.92</v>
      </c>
      <c r="S107" s="3" cm="1">
        <f t="array" ref="S107">_FV(A107,"Shares outstanding",TRUE)</f>
        <v>145522200</v>
      </c>
      <c r="T107" s="7" cm="1">
        <f t="array" ref="T107">_FV(A107,"Volume")</f>
        <v>51963</v>
      </c>
      <c r="U107" s="3" cm="1">
        <f t="array" ref="U107">IFERROR(_FV(A107,"Volume average",TRUE), "NA")</f>
        <v>78700</v>
      </c>
      <c r="V107" s="5" cm="1">
        <f t="array" ref="V107">IFERROR(_FV(A107,"Beta"), "NA")</f>
        <v>1.8162</v>
      </c>
      <c r="W107" s="3" cm="1">
        <f t="array" ref="W107">_FV(A107,"Market cap",TRUE)</f>
        <v>2354548000</v>
      </c>
      <c r="X107" s="7" cm="1">
        <f t="array" ref="X107">IFERROR(_FV(A107,"P/E",TRUE), "NA")</f>
        <v>14.2643</v>
      </c>
      <c r="Y107" t="str" cm="1">
        <f t="array" ref="Y107">_FV(A107,"Instrument type",TRUE)</f>
        <v>Stock</v>
      </c>
      <c r="Z107" s="6" cm="1">
        <f t="array" ref="Z107">_FV(A107,"Last trade time",TRUE)</f>
        <v>45176.632256944446</v>
      </c>
      <c r="AA107" t="s">
        <v>64</v>
      </c>
      <c r="AB107" t="s">
        <v>26</v>
      </c>
      <c r="AC107" s="3" t="s">
        <v>26</v>
      </c>
      <c r="AD107" s="3" t="s">
        <v>26</v>
      </c>
      <c r="AE107" s="3" t="s">
        <v>26</v>
      </c>
      <c r="AF107" s="7" t="str" cm="1">
        <f t="array" ref="AF107">IFERROR(_xldudf_FS_EQUITYMETRICS($B107, "ytd_price_return_daily"),"NA")</f>
        <v>No data</v>
      </c>
    </row>
    <row r="108" spans="1:32" x14ac:dyDescent="0.2">
      <c r="A108" s="1" t="e" vm="107">
        <v>#VALUE!</v>
      </c>
      <c r="B108" t="str" cm="1">
        <f t="array" ref="B108">_FV(A108,"Ticker symbol",TRUE)</f>
        <v>CAG</v>
      </c>
      <c r="C108" t="str" cm="1">
        <f t="array" ref="C108">_FV(A108,"Official name",TRUE)</f>
        <v>CONAGRA BRANDS, INC.</v>
      </c>
      <c r="D108" t="str" cm="1">
        <f t="array" ref="D108">_FV(A108,"Headquarters")</f>
        <v>222 Merchandise Mart Plz Ste 1300, CHICAGO, IL, 60654-1103 US</v>
      </c>
      <c r="E108" s="3" cm="1">
        <f t="array" ref="E108">IFERROR(_FV(A108,"Employees"), "NA")</f>
        <v>18600</v>
      </c>
      <c r="F108" t="str" cm="1">
        <f t="array" ref="F108">_FV(A108,"Industry")</f>
        <v>Food &amp; Tobacco</v>
      </c>
      <c r="G108" s="3" cm="1">
        <f t="array" ref="G108">IFERROR(_FV(A108,"Year incorporated",TRUE), "NA")</f>
        <v>1975</v>
      </c>
      <c r="H108" s="3" t="str" cm="1">
        <f t="array" ref="H108">_FV(A108,"Exchange")</f>
        <v>New York Stock Exchange</v>
      </c>
      <c r="I108" t="str" cm="1">
        <f t="array" ref="I108">_FV(A108,"Currency")</f>
        <v>USD</v>
      </c>
      <c r="J108" s="7" cm="1">
        <f t="array" ref="J108">_FV(A108,"Price")</f>
        <v>29.114999999999998</v>
      </c>
      <c r="K108" s="7" cm="1">
        <f t="array" ref="K108">_FV(A108,"Previous close",TRUE)</f>
        <v>29.05</v>
      </c>
      <c r="L108" s="7" cm="1">
        <f t="array" ref="L108">_FV(A108,"Change")</f>
        <v>6.5000000000000002E-2</v>
      </c>
      <c r="M108" s="4" cm="1">
        <f t="array" ref="M108">_FV(A108,"Change (%)",TRUE)</f>
        <v>2.238E-3</v>
      </c>
      <c r="N108" s="7" cm="1">
        <f t="array" ref="N108">IFERROR(_FV(A108,"Open"), "NA")</f>
        <v>29.18</v>
      </c>
      <c r="O108" s="7" cm="1">
        <f t="array" ref="O108">IFERROR(_FV(A108,"High"), "NA")</f>
        <v>29.34</v>
      </c>
      <c r="P108" s="7" cm="1">
        <f t="array" ref="P108">IFERROR(_FV(A108,"Low"), "NA")</f>
        <v>29.018799999999999</v>
      </c>
      <c r="Q108" s="7" cm="1">
        <f t="array" ref="Q108">IFERROR(_FV(A108,"52 week high",TRUE),"NA")</f>
        <v>41.3</v>
      </c>
      <c r="R108" s="7" cm="1">
        <f t="array" ref="R108">IFERROR(_FV(A108,"52 week low",TRUE),"NA")</f>
        <v>29</v>
      </c>
      <c r="S108" s="3" cm="1">
        <f t="array" ref="S108">_FV(A108,"Shares outstanding",TRUE)</f>
        <v>477866800</v>
      </c>
      <c r="T108" s="7" cm="1">
        <f t="array" ref="T108">_FV(A108,"Volume")</f>
        <v>899454</v>
      </c>
      <c r="U108" s="3" cm="1">
        <f t="array" ref="U108">IFERROR(_FV(A108,"Volume average",TRUE), "NA")</f>
        <v>3463017</v>
      </c>
      <c r="V108" s="5" cm="1">
        <f t="array" ref="V108">IFERROR(_FV(A108,"Beta"), "NA")</f>
        <v>0.54200000000000004</v>
      </c>
      <c r="W108" s="3" cm="1">
        <f t="array" ref="W108">_FV(A108,"Market cap",TRUE)</f>
        <v>13913091882</v>
      </c>
      <c r="X108" s="7" cm="1">
        <f t="array" ref="X108">IFERROR(_FV(A108,"P/E",TRUE), "NA")</f>
        <v>20.402999999999999</v>
      </c>
      <c r="Y108" t="str" cm="1">
        <f t="array" ref="Y108">_FV(A108,"Instrument type",TRUE)</f>
        <v>Stock</v>
      </c>
      <c r="Z108" s="6" cm="1">
        <f t="array" ref="Z108">_FV(A108,"Last trade time",TRUE)</f>
        <v>45176.643019582814</v>
      </c>
      <c r="AA108" t="s">
        <v>304</v>
      </c>
      <c r="AB108">
        <v>683600000</v>
      </c>
      <c r="AC108" s="3">
        <v>93900000</v>
      </c>
      <c r="AD108" s="3">
        <v>965400000</v>
      </c>
      <c r="AE108" s="3">
        <v>4440700000</v>
      </c>
      <c r="AF108" s="7" cm="1">
        <f t="array" ref="AF108">IFERROR(_xldudf_FS_EQUITYMETRICS($B108, "ytd_price_return_daily"),"NA")</f>
        <v>-0.24676999999999999</v>
      </c>
    </row>
    <row r="109" spans="1:32" x14ac:dyDescent="0.2">
      <c r="A109" s="1" t="e" vm="108">
        <v>#VALUE!</v>
      </c>
      <c r="B109" t="str" cm="1">
        <f t="array" ref="B109">_FV(A109,"Ticker symbol",TRUE)</f>
        <v>COP</v>
      </c>
      <c r="C109" t="str" cm="1">
        <f t="array" ref="C109">_FV(A109,"Official name",TRUE)</f>
        <v>CONOCOPHILLIPS</v>
      </c>
      <c r="D109" t="str" cm="1">
        <f t="array" ref="D109">_FV(A109,"Headquarters")</f>
        <v>925 N. Eldridge Parkway, HOUSTON, TX, 77079-2703 US</v>
      </c>
      <c r="E109" s="3" cm="1">
        <f t="array" ref="E109">IFERROR(_FV(A109,"Employees"), "NA")</f>
        <v>9700</v>
      </c>
      <c r="F109" t="str" cm="1">
        <f t="array" ref="F109">_FV(A109,"Industry")</f>
        <v>Oil &amp; Gas</v>
      </c>
      <c r="G109" s="3" cm="1">
        <f t="array" ref="G109">IFERROR(_FV(A109,"Year incorporated",TRUE), "NA")</f>
        <v>2001</v>
      </c>
      <c r="H109" s="3" t="str" cm="1">
        <f t="array" ref="H109">_FV(A109,"Exchange")</f>
        <v>New York Stock Exchange</v>
      </c>
      <c r="I109" t="str" cm="1">
        <f t="array" ref="I109">_FV(A109,"Currency")</f>
        <v>USD</v>
      </c>
      <c r="J109" s="7" cm="1">
        <f t="array" ref="J109">_FV(A109,"Price")</f>
        <v>122.34</v>
      </c>
      <c r="K109" s="7" cm="1">
        <f t="array" ref="K109">_FV(A109,"Previous close",TRUE)</f>
        <v>123.07</v>
      </c>
      <c r="L109" s="7" cm="1">
        <f t="array" ref="L109">_FV(A109,"Change")</f>
        <v>-0.73</v>
      </c>
      <c r="M109" s="4" cm="1">
        <f t="array" ref="M109">_FV(A109,"Change (%)",TRUE)</f>
        <v>-5.9319999999999998E-3</v>
      </c>
      <c r="N109" s="7" cm="1">
        <f t="array" ref="N109">IFERROR(_FV(A109,"Open"), "NA")</f>
        <v>123.03</v>
      </c>
      <c r="O109" s="7" cm="1">
        <f t="array" ref="O109">IFERROR(_FV(A109,"High"), "NA")</f>
        <v>123.67</v>
      </c>
      <c r="P109" s="7" cm="1">
        <f t="array" ref="P109">IFERROR(_FV(A109,"Low"), "NA")</f>
        <v>121.63</v>
      </c>
      <c r="Q109" s="7" cm="1">
        <f t="array" ref="Q109">IFERROR(_FV(A109,"52 week high",TRUE),"NA")</f>
        <v>138.49</v>
      </c>
      <c r="R109" s="7" cm="1">
        <f t="array" ref="R109">IFERROR(_FV(A109,"52 week low",TRUE),"NA")</f>
        <v>91.533799999999999</v>
      </c>
      <c r="S109" s="3" cm="1">
        <f t="array" ref="S109">_FV(A109,"Shares outstanding",TRUE)</f>
        <v>1197491000</v>
      </c>
      <c r="T109" s="7" cm="1">
        <f t="array" ref="T109">_FV(A109,"Volume")</f>
        <v>977334</v>
      </c>
      <c r="U109" s="3" cm="1">
        <f t="array" ref="U109">IFERROR(_FV(A109,"Volume average",TRUE), "NA")</f>
        <v>4256763</v>
      </c>
      <c r="V109" s="5" cm="1">
        <f t="array" ref="V109">IFERROR(_FV(A109,"Beta"), "NA")</f>
        <v>1.3174999999999999</v>
      </c>
      <c r="W109" s="3" cm="1">
        <f t="array" ref="W109">_FV(A109,"Market cap",TRUE)</f>
        <v>146501048940</v>
      </c>
      <c r="X109" s="7" cm="1">
        <f t="array" ref="X109">IFERROR(_FV(A109,"P/E",TRUE), "NA")</f>
        <v>11.8278</v>
      </c>
      <c r="Y109" t="str" cm="1">
        <f t="array" ref="Y109">_FV(A109,"Instrument type",TRUE)</f>
        <v>Stock</v>
      </c>
      <c r="Z109" s="6" cm="1">
        <f t="array" ref="Z109">_FV(A109,"Last trade time",TRUE)</f>
        <v>45176.64301322891</v>
      </c>
      <c r="AA109" t="s">
        <v>40</v>
      </c>
      <c r="AB109">
        <v>18680000000</v>
      </c>
      <c r="AC109" s="3">
        <v>6458000000</v>
      </c>
      <c r="AD109" s="3">
        <v>7088000000</v>
      </c>
      <c r="AE109" s="3">
        <v>12847000000</v>
      </c>
      <c r="AF109" s="7" cm="1">
        <f t="array" ref="AF109">IFERROR(_xldudf_FS_EQUITYMETRICS($B109, "ytd_price_return_daily"),"NA")</f>
        <v>4.0932000000000003E-2</v>
      </c>
    </row>
    <row r="110" spans="1:32" x14ac:dyDescent="0.2">
      <c r="A110" s="1" t="e" vm="109">
        <v>#VALUE!</v>
      </c>
      <c r="B110" t="str" cm="1">
        <f t="array" ref="B110">_FV(A110,"Ticker symbol",TRUE)</f>
        <v>ED</v>
      </c>
      <c r="C110" t="str" cm="1">
        <f t="array" ref="C110">_FV(A110,"Official name",TRUE)</f>
        <v>CONSOLIDATED EDISON, INC.</v>
      </c>
      <c r="D110" t="str" cm="1">
        <f t="array" ref="D110">_FV(A110,"Headquarters")</f>
        <v>4 Irving Place, NEW YORK, NY, 10003 US</v>
      </c>
      <c r="E110" s="3" cm="1">
        <f t="array" ref="E110">IFERROR(_FV(A110,"Employees"), "NA")</f>
        <v>14319</v>
      </c>
      <c r="F110" t="str" cm="1">
        <f t="array" ref="F110">_FV(A110,"Industry")</f>
        <v>Electrical Utilities &amp; IPPs</v>
      </c>
      <c r="G110" s="3" cm="1">
        <f t="array" ref="G110">IFERROR(_FV(A110,"Year incorporated",TRUE), "NA")</f>
        <v>1997</v>
      </c>
      <c r="H110" s="3" t="str" cm="1">
        <f t="array" ref="H110">_FV(A110,"Exchange")</f>
        <v>New York Stock Exchange</v>
      </c>
      <c r="I110" t="str" cm="1">
        <f t="array" ref="I110">_FV(A110,"Currency")</f>
        <v>USD</v>
      </c>
      <c r="J110" s="7" cm="1">
        <f t="array" ref="J110">_FV(A110,"Price")</f>
        <v>89.01</v>
      </c>
      <c r="K110" s="7" cm="1">
        <f t="array" ref="K110">_FV(A110,"Previous close",TRUE)</f>
        <v>86.8</v>
      </c>
      <c r="L110" s="7" cm="1">
        <f t="array" ref="L110">_FV(A110,"Change")</f>
        <v>2.21</v>
      </c>
      <c r="M110" s="4" cm="1">
        <f t="array" ref="M110">_FV(A110,"Change (%)",TRUE)</f>
        <v>2.5461000000000001E-2</v>
      </c>
      <c r="N110" s="7" cm="1">
        <f t="array" ref="N110">IFERROR(_FV(A110,"Open"), "NA")</f>
        <v>87.68</v>
      </c>
      <c r="O110" s="7" cm="1">
        <f t="array" ref="O110">IFERROR(_FV(A110,"High"), "NA")</f>
        <v>89.07</v>
      </c>
      <c r="P110" s="7" cm="1">
        <f t="array" ref="P110">IFERROR(_FV(A110,"Low"), "NA")</f>
        <v>87.58</v>
      </c>
      <c r="Q110" s="7" cm="1">
        <f t="array" ref="Q110">IFERROR(_FV(A110,"52 week high",TRUE),"NA")</f>
        <v>102.21</v>
      </c>
      <c r="R110" s="7" cm="1">
        <f t="array" ref="R110">IFERROR(_FV(A110,"52 week low",TRUE),"NA")</f>
        <v>78.099999999999994</v>
      </c>
      <c r="S110" s="3" cm="1">
        <f t="array" ref="S110">_FV(A110,"Shares outstanding",TRUE)</f>
        <v>344923600</v>
      </c>
      <c r="T110" s="7" cm="1">
        <f t="array" ref="T110">_FV(A110,"Volume")</f>
        <v>383423</v>
      </c>
      <c r="U110" s="3" cm="1">
        <f t="array" ref="U110">IFERROR(_FV(A110,"Volume average",TRUE), "NA")</f>
        <v>1710037</v>
      </c>
      <c r="V110" s="5" cm="1">
        <f t="array" ref="V110">IFERROR(_FV(A110,"Beta"), "NA")</f>
        <v>0.37230000000000002</v>
      </c>
      <c r="W110" s="3" cm="1">
        <f t="array" ref="W110">_FV(A110,"Market cap",TRUE)</f>
        <v>30701649636</v>
      </c>
      <c r="X110" s="7" cm="1">
        <f t="array" ref="X110">IFERROR(_FV(A110,"P/E",TRUE), "NA")</f>
        <v>12.485200000000001</v>
      </c>
      <c r="Y110" t="str" cm="1">
        <f t="array" ref="Y110">_FV(A110,"Instrument type",TRUE)</f>
        <v>Stock</v>
      </c>
      <c r="Z110" s="6" cm="1">
        <f t="array" ref="Z110">_FV(A110,"Last trade time",TRUE)</f>
        <v>45176.643003193749</v>
      </c>
      <c r="AA110" t="s">
        <v>305</v>
      </c>
      <c r="AB110">
        <v>1660000000</v>
      </c>
      <c r="AC110" s="3">
        <v>1282000000</v>
      </c>
      <c r="AD110" s="3">
        <v>2192000000</v>
      </c>
      <c r="AE110" s="3">
        <v>11336000000</v>
      </c>
      <c r="AF110" s="7" cm="1">
        <f t="array" ref="AF110">IFERROR(_xldudf_FS_EQUITYMETRICS($B110, "ytd_price_return_daily"),"NA")</f>
        <v>-9.2329999999999995E-2</v>
      </c>
    </row>
    <row r="111" spans="1:32" x14ac:dyDescent="0.2">
      <c r="A111" s="1" t="e" vm="110">
        <v>#VALUE!</v>
      </c>
      <c r="B111" t="str" cm="1">
        <f t="array" ref="B111">_FV(A111,"Ticker symbol",TRUE)</f>
        <v>STZ</v>
      </c>
      <c r="C111" t="str" cm="1">
        <f t="array" ref="C111">_FV(A111,"Official name",TRUE)</f>
        <v>CONSTELLATION BRANDS, INC.</v>
      </c>
      <c r="D111" t="str" cm="1">
        <f t="array" ref="D111">_FV(A111,"Headquarters")</f>
        <v>207 High Point Drive, Building 100, VICTOR, NY, 14564 US</v>
      </c>
      <c r="E111" s="3" cm="1">
        <f t="array" ref="E111">IFERROR(_FV(A111,"Employees"), "NA")</f>
        <v>10700</v>
      </c>
      <c r="F111" t="str" cm="1">
        <f t="array" ref="F111">_FV(A111,"Industry")</f>
        <v>Beverages</v>
      </c>
      <c r="G111" s="3" cm="1">
        <f t="array" ref="G111">IFERROR(_FV(A111,"Year incorporated",TRUE), "NA")</f>
        <v>1972</v>
      </c>
      <c r="H111" s="3" t="str" cm="1">
        <f t="array" ref="H111">_FV(A111,"Exchange")</f>
        <v>New York Stock Exchange</v>
      </c>
      <c r="I111" t="str" cm="1">
        <f t="array" ref="I111">_FV(A111,"Currency")</f>
        <v>USD</v>
      </c>
      <c r="J111" s="7" cm="1">
        <f t="array" ref="J111">_FV(A111,"Price")</f>
        <v>260.13</v>
      </c>
      <c r="K111" s="7" cm="1">
        <f t="array" ref="K111">_FV(A111,"Previous close",TRUE)</f>
        <v>258.81</v>
      </c>
      <c r="L111" s="7" cm="1">
        <f t="array" ref="L111">_FV(A111,"Change")</f>
        <v>1.32</v>
      </c>
      <c r="M111" s="4" cm="1">
        <f t="array" ref="M111">_FV(A111,"Change (%)",TRUE)</f>
        <v>5.1000000000000004E-3</v>
      </c>
      <c r="N111" s="7" cm="1">
        <f t="array" ref="N111">IFERROR(_FV(A111,"Open"), "NA")</f>
        <v>259.08999999999997</v>
      </c>
      <c r="O111" s="7" cm="1">
        <f t="array" ref="O111">IFERROR(_FV(A111,"High"), "NA")</f>
        <v>260.3535</v>
      </c>
      <c r="P111" s="7" cm="1">
        <f t="array" ref="P111">IFERROR(_FV(A111,"Low"), "NA")</f>
        <v>258.51499999999999</v>
      </c>
      <c r="Q111" s="7" cm="1">
        <f t="array" ref="Q111">IFERROR(_FV(A111,"52 week high",TRUE),"NA")</f>
        <v>273.64999999999998</v>
      </c>
      <c r="R111" s="7" cm="1">
        <f t="array" ref="R111">IFERROR(_FV(A111,"52 week low",TRUE),"NA")</f>
        <v>208.12</v>
      </c>
      <c r="S111" s="3" cm="1">
        <f t="array" ref="S111">_FV(A111,"Shares outstanding",TRUE)</f>
        <v>183300700</v>
      </c>
      <c r="T111" s="7" cm="1">
        <f t="array" ref="T111">_FV(A111,"Volume")</f>
        <v>158144</v>
      </c>
      <c r="U111" s="3" cm="1">
        <f t="array" ref="U111">IFERROR(_FV(A111,"Volume average",TRUE), "NA")</f>
        <v>811131</v>
      </c>
      <c r="V111" s="5" cm="1">
        <f t="array" ref="V111">IFERROR(_FV(A111,"Beta"), "NA")</f>
        <v>1.0461</v>
      </c>
      <c r="W111" s="3" cm="1">
        <f t="array" ref="W111">_FV(A111,"Market cap",TRUE)</f>
        <v>47682011091</v>
      </c>
      <c r="X111" s="7" cm="1">
        <f t="array" ref="X111">IFERROR(_FV(A111,"P/E",TRUE), "NA")</f>
        <v>608.33489999999995</v>
      </c>
      <c r="Y111" t="str" cm="1">
        <f t="array" ref="Y111">_FV(A111,"Instrument type",TRUE)</f>
        <v>Stock</v>
      </c>
      <c r="Z111" s="6" cm="1">
        <f t="array" ref="Z111">_FV(A111,"Last trade time",TRUE)</f>
        <v>45176.642949548441</v>
      </c>
      <c r="AA111" t="s">
        <v>306</v>
      </c>
      <c r="AB111">
        <v>-71000000</v>
      </c>
      <c r="AC111" s="3">
        <v>133500000</v>
      </c>
      <c r="AD111" s="3">
        <v>901600000</v>
      </c>
      <c r="AE111" s="3">
        <v>2968300000</v>
      </c>
      <c r="AF111" s="7" cm="1">
        <f t="array" ref="AF111">IFERROR(_xldudf_FS_EQUITYMETRICS($B111, "ytd_price_return_daily"),"NA")</f>
        <v>0.111111</v>
      </c>
    </row>
    <row r="112" spans="1:32" x14ac:dyDescent="0.2">
      <c r="A112" s="1" t="e" vm="111">
        <v>#VALUE!</v>
      </c>
      <c r="B112" t="str" cm="1">
        <f t="array" ref="B112">_FV(A112,"Ticker symbol",TRUE)</f>
        <v>GLW</v>
      </c>
      <c r="C112" t="str" cm="1">
        <f t="array" ref="C112">_FV(A112,"Official name",TRUE)</f>
        <v>CORNING INCORPORATED</v>
      </c>
      <c r="D112" t="str" cm="1">
        <f t="array" ref="D112">_FV(A112,"Headquarters")</f>
        <v>One Riverfront Plaza, CORNING, NY, 14831-0001 US</v>
      </c>
      <c r="E112" s="3" cm="1">
        <f t="array" ref="E112">IFERROR(_FV(A112,"Employees"), "NA")</f>
        <v>57500</v>
      </c>
      <c r="F112" t="str" cm="1">
        <f t="array" ref="F112">_FV(A112,"Industry")</f>
        <v>Electronic Equipment &amp; Parts</v>
      </c>
      <c r="G112" s="3" cm="1">
        <f t="array" ref="G112">IFERROR(_FV(A112,"Year incorporated",TRUE), "NA")</f>
        <v>1936</v>
      </c>
      <c r="H112" s="3" t="str" cm="1">
        <f t="array" ref="H112">_FV(A112,"Exchange")</f>
        <v>New York Stock Exchange</v>
      </c>
      <c r="I112" t="str" cm="1">
        <f t="array" ref="I112">_FV(A112,"Currency")</f>
        <v>USD</v>
      </c>
      <c r="J112" s="7" cm="1">
        <f t="array" ref="J112">_FV(A112,"Price")</f>
        <v>31.5</v>
      </c>
      <c r="K112" s="7" cm="1">
        <f t="array" ref="K112">_FV(A112,"Previous close",TRUE)</f>
        <v>31.86</v>
      </c>
      <c r="L112" s="7" cm="1">
        <f t="array" ref="L112">_FV(A112,"Change")</f>
        <v>-0.36</v>
      </c>
      <c r="M112" s="4" cm="1">
        <f t="array" ref="M112">_FV(A112,"Change (%)",TRUE)</f>
        <v>-1.1298999999999998E-2</v>
      </c>
      <c r="N112" s="7" cm="1">
        <f t="array" ref="N112">IFERROR(_FV(A112,"Open"), "NA")</f>
        <v>31.58</v>
      </c>
      <c r="O112" s="7" cm="1">
        <f t="array" ref="O112">IFERROR(_FV(A112,"High"), "NA")</f>
        <v>31.84</v>
      </c>
      <c r="P112" s="7" cm="1">
        <f t="array" ref="P112">IFERROR(_FV(A112,"Low"), "NA")</f>
        <v>31.46</v>
      </c>
      <c r="Q112" s="7" cm="1">
        <f t="array" ref="Q112">IFERROR(_FV(A112,"52 week high",TRUE),"NA")</f>
        <v>37.1</v>
      </c>
      <c r="R112" s="7" cm="1">
        <f t="array" ref="R112">IFERROR(_FV(A112,"52 week low",TRUE),"NA")</f>
        <v>28.98</v>
      </c>
      <c r="S112" s="3" cm="1">
        <f t="array" ref="S112">_FV(A112,"Shares outstanding",TRUE)</f>
        <v>852981900</v>
      </c>
      <c r="T112" s="7" cm="1">
        <f t="array" ref="T112">_FV(A112,"Volume")</f>
        <v>808471</v>
      </c>
      <c r="U112" s="3" cm="1">
        <f t="array" ref="U112">IFERROR(_FV(A112,"Volume average",TRUE), "NA")</f>
        <v>3148532</v>
      </c>
      <c r="V112" s="5" cm="1">
        <f t="array" ref="V112">IFERROR(_FV(A112,"Beta"), "NA")</f>
        <v>1.0623</v>
      </c>
      <c r="W112" s="3" cm="1">
        <f t="array" ref="W112">_FV(A112,"Market cap",TRUE)</f>
        <v>26868929850</v>
      </c>
      <c r="X112" s="7" cm="1">
        <f t="array" ref="X112">IFERROR(_FV(A112,"P/E",TRUE), "NA")</f>
        <v>43.490099999999998</v>
      </c>
      <c r="Y112" t="str" cm="1">
        <f t="array" ref="Y112">_FV(A112,"Instrument type",TRUE)</f>
        <v>Stock</v>
      </c>
      <c r="Z112" s="6" cm="1">
        <f t="array" ref="Z112">_FV(A112,"Last trade time",TRUE)</f>
        <v>45176.642987418752</v>
      </c>
      <c r="AA112" t="s">
        <v>307</v>
      </c>
      <c r="AB112">
        <v>1316000000</v>
      </c>
      <c r="AC112" s="3">
        <v>1671000000</v>
      </c>
      <c r="AD112" s="3">
        <v>1721000000</v>
      </c>
      <c r="AE112" s="3">
        <v>5175000000</v>
      </c>
      <c r="AF112" s="7" cm="1">
        <f t="array" ref="AF112">IFERROR(_xldudf_FS_EQUITYMETRICS($B112, "ytd_price_return_daily"),"NA")</f>
        <v>8.1399999999999997E-3</v>
      </c>
    </row>
    <row r="113" spans="1:32" x14ac:dyDescent="0.2">
      <c r="A113" s="1" t="e" vm="112">
        <v>#VALUE!</v>
      </c>
      <c r="B113" t="str" cm="1">
        <f t="array" ref="B113">_FV(A113,"Ticker symbol",TRUE)</f>
        <v>COST</v>
      </c>
      <c r="C113" t="str" cm="1">
        <f t="array" ref="C113">_FV(A113,"Official name",TRUE)</f>
        <v>COSTCO WHOLESALE CORPORATION</v>
      </c>
      <c r="D113" t="str" cm="1">
        <f t="array" ref="D113">_FV(A113,"Headquarters")</f>
        <v>999 Lake Dr, ISSAQUAH, WA, 98027- US</v>
      </c>
      <c r="E113" s="3" cm="1">
        <f t="array" ref="E113">IFERROR(_FV(A113,"Employees"), "NA")</f>
        <v>304000</v>
      </c>
      <c r="F113" t="str" cm="1">
        <f t="array" ref="F113">_FV(A113,"Industry")</f>
        <v>Diversified Retail</v>
      </c>
      <c r="G113" s="3" cm="1">
        <f t="array" ref="G113">IFERROR(_FV(A113,"Year incorporated",TRUE), "NA")</f>
        <v>1987</v>
      </c>
      <c r="H113" s="3" t="str" cm="1">
        <f t="array" ref="H113">_FV(A113,"Exchange")</f>
        <v>Nasdaq Stock Market</v>
      </c>
      <c r="I113" t="str" cm="1">
        <f t="array" ref="I113">_FV(A113,"Currency")</f>
        <v>USD</v>
      </c>
      <c r="J113" s="7" cm="1">
        <f t="array" ref="J113">_FV(A113,"Price")</f>
        <v>547.17999999999995</v>
      </c>
      <c r="K113" s="7" cm="1">
        <f t="array" ref="K113">_FV(A113,"Previous close",TRUE)</f>
        <v>546.69000000000005</v>
      </c>
      <c r="L113" s="7" cm="1">
        <f t="array" ref="L113">_FV(A113,"Change")</f>
        <v>0.49</v>
      </c>
      <c r="M113" s="4" cm="1">
        <f t="array" ref="M113">_FV(A113,"Change (%)",TRUE)</f>
        <v>8.9630000000000005E-4</v>
      </c>
      <c r="N113" s="7" cm="1">
        <f t="array" ref="N113">IFERROR(_FV(A113,"Open"), "NA")</f>
        <v>548.65</v>
      </c>
      <c r="O113" s="7" cm="1">
        <f t="array" ref="O113">IFERROR(_FV(A113,"High"), "NA")</f>
        <v>550.17999999999995</v>
      </c>
      <c r="P113" s="7" cm="1">
        <f t="array" ref="P113">IFERROR(_FV(A113,"Low"), "NA")</f>
        <v>544.28499999999997</v>
      </c>
      <c r="Q113" s="7" cm="1">
        <f t="array" ref="Q113">IFERROR(_FV(A113,"52 week high",TRUE),"NA")</f>
        <v>571.16</v>
      </c>
      <c r="R113" s="7" cm="1">
        <f t="array" ref="R113">IFERROR(_FV(A113,"52 week low",TRUE),"NA")</f>
        <v>447.9</v>
      </c>
      <c r="S113" s="3" cm="1">
        <f t="array" ref="S113">_FV(A113,"Shares outstanding",TRUE)</f>
        <v>443148500</v>
      </c>
      <c r="T113" s="7" cm="1">
        <f t="array" ref="T113">_FV(A113,"Volume")</f>
        <v>396455</v>
      </c>
      <c r="U113" s="3" cm="1">
        <f t="array" ref="U113">IFERROR(_FV(A113,"Volume average",TRUE), "NA")</f>
        <v>1424477</v>
      </c>
      <c r="V113" s="5" cm="1">
        <f t="array" ref="V113">IFERROR(_FV(A113,"Beta"), "NA")</f>
        <v>0.78920000000000001</v>
      </c>
      <c r="W113" s="3" cm="1">
        <f t="array" ref="W113">_FV(A113,"Market cap",TRUE)</f>
        <v>242481996229</v>
      </c>
      <c r="X113" s="7" cm="1">
        <f t="array" ref="X113">IFERROR(_FV(A113,"P/E",TRUE), "NA")</f>
        <v>40.502499999999998</v>
      </c>
      <c r="Y113" t="str" cm="1">
        <f t="array" ref="Y113">_FV(A113,"Instrument type",TRUE)</f>
        <v>Stock</v>
      </c>
      <c r="Z113" s="6" cm="1">
        <f t="array" ref="Z113">_FV(A113,"Last trade time",TRUE)</f>
        <v>45176.64305476797</v>
      </c>
      <c r="AA113" t="s">
        <v>308</v>
      </c>
      <c r="AB113">
        <v>5844000000</v>
      </c>
      <c r="AC113" s="3">
        <v>10203000000</v>
      </c>
      <c r="AD113" s="3">
        <v>2241000000</v>
      </c>
      <c r="AE113" s="3">
        <v>31998000000</v>
      </c>
      <c r="AF113" s="7" cm="1">
        <f t="array" ref="AF113">IFERROR(_xldudf_FS_EQUITYMETRICS($B113, "ytd_price_return_daily"),"NA")</f>
        <v>0.193275</v>
      </c>
    </row>
    <row r="114" spans="1:32" x14ac:dyDescent="0.2">
      <c r="A114" s="1" t="e" vm="113">
        <v>#VALUE!</v>
      </c>
      <c r="B114" t="str" cm="1">
        <f t="array" ref="B114">_FV(A114,"Ticker symbol",TRUE)</f>
        <v>COV</v>
      </c>
      <c r="C114" t="str" cm="1">
        <f t="array" ref="C114">_FV(A114,"Official name",TRUE)</f>
        <v>Covalon Technologies Ltd.</v>
      </c>
      <c r="D114" t="str" cm="1">
        <f t="array" ref="D114">_FV(A114,"Headquarters")</f>
        <v>1660 Tech Avenue, Unit 5, MISSISSAUGA, ON, L4W 5S7 CA</v>
      </c>
      <c r="E114" s="3" t="str" cm="1">
        <f t="array" ref="E114">IFERROR(_FV(A114,"Employees"), "NA")</f>
        <v>NA</v>
      </c>
      <c r="F114" t="str" cm="1">
        <f t="array" ref="F114">_FV(A114,"Industry")</f>
        <v>Biotechnology &amp; Medical Research</v>
      </c>
      <c r="G114" s="3" cm="1">
        <f t="array" ref="G114">IFERROR(_FV(A114,"Year incorporated",TRUE), "NA")</f>
        <v>2004</v>
      </c>
      <c r="H114" s="3" t="str" cm="1">
        <f t="array" ref="H114">_FV(A114,"Exchange")</f>
        <v>TSX Venture Exchange</v>
      </c>
      <c r="I114" t="str" cm="1">
        <f t="array" ref="I114">_FV(A114,"Currency")</f>
        <v>CAD</v>
      </c>
      <c r="J114" s="7" cm="1">
        <f t="array" ref="J114">_FV(A114,"Price")</f>
        <v>1.5</v>
      </c>
      <c r="K114" s="7" cm="1">
        <f t="array" ref="K114">_FV(A114,"Previous close",TRUE)</f>
        <v>1.5</v>
      </c>
      <c r="L114" s="7" cm="1">
        <f t="array" ref="L114">_FV(A114,"Change")</f>
        <v>0</v>
      </c>
      <c r="M114" s="4" cm="1">
        <f t="array" ref="M114">_FV(A114,"Change (%)",TRUE)</f>
        <v>0</v>
      </c>
      <c r="N114" s="7" cm="1">
        <f t="array" ref="N114">IFERROR(_FV(A114,"Open"), "NA")</f>
        <v>1.5</v>
      </c>
      <c r="O114" s="7" cm="1">
        <f t="array" ref="O114">IFERROR(_FV(A114,"High"), "NA")</f>
        <v>1.5</v>
      </c>
      <c r="P114" s="7" cm="1">
        <f t="array" ref="P114">IFERROR(_FV(A114,"Low"), "NA")</f>
        <v>1.5</v>
      </c>
      <c r="Q114" s="7" cm="1">
        <f t="array" ref="Q114">IFERROR(_FV(A114,"52 week high",TRUE),"NA")</f>
        <v>2.66</v>
      </c>
      <c r="R114" s="7" cm="1">
        <f t="array" ref="R114">IFERROR(_FV(A114,"52 week low",TRUE),"NA")</f>
        <v>1.45</v>
      </c>
      <c r="S114" s="3" cm="1">
        <f t="array" ref="S114">_FV(A114,"Shares outstanding",TRUE)</f>
        <v>25067680</v>
      </c>
      <c r="T114" s="7" cm="1">
        <f t="array" ref="T114">_FV(A114,"Volume")</f>
        <v>1000</v>
      </c>
      <c r="U114" s="3" cm="1">
        <f t="array" ref="U114">IFERROR(_FV(A114,"Volume average",TRUE), "NA")</f>
        <v>380</v>
      </c>
      <c r="V114" s="5" cm="1">
        <f t="array" ref="V114">IFERROR(_FV(A114,"Beta"), "NA")</f>
        <v>0.92900000000000005</v>
      </c>
      <c r="W114" s="3" cm="1">
        <f t="array" ref="W114">_FV(A114,"Market cap",TRUE)</f>
        <v>37601520</v>
      </c>
      <c r="X114" s="7" t="str" cm="1">
        <f t="array" ref="X114">IFERROR(_FV(A114,"P/E",TRUE), "NA")</f>
        <v>NA</v>
      </c>
      <c r="Y114" t="str" cm="1">
        <f t="array" ref="Y114">_FV(A114,"Instrument type",TRUE)</f>
        <v>Stock</v>
      </c>
      <c r="Z114" s="6" cm="1">
        <f t="array" ref="Z114">_FV(A114,"Last trade time",TRUE)</f>
        <v>45175.745868055557</v>
      </c>
      <c r="AA114" t="s">
        <v>64</v>
      </c>
      <c r="AB114" t="s">
        <v>26</v>
      </c>
      <c r="AC114" s="3" t="s">
        <v>26</v>
      </c>
      <c r="AD114" s="3" t="s">
        <v>26</v>
      </c>
      <c r="AE114" s="3" t="s">
        <v>26</v>
      </c>
      <c r="AF114" s="7" t="str" cm="1">
        <f t="array" ref="AF114">IFERROR(_xldudf_FS_EQUITYMETRICS($B114, "ytd_price_return_daily"),"NA")</f>
        <v>No data</v>
      </c>
    </row>
    <row r="115" spans="1:32" x14ac:dyDescent="0.2">
      <c r="A115" s="1" t="e" vm="114">
        <v>#VALUE!</v>
      </c>
      <c r="B115" t="str" cm="1">
        <f t="array" ref="B115">_FV(A115,"Ticker symbol",TRUE)</f>
        <v>CTL</v>
      </c>
      <c r="C115" t="str" cm="1">
        <f t="array" ref="C115">_FV(A115,"Official name",TRUE)</f>
        <v>CREATIVE TECHNOLOGY LTD.</v>
      </c>
      <c r="D115" t="str" cm="1">
        <f t="array" ref="D115">_FV(A115,"Headquarters")</f>
        <v>31, International Business Park, #03-01, Lobby C, Creative Resource, 609921 SG</v>
      </c>
      <c r="E115" s="3" cm="1">
        <f t="array" ref="E115">IFERROR(_FV(A115,"Employees"), "NA")</f>
        <v>4900</v>
      </c>
      <c r="F115" t="str" cm="1">
        <f t="array" ref="F115">_FV(A115,"Industry")</f>
        <v>Computers, Phones &amp; Household Electronics</v>
      </c>
      <c r="G115" s="3" cm="1">
        <f t="array" ref="G115">IFERROR(_FV(A115,"Year incorporated",TRUE), "NA")</f>
        <v>1983</v>
      </c>
      <c r="H115" s="3" t="str" cm="1">
        <f t="array" ref="H115">_FV(A115,"Exchange")</f>
        <v>Deutsche Boerse AG</v>
      </c>
      <c r="I115" t="str" cm="1">
        <f t="array" ref="I115">_FV(A115,"Currency")</f>
        <v>EUR</v>
      </c>
      <c r="J115" s="7" cm="1">
        <f t="array" ref="J115">_FV(A115,"Price")</f>
        <v>0.76500000000000001</v>
      </c>
      <c r="K115" s="7" cm="1">
        <f t="array" ref="K115">_FV(A115,"Previous close",TRUE)</f>
        <v>0.78</v>
      </c>
      <c r="L115" s="7" cm="1">
        <f t="array" ref="L115">_FV(A115,"Change")</f>
        <v>-1.4999999999999999E-2</v>
      </c>
      <c r="M115" s="4" cm="1">
        <f t="array" ref="M115">_FV(A115,"Change (%)",TRUE)</f>
        <v>-1.9231000000000002E-2</v>
      </c>
      <c r="N115" s="7" cm="1">
        <f t="array" ref="N115">IFERROR(_FV(A115,"Open"), "NA")</f>
        <v>0.76500000000000001</v>
      </c>
      <c r="O115" s="7" cm="1">
        <f t="array" ref="O115">IFERROR(_FV(A115,"High"), "NA")</f>
        <v>0.76500000000000001</v>
      </c>
      <c r="P115" s="7" cm="1">
        <f t="array" ref="P115">IFERROR(_FV(A115,"Low"), "NA")</f>
        <v>0.76500000000000001</v>
      </c>
      <c r="Q115" s="7" cm="1">
        <f t="array" ref="Q115">IFERROR(_FV(A115,"52 week high",TRUE),"NA")</f>
        <v>5.69</v>
      </c>
      <c r="R115" s="7" cm="1">
        <f t="array" ref="R115">IFERROR(_FV(A115,"52 week low",TRUE),"NA")</f>
        <v>0.70499999999999996</v>
      </c>
      <c r="S115" s="3" cm="1">
        <f t="array" ref="S115">_FV(A115,"Shares outstanding",TRUE)</f>
        <v>75000000</v>
      </c>
      <c r="T115" s="7" cm="1">
        <f t="array" ref="T115">_FV(A115,"Volume")</f>
        <v>20</v>
      </c>
      <c r="U115" s="3" cm="1">
        <f t="array" ref="U115">IFERROR(_FV(A115,"Volume average",TRUE), "NA")</f>
        <v>6690</v>
      </c>
      <c r="V115" s="5" cm="1">
        <f t="array" ref="V115">IFERROR(_FV(A115,"Beta"), "NA")</f>
        <v>1.2658</v>
      </c>
      <c r="W115" s="3" cm="1">
        <f t="array" ref="W115">_FV(A115,"Market cap",TRUE)</f>
        <v>87750000</v>
      </c>
      <c r="X115" s="7" cm="1">
        <f t="array" ref="X115">IFERROR(_FV(A115,"P/E",TRUE), "NA")</f>
        <v>5.91</v>
      </c>
      <c r="Y115" t="str" cm="1">
        <f t="array" ref="Y115">_FV(A115,"Instrument type",TRUE)</f>
        <v>Stock</v>
      </c>
      <c r="Z115" s="6" cm="1">
        <f t="array" ref="Z115">_FV(A115,"Last trade time",TRUE)</f>
        <v>45176.62777777778</v>
      </c>
      <c r="AA115" t="s">
        <v>64</v>
      </c>
      <c r="AB115" t="s">
        <v>26</v>
      </c>
      <c r="AC115" s="3" t="s">
        <v>26</v>
      </c>
      <c r="AD115" s="3" t="s">
        <v>26</v>
      </c>
      <c r="AE115" s="3" t="s">
        <v>26</v>
      </c>
      <c r="AF115" s="7" t="str" cm="1">
        <f t="array" ref="AF115">IFERROR(_xldudf_FS_EQUITYMETRICS($B115, "ytd_price_return_daily"),"NA")</f>
        <v>No data</v>
      </c>
    </row>
    <row r="116" spans="1:32" x14ac:dyDescent="0.2">
      <c r="A116" s="1" t="e" vm="115">
        <v>#VALUE!</v>
      </c>
      <c r="B116" t="str" cm="1">
        <f t="array" ref="B116">_FV(A116,"Ticker symbol",TRUE)</f>
        <v>CCI</v>
      </c>
      <c r="C116" t="str" cm="1">
        <f t="array" ref="C116">_FV(A116,"Official name",TRUE)</f>
        <v>CROWN CASTLE INC.</v>
      </c>
      <c r="D116" t="str" cm="1">
        <f t="array" ref="D116">_FV(A116,"Headquarters")</f>
        <v>8020 Katy Freeway, HOUSTON, TX, 77024 US</v>
      </c>
      <c r="E116" s="3" cm="1">
        <f t="array" ref="E116">IFERROR(_FV(A116,"Employees"), "NA")</f>
        <v>5000</v>
      </c>
      <c r="F116" t="str" cm="1">
        <f t="array" ref="F116">_FV(A116,"Industry")</f>
        <v>Residential &amp; Commercial REIT</v>
      </c>
      <c r="G116" s="3" cm="1">
        <f t="array" ref="G116">IFERROR(_FV(A116,"Year incorporated",TRUE), "NA")</f>
        <v>2014</v>
      </c>
      <c r="H116" s="3" t="str" cm="1">
        <f t="array" ref="H116">_FV(A116,"Exchange")</f>
        <v>New York Stock Exchange</v>
      </c>
      <c r="I116" t="str" cm="1">
        <f t="array" ref="I116">_FV(A116,"Currency")</f>
        <v>USD</v>
      </c>
      <c r="J116" s="7" cm="1">
        <f t="array" ref="J116">_FV(A116,"Price")</f>
        <v>99.32</v>
      </c>
      <c r="K116" s="7" cm="1">
        <f t="array" ref="K116">_FV(A116,"Previous close",TRUE)</f>
        <v>99</v>
      </c>
      <c r="L116" s="7" cm="1">
        <f t="array" ref="L116">_FV(A116,"Change")</f>
        <v>0.32</v>
      </c>
      <c r="M116" s="4" cm="1">
        <f t="array" ref="M116">_FV(A116,"Change (%)",TRUE)</f>
        <v>3.2320000000000001E-3</v>
      </c>
      <c r="N116" s="7" cm="1">
        <f t="array" ref="N116">IFERROR(_FV(A116,"Open"), "NA")</f>
        <v>99</v>
      </c>
      <c r="O116" s="7" cm="1">
        <f t="array" ref="O116">IFERROR(_FV(A116,"High"), "NA")</f>
        <v>99.82</v>
      </c>
      <c r="P116" s="7" cm="1">
        <f t="array" ref="P116">IFERROR(_FV(A116,"Low"), "NA")</f>
        <v>98.75</v>
      </c>
      <c r="Q116" s="7" cm="1">
        <f t="array" ref="Q116">IFERROR(_FV(A116,"52 week high",TRUE),"NA")</f>
        <v>177.78</v>
      </c>
      <c r="R116" s="7" cm="1">
        <f t="array" ref="R116">IFERROR(_FV(A116,"52 week low",TRUE),"NA")</f>
        <v>97.94</v>
      </c>
      <c r="S116" s="3" cm="1">
        <f t="array" ref="S116">_FV(A116,"Shares outstanding",TRUE)</f>
        <v>433678500</v>
      </c>
      <c r="T116" s="7" cm="1">
        <f t="array" ref="T116">_FV(A116,"Volume")</f>
        <v>838807</v>
      </c>
      <c r="U116" s="3" cm="1">
        <f t="array" ref="U116">IFERROR(_FV(A116,"Volume average",TRUE), "NA")</f>
        <v>2677341</v>
      </c>
      <c r="V116" s="5" cm="1">
        <f t="array" ref="V116">IFERROR(_FV(A116,"Beta"), "NA")</f>
        <v>0.65059999999999996</v>
      </c>
      <c r="W116" s="3" cm="1">
        <f t="array" ref="W116">_FV(A116,"Market cap",TRUE)</f>
        <v>43072948620</v>
      </c>
      <c r="X116" s="7" cm="1">
        <f t="array" ref="X116">IFERROR(_FV(A116,"P/E",TRUE), "NA")</f>
        <v>25.185199999999998</v>
      </c>
      <c r="Y116" t="str" cm="1">
        <f t="array" ref="Y116">_FV(A116,"Instrument type",TRUE)</f>
        <v>Stock</v>
      </c>
      <c r="Z116" s="6" cm="1">
        <f t="array" ref="Z116">_FV(A116,"Last trade time",TRUE)</f>
        <v>45176.642977071097</v>
      </c>
      <c r="AA116" t="s">
        <v>309</v>
      </c>
      <c r="AB116">
        <v>1675000000</v>
      </c>
      <c r="AC116" s="3">
        <v>156000000</v>
      </c>
      <c r="AD116" s="3">
        <v>593000000</v>
      </c>
      <c r="AE116" s="3">
        <v>2731000000</v>
      </c>
      <c r="AF116" s="7" cm="1">
        <f t="array" ref="AF116">IFERROR(_xldudf_FS_EQUITYMETRICS($B116, "ytd_price_return_daily"),"NA")</f>
        <v>-0.26282800000000001</v>
      </c>
    </row>
    <row r="117" spans="1:32" x14ac:dyDescent="0.2">
      <c r="A117" s="1" t="e" vm="116">
        <v>#VALUE!</v>
      </c>
      <c r="B117" t="str" cm="1">
        <f t="array" ref="B117">_FV(A117,"Ticker symbol",TRUE)</f>
        <v>CMI</v>
      </c>
      <c r="C117" t="str" cm="1">
        <f t="array" ref="C117">_FV(A117,"Official name",TRUE)</f>
        <v>CUMMINS INC.</v>
      </c>
      <c r="D117" t="str" cm="1">
        <f t="array" ref="D117">_FV(A117,"Headquarters")</f>
        <v>BOX 3005 MAIL CODE 60207, 500 JACKSON ST, COLUMBUS, IN, 47202-3005 US</v>
      </c>
      <c r="E117" s="3" cm="1">
        <f t="array" ref="E117">IFERROR(_FV(A117,"Employees"), "NA")</f>
        <v>73600</v>
      </c>
      <c r="F117" t="str" cm="1">
        <f t="array" ref="F117">_FV(A117,"Industry")</f>
        <v>Automobiles &amp; Auto Parts</v>
      </c>
      <c r="G117" s="3" cm="1">
        <f t="array" ref="G117">IFERROR(_FV(A117,"Year incorporated",TRUE), "NA")</f>
        <v>1919</v>
      </c>
      <c r="H117" s="3" t="str" cm="1">
        <f t="array" ref="H117">_FV(A117,"Exchange")</f>
        <v>New York Stock Exchange</v>
      </c>
      <c r="I117" t="str" cm="1">
        <f t="array" ref="I117">_FV(A117,"Currency")</f>
        <v>USD</v>
      </c>
      <c r="J117" s="7" cm="1">
        <f t="array" ref="J117">_FV(A117,"Price")</f>
        <v>232.24299999999999</v>
      </c>
      <c r="K117" s="7" cm="1">
        <f t="array" ref="K117">_FV(A117,"Previous close",TRUE)</f>
        <v>235.69</v>
      </c>
      <c r="L117" s="7" cm="1">
        <f t="array" ref="L117">_FV(A117,"Change")</f>
        <v>-3.4470000000000001</v>
      </c>
      <c r="M117" s="4" cm="1">
        <f t="array" ref="M117">_FV(A117,"Change (%)",TRUE)</f>
        <v>-1.4624999999999999E-2</v>
      </c>
      <c r="N117" s="7" cm="1">
        <f t="array" ref="N117">IFERROR(_FV(A117,"Open"), "NA")</f>
        <v>234.81</v>
      </c>
      <c r="O117" s="7" cm="1">
        <f t="array" ref="O117">IFERROR(_FV(A117,"High"), "NA")</f>
        <v>235.36009999999999</v>
      </c>
      <c r="P117" s="7" cm="1">
        <f t="array" ref="P117">IFERROR(_FV(A117,"Low"), "NA")</f>
        <v>231.19</v>
      </c>
      <c r="Q117" s="7" cm="1">
        <f t="array" ref="Q117">IFERROR(_FV(A117,"52 week high",TRUE),"NA")</f>
        <v>265.27999999999997</v>
      </c>
      <c r="R117" s="7" cm="1">
        <f t="array" ref="R117">IFERROR(_FV(A117,"52 week low",TRUE),"NA")</f>
        <v>200.39500000000001</v>
      </c>
      <c r="S117" s="3" cm="1">
        <f t="array" ref="S117">_FV(A117,"Shares outstanding",TRUE)</f>
        <v>141647100</v>
      </c>
      <c r="T117" s="7" cm="1">
        <f t="array" ref="T117">_FV(A117,"Volume")</f>
        <v>166061</v>
      </c>
      <c r="U117" s="3" cm="1">
        <f t="array" ref="U117">IFERROR(_FV(A117,"Volume average",TRUE), "NA")</f>
        <v>784527</v>
      </c>
      <c r="V117" s="5" cm="1">
        <f t="array" ref="V117">IFERROR(_FV(A117,"Beta"), "NA")</f>
        <v>1.071</v>
      </c>
      <c r="W117" s="3" cm="1">
        <f t="array" ref="W117">_FV(A117,"Market cap",TRUE)</f>
        <v>32896547445</v>
      </c>
      <c r="X117" s="7" cm="1">
        <f t="array" ref="X117">IFERROR(_FV(A117,"P/E",TRUE), "NA")</f>
        <v>17.568100000000001</v>
      </c>
      <c r="Y117" t="str" cm="1">
        <f t="array" ref="Y117">_FV(A117,"Instrument type",TRUE)</f>
        <v>Stock</v>
      </c>
      <c r="Z117" s="6" cm="1">
        <f t="array" ref="Z117">_FV(A117,"Last trade time",TRUE)</f>
        <v>45176.642966503903</v>
      </c>
      <c r="AA117" t="s">
        <v>310</v>
      </c>
      <c r="AB117">
        <v>2151000000</v>
      </c>
      <c r="AC117" s="3">
        <v>2101000000</v>
      </c>
      <c r="AD117" s="3">
        <v>5202000000</v>
      </c>
      <c r="AE117" s="3">
        <v>11421000000</v>
      </c>
      <c r="AF117" s="7" cm="1">
        <f t="array" ref="AF117">IFERROR(_xldudf_FS_EQUITYMETRICS($B117, "ytd_price_return_daily"),"NA")</f>
        <v>-4.3130000000000002E-2</v>
      </c>
    </row>
    <row r="118" spans="1:32" x14ac:dyDescent="0.2">
      <c r="A118" s="1" t="e" vm="117">
        <v>#VALUE!</v>
      </c>
      <c r="B118" t="str" cm="1">
        <f t="array" ref="B118">_FV(A118,"Ticker symbol",TRUE)</f>
        <v>CVC</v>
      </c>
      <c r="C118" t="str" cm="1">
        <f t="array" ref="C118">_FV(A118,"Official name",TRUE)</f>
        <v>CVC LIMITED</v>
      </c>
      <c r="D118" t="str" cm="1">
        <f t="array" ref="D118">_FV(A118,"Headquarters")</f>
        <v>L 37 1 Macquarie Pl, SYDNEY, NEW SOUTH WALES, 2000 AU</v>
      </c>
      <c r="E118" s="3" cm="1">
        <f t="array" ref="E118">IFERROR(_FV(A118,"Employees"), "NA")</f>
        <v>10</v>
      </c>
      <c r="F118" t="str" cm="1">
        <f t="array" ref="F118">_FV(A118,"Industry")</f>
        <v>Banking Services</v>
      </c>
      <c r="G118" s="3" cm="1">
        <f t="array" ref="G118">IFERROR(_FV(A118,"Year incorporated",TRUE), "NA")</f>
        <v>1984</v>
      </c>
      <c r="H118" s="3" t="str" cm="1">
        <f t="array" ref="H118">_FV(A118,"Exchange")</f>
        <v>Australian Securities Exchange</v>
      </c>
      <c r="I118" t="str" cm="1">
        <f t="array" ref="I118">_FV(A118,"Currency")</f>
        <v>AUD</v>
      </c>
      <c r="J118" s="7" cm="1">
        <f t="array" ref="J118">_FV(A118,"Price")</f>
        <v>2.4</v>
      </c>
      <c r="K118" s="7" cm="1">
        <f t="array" ref="K118">_FV(A118,"Previous close",TRUE)</f>
        <v>2.4</v>
      </c>
      <c r="L118" s="7" cm="1">
        <f t="array" ref="L118">_FV(A118,"Change")</f>
        <v>0</v>
      </c>
      <c r="M118" s="4" cm="1">
        <f t="array" ref="M118">_FV(A118,"Change (%)",TRUE)</f>
        <v>0</v>
      </c>
      <c r="N118" s="7" cm="1">
        <f t="array" ref="N118">IFERROR(_FV(A118,"Open"), "NA")</f>
        <v>2.4</v>
      </c>
      <c r="O118" s="7" cm="1">
        <f t="array" ref="O118">IFERROR(_FV(A118,"High"), "NA")</f>
        <v>2.4</v>
      </c>
      <c r="P118" s="7" cm="1">
        <f t="array" ref="P118">IFERROR(_FV(A118,"Low"), "NA")</f>
        <v>2.4</v>
      </c>
      <c r="Q118" s="7" cm="1">
        <f t="array" ref="Q118">IFERROR(_FV(A118,"52 week high",TRUE),"NA")</f>
        <v>2.5499999999999998</v>
      </c>
      <c r="R118" s="7" cm="1">
        <f t="array" ref="R118">IFERROR(_FV(A118,"52 week low",TRUE),"NA")</f>
        <v>1.85</v>
      </c>
      <c r="S118" s="3" cm="1">
        <f t="array" ref="S118">_FV(A118,"Shares outstanding",TRUE)</f>
        <v>116824100</v>
      </c>
      <c r="T118" s="7" cm="1">
        <f t="array" ref="T118">_FV(A118,"Volume")</f>
        <v>5</v>
      </c>
      <c r="U118" s="3" cm="1">
        <f t="array" ref="U118">IFERROR(_FV(A118,"Volume average",TRUE), "NA")</f>
        <v>2330</v>
      </c>
      <c r="V118" s="5" cm="1">
        <f t="array" ref="V118">IFERROR(_FV(A118,"Beta"), "NA")</f>
        <v>0.65010000000000001</v>
      </c>
      <c r="W118" s="3" cm="1">
        <f t="array" ref="W118">_FV(A118,"Market cap",TRUE)</f>
        <v>280377800</v>
      </c>
      <c r="X118" s="7" t="str" cm="1">
        <f t="array" ref="X118">IFERROR(_FV(A118,"P/E",TRUE), "NA")</f>
        <v>NA</v>
      </c>
      <c r="Y118" t="str" cm="1">
        <f t="array" ref="Y118">_FV(A118,"Instrument type",TRUE)</f>
        <v>Stock</v>
      </c>
      <c r="Z118" s="6" cm="1">
        <f t="array" ref="Z118">_FV(A118,"Last trade time",TRUE)</f>
        <v>45174.375</v>
      </c>
      <c r="AA118" t="s">
        <v>64</v>
      </c>
      <c r="AB118" t="s">
        <v>26</v>
      </c>
      <c r="AC118" s="3" t="s">
        <v>26</v>
      </c>
      <c r="AD118" s="3" t="s">
        <v>26</v>
      </c>
      <c r="AE118" s="3" t="s">
        <v>26</v>
      </c>
      <c r="AF118" s="7" t="str" cm="1">
        <f t="array" ref="AF118">IFERROR(_xldudf_FS_EQUITYMETRICS($B118, "ytd_price_return_daily"),"NA")</f>
        <v>No data</v>
      </c>
    </row>
    <row r="119" spans="1:32" x14ac:dyDescent="0.2">
      <c r="A119" s="1" t="e" vm="118">
        <v>#VALUE!</v>
      </c>
      <c r="B119" t="str" cm="1">
        <f t="array" ref="B119">_FV(A119,"Ticker symbol",TRUE)</f>
        <v>CVS</v>
      </c>
      <c r="C119" t="str" cm="1">
        <f t="array" ref="C119">_FV(A119,"Official name",TRUE)</f>
        <v>CVS HEALTH CORPORATION</v>
      </c>
      <c r="D119" t="str" cm="1">
        <f t="array" ref="D119">_FV(A119,"Headquarters")</f>
        <v>1 Cvs Dr, WOONSOCKET, RI, 02895-6146 US</v>
      </c>
      <c r="E119" s="3" cm="1">
        <f t="array" ref="E119">IFERROR(_FV(A119,"Employees"), "NA")</f>
        <v>300000</v>
      </c>
      <c r="F119" t="str" cm="1">
        <f t="array" ref="F119">_FV(A119,"Industry")</f>
        <v>Healthcare Providers &amp; Services</v>
      </c>
      <c r="G119" s="3" cm="1">
        <f t="array" ref="G119">IFERROR(_FV(A119,"Year incorporated",TRUE), "NA")</f>
        <v>1996</v>
      </c>
      <c r="H119" s="3" t="str" cm="1">
        <f t="array" ref="H119">_FV(A119,"Exchange")</f>
        <v>New York Stock Exchange</v>
      </c>
      <c r="I119" t="str" cm="1">
        <f t="array" ref="I119">_FV(A119,"Currency")</f>
        <v>USD</v>
      </c>
      <c r="J119" s="7" cm="1">
        <f t="array" ref="J119">_FV(A119,"Price")</f>
        <v>65.489999999999995</v>
      </c>
      <c r="K119" s="7" cm="1">
        <f t="array" ref="K119">_FV(A119,"Previous close",TRUE)</f>
        <v>65.510000000000005</v>
      </c>
      <c r="L119" s="7" cm="1">
        <f t="array" ref="L119">_FV(A119,"Change")</f>
        <v>-0.02</v>
      </c>
      <c r="M119" s="4" cm="1">
        <f t="array" ref="M119">_FV(A119,"Change (%)",TRUE)</f>
        <v>-3.0529999999999999E-4</v>
      </c>
      <c r="N119" s="7" cm="1">
        <f t="array" ref="N119">IFERROR(_FV(A119,"Open"), "NA")</f>
        <v>65.72</v>
      </c>
      <c r="O119" s="7" cm="1">
        <f t="array" ref="O119">IFERROR(_FV(A119,"High"), "NA")</f>
        <v>66.17</v>
      </c>
      <c r="P119" s="7" cm="1">
        <f t="array" ref="P119">IFERROR(_FV(A119,"Low"), "NA")</f>
        <v>65.05</v>
      </c>
      <c r="Q119" s="7" cm="1">
        <f t="array" ref="Q119">IFERROR(_FV(A119,"52 week high",TRUE),"NA")</f>
        <v>104.83</v>
      </c>
      <c r="R119" s="7" cm="1">
        <f t="array" ref="R119">IFERROR(_FV(A119,"52 week low",TRUE),"NA")</f>
        <v>64.62</v>
      </c>
      <c r="S119" s="3" cm="1">
        <f t="array" ref="S119">_FV(A119,"Shares outstanding",TRUE)</f>
        <v>1284399000</v>
      </c>
      <c r="T119" s="7" cm="1">
        <f t="array" ref="T119">_FV(A119,"Volume")</f>
        <v>1615549</v>
      </c>
      <c r="U119" s="3" cm="1">
        <f t="array" ref="U119">IFERROR(_FV(A119,"Volume average",TRUE), "NA")</f>
        <v>9545546</v>
      </c>
      <c r="V119" s="5" cm="1">
        <f t="array" ref="V119">IFERROR(_FV(A119,"Beta"), "NA")</f>
        <v>0.61160000000000003</v>
      </c>
      <c r="W119" s="3" cm="1">
        <f t="array" ref="W119">_FV(A119,"Market cap",TRUE)</f>
        <v>84115290510</v>
      </c>
      <c r="X119" s="7" cm="1">
        <f t="array" ref="X119">IFERROR(_FV(A119,"P/E",TRUE), "NA")</f>
        <v>28.759799999999998</v>
      </c>
      <c r="Y119" t="str" cm="1">
        <f t="array" ref="Y119">_FV(A119,"Instrument type",TRUE)</f>
        <v>Stock</v>
      </c>
      <c r="Z119" s="6" cm="1">
        <f t="array" ref="Z119">_FV(A119,"Last trade time",TRUE)</f>
        <v>45176.643047024998</v>
      </c>
      <c r="AA119" t="s">
        <v>311</v>
      </c>
      <c r="AB119">
        <v>4149000000</v>
      </c>
      <c r="AC119" s="3">
        <v>12945000000</v>
      </c>
      <c r="AD119" s="3">
        <v>8983000000</v>
      </c>
      <c r="AE119" s="3">
        <v>69736000000</v>
      </c>
      <c r="AF119" s="7" cm="1">
        <f t="array" ref="AF119">IFERROR(_xldudf_FS_EQUITYMETRICS($B119, "ytd_price_return_daily"),"NA")</f>
        <v>-0.29595500000000002</v>
      </c>
    </row>
    <row r="120" spans="1:32" x14ac:dyDescent="0.2">
      <c r="A120" s="1" t="e" vm="119">
        <v>#VALUE!</v>
      </c>
      <c r="B120" t="str" cm="1">
        <f t="array" ref="B120">_FV(A120,"Ticker symbol",TRUE)</f>
        <v>DHI</v>
      </c>
      <c r="C120" t="str" cm="1">
        <f t="array" ref="C120">_FV(A120,"Official name",TRUE)</f>
        <v>D.R. HORTON, INC.</v>
      </c>
      <c r="D120" t="str" cm="1">
        <f t="array" ref="D120">_FV(A120,"Headquarters")</f>
        <v>1341 Horton Cir, ARLINGTON, TX, 76011-4310 US</v>
      </c>
      <c r="E120" s="3" cm="1">
        <f t="array" ref="E120">IFERROR(_FV(A120,"Employees"), "NA")</f>
        <v>13237</v>
      </c>
      <c r="F120" t="str" cm="1">
        <f t="array" ref="F120">_FV(A120,"Industry")</f>
        <v>Homebuilding &amp; Construction Supplies</v>
      </c>
      <c r="G120" s="3" cm="1">
        <f t="array" ref="G120">IFERROR(_FV(A120,"Year incorporated",TRUE), "NA")</f>
        <v>1991</v>
      </c>
      <c r="H120" s="3" t="str" cm="1">
        <f t="array" ref="H120">_FV(A120,"Exchange")</f>
        <v>New York Stock Exchange</v>
      </c>
      <c r="I120" t="str" cm="1">
        <f t="array" ref="I120">_FV(A120,"Currency")</f>
        <v>USD</v>
      </c>
      <c r="J120" s="7" cm="1">
        <f t="array" ref="J120">_FV(A120,"Price")</f>
        <v>116.625</v>
      </c>
      <c r="K120" s="7" cm="1">
        <f t="array" ref="K120">_FV(A120,"Previous close",TRUE)</f>
        <v>115.63</v>
      </c>
      <c r="L120" s="7" cm="1">
        <f t="array" ref="L120">_FV(A120,"Change")</f>
        <v>0.995</v>
      </c>
      <c r="M120" s="4" cm="1">
        <f t="array" ref="M120">_FV(A120,"Change (%)",TRUE)</f>
        <v>8.6049999999999998E-3</v>
      </c>
      <c r="N120" s="7" cm="1">
        <f t="array" ref="N120">IFERROR(_FV(A120,"Open"), "NA")</f>
        <v>115.43</v>
      </c>
      <c r="O120" s="7" cm="1">
        <f t="array" ref="O120">IFERROR(_FV(A120,"High"), "NA")</f>
        <v>117.08</v>
      </c>
      <c r="P120" s="7" cm="1">
        <f t="array" ref="P120">IFERROR(_FV(A120,"Low"), "NA")</f>
        <v>114.48</v>
      </c>
      <c r="Q120" s="7" cm="1">
        <f t="array" ref="Q120">IFERROR(_FV(A120,"52 week high",TRUE),"NA")</f>
        <v>132.29990000000001</v>
      </c>
      <c r="R120" s="7" cm="1">
        <f t="array" ref="R120">IFERROR(_FV(A120,"52 week low",TRUE),"NA")</f>
        <v>66.010000000000005</v>
      </c>
      <c r="S120" s="3" cm="1">
        <f t="array" ref="S120">_FV(A120,"Shares outstanding",TRUE)</f>
        <v>338296600</v>
      </c>
      <c r="T120" s="7" cm="1">
        <f t="array" ref="T120">_FV(A120,"Volume")</f>
        <v>638368</v>
      </c>
      <c r="U120" s="3" cm="1">
        <f t="array" ref="U120">IFERROR(_FV(A120,"Volume average",TRUE), "NA")</f>
        <v>2731445</v>
      </c>
      <c r="V120" s="5" cm="1">
        <f t="array" ref="V120">IFERROR(_FV(A120,"Beta"), "NA")</f>
        <v>1.5555000000000001</v>
      </c>
      <c r="W120" s="3" cm="1">
        <f t="array" ref="W120">_FV(A120,"Market cap",TRUE)</f>
        <v>39453840975</v>
      </c>
      <c r="X120" s="7" cm="1">
        <f t="array" ref="X120">IFERROR(_FV(A120,"P/E",TRUE), "NA")</f>
        <v>8.2227999999999994</v>
      </c>
      <c r="Y120" t="str" cm="1">
        <f t="array" ref="Y120">_FV(A120,"Instrument type",TRUE)</f>
        <v>Stock</v>
      </c>
      <c r="Z120" s="6" cm="1">
        <f t="array" ref="Z120">_FV(A120,"Last trade time",TRUE)</f>
        <v>45176.642941747654</v>
      </c>
      <c r="AA120" t="s">
        <v>312</v>
      </c>
      <c r="AB120">
        <v>5857500000</v>
      </c>
      <c r="AC120" s="3">
        <v>2540500000</v>
      </c>
      <c r="AD120" s="3" t="s">
        <v>26</v>
      </c>
      <c r="AE120" s="3">
        <v>6605400000</v>
      </c>
      <c r="AF120" s="7" cm="1">
        <f t="array" ref="AF120">IFERROR(_xldudf_FS_EQUITYMETRICS($B120, "ytd_price_return_daily"),"NA")</f>
        <v>0.282028</v>
      </c>
    </row>
    <row r="121" spans="1:32" x14ac:dyDescent="0.2">
      <c r="A121" s="1" t="e" vm="120">
        <v>#VALUE!</v>
      </c>
      <c r="B121" t="str" cm="1">
        <f t="array" ref="B121">_FV(A121,"Ticker symbol",TRUE)</f>
        <v>DHR</v>
      </c>
      <c r="C121" t="str" cm="1">
        <f t="array" ref="C121">_FV(A121,"Official name",TRUE)</f>
        <v>DANAHER CORPORATION</v>
      </c>
      <c r="D121" t="str" cm="1">
        <f t="array" ref="D121">_FV(A121,"Headquarters")</f>
        <v>2200 Pennsylvania Ave NW Ste 800W, WASHINGTON, DC, 20037-1701 US</v>
      </c>
      <c r="E121" s="3" cm="1">
        <f t="array" ref="E121">IFERROR(_FV(A121,"Employees"), "NA")</f>
        <v>79000</v>
      </c>
      <c r="F121" t="str" cm="1">
        <f t="array" ref="F121">_FV(A121,"Industry")</f>
        <v>Healthcare Equipment &amp; Supplies</v>
      </c>
      <c r="G121" s="3" cm="1">
        <f t="array" ref="G121">IFERROR(_FV(A121,"Year incorporated",TRUE), "NA")</f>
        <v>1986</v>
      </c>
      <c r="H121" s="3" t="str" cm="1">
        <f t="array" ref="H121">_FV(A121,"Exchange")</f>
        <v>New York Stock Exchange</v>
      </c>
      <c r="I121" t="str" cm="1">
        <f t="array" ref="I121">_FV(A121,"Currency")</f>
        <v>USD</v>
      </c>
      <c r="J121" s="7" cm="1">
        <f t="array" ref="J121">_FV(A121,"Price")</f>
        <v>255.02</v>
      </c>
      <c r="K121" s="7" cm="1">
        <f t="array" ref="K121">_FV(A121,"Previous close",TRUE)</f>
        <v>256.99</v>
      </c>
      <c r="L121" s="7" cm="1">
        <f t="array" ref="L121">_FV(A121,"Change")</f>
        <v>-1.97</v>
      </c>
      <c r="M121" s="4" cm="1">
        <f t="array" ref="M121">_FV(A121,"Change (%)",TRUE)</f>
        <v>-7.6659999999999992E-3</v>
      </c>
      <c r="N121" s="7" cm="1">
        <f t="array" ref="N121">IFERROR(_FV(A121,"Open"), "NA")</f>
        <v>256.39</v>
      </c>
      <c r="O121" s="7" cm="1">
        <f t="array" ref="O121">IFERROR(_FV(A121,"High"), "NA")</f>
        <v>258.44</v>
      </c>
      <c r="P121" s="7" cm="1">
        <f t="array" ref="P121">IFERROR(_FV(A121,"Low"), "NA")</f>
        <v>254.58500000000001</v>
      </c>
      <c r="Q121" s="7" cm="1">
        <f t="array" ref="Q121">IFERROR(_FV(A121,"52 week high",TRUE),"NA")</f>
        <v>294.60000000000002</v>
      </c>
      <c r="R121" s="7" cm="1">
        <f t="array" ref="R121">IFERROR(_FV(A121,"52 week low",TRUE),"NA")</f>
        <v>221.22</v>
      </c>
      <c r="S121" s="3" cm="1">
        <f t="array" ref="S121">_FV(A121,"Shares outstanding",TRUE)</f>
        <v>738352100</v>
      </c>
      <c r="T121" s="7" cm="1">
        <f t="array" ref="T121">_FV(A121,"Volume")</f>
        <v>426038</v>
      </c>
      <c r="U121" s="3" cm="1">
        <f t="array" ref="U121">IFERROR(_FV(A121,"Volume average",TRUE), "NA")</f>
        <v>1961227</v>
      </c>
      <c r="V121" s="5" cm="1">
        <f t="array" ref="V121">IFERROR(_FV(A121,"Beta"), "NA")</f>
        <v>0.80169999999999997</v>
      </c>
      <c r="W121" s="3" cm="1">
        <f t="array" ref="W121">_FV(A121,"Market cap",TRUE)</f>
        <v>188294552542</v>
      </c>
      <c r="X121" s="7" cm="1">
        <f t="array" ref="X121">IFERROR(_FV(A121,"P/E",TRUE), "NA")</f>
        <v>30.143599999999999</v>
      </c>
      <c r="Y121" t="str" cm="1">
        <f t="array" ref="Y121">_FV(A121,"Instrument type",TRUE)</f>
        <v>Stock</v>
      </c>
      <c r="Z121" s="6" cm="1">
        <f t="array" ref="Z121">_FV(A121,"Last trade time",TRUE)</f>
        <v>45176.643021550779</v>
      </c>
      <c r="AA121" t="s">
        <v>313</v>
      </c>
      <c r="AB121">
        <v>7209000000</v>
      </c>
      <c r="AC121" s="3">
        <v>5995000000</v>
      </c>
      <c r="AD121" s="3">
        <v>5008000000</v>
      </c>
      <c r="AE121" s="3">
        <v>8389000000</v>
      </c>
      <c r="AF121" s="7" cm="1">
        <f t="array" ref="AF121">IFERROR(_xldudf_FS_EQUITYMETRICS($B121, "ytd_price_return_daily"),"NA")</f>
        <v>-1.7218000000000001E-2</v>
      </c>
    </row>
    <row r="122" spans="1:32" x14ac:dyDescent="0.2">
      <c r="A122" s="1" t="e" vm="121">
        <v>#VALUE!</v>
      </c>
      <c r="B122" t="str" cm="1">
        <f t="array" ref="B122">_FV(A122,"Ticker symbol",TRUE)</f>
        <v>DRI</v>
      </c>
      <c r="C122" t="str" cm="1">
        <f t="array" ref="C122">_FV(A122,"Official name",TRUE)</f>
        <v>DARDEN RESTAURANTS, INC.</v>
      </c>
      <c r="D122" t="str" cm="1">
        <f t="array" ref="D122">_FV(A122,"Headquarters")</f>
        <v>1000 Darden Center Dr, ORLANDO, FL, 32837 US</v>
      </c>
      <c r="E122" s="3" cm="1">
        <f t="array" ref="E122">IFERROR(_FV(A122,"Employees"), "NA")</f>
        <v>187384</v>
      </c>
      <c r="F122" t="str" cm="1">
        <f t="array" ref="F122">_FV(A122,"Industry")</f>
        <v>Hotels &amp; Entertainment Services</v>
      </c>
      <c r="G122" s="3" cm="1">
        <f t="array" ref="G122">IFERROR(_FV(A122,"Year incorporated",TRUE), "NA")</f>
        <v>1995</v>
      </c>
      <c r="H122" s="3" t="str" cm="1">
        <f t="array" ref="H122">_FV(A122,"Exchange")</f>
        <v>New York Stock Exchange</v>
      </c>
      <c r="I122" t="str" cm="1">
        <f t="array" ref="I122">_FV(A122,"Currency")</f>
        <v>USD</v>
      </c>
      <c r="J122" s="7" cm="1">
        <f t="array" ref="J122">_FV(A122,"Price")</f>
        <v>149.1</v>
      </c>
      <c r="K122" s="7" cm="1">
        <f t="array" ref="K122">_FV(A122,"Previous close",TRUE)</f>
        <v>148.94999999999999</v>
      </c>
      <c r="L122" s="7" cm="1">
        <f t="array" ref="L122">_FV(A122,"Change")</f>
        <v>0.15</v>
      </c>
      <c r="M122" s="4" cm="1">
        <f t="array" ref="M122">_FV(A122,"Change (%)",TRUE)</f>
        <v>1.0070000000000001E-3</v>
      </c>
      <c r="N122" s="7" cm="1">
        <f t="array" ref="N122">IFERROR(_FV(A122,"Open"), "NA")</f>
        <v>149.155</v>
      </c>
      <c r="O122" s="7" cm="1">
        <f t="array" ref="O122">IFERROR(_FV(A122,"High"), "NA")</f>
        <v>150.27000000000001</v>
      </c>
      <c r="P122" s="7" cm="1">
        <f t="array" ref="P122">IFERROR(_FV(A122,"Low"), "NA")</f>
        <v>148.88999999999999</v>
      </c>
      <c r="Q122" s="7" cm="1">
        <f t="array" ref="Q122">IFERROR(_FV(A122,"52 week high",TRUE),"NA")</f>
        <v>173.06</v>
      </c>
      <c r="R122" s="7" cm="1">
        <f t="array" ref="R122">IFERROR(_FV(A122,"52 week low",TRUE),"NA")</f>
        <v>120.2</v>
      </c>
      <c r="S122" s="3" cm="1">
        <f t="array" ref="S122">_FV(A122,"Shares outstanding",TRUE)</f>
        <v>120873300</v>
      </c>
      <c r="T122" s="7" cm="1">
        <f t="array" ref="T122">_FV(A122,"Volume")</f>
        <v>242877</v>
      </c>
      <c r="U122" s="3" cm="1">
        <f t="array" ref="U122">IFERROR(_FV(A122,"Volume average",TRUE), "NA")</f>
        <v>1041836</v>
      </c>
      <c r="V122" s="5" cm="1">
        <f t="array" ref="V122">IFERROR(_FV(A122,"Beta"), "NA")</f>
        <v>1.2335</v>
      </c>
      <c r="W122" s="3" cm="1">
        <f t="array" ref="W122">_FV(A122,"Market cap",TRUE)</f>
        <v>18022209030</v>
      </c>
      <c r="X122" s="7" cm="1">
        <f t="array" ref="X122">IFERROR(_FV(A122,"P/E",TRUE), "NA")</f>
        <v>18.5867</v>
      </c>
      <c r="Y122" t="str" cm="1">
        <f t="array" ref="Y122">_FV(A122,"Instrument type",TRUE)</f>
        <v>Stock</v>
      </c>
      <c r="Z122" s="6" cm="1">
        <f t="array" ref="Z122">_FV(A122,"Last trade time",TRUE)</f>
        <v>45176.642881284373</v>
      </c>
      <c r="AA122" t="s">
        <v>314</v>
      </c>
      <c r="AB122">
        <v>981900000</v>
      </c>
      <c r="AC122" s="3">
        <v>367800000</v>
      </c>
      <c r="AD122" s="3">
        <v>80200000</v>
      </c>
      <c r="AE122" s="3">
        <v>1937400000</v>
      </c>
      <c r="AF122" s="7" cm="1">
        <f t="array" ref="AF122">IFERROR(_xldudf_FS_EQUITYMETRICS($B122, "ytd_price_return_daily"),"NA")</f>
        <v>8.9424000000000003E-2</v>
      </c>
    </row>
    <row r="123" spans="1:32" x14ac:dyDescent="0.2">
      <c r="A123" s="1" t="e" vm="122">
        <v>#VALUE!</v>
      </c>
      <c r="B123" t="str" cm="1">
        <f t="array" ref="B123">_FV(A123,"Ticker symbol",TRUE)</f>
        <v>DVA</v>
      </c>
      <c r="C123" t="str" cm="1">
        <f t="array" ref="C123">_FV(A123,"Official name",TRUE)</f>
        <v>DAVITA INC.</v>
      </c>
      <c r="D123" t="str" cm="1">
        <f t="array" ref="D123">_FV(A123,"Headquarters")</f>
        <v>2000 16th St, DENVER, CO, 80202-5117 US</v>
      </c>
      <c r="E123" s="3" cm="1">
        <f t="array" ref="E123">IFERROR(_FV(A123,"Employees"), "NA")</f>
        <v>70000</v>
      </c>
      <c r="F123" t="str" cm="1">
        <f t="array" ref="F123">_FV(A123,"Industry")</f>
        <v>Healthcare Providers &amp; Services</v>
      </c>
      <c r="G123" s="3" cm="1">
        <f t="array" ref="G123">IFERROR(_FV(A123,"Year incorporated",TRUE), "NA")</f>
        <v>1994</v>
      </c>
      <c r="H123" s="3" t="str" cm="1">
        <f t="array" ref="H123">_FV(A123,"Exchange")</f>
        <v>New York Stock Exchange</v>
      </c>
      <c r="I123" t="str" cm="1">
        <f t="array" ref="I123">_FV(A123,"Currency")</f>
        <v>USD</v>
      </c>
      <c r="J123" s="7" cm="1">
        <f t="array" ref="J123">_FV(A123,"Price")</f>
        <v>96.42</v>
      </c>
      <c r="K123" s="7" cm="1">
        <f t="array" ref="K123">_FV(A123,"Previous close",TRUE)</f>
        <v>98.89</v>
      </c>
      <c r="L123" s="7" cm="1">
        <f t="array" ref="L123">_FV(A123,"Change")</f>
        <v>-2.4700000000000002</v>
      </c>
      <c r="M123" s="4" cm="1">
        <f t="array" ref="M123">_FV(A123,"Change (%)",TRUE)</f>
        <v>-2.4976999999999999E-2</v>
      </c>
      <c r="N123" s="7" cm="1">
        <f t="array" ref="N123">IFERROR(_FV(A123,"Open"), "NA")</f>
        <v>98.69</v>
      </c>
      <c r="O123" s="7" cm="1">
        <f t="array" ref="O123">IFERROR(_FV(A123,"High"), "NA")</f>
        <v>99.17</v>
      </c>
      <c r="P123" s="7" cm="1">
        <f t="array" ref="P123">IFERROR(_FV(A123,"Low"), "NA")</f>
        <v>96.27</v>
      </c>
      <c r="Q123" s="7" cm="1">
        <f t="array" ref="Q123">IFERROR(_FV(A123,"52 week high",TRUE),"NA")</f>
        <v>116.97</v>
      </c>
      <c r="R123" s="7" cm="1">
        <f t="array" ref="R123">IFERROR(_FV(A123,"52 week low",TRUE),"NA")</f>
        <v>65.28</v>
      </c>
      <c r="S123" s="3" cm="1">
        <f t="array" ref="S123">_FV(A123,"Shares outstanding",TRUE)</f>
        <v>91271000</v>
      </c>
      <c r="T123" s="7" cm="1">
        <f t="array" ref="T123">_FV(A123,"Volume")</f>
        <v>171040</v>
      </c>
      <c r="U123" s="3" cm="1">
        <f t="array" ref="U123">IFERROR(_FV(A123,"Volume average",TRUE), "NA")</f>
        <v>703813</v>
      </c>
      <c r="V123" s="5" cm="1">
        <f t="array" ref="V123">IFERROR(_FV(A123,"Beta"), "NA")</f>
        <v>0.94330000000000003</v>
      </c>
      <c r="W123" s="3" cm="1">
        <f t="array" ref="W123">_FV(A123,"Market cap",TRUE)</f>
        <v>8800349820</v>
      </c>
      <c r="X123" s="7" cm="1">
        <f t="array" ref="X123">IFERROR(_FV(A123,"P/E",TRUE), "NA")</f>
        <v>20.2361</v>
      </c>
      <c r="Y123" t="str" cm="1">
        <f t="array" ref="Y123">_FV(A123,"Instrument type",TRUE)</f>
        <v>Stock</v>
      </c>
      <c r="Z123" s="6" cm="1">
        <f t="array" ref="Z123">_FV(A123,"Last trade time",TRUE)</f>
        <v>45176.642950867972</v>
      </c>
      <c r="AA123" t="s">
        <v>315</v>
      </c>
      <c r="AB123">
        <v>560400000</v>
      </c>
      <c r="AC123" s="3">
        <v>244086000</v>
      </c>
      <c r="AD123" s="3">
        <v>2132070000</v>
      </c>
      <c r="AE123" s="3">
        <v>2619747000</v>
      </c>
      <c r="AF123" s="7" cm="1">
        <f t="array" ref="AF123">IFERROR(_xldudf_FS_EQUITYMETRICS($B123, "ytd_price_return_daily"),"NA")</f>
        <v>0.29436200000000001</v>
      </c>
    </row>
    <row r="124" spans="1:32" x14ac:dyDescent="0.2">
      <c r="A124" s="1" t="e" vm="123">
        <v>#VALUE!</v>
      </c>
      <c r="B124" t="str" cm="1">
        <f t="array" ref="B124">_FV(A124,"Ticker symbol",TRUE)</f>
        <v>DE</v>
      </c>
      <c r="C124" t="str" cm="1">
        <f t="array" ref="C124">_FV(A124,"Official name",TRUE)</f>
        <v>DEERE &amp; COMPANY</v>
      </c>
      <c r="D124" t="str" cm="1">
        <f t="array" ref="D124">_FV(A124,"Headquarters")</f>
        <v>One John Deere Place, MOLINE, IL, 61265-8098 US</v>
      </c>
      <c r="E124" s="3" cm="1">
        <f t="array" ref="E124">IFERROR(_FV(A124,"Employees"), "NA")</f>
        <v>82200</v>
      </c>
      <c r="F124" t="str" cm="1">
        <f t="array" ref="F124">_FV(A124,"Industry")</f>
        <v>Machinery, Equipment &amp; Components</v>
      </c>
      <c r="G124" s="3" cm="1">
        <f t="array" ref="G124">IFERROR(_FV(A124,"Year incorporated",TRUE), "NA")</f>
        <v>1958</v>
      </c>
      <c r="H124" s="3" t="str" cm="1">
        <f t="array" ref="H124">_FV(A124,"Exchange")</f>
        <v>New York Stock Exchange</v>
      </c>
      <c r="I124" t="str" cm="1">
        <f t="array" ref="I124">_FV(A124,"Currency")</f>
        <v>USD</v>
      </c>
      <c r="J124" s="7" cm="1">
        <f t="array" ref="J124">_FV(A124,"Price")</f>
        <v>410.09</v>
      </c>
      <c r="K124" s="7" cm="1">
        <f t="array" ref="K124">_FV(A124,"Previous close",TRUE)</f>
        <v>414.29</v>
      </c>
      <c r="L124" s="7" cm="1">
        <f t="array" ref="L124">_FV(A124,"Change")</f>
        <v>-4.2</v>
      </c>
      <c r="M124" s="4" cm="1">
        <f t="array" ref="M124">_FV(A124,"Change (%)",TRUE)</f>
        <v>-1.0138000000000001E-2</v>
      </c>
      <c r="N124" s="7" cm="1">
        <f t="array" ref="N124">IFERROR(_FV(A124,"Open"), "NA")</f>
        <v>411.86</v>
      </c>
      <c r="O124" s="7" cm="1">
        <f t="array" ref="O124">IFERROR(_FV(A124,"High"), "NA")</f>
        <v>415.42500000000001</v>
      </c>
      <c r="P124" s="7" cm="1">
        <f t="array" ref="P124">IFERROR(_FV(A124,"Low"), "NA")</f>
        <v>405.39499999999998</v>
      </c>
      <c r="Q124" s="7" cm="1">
        <f t="array" ref="Q124">IFERROR(_FV(A124,"52 week high",TRUE),"NA")</f>
        <v>450</v>
      </c>
      <c r="R124" s="7" cm="1">
        <f t="array" ref="R124">IFERROR(_FV(A124,"52 week low",TRUE),"NA")</f>
        <v>328.62</v>
      </c>
      <c r="S124" s="3" cm="1">
        <f t="array" ref="S124">_FV(A124,"Shares outstanding",TRUE)</f>
        <v>288000600</v>
      </c>
      <c r="T124" s="7" cm="1">
        <f t="array" ref="T124">_FV(A124,"Volume")</f>
        <v>341323</v>
      </c>
      <c r="U124" s="3" cm="1">
        <f t="array" ref="U124">IFERROR(_FV(A124,"Volume average",TRUE), "NA")</f>
        <v>1547785</v>
      </c>
      <c r="V124" s="5" cm="1">
        <f t="array" ref="V124">IFERROR(_FV(A124,"Beta"), "NA")</f>
        <v>1.0793999999999999</v>
      </c>
      <c r="W124" s="3" cm="1">
        <f t="array" ref="W124">_FV(A124,"Market cap",TRUE)</f>
        <v>118106166054</v>
      </c>
      <c r="X124" s="7" cm="1">
        <f t="array" ref="X124">IFERROR(_FV(A124,"P/E",TRUE), "NA")</f>
        <v>12.2479</v>
      </c>
      <c r="Y124" t="str" cm="1">
        <f t="array" ref="Y124">_FV(A124,"Instrument type",TRUE)</f>
        <v>Stock</v>
      </c>
      <c r="Z124" s="6" cm="1">
        <f t="array" ref="Z124">_FV(A124,"Last trade time",TRUE)</f>
        <v>45176.642955080468</v>
      </c>
      <c r="AA124" t="s">
        <v>316</v>
      </c>
      <c r="AB124">
        <v>7131000000</v>
      </c>
      <c r="AC124" s="3">
        <v>4774000000</v>
      </c>
      <c r="AD124" s="3">
        <v>6410000000</v>
      </c>
      <c r="AE124" s="3">
        <v>32568000000</v>
      </c>
      <c r="AF124" s="7" cm="1">
        <f t="array" ref="AF124">IFERROR(_xldudf_FS_EQUITYMETRICS($B124, "ytd_price_return_daily"),"NA")</f>
        <v>-3.3422E-2</v>
      </c>
    </row>
    <row r="125" spans="1:32" x14ac:dyDescent="0.2">
      <c r="A125" s="1" t="e" vm="124">
        <v>#VALUE!</v>
      </c>
      <c r="B125" t="str" cm="1">
        <f t="array" ref="B125">_FV(A125,"Ticker symbol",TRUE)</f>
        <v>DELL</v>
      </c>
      <c r="C125" t="str" cm="1">
        <f t="array" ref="C125">_FV(A125,"Official name",TRUE)</f>
        <v>DELL TECHNOLOGIES INC.</v>
      </c>
      <c r="D125" t="str" cm="1">
        <f t="array" ref="D125">_FV(A125,"Headquarters")</f>
        <v>ONE DELL WAY, ROUND ROCK, TX, 78682 US</v>
      </c>
      <c r="E125" s="3" cm="1">
        <f t="array" ref="E125">IFERROR(_FV(A125,"Employees"), "NA")</f>
        <v>133000</v>
      </c>
      <c r="F125" t="str" cm="1">
        <f t="array" ref="F125">_FV(A125,"Industry")</f>
        <v>Computers, Phones &amp; Household Electronics</v>
      </c>
      <c r="G125" s="3" cm="1">
        <f t="array" ref="G125">IFERROR(_FV(A125,"Year incorporated",TRUE), "NA")</f>
        <v>2013</v>
      </c>
      <c r="H125" s="3" t="str" cm="1">
        <f t="array" ref="H125">_FV(A125,"Exchange")</f>
        <v>New York Stock Exchange</v>
      </c>
      <c r="I125" t="str" cm="1">
        <f t="array" ref="I125">_FV(A125,"Currency")</f>
        <v>USD</v>
      </c>
      <c r="J125" s="7" cm="1">
        <f t="array" ref="J125">_FV(A125,"Price")</f>
        <v>69.06</v>
      </c>
      <c r="K125" s="7" cm="1">
        <f t="array" ref="K125">_FV(A125,"Previous close",TRUE)</f>
        <v>70.47</v>
      </c>
      <c r="L125" s="7" cm="1">
        <f t="array" ref="L125">_FV(A125,"Change")</f>
        <v>-1.41</v>
      </c>
      <c r="M125" s="4" cm="1">
        <f t="array" ref="M125">_FV(A125,"Change (%)",TRUE)</f>
        <v>-2.0009000000000002E-2</v>
      </c>
      <c r="N125" s="7" cm="1">
        <f t="array" ref="N125">IFERROR(_FV(A125,"Open"), "NA")</f>
        <v>69.819999999999993</v>
      </c>
      <c r="O125" s="7" cm="1">
        <f t="array" ref="O125">IFERROR(_FV(A125,"High"), "NA")</f>
        <v>70.619699999999995</v>
      </c>
      <c r="P125" s="7" cm="1">
        <f t="array" ref="P125">IFERROR(_FV(A125,"Low"), "NA")</f>
        <v>68.901700000000005</v>
      </c>
      <c r="Q125" s="7" cm="1">
        <f t="array" ref="Q125">IFERROR(_FV(A125,"52 week high",TRUE),"NA")</f>
        <v>70.619699999999995</v>
      </c>
      <c r="R125" s="7" cm="1">
        <f t="array" ref="R125">IFERROR(_FV(A125,"52 week low",TRUE),"NA")</f>
        <v>32.895000000000003</v>
      </c>
      <c r="S125" s="3" cm="1">
        <f t="array" ref="S125">_FV(A125,"Shares outstanding",TRUE)</f>
        <v>729869100</v>
      </c>
      <c r="T125" s="7" cm="1">
        <f t="array" ref="T125">_FV(A125,"Volume")</f>
        <v>3730094</v>
      </c>
      <c r="U125" s="3" cm="1">
        <f t="array" ref="U125">IFERROR(_FV(A125,"Volume average",TRUE), "NA")</f>
        <v>5075046</v>
      </c>
      <c r="V125" s="5" cm="1">
        <f t="array" ref="V125">IFERROR(_FV(A125,"Beta"), "NA")</f>
        <v>0.97240000000000004</v>
      </c>
      <c r="W125" s="3" cm="1">
        <f t="array" ref="W125">_FV(A125,"Market cap",TRUE)</f>
        <v>50404760046</v>
      </c>
      <c r="X125" s="7" cm="1">
        <f t="array" ref="X125">IFERROR(_FV(A125,"P/E",TRUE), "NA")</f>
        <v>27.0427</v>
      </c>
      <c r="Y125" t="str" cm="1">
        <f t="array" ref="Y125">_FV(A125,"Instrument type",TRUE)</f>
        <v>Stock</v>
      </c>
      <c r="Z125" s="6" cm="1">
        <f t="array" ref="Z125">_FV(A125,"Last trade time",TRUE)</f>
        <v>45176.643024721874</v>
      </c>
      <c r="AA125" t="s">
        <v>317</v>
      </c>
      <c r="AB125">
        <v>2442000000</v>
      </c>
      <c r="AC125" s="3">
        <v>8607000000</v>
      </c>
      <c r="AD125" s="3">
        <v>12482000000</v>
      </c>
      <c r="AE125" s="3">
        <v>51654000000</v>
      </c>
      <c r="AF125" s="7" cm="1">
        <f t="array" ref="AF125">IFERROR(_xldudf_FS_EQUITYMETRICS($B125, "ytd_price_return_daily"),"NA")</f>
        <v>0.693187</v>
      </c>
    </row>
    <row r="126" spans="1:32" x14ac:dyDescent="0.2">
      <c r="A126" s="1" t="e" vm="125">
        <v>#VALUE!</v>
      </c>
      <c r="B126" t="str" cm="1">
        <f t="array" ref="B126">_FV(A126,"Ticker symbol",TRUE)</f>
        <v>XRAY</v>
      </c>
      <c r="C126" t="str" cm="1">
        <f t="array" ref="C126">_FV(A126,"Official name",TRUE)</f>
        <v>DENTSPLY SIRONA INC.</v>
      </c>
      <c r="D126" t="str" cm="1">
        <f t="array" ref="D126">_FV(A126,"Headquarters")</f>
        <v>Suite 60W, 221 West Philadelphia Street, YORK, PA, 28277-3607 US</v>
      </c>
      <c r="E126" s="3" cm="1">
        <f t="array" ref="E126">IFERROR(_FV(A126,"Employees"), "NA")</f>
        <v>15000</v>
      </c>
      <c r="F126" t="str" cm="1">
        <f t="array" ref="F126">_FV(A126,"Industry")</f>
        <v>Healthcare Equipment &amp; Supplies</v>
      </c>
      <c r="G126" s="3" cm="1">
        <f t="array" ref="G126">IFERROR(_FV(A126,"Year incorporated",TRUE), "NA")</f>
        <v>1983</v>
      </c>
      <c r="H126" s="3" t="str" cm="1">
        <f t="array" ref="H126">_FV(A126,"Exchange")</f>
        <v>Nasdaq Stock Market</v>
      </c>
      <c r="I126" t="str" cm="1">
        <f t="array" ref="I126">_FV(A126,"Currency")</f>
        <v>USD</v>
      </c>
      <c r="J126" s="7" cm="1">
        <f t="array" ref="J126">_FV(A126,"Price")</f>
        <v>36.46</v>
      </c>
      <c r="K126" s="7" cm="1">
        <f t="array" ref="K126">_FV(A126,"Previous close",TRUE)</f>
        <v>36.700000000000003</v>
      </c>
      <c r="L126" s="7" cm="1">
        <f t="array" ref="L126">_FV(A126,"Change")</f>
        <v>-0.24</v>
      </c>
      <c r="M126" s="4" cm="1">
        <f t="array" ref="M126">_FV(A126,"Change (%)",TRUE)</f>
        <v>-6.5400000000000007E-3</v>
      </c>
      <c r="N126" s="7" cm="1">
        <f t="array" ref="N126">IFERROR(_FV(A126,"Open"), "NA")</f>
        <v>36.630000000000003</v>
      </c>
      <c r="O126" s="7" cm="1">
        <f t="array" ref="O126">IFERROR(_FV(A126,"High"), "NA")</f>
        <v>37.47</v>
      </c>
      <c r="P126" s="7" cm="1">
        <f t="array" ref="P126">IFERROR(_FV(A126,"Low"), "NA")</f>
        <v>36.32</v>
      </c>
      <c r="Q126" s="7" cm="1">
        <f t="array" ref="Q126">IFERROR(_FV(A126,"52 week high",TRUE),"NA")</f>
        <v>43.24</v>
      </c>
      <c r="R126" s="7" cm="1">
        <f t="array" ref="R126">IFERROR(_FV(A126,"52 week low",TRUE),"NA")</f>
        <v>26.48</v>
      </c>
      <c r="S126" s="3" cm="1">
        <f t="array" ref="S126">_FV(A126,"Shares outstanding",TRUE)</f>
        <v>211716000</v>
      </c>
      <c r="T126" s="7" cm="1">
        <f t="array" ref="T126">_FV(A126,"Volume")</f>
        <v>215297</v>
      </c>
      <c r="U126" s="3" cm="1">
        <f t="array" ref="U126">IFERROR(_FV(A126,"Volume average",TRUE), "NA")</f>
        <v>1312515</v>
      </c>
      <c r="V126" s="5" cm="1">
        <f t="array" ref="V126">IFERROR(_FV(A126,"Beta"), "NA")</f>
        <v>0.97599999999999998</v>
      </c>
      <c r="W126" s="3" cm="1">
        <f t="array" ref="W126">_FV(A126,"Market cap",TRUE)</f>
        <v>7719165360</v>
      </c>
      <c r="X126" s="7" cm="1">
        <f t="array" ref="X126">IFERROR(_FV(A126,"P/E",TRUE), "NA")</f>
        <v>19.718499999999999</v>
      </c>
      <c r="Y126" t="str" cm="1">
        <f t="array" ref="Y126">_FV(A126,"Instrument type",TRUE)</f>
        <v>Stock</v>
      </c>
      <c r="Z126" s="6" cm="1">
        <f t="array" ref="Z126">_FV(A126,"Last trade time",TRUE)</f>
        <v>45176.642708587497</v>
      </c>
      <c r="AA126" t="s">
        <v>318</v>
      </c>
      <c r="AB126">
        <v>-950000000</v>
      </c>
      <c r="AC126" s="3">
        <v>365000000</v>
      </c>
      <c r="AD126" s="3">
        <v>632000000</v>
      </c>
      <c r="AE126" s="3">
        <v>1170000000</v>
      </c>
      <c r="AF126" s="7" cm="1">
        <f t="array" ref="AF126">IFERROR(_xldudf_FS_EQUITYMETRICS($B126, "ytd_price_return_daily"),"NA")</f>
        <v>0.15232399999999999</v>
      </c>
    </row>
    <row r="127" spans="1:32" x14ac:dyDescent="0.2">
      <c r="A127" s="1" t="e" vm="126">
        <v>#VALUE!</v>
      </c>
      <c r="B127" t="str" cm="1">
        <f t="array" ref="B127">_FV(A127,"Ticker symbol",TRUE)</f>
        <v>DVN</v>
      </c>
      <c r="C127" t="str" cm="1">
        <f t="array" ref="C127">_FV(A127,"Official name",TRUE)</f>
        <v>DEVON ENERGY CORPORATION</v>
      </c>
      <c r="D127" t="str" cm="1">
        <f t="array" ref="D127">_FV(A127,"Headquarters")</f>
        <v>333 W Sheridan Ave, OKLAHOMA CITY, OK, 73102 US</v>
      </c>
      <c r="E127" s="3" cm="1">
        <f t="array" ref="E127">IFERROR(_FV(A127,"Employees"), "NA")</f>
        <v>1800</v>
      </c>
      <c r="F127" t="str" cm="1">
        <f t="array" ref="F127">_FV(A127,"Industry")</f>
        <v>Oil &amp; Gas</v>
      </c>
      <c r="G127" s="3" cm="1">
        <f t="array" ref="G127">IFERROR(_FV(A127,"Year incorporated",TRUE), "NA")</f>
        <v>1999</v>
      </c>
      <c r="H127" s="3" t="str" cm="1">
        <f t="array" ref="H127">_FV(A127,"Exchange")</f>
        <v>New York Stock Exchange</v>
      </c>
      <c r="I127" t="str" cm="1">
        <f t="array" ref="I127">_FV(A127,"Currency")</f>
        <v>USD</v>
      </c>
      <c r="J127" s="7" cm="1">
        <f t="array" ref="J127">_FV(A127,"Price")</f>
        <v>53</v>
      </c>
      <c r="K127" s="7" cm="1">
        <f t="array" ref="K127">_FV(A127,"Previous close",TRUE)</f>
        <v>53.49</v>
      </c>
      <c r="L127" s="7" cm="1">
        <f t="array" ref="L127">_FV(A127,"Change")</f>
        <v>-0.49</v>
      </c>
      <c r="M127" s="4" cm="1">
        <f t="array" ref="M127">_FV(A127,"Change (%)",TRUE)</f>
        <v>-9.1610000000000007E-3</v>
      </c>
      <c r="N127" s="7" cm="1">
        <f t="array" ref="N127">IFERROR(_FV(A127,"Open"), "NA")</f>
        <v>53.25</v>
      </c>
      <c r="O127" s="7" cm="1">
        <f t="array" ref="O127">IFERROR(_FV(A127,"High"), "NA")</f>
        <v>53.77</v>
      </c>
      <c r="P127" s="7" cm="1">
        <f t="array" ref="P127">IFERROR(_FV(A127,"Low"), "NA")</f>
        <v>52.765000000000001</v>
      </c>
      <c r="Q127" s="7" cm="1">
        <f t="array" ref="Q127">IFERROR(_FV(A127,"52 week high",TRUE),"NA")</f>
        <v>78.819999999999993</v>
      </c>
      <c r="R127" s="7" cm="1">
        <f t="array" ref="R127">IFERROR(_FV(A127,"52 week low",TRUE),"NA")</f>
        <v>44.03</v>
      </c>
      <c r="S127" s="3" cm="1">
        <f t="array" ref="S127">_FV(A127,"Shares outstanding",TRUE)</f>
        <v>640700000</v>
      </c>
      <c r="T127" s="7" cm="1">
        <f t="array" ref="T127">_FV(A127,"Volume")</f>
        <v>1541770</v>
      </c>
      <c r="U127" s="3" cm="1">
        <f t="array" ref="U127">IFERROR(_FV(A127,"Volume average",TRUE), "NA")</f>
        <v>7620081</v>
      </c>
      <c r="V127" s="5" cm="1">
        <f t="array" ref="V127">IFERROR(_FV(A127,"Beta"), "NA")</f>
        <v>2.3582999999999998</v>
      </c>
      <c r="W127" s="3" cm="1">
        <f t="array" ref="W127">_FV(A127,"Market cap",TRUE)</f>
        <v>33957100000</v>
      </c>
      <c r="X127" s="7" cm="1">
        <f t="array" ref="X127">IFERROR(_FV(A127,"P/E",TRUE), "NA")</f>
        <v>7.3132000000000001</v>
      </c>
      <c r="Y127" t="str" cm="1">
        <f t="array" ref="Y127">_FV(A127,"Instrument type",TRUE)</f>
        <v>Stock</v>
      </c>
      <c r="Z127" s="6" cm="1">
        <f t="array" ref="Z127">_FV(A127,"Last trade time",TRUE)</f>
        <v>45176.643046678124</v>
      </c>
      <c r="AA127" t="s">
        <v>254</v>
      </c>
      <c r="AB127">
        <v>6015000000</v>
      </c>
      <c r="AC127" s="3">
        <v>1454000000</v>
      </c>
      <c r="AD127" s="3">
        <v>1734000000</v>
      </c>
      <c r="AE127" s="3">
        <v>3105000000</v>
      </c>
      <c r="AF127" s="7" cm="1">
        <f t="array" ref="AF127">IFERROR(_xldudf_FS_EQUITYMETRICS($B127, "ytd_price_return_daily"),"NA")</f>
        <v>-0.13022300000000001</v>
      </c>
    </row>
    <row r="128" spans="1:32" x14ac:dyDescent="0.2">
      <c r="A128" s="1" t="e" vm="127">
        <v>#VALUE!</v>
      </c>
      <c r="B128" t="str" cm="1">
        <f t="array" ref="B128">_FV(A128,"Ticker symbol",TRUE)</f>
        <v>DO</v>
      </c>
      <c r="C128" t="str" cm="1">
        <f t="array" ref="C128">_FV(A128,"Official name",TRUE)</f>
        <v>DIAMOND OFFSHORE DRILLING, INC.</v>
      </c>
      <c r="D128" t="str" cm="1">
        <f t="array" ref="D128">_FV(A128,"Headquarters")</f>
        <v>15415 Katy Freeway, 15415 Katy Freeway, HOUSTON, TX, 77094 US</v>
      </c>
      <c r="E128" s="3" cm="1">
        <f t="array" ref="E128">IFERROR(_FV(A128,"Employees"), "NA")</f>
        <v>2100</v>
      </c>
      <c r="F128" t="str" cm="1">
        <f t="array" ref="F128">_FV(A128,"Industry")</f>
        <v>Oil &amp; Gas Related Equipment and Services</v>
      </c>
      <c r="G128" s="3" cm="1">
        <f t="array" ref="G128">IFERROR(_FV(A128,"Year incorporated",TRUE), "NA")</f>
        <v>1989</v>
      </c>
      <c r="H128" s="3" t="str" cm="1">
        <f t="array" ref="H128">_FV(A128,"Exchange")</f>
        <v>New York Stock Exchange</v>
      </c>
      <c r="I128" t="str" cm="1">
        <f t="array" ref="I128">_FV(A128,"Currency")</f>
        <v>USD</v>
      </c>
      <c r="J128" s="7" cm="1">
        <f t="array" ref="J128">_FV(A128,"Price")</f>
        <v>15.4</v>
      </c>
      <c r="K128" s="7" cm="1">
        <f t="array" ref="K128">_FV(A128,"Previous close",TRUE)</f>
        <v>15.38</v>
      </c>
      <c r="L128" s="7" cm="1">
        <f t="array" ref="L128">_FV(A128,"Change")</f>
        <v>0.02</v>
      </c>
      <c r="M128" s="4" cm="1">
        <f t="array" ref="M128">_FV(A128,"Change (%)",TRUE)</f>
        <v>1.2999999999999999E-3</v>
      </c>
      <c r="N128" s="7" cm="1">
        <f t="array" ref="N128">IFERROR(_FV(A128,"Open"), "NA")</f>
        <v>15.4</v>
      </c>
      <c r="O128" s="7" cm="1">
        <f t="array" ref="O128">IFERROR(_FV(A128,"High"), "NA")</f>
        <v>15.55</v>
      </c>
      <c r="P128" s="7" cm="1">
        <f t="array" ref="P128">IFERROR(_FV(A128,"Low"), "NA")</f>
        <v>15.315</v>
      </c>
      <c r="Q128" s="7" cm="1">
        <f t="array" ref="Q128">IFERROR(_FV(A128,"52 week high",TRUE),"NA")</f>
        <v>16.523399999999999</v>
      </c>
      <c r="R128" s="7" cm="1">
        <f t="array" ref="R128">IFERROR(_FV(A128,"52 week low",TRUE),"NA")</f>
        <v>6.12</v>
      </c>
      <c r="S128" s="3" cm="1">
        <f t="array" ref="S128">_FV(A128,"Shares outstanding",TRUE)</f>
        <v>102322000</v>
      </c>
      <c r="T128" s="7" cm="1">
        <f t="array" ref="T128">_FV(A128,"Volume")</f>
        <v>386941</v>
      </c>
      <c r="U128" s="3" cm="1">
        <f t="array" ref="U128">IFERROR(_FV(A128,"Volume average",TRUE), "NA")</f>
        <v>1147296</v>
      </c>
      <c r="V128" s="5" t="str" cm="1">
        <f t="array" ref="V128">IFERROR(_FV(A128,"Beta"), "NA")</f>
        <v>NA</v>
      </c>
      <c r="W128" s="3" cm="1">
        <f t="array" ref="W128">_FV(A128,"Market cap",TRUE)</f>
        <v>1575758800</v>
      </c>
      <c r="X128" s="7" cm="1">
        <f t="array" ref="X128">IFERROR(_FV(A128,"P/E",TRUE), "NA")</f>
        <v>8.1120999999999999</v>
      </c>
      <c r="Y128" t="str" cm="1">
        <f t="array" ref="Y128">_FV(A128,"Instrument type",TRUE)</f>
        <v>Stock</v>
      </c>
      <c r="Z128" s="6" cm="1">
        <f t="array" ref="Z128">_FV(A128,"Last trade time",TRUE)</f>
        <v>45176.642893935154</v>
      </c>
      <c r="AA128" t="s">
        <v>255</v>
      </c>
      <c r="AB128">
        <v>-103211000</v>
      </c>
      <c r="AC128" s="3">
        <v>63041000</v>
      </c>
      <c r="AD128" s="3">
        <v>150548000</v>
      </c>
      <c r="AE128" s="3">
        <v>261661000</v>
      </c>
      <c r="AF128" s="7" cm="1">
        <f t="array" ref="AF128">IFERROR(_xldudf_FS_EQUITYMETRICS($B128, "ytd_price_return_daily"),"NA")</f>
        <v>0.51057699999999995</v>
      </c>
    </row>
    <row r="129" spans="1:32" x14ac:dyDescent="0.2">
      <c r="A129" s="1" t="e" vm="128">
        <v>#VALUE!</v>
      </c>
      <c r="B129" t="str" cm="1">
        <f t="array" ref="B129">_FV(A129,"Ticker symbol",TRUE)</f>
        <v>DFS</v>
      </c>
      <c r="C129" t="str" cm="1">
        <f t="array" ref="C129">_FV(A129,"Official name",TRUE)</f>
        <v>DISCOVER FINANCIAL SERVICES</v>
      </c>
      <c r="D129" t="str" cm="1">
        <f t="array" ref="D129">_FV(A129,"Headquarters")</f>
        <v>2500 Lake Cook Rd, RIVERWOODS, IL, 60015 US</v>
      </c>
      <c r="E129" s="3" cm="1">
        <f t="array" ref="E129">IFERROR(_FV(A129,"Employees"), "NA")</f>
        <v>20200</v>
      </c>
      <c r="F129" t="str" cm="1">
        <f t="array" ref="F129">_FV(A129,"Industry")</f>
        <v>Banking Services</v>
      </c>
      <c r="G129" s="3" cm="1">
        <f t="array" ref="G129">IFERROR(_FV(A129,"Year incorporated",TRUE), "NA")</f>
        <v>1960</v>
      </c>
      <c r="H129" s="3" t="str" cm="1">
        <f t="array" ref="H129">_FV(A129,"Exchange")</f>
        <v>New York Stock Exchange</v>
      </c>
      <c r="I129" t="str" cm="1">
        <f t="array" ref="I129">_FV(A129,"Currency")</f>
        <v>USD</v>
      </c>
      <c r="J129" s="7" cm="1">
        <f t="array" ref="J129">_FV(A129,"Price")</f>
        <v>89.894999999999996</v>
      </c>
      <c r="K129" s="7" cm="1">
        <f t="array" ref="K129">_FV(A129,"Previous close",TRUE)</f>
        <v>91.51</v>
      </c>
      <c r="L129" s="7" cm="1">
        <f t="array" ref="L129">_FV(A129,"Change")</f>
        <v>-1.615</v>
      </c>
      <c r="M129" s="4" cm="1">
        <f t="array" ref="M129">_FV(A129,"Change (%)",TRUE)</f>
        <v>-1.7648E-2</v>
      </c>
      <c r="N129" s="7" cm="1">
        <f t="array" ref="N129">IFERROR(_FV(A129,"Open"), "NA")</f>
        <v>90.86</v>
      </c>
      <c r="O129" s="7" cm="1">
        <f t="array" ref="O129">IFERROR(_FV(A129,"High"), "NA")</f>
        <v>91.46</v>
      </c>
      <c r="P129" s="7" cm="1">
        <f t="array" ref="P129">IFERROR(_FV(A129,"Low"), "NA")</f>
        <v>89.81</v>
      </c>
      <c r="Q129" s="7" cm="1">
        <f t="array" ref="Q129">IFERROR(_FV(A129,"52 week high",TRUE),"NA")</f>
        <v>122.5</v>
      </c>
      <c r="R129" s="7" cm="1">
        <f t="array" ref="R129">IFERROR(_FV(A129,"52 week low",TRUE),"NA")</f>
        <v>87.644000000000005</v>
      </c>
      <c r="S129" s="3" cm="1">
        <f t="array" ref="S129">_FV(A129,"Shares outstanding",TRUE)</f>
        <v>249948000</v>
      </c>
      <c r="T129" s="7" cm="1">
        <f t="array" ref="T129">_FV(A129,"Volume")</f>
        <v>375907</v>
      </c>
      <c r="U129" s="3" cm="1">
        <f t="array" ref="U129">IFERROR(_FV(A129,"Volume average",TRUE), "NA")</f>
        <v>2770996</v>
      </c>
      <c r="V129" s="5" cm="1">
        <f t="array" ref="V129">IFERROR(_FV(A129,"Beta"), "NA")</f>
        <v>1.4350000000000001</v>
      </c>
      <c r="W129" s="3" cm="1">
        <f t="array" ref="W129">_FV(A129,"Market cap",TRUE)</f>
        <v>22469075460</v>
      </c>
      <c r="X129" s="7" cm="1">
        <f t="array" ref="X129">IFERROR(_FV(A129,"P/E",TRUE), "NA")</f>
        <v>6.3319000000000001</v>
      </c>
      <c r="Y129" t="str" cm="1">
        <f t="array" ref="Y129">_FV(A129,"Instrument type",TRUE)</f>
        <v>Stock</v>
      </c>
      <c r="Z129" s="6" cm="1">
        <f t="array" ref="Z129">_FV(A129,"Last trade time",TRUE)</f>
        <v>45176.643002036719</v>
      </c>
      <c r="AA129" t="s">
        <v>126</v>
      </c>
      <c r="AB129">
        <v>4392000000</v>
      </c>
      <c r="AC129" s="3" t="s">
        <v>26</v>
      </c>
      <c r="AD129" s="3" t="s">
        <v>26</v>
      </c>
      <c r="AE129" s="3">
        <v>5618000000</v>
      </c>
      <c r="AF129" s="7" cm="1">
        <f t="array" ref="AF129">IFERROR(_xldudf_FS_EQUITYMETRICS($B129, "ytd_price_return_daily"),"NA")</f>
        <v>-6.1534999999999999E-2</v>
      </c>
    </row>
    <row r="130" spans="1:32" x14ac:dyDescent="0.2">
      <c r="A130" s="1" t="e" vm="129">
        <v>#VALUE!</v>
      </c>
      <c r="B130" t="str" cm="1">
        <f t="array" ref="B130">_FV(A130,"Ticker symbol",TRUE)</f>
        <v>DF</v>
      </c>
      <c r="C130" t="str" cm="1">
        <f t="array" ref="C130">_FV(A130,"Official name",TRUE)</f>
        <v>Dividend 15 Split Corp. II</v>
      </c>
      <c r="D130" t="str" cm="1">
        <f t="array" ref="D130">_FV(A130,"Headquarters")</f>
        <v>200 Front Street West, Suite 2510, TORONTO, ON, M5V 3K2 CA</v>
      </c>
      <c r="E130" s="3" cm="1">
        <f t="array" ref="E130">IFERROR(_FV(A130,"Employees"), "NA")</f>
        <v>0</v>
      </c>
      <c r="F130" t="str" cm="1">
        <f t="array" ref="F130">_FV(A130,"Industry")</f>
        <v>Investment Banking &amp; Investment Services</v>
      </c>
      <c r="G130" s="3" cm="1">
        <f t="array" ref="G130">IFERROR(_FV(A130,"Year incorporated",TRUE), "NA")</f>
        <v>2006</v>
      </c>
      <c r="H130" s="3" t="str" cm="1">
        <f t="array" ref="H130">_FV(A130,"Exchange")</f>
        <v>Toronto Stock Exchange</v>
      </c>
      <c r="I130" t="str" cm="1">
        <f t="array" ref="I130">_FV(A130,"Currency")</f>
        <v>CAD</v>
      </c>
      <c r="J130" s="7" cm="1">
        <f t="array" ref="J130">_FV(A130,"Price")</f>
        <v>3.3</v>
      </c>
      <c r="K130" s="7" cm="1">
        <f t="array" ref="K130">_FV(A130,"Previous close",TRUE)</f>
        <v>3.35</v>
      </c>
      <c r="L130" s="7" cm="1">
        <f t="array" ref="L130">_FV(A130,"Change")</f>
        <v>-0.05</v>
      </c>
      <c r="M130" s="4" cm="1">
        <f t="array" ref="M130">_FV(A130,"Change (%)",TRUE)</f>
        <v>-1.4924999999999999E-2</v>
      </c>
      <c r="N130" s="7" cm="1">
        <f t="array" ref="N130">IFERROR(_FV(A130,"Open"), "NA")</f>
        <v>3.3</v>
      </c>
      <c r="O130" s="7" cm="1">
        <f t="array" ref="O130">IFERROR(_FV(A130,"High"), "NA")</f>
        <v>3.38</v>
      </c>
      <c r="P130" s="7" cm="1">
        <f t="array" ref="P130">IFERROR(_FV(A130,"Low"), "NA")</f>
        <v>3.3</v>
      </c>
      <c r="Q130" s="7" cm="1">
        <f t="array" ref="Q130">IFERROR(_FV(A130,"52 week high",TRUE),"NA")</f>
        <v>5.05</v>
      </c>
      <c r="R130" s="7" cm="1">
        <f t="array" ref="R130">IFERROR(_FV(A130,"52 week low",TRUE),"NA")</f>
        <v>3.12</v>
      </c>
      <c r="S130" s="3" cm="1">
        <f t="array" ref="S130">_FV(A130,"Shares outstanding",TRUE)</f>
        <v>31069050</v>
      </c>
      <c r="T130" s="7" cm="1">
        <f t="array" ref="T130">_FV(A130,"Volume")</f>
        <v>14678</v>
      </c>
      <c r="U130" s="3" cm="1">
        <f t="array" ref="U130">IFERROR(_FV(A130,"Volume average",TRUE), "NA")</f>
        <v>30620</v>
      </c>
      <c r="V130" s="5" cm="1">
        <f t="array" ref="V130">IFERROR(_FV(A130,"Beta"), "NA")</f>
        <v>2.4399000000000002</v>
      </c>
      <c r="W130" s="3" cm="1">
        <f t="array" ref="W130">_FV(A130,"Market cap",TRUE)</f>
        <v>102527865</v>
      </c>
      <c r="X130" s="7" t="str" cm="1">
        <f t="array" ref="X130">IFERROR(_FV(A130,"P/E",TRUE), "NA")</f>
        <v>NA</v>
      </c>
      <c r="Y130" t="str" cm="1">
        <f t="array" ref="Y130">_FV(A130,"Instrument type",TRUE)</f>
        <v>Stock</v>
      </c>
      <c r="Z130" s="6" cm="1">
        <f t="array" ref="Z130">_FV(A130,"Last trade time",TRUE)</f>
        <v>45176.616122685184</v>
      </c>
      <c r="AA130" t="s">
        <v>64</v>
      </c>
      <c r="AB130" t="s">
        <v>26</v>
      </c>
      <c r="AC130" s="3" t="s">
        <v>26</v>
      </c>
      <c r="AD130" s="3" t="s">
        <v>26</v>
      </c>
      <c r="AE130" s="3" t="s">
        <v>26</v>
      </c>
      <c r="AF130" s="7" t="str" cm="1">
        <f t="array" ref="AF130">IFERROR(_xldudf_FS_EQUITYMETRICS($B130, "ytd_price_return_daily"),"NA")</f>
        <v>No data</v>
      </c>
    </row>
    <row r="131" spans="1:32" x14ac:dyDescent="0.2">
      <c r="A131" s="1" t="e" vm="130">
        <v>#VALUE!</v>
      </c>
      <c r="B131" t="str" cm="1">
        <f t="array" ref="B131">_FV(A131,"Ticker symbol",TRUE)</f>
        <v>DLTR</v>
      </c>
      <c r="C131" t="str" cm="1">
        <f t="array" ref="C131">_FV(A131,"Official name",TRUE)</f>
        <v>DOLLAR TREE, INC.</v>
      </c>
      <c r="D131" t="str" cm="1">
        <f t="array" ref="D131">_FV(A131,"Headquarters")</f>
        <v>N/A, 500 Volvo Parkway, CHESAPEAKE, VA, 23320 US</v>
      </c>
      <c r="E131" s="3" cm="1">
        <f t="array" ref="E131">IFERROR(_FV(A131,"Employees"), "NA")</f>
        <v>65025</v>
      </c>
      <c r="F131" t="str" cm="1">
        <f t="array" ref="F131">_FV(A131,"Industry")</f>
        <v>Diversified Retail</v>
      </c>
      <c r="G131" s="3" cm="1">
        <f t="array" ref="G131">IFERROR(_FV(A131,"Year incorporated",TRUE), "NA")</f>
        <v>2008</v>
      </c>
      <c r="H131" s="3" t="str" cm="1">
        <f t="array" ref="H131">_FV(A131,"Exchange")</f>
        <v>Nasdaq Stock Market</v>
      </c>
      <c r="I131" t="str" cm="1">
        <f t="array" ref="I131">_FV(A131,"Currency")</f>
        <v>USD</v>
      </c>
      <c r="J131" s="7" cm="1">
        <f t="array" ref="J131">_FV(A131,"Price")</f>
        <v>116.02</v>
      </c>
      <c r="K131" s="7" cm="1">
        <f t="array" ref="K131">_FV(A131,"Previous close",TRUE)</f>
        <v>117.37</v>
      </c>
      <c r="L131" s="7" cm="1">
        <f t="array" ref="L131">_FV(A131,"Change")</f>
        <v>-1.35</v>
      </c>
      <c r="M131" s="4" cm="1">
        <f t="array" ref="M131">_FV(A131,"Change (%)",TRUE)</f>
        <v>-1.1501999999999998E-2</v>
      </c>
      <c r="N131" s="7" cm="1">
        <f t="array" ref="N131">IFERROR(_FV(A131,"Open"), "NA")</f>
        <v>117.58</v>
      </c>
      <c r="O131" s="7" cm="1">
        <f t="array" ref="O131">IFERROR(_FV(A131,"High"), "NA")</f>
        <v>117.66</v>
      </c>
      <c r="P131" s="7" cm="1">
        <f t="array" ref="P131">IFERROR(_FV(A131,"Low"), "NA")</f>
        <v>115.74</v>
      </c>
      <c r="Q131" s="7" cm="1">
        <f t="array" ref="Q131">IFERROR(_FV(A131,"52 week high",TRUE),"NA")</f>
        <v>170.36</v>
      </c>
      <c r="R131" s="7" cm="1">
        <f t="array" ref="R131">IFERROR(_FV(A131,"52 week low",TRUE),"NA")</f>
        <v>115.74</v>
      </c>
      <c r="S131" s="3" cm="1">
        <f t="array" ref="S131">_FV(A131,"Shares outstanding",TRUE)</f>
        <v>220005500</v>
      </c>
      <c r="T131" s="7" cm="1">
        <f t="array" ref="T131">_FV(A131,"Volume")</f>
        <v>423962</v>
      </c>
      <c r="U131" s="3" cm="1">
        <f t="array" ref="U131">IFERROR(_FV(A131,"Volume average",TRUE), "NA")</f>
        <v>2470950</v>
      </c>
      <c r="V131" s="5" cm="1">
        <f t="array" ref="V131">IFERROR(_FV(A131,"Beta"), "NA")</f>
        <v>0.73850000000000005</v>
      </c>
      <c r="W131" s="3" cm="1">
        <f t="array" ref="W131">_FV(A131,"Market cap",TRUE)</f>
        <v>25525038110</v>
      </c>
      <c r="X131" s="7" cm="1">
        <f t="array" ref="X131">IFERROR(_FV(A131,"P/E",TRUE), "NA")</f>
        <v>21.373799999999999</v>
      </c>
      <c r="Y131" t="str" cm="1">
        <f t="array" ref="Y131">_FV(A131,"Instrument type",TRUE)</f>
        <v>Stock</v>
      </c>
      <c r="Z131" s="6" cm="1">
        <f t="array" ref="Z131">_FV(A131,"Last trade time",TRUE)</f>
        <v>45176.642973367969</v>
      </c>
      <c r="AA131" t="s">
        <v>256</v>
      </c>
      <c r="AB131">
        <v>1615400000</v>
      </c>
      <c r="AC131" s="3">
        <v>642800000</v>
      </c>
      <c r="AD131" s="3" t="s">
        <v>26</v>
      </c>
      <c r="AE131" s="3">
        <v>4225200000</v>
      </c>
      <c r="AF131" s="7" cm="1">
        <f t="array" ref="AF131">IFERROR(_xldudf_FS_EQUITYMETRICS($B131, "ytd_price_return_daily"),"NA")</f>
        <v>-0.177955</v>
      </c>
    </row>
    <row r="132" spans="1:32" x14ac:dyDescent="0.2">
      <c r="A132" s="1" t="e" vm="131">
        <v>#VALUE!</v>
      </c>
      <c r="B132" t="str" cm="1">
        <f t="array" ref="B132">_FV(A132,"Ticker symbol",TRUE)</f>
        <v>D</v>
      </c>
      <c r="C132" t="str" cm="1">
        <f t="array" ref="C132">_FV(A132,"Official name",TRUE)</f>
        <v>Dominion Energy, Inc.</v>
      </c>
      <c r="D132" t="str" cm="1">
        <f t="array" ref="D132">_FV(A132,"Headquarters")</f>
        <v>120 Tredegar St, RICHMOND, VA, 23219-4306 US</v>
      </c>
      <c r="E132" s="3" cm="1">
        <f t="array" ref="E132">IFERROR(_FV(A132,"Employees"), "NA")</f>
        <v>17200</v>
      </c>
      <c r="F132" t="str" cm="1">
        <f t="array" ref="F132">_FV(A132,"Industry")</f>
        <v>Electrical Utilities &amp; IPPs</v>
      </c>
      <c r="G132" s="3" cm="1">
        <f t="array" ref="G132">IFERROR(_FV(A132,"Year incorporated",TRUE), "NA")</f>
        <v>1983</v>
      </c>
      <c r="H132" s="3" t="str" cm="1">
        <f t="array" ref="H132">_FV(A132,"Exchange")</f>
        <v>New York Stock Exchange</v>
      </c>
      <c r="I132" t="str" cm="1">
        <f t="array" ref="I132">_FV(A132,"Currency")</f>
        <v>USD</v>
      </c>
      <c r="J132" s="7" cm="1">
        <f t="array" ref="J132">_FV(A132,"Price")</f>
        <v>46.430199999999999</v>
      </c>
      <c r="K132" s="7" cm="1">
        <f t="array" ref="K132">_FV(A132,"Previous close",TRUE)</f>
        <v>45.95</v>
      </c>
      <c r="L132" s="7" cm="1">
        <f t="array" ref="L132">_FV(A132,"Change")</f>
        <v>0.48020000000000002</v>
      </c>
      <c r="M132" s="4" cm="1">
        <f t="array" ref="M132">_FV(A132,"Change (%)",TRUE)</f>
        <v>1.0449999999999999E-2</v>
      </c>
      <c r="N132" s="7" cm="1">
        <f t="array" ref="N132">IFERROR(_FV(A132,"Open"), "NA")</f>
        <v>46.28</v>
      </c>
      <c r="O132" s="7" cm="1">
        <f t="array" ref="O132">IFERROR(_FV(A132,"High"), "NA")</f>
        <v>46.52</v>
      </c>
      <c r="P132" s="7" cm="1">
        <f t="array" ref="P132">IFERROR(_FV(A132,"Low"), "NA")</f>
        <v>45.79</v>
      </c>
      <c r="Q132" s="7" cm="1">
        <f t="array" ref="Q132">IFERROR(_FV(A132,"52 week high",TRUE),"NA")</f>
        <v>84.45</v>
      </c>
      <c r="R132" s="7" cm="1">
        <f t="array" ref="R132">IFERROR(_FV(A132,"52 week low",TRUE),"NA")</f>
        <v>45.79</v>
      </c>
      <c r="S132" s="3" cm="1">
        <f t="array" ref="S132">_FV(A132,"Shares outstanding",TRUE)</f>
        <v>836772900</v>
      </c>
      <c r="T132" s="7" cm="1">
        <f t="array" ref="T132">_FV(A132,"Volume")</f>
        <v>1847483</v>
      </c>
      <c r="U132" s="3" cm="1">
        <f t="array" ref="U132">IFERROR(_FV(A132,"Volume average",TRUE), "NA")</f>
        <v>4508076</v>
      </c>
      <c r="V132" s="5" cm="1">
        <f t="array" ref="V132">IFERROR(_FV(A132,"Beta"), "NA")</f>
        <v>0.47739999999999999</v>
      </c>
      <c r="W132" s="3" cm="1">
        <f t="array" ref="W132">_FV(A132,"Market cap",TRUE)</f>
        <v>38851533101</v>
      </c>
      <c r="X132" s="7" cm="1">
        <f t="array" ref="X132">IFERROR(_FV(A132,"P/E",TRUE), "NA")</f>
        <v>17.036200000000001</v>
      </c>
      <c r="Y132" t="str" cm="1">
        <f t="array" ref="Y132">_FV(A132,"Instrument type",TRUE)</f>
        <v>Stock</v>
      </c>
      <c r="Z132" s="6" cm="1">
        <f t="array" ref="Z132">_FV(A132,"Last trade time",TRUE)</f>
        <v>45176.643020149997</v>
      </c>
      <c r="AA132" t="s">
        <v>257</v>
      </c>
      <c r="AB132">
        <v>994000000</v>
      </c>
      <c r="AC132" s="3">
        <v>153000000</v>
      </c>
      <c r="AD132" s="3">
        <v>2952000000</v>
      </c>
      <c r="AE132" s="3">
        <v>13450000000</v>
      </c>
      <c r="AF132" s="7" cm="1">
        <f t="array" ref="AF132">IFERROR(_xldudf_FS_EQUITYMETRICS($B132, "ytd_price_return_daily"),"NA")</f>
        <v>-0.236954</v>
      </c>
    </row>
    <row r="133" spans="1:32" x14ac:dyDescent="0.2">
      <c r="A133" s="1" t="e" vm="132">
        <v>#VALUE!</v>
      </c>
      <c r="B133" t="str" cm="1">
        <f t="array" ref="B133">_FV(A133,"Ticker symbol",TRUE)</f>
        <v>DV</v>
      </c>
      <c r="C133" t="str" cm="1">
        <f t="array" ref="C133">_FV(A133,"Official name",TRUE)</f>
        <v>DoubleVerify Holdings Inc</v>
      </c>
      <c r="D133" t="str" cm="1">
        <f t="array" ref="D133">_FV(A133,"Headquarters")</f>
        <v>462 Broadway, NEW YORK, NY, 10013 US</v>
      </c>
      <c r="E133" s="3" cm="1">
        <f t="array" ref="E133">IFERROR(_FV(A133,"Employees"), "NA")</f>
        <v>348</v>
      </c>
      <c r="F133" t="str" cm="1">
        <f t="array" ref="F133">_FV(A133,"Industry")</f>
        <v>Software &amp; IT Services</v>
      </c>
      <c r="G133" s="3" cm="1">
        <f t="array" ref="G133">IFERROR(_FV(A133,"Year incorporated",TRUE), "NA")</f>
        <v>2017</v>
      </c>
      <c r="H133" s="3" t="str" cm="1">
        <f t="array" ref="H133">_FV(A133,"Exchange")</f>
        <v>New York Stock Exchange</v>
      </c>
      <c r="I133" t="str" cm="1">
        <f t="array" ref="I133">_FV(A133,"Currency")</f>
        <v>USD</v>
      </c>
      <c r="J133" s="7" cm="1">
        <f t="array" ref="J133">_FV(A133,"Price")</f>
        <v>31.655000000000001</v>
      </c>
      <c r="K133" s="7" cm="1">
        <f t="array" ref="K133">_FV(A133,"Previous close",TRUE)</f>
        <v>32.049999999999997</v>
      </c>
      <c r="L133" s="7" cm="1">
        <f t="array" ref="L133">_FV(A133,"Change")</f>
        <v>-0.39500000000000002</v>
      </c>
      <c r="M133" s="4" cm="1">
        <f t="array" ref="M133">_FV(A133,"Change (%)",TRUE)</f>
        <v>-1.2324E-2</v>
      </c>
      <c r="N133" s="7" cm="1">
        <f t="array" ref="N133">IFERROR(_FV(A133,"Open"), "NA")</f>
        <v>31.734999999999999</v>
      </c>
      <c r="O133" s="7" cm="1">
        <f t="array" ref="O133">IFERROR(_FV(A133,"High"), "NA")</f>
        <v>31.98</v>
      </c>
      <c r="P133" s="7" cm="1">
        <f t="array" ref="P133">IFERROR(_FV(A133,"Low"), "NA")</f>
        <v>31.42</v>
      </c>
      <c r="Q133" s="7" cm="1">
        <f t="array" ref="Q133">IFERROR(_FV(A133,"52 week high",TRUE),"NA")</f>
        <v>42.51</v>
      </c>
      <c r="R133" s="7" cm="1">
        <f t="array" ref="R133">IFERROR(_FV(A133,"52 week low",TRUE),"NA")</f>
        <v>20.38</v>
      </c>
      <c r="S133" s="3" cm="1">
        <f t="array" ref="S133">_FV(A133,"Shares outstanding",TRUE)</f>
        <v>167403200</v>
      </c>
      <c r="T133" s="7" cm="1">
        <f t="array" ref="T133">_FV(A133,"Volume")</f>
        <v>229586</v>
      </c>
      <c r="U133" s="3" cm="1">
        <f t="array" ref="U133">IFERROR(_FV(A133,"Volume average",TRUE), "NA")</f>
        <v>2046549</v>
      </c>
      <c r="V133" s="5" cm="1">
        <f t="array" ref="V133">IFERROR(_FV(A133,"Beta"), "NA")</f>
        <v>1.56</v>
      </c>
      <c r="W133" s="3" cm="1">
        <f t="array" ref="W133">_FV(A133,"Market cap",TRUE)</f>
        <v>5299148296</v>
      </c>
      <c r="X133" s="7" cm="1">
        <f t="array" ref="X133">IFERROR(_FV(A133,"P/E",TRUE), "NA")</f>
        <v>102.9653</v>
      </c>
      <c r="Y133" t="str" cm="1">
        <f t="array" ref="Y133">_FV(A133,"Instrument type",TRUE)</f>
        <v>Stock</v>
      </c>
      <c r="Z133" s="6" cm="1">
        <f t="array" ref="Z133">_FV(A133,"Last trade time",TRUE)</f>
        <v>45176.643019015624</v>
      </c>
      <c r="AA133" t="s">
        <v>258</v>
      </c>
      <c r="AB133">
        <v>43268000</v>
      </c>
      <c r="AC133" s="3">
        <v>267813000</v>
      </c>
      <c r="AD133" s="3">
        <v>167122000</v>
      </c>
      <c r="AE133" s="3">
        <v>68910000</v>
      </c>
      <c r="AF133" s="7" cm="1">
        <f t="array" ref="AF133">IFERROR(_xldudf_FS_EQUITYMETRICS($B133, "ytd_price_return_daily"),"NA")</f>
        <v>0.44808700000000001</v>
      </c>
    </row>
    <row r="134" spans="1:32" x14ac:dyDescent="0.2">
      <c r="A134" s="1" t="e" vm="133">
        <v>#VALUE!</v>
      </c>
      <c r="B134" t="str" cm="1">
        <f t="array" ref="B134">_FV(A134,"Ticker symbol",TRUE)</f>
        <v>DOV</v>
      </c>
      <c r="C134" t="str" cm="1">
        <f t="array" ref="C134">_FV(A134,"Official name",TRUE)</f>
        <v>DOVER CORPORATION</v>
      </c>
      <c r="D134" t="str" cm="1">
        <f t="array" ref="D134">_FV(A134,"Headquarters")</f>
        <v>SUITE 200, 3005 HIGHLAND PARKWAY, DOWNERS GROVE, IL, 60515 US</v>
      </c>
      <c r="E134" s="3" cm="1">
        <f t="array" ref="E134">IFERROR(_FV(A134,"Employees"), "NA")</f>
        <v>25000</v>
      </c>
      <c r="F134" t="str" cm="1">
        <f t="array" ref="F134">_FV(A134,"Industry")</f>
        <v>Machinery, Equipment &amp; Components</v>
      </c>
      <c r="G134" s="3" cm="1">
        <f t="array" ref="G134">IFERROR(_FV(A134,"Year incorporated",TRUE), "NA")</f>
        <v>1947</v>
      </c>
      <c r="H134" s="3" t="str" cm="1">
        <f t="array" ref="H134">_FV(A134,"Exchange")</f>
        <v>New York Stock Exchange</v>
      </c>
      <c r="I134" t="str" cm="1">
        <f t="array" ref="I134">_FV(A134,"Currency")</f>
        <v>USD</v>
      </c>
      <c r="J134" s="7" cm="1">
        <f t="array" ref="J134">_FV(A134,"Price")</f>
        <v>141.965</v>
      </c>
      <c r="K134" s="7" cm="1">
        <f t="array" ref="K134">_FV(A134,"Previous close",TRUE)</f>
        <v>143.86000000000001</v>
      </c>
      <c r="L134" s="7" cm="1">
        <f t="array" ref="L134">_FV(A134,"Change")</f>
        <v>-1.895</v>
      </c>
      <c r="M134" s="4" cm="1">
        <f t="array" ref="M134">_FV(A134,"Change (%)",TRUE)</f>
        <v>-1.3172999999999999E-2</v>
      </c>
      <c r="N134" s="7" cm="1">
        <f t="array" ref="N134">IFERROR(_FV(A134,"Open"), "NA")</f>
        <v>143.43</v>
      </c>
      <c r="O134" s="7" cm="1">
        <f t="array" ref="O134">IFERROR(_FV(A134,"High"), "NA")</f>
        <v>143.78</v>
      </c>
      <c r="P134" s="7" cm="1">
        <f t="array" ref="P134">IFERROR(_FV(A134,"Low"), "NA")</f>
        <v>141.155</v>
      </c>
      <c r="Q134" s="7" cm="1">
        <f t="array" ref="Q134">IFERROR(_FV(A134,"52 week high",TRUE),"NA")</f>
        <v>160.66</v>
      </c>
      <c r="R134" s="7" cm="1">
        <f t="array" ref="R134">IFERROR(_FV(A134,"52 week low",TRUE),"NA")</f>
        <v>114.49</v>
      </c>
      <c r="S134" s="3" cm="1">
        <f t="array" ref="S134">_FV(A134,"Shares outstanding",TRUE)</f>
        <v>139873800</v>
      </c>
      <c r="T134" s="7" cm="1">
        <f t="array" ref="T134">_FV(A134,"Volume")</f>
        <v>115647</v>
      </c>
      <c r="U134" s="3" cm="1">
        <f t="array" ref="U134">IFERROR(_FV(A134,"Volume average",TRUE), "NA")</f>
        <v>702603</v>
      </c>
      <c r="V134" s="5" cm="1">
        <f t="array" ref="V134">IFERROR(_FV(A134,"Beta"), "NA")</f>
        <v>1.3334999999999999</v>
      </c>
      <c r="W134" s="3" cm="1">
        <f t="array" ref="W134">_FV(A134,"Market cap",TRUE)</f>
        <v>19857184017</v>
      </c>
      <c r="X134" s="7" cm="1">
        <f t="array" ref="X134">IFERROR(_FV(A134,"P/E",TRUE), "NA")</f>
        <v>19.9452</v>
      </c>
      <c r="Y134" t="str" cm="1">
        <f t="array" ref="Y134">_FV(A134,"Instrument type",TRUE)</f>
        <v>Stock</v>
      </c>
      <c r="Z134" s="6" cm="1">
        <f t="array" ref="Z134">_FV(A134,"Last trade time",TRUE)</f>
        <v>45176.642775092187</v>
      </c>
      <c r="AA134" t="s">
        <v>259</v>
      </c>
      <c r="AB134" t="s">
        <v>26</v>
      </c>
      <c r="AC134" s="3">
        <v>380868000</v>
      </c>
      <c r="AD134" s="3">
        <v>1527945000</v>
      </c>
      <c r="AE134" s="3">
        <v>2773274000</v>
      </c>
      <c r="AF134" s="7" cm="1">
        <f t="array" ref="AF134">IFERROR(_xldudf_FS_EQUITYMETRICS($B134, "ytd_price_return_daily"),"NA")</f>
        <v>6.1811999999999999E-2</v>
      </c>
    </row>
    <row r="135" spans="1:32" x14ac:dyDescent="0.2">
      <c r="A135" s="1" t="e" vm="134">
        <v>#VALUE!</v>
      </c>
      <c r="B135" t="str" cm="1">
        <f t="array" ref="B135">_FV(A135,"Ticker symbol",TRUE)</f>
        <v>DOW</v>
      </c>
      <c r="C135" t="str" cm="1">
        <f t="array" ref="C135">_FV(A135,"Official name",TRUE)</f>
        <v>Dow Inc.</v>
      </c>
      <c r="D135" t="str" cm="1">
        <f t="array" ref="D135">_FV(A135,"Headquarters")</f>
        <v>2211 H H Dow Way, MIDLAND, MI, 48642-4815 US</v>
      </c>
      <c r="E135" s="3" cm="1">
        <f t="array" ref="E135">IFERROR(_FV(A135,"Employees"), "NA")</f>
        <v>37800</v>
      </c>
      <c r="F135" t="str" cm="1">
        <f t="array" ref="F135">_FV(A135,"Industry")</f>
        <v>Chemicals</v>
      </c>
      <c r="G135" s="3" cm="1">
        <f t="array" ref="G135">IFERROR(_FV(A135,"Year incorporated",TRUE), "NA")</f>
        <v>2018</v>
      </c>
      <c r="H135" s="3" t="str" cm="1">
        <f t="array" ref="H135">_FV(A135,"Exchange")</f>
        <v>New York Stock Exchange</v>
      </c>
      <c r="I135" t="str" cm="1">
        <f t="array" ref="I135">_FV(A135,"Currency")</f>
        <v>USD</v>
      </c>
      <c r="J135" s="7" cm="1">
        <f t="array" ref="J135">_FV(A135,"Price")</f>
        <v>53.73</v>
      </c>
      <c r="K135" s="7" cm="1">
        <f t="array" ref="K135">_FV(A135,"Previous close",TRUE)</f>
        <v>54.89</v>
      </c>
      <c r="L135" s="7" cm="1">
        <f t="array" ref="L135">_FV(A135,"Change")</f>
        <v>-1.1599999999999999</v>
      </c>
      <c r="M135" s="4" cm="1">
        <f t="array" ref="M135">_FV(A135,"Change (%)",TRUE)</f>
        <v>-2.1133000000000002E-2</v>
      </c>
      <c r="N135" s="7" cm="1">
        <f t="array" ref="N135">IFERROR(_FV(A135,"Open"), "NA")</f>
        <v>54.75</v>
      </c>
      <c r="O135" s="7" cm="1">
        <f t="array" ref="O135">IFERROR(_FV(A135,"High"), "NA")</f>
        <v>54.924999999999997</v>
      </c>
      <c r="P135" s="7" cm="1">
        <f t="array" ref="P135">IFERROR(_FV(A135,"Low"), "NA")</f>
        <v>53.634099999999997</v>
      </c>
      <c r="Q135" s="7" cm="1">
        <f t="array" ref="Q135">IFERROR(_FV(A135,"52 week high",TRUE),"NA")</f>
        <v>60.875</v>
      </c>
      <c r="R135" s="7" cm="1">
        <f t="array" ref="R135">IFERROR(_FV(A135,"52 week low",TRUE),"NA")</f>
        <v>42.91</v>
      </c>
      <c r="S135" s="3" cm="1">
        <f t="array" ref="S135">_FV(A135,"Shares outstanding",TRUE)</f>
        <v>703074600</v>
      </c>
      <c r="T135" s="7" cm="1">
        <f t="array" ref="T135">_FV(A135,"Volume")</f>
        <v>992662</v>
      </c>
      <c r="U135" s="3" cm="1">
        <f t="array" ref="U135">IFERROR(_FV(A135,"Volume average",TRUE), "NA")</f>
        <v>3895507</v>
      </c>
      <c r="V135" s="5" cm="1">
        <f t="array" ref="V135">IFERROR(_FV(A135,"Beta"), "NA")</f>
        <v>1.3368</v>
      </c>
      <c r="W135" s="3" cm="1">
        <f t="array" ref="W135">_FV(A135,"Market cap",TRUE)</f>
        <v>37776198258</v>
      </c>
      <c r="X135" s="7" cm="1">
        <f t="array" ref="X135">IFERROR(_FV(A135,"P/E",TRUE), "NA")</f>
        <v>22.6585</v>
      </c>
      <c r="Y135" t="str" cm="1">
        <f t="array" ref="Y135">_FV(A135,"Instrument type",TRUE)</f>
        <v>Stock</v>
      </c>
      <c r="Z135" s="6" cm="1">
        <f t="array" ref="Z135">_FV(A135,"Last trade time",TRUE)</f>
        <v>45176.642983865626</v>
      </c>
      <c r="AA135" t="s">
        <v>260</v>
      </c>
      <c r="AB135">
        <v>4582000000</v>
      </c>
      <c r="AC135" s="3">
        <v>3886000000</v>
      </c>
      <c r="AD135" s="3">
        <v>5713000000</v>
      </c>
      <c r="AE135" s="3">
        <v>11331000000</v>
      </c>
      <c r="AF135" s="7" cm="1">
        <f t="array" ref="AF135">IFERROR(_xldudf_FS_EQUITYMETRICS($B135, "ytd_price_return_daily"),"NA")</f>
        <v>7.5412000000000007E-2</v>
      </c>
    </row>
    <row r="136" spans="1:32" x14ac:dyDescent="0.2">
      <c r="A136" s="1" t="e" vm="135">
        <v>#VALUE!</v>
      </c>
      <c r="B136" t="str" cm="1">
        <f t="array" ref="B136">_FV(A136,"Ticker symbol",TRUE)</f>
        <v>DTE</v>
      </c>
      <c r="C136" t="str" cm="1">
        <f t="array" ref="C136">_FV(A136,"Official name",TRUE)</f>
        <v>DTE ENERGY COMPANY</v>
      </c>
      <c r="D136" t="str" cm="1">
        <f t="array" ref="D136">_FV(A136,"Headquarters")</f>
        <v>One Energy Plaza, DETROIT, MI, 48226 US</v>
      </c>
      <c r="E136" s="3" cm="1">
        <f t="array" ref="E136">IFERROR(_FV(A136,"Employees"), "NA")</f>
        <v>10250</v>
      </c>
      <c r="F136" t="str" cm="1">
        <f t="array" ref="F136">_FV(A136,"Industry")</f>
        <v>Electrical Utilities &amp; IPPs</v>
      </c>
      <c r="G136" s="3" cm="1">
        <f t="array" ref="G136">IFERROR(_FV(A136,"Year incorporated",TRUE), "NA")</f>
        <v>1995</v>
      </c>
      <c r="H136" s="3" t="str" cm="1">
        <f t="array" ref="H136">_FV(A136,"Exchange")</f>
        <v>New York Stock Exchange</v>
      </c>
      <c r="I136" t="str" cm="1">
        <f t="array" ref="I136">_FV(A136,"Currency")</f>
        <v>USD</v>
      </c>
      <c r="J136" s="7" cm="1">
        <f t="array" ref="J136">_FV(A136,"Price")</f>
        <v>102.57</v>
      </c>
      <c r="K136" s="7" cm="1">
        <f t="array" ref="K136">_FV(A136,"Previous close",TRUE)</f>
        <v>100.89</v>
      </c>
      <c r="L136" s="7" cm="1">
        <f t="array" ref="L136">_FV(A136,"Change")</f>
        <v>1.68</v>
      </c>
      <c r="M136" s="4" cm="1">
        <f t="array" ref="M136">_FV(A136,"Change (%)",TRUE)</f>
        <v>1.6652E-2</v>
      </c>
      <c r="N136" s="7" cm="1">
        <f t="array" ref="N136">IFERROR(_FV(A136,"Open"), "NA")</f>
        <v>101.71</v>
      </c>
      <c r="O136" s="7" cm="1">
        <f t="array" ref="O136">IFERROR(_FV(A136,"High"), "NA")</f>
        <v>102.62</v>
      </c>
      <c r="P136" s="7" cm="1">
        <f t="array" ref="P136">IFERROR(_FV(A136,"Low"), "NA")</f>
        <v>101.46</v>
      </c>
      <c r="Q136" s="7" cm="1">
        <f t="array" ref="Q136">IFERROR(_FV(A136,"52 week high",TRUE),"NA")</f>
        <v>136.63</v>
      </c>
      <c r="R136" s="7" cm="1">
        <f t="array" ref="R136">IFERROR(_FV(A136,"52 week low",TRUE),"NA")</f>
        <v>100.07</v>
      </c>
      <c r="S136" s="3" cm="1">
        <f t="array" ref="S136">_FV(A136,"Shares outstanding",TRUE)</f>
        <v>206175600</v>
      </c>
      <c r="T136" s="7" cm="1">
        <f t="array" ref="T136">_FV(A136,"Volume")</f>
        <v>154854</v>
      </c>
      <c r="U136" s="3" cm="1">
        <f t="array" ref="U136">IFERROR(_FV(A136,"Volume average",TRUE), "NA")</f>
        <v>978897</v>
      </c>
      <c r="V136" s="5" cm="1">
        <f t="array" ref="V136">IFERROR(_FV(A136,"Beta"), "NA")</f>
        <v>0.62129999999999996</v>
      </c>
      <c r="W136" s="3" cm="1">
        <f t="array" ref="W136">_FV(A136,"Market cap",TRUE)</f>
        <v>21147431292</v>
      </c>
      <c r="X136" s="7" cm="1">
        <f t="array" ref="X136">IFERROR(_FV(A136,"P/E",TRUE), "NA")</f>
        <v>15.708</v>
      </c>
      <c r="Y136" t="str" cm="1">
        <f t="array" ref="Y136">_FV(A136,"Instrument type",TRUE)</f>
        <v>Stock</v>
      </c>
      <c r="Z136" s="6" cm="1">
        <f t="array" ref="Z136">_FV(A136,"Last trade time",TRUE)</f>
        <v>45176.643004536716</v>
      </c>
      <c r="AA136" t="s">
        <v>261</v>
      </c>
      <c r="AB136">
        <v>1083000000</v>
      </c>
      <c r="AC136" s="3">
        <v>33000000</v>
      </c>
      <c r="AD136" s="3">
        <v>2038000000</v>
      </c>
      <c r="AE136" s="3">
        <v>5173000000</v>
      </c>
      <c r="AF136" s="7" cm="1">
        <f t="array" ref="AF136">IFERROR(_xldudf_FS_EQUITYMETRICS($B136, "ytd_price_return_daily"),"NA")</f>
        <v>-0.14277200000000001</v>
      </c>
    </row>
    <row r="137" spans="1:32" x14ac:dyDescent="0.2">
      <c r="A137" s="1" t="e" vm="136">
        <v>#VALUE!</v>
      </c>
      <c r="B137" t="str" cm="1">
        <f t="array" ref="B137">_FV(A137,"Ticker symbol",TRUE)</f>
        <v>DUK</v>
      </c>
      <c r="C137" t="str" cm="1">
        <f t="array" ref="C137">_FV(A137,"Official name",TRUE)</f>
        <v>DUKE ENERGY CORPORATION</v>
      </c>
      <c r="D137" t="str" cm="1">
        <f t="array" ref="D137">_FV(A137,"Headquarters")</f>
        <v>422 S Church St, CHARLOTTE, NC, 28242 US</v>
      </c>
      <c r="E137" s="3" cm="1">
        <f t="array" ref="E137">IFERROR(_FV(A137,"Employees"), "NA")</f>
        <v>27859</v>
      </c>
      <c r="F137" t="str" cm="1">
        <f t="array" ref="F137">_FV(A137,"Industry")</f>
        <v>Electrical Utilities &amp; IPPs</v>
      </c>
      <c r="G137" s="3" cm="1">
        <f t="array" ref="G137">IFERROR(_FV(A137,"Year incorporated",TRUE), "NA")</f>
        <v>2005</v>
      </c>
      <c r="H137" s="3" t="str" cm="1">
        <f t="array" ref="H137">_FV(A137,"Exchange")</f>
        <v>New York Stock Exchange</v>
      </c>
      <c r="I137" t="str" cm="1">
        <f t="array" ref="I137">_FV(A137,"Currency")</f>
        <v>USD</v>
      </c>
      <c r="J137" s="7" cm="1">
        <f t="array" ref="J137">_FV(A137,"Price")</f>
        <v>89.8</v>
      </c>
      <c r="K137" s="7" cm="1">
        <f t="array" ref="K137">_FV(A137,"Previous close",TRUE)</f>
        <v>87.49</v>
      </c>
      <c r="L137" s="7" cm="1">
        <f t="array" ref="L137">_FV(A137,"Change")</f>
        <v>2.31</v>
      </c>
      <c r="M137" s="4" cm="1">
        <f t="array" ref="M137">_FV(A137,"Change (%)",TRUE)</f>
        <v>2.6402999999999999E-2</v>
      </c>
      <c r="N137" s="7" cm="1">
        <f t="array" ref="N137">IFERROR(_FV(A137,"Open"), "NA")</f>
        <v>88.22</v>
      </c>
      <c r="O137" s="7" cm="1">
        <f t="array" ref="O137">IFERROR(_FV(A137,"High"), "NA")</f>
        <v>89.92</v>
      </c>
      <c r="P137" s="7" cm="1">
        <f t="array" ref="P137">IFERROR(_FV(A137,"Low"), "NA")</f>
        <v>88.075900000000004</v>
      </c>
      <c r="Q137" s="7" cm="1">
        <f t="array" ref="Q137">IFERROR(_FV(A137,"52 week high",TRUE),"NA")</f>
        <v>111.26</v>
      </c>
      <c r="R137" s="7" cm="1">
        <f t="array" ref="R137">IFERROR(_FV(A137,"52 week low",TRUE),"NA")</f>
        <v>83.76</v>
      </c>
      <c r="S137" s="3" cm="1">
        <f t="array" ref="S137">_FV(A137,"Shares outstanding",TRUE)</f>
        <v>770707500</v>
      </c>
      <c r="T137" s="7" cm="1">
        <f t="array" ref="T137">_FV(A137,"Volume")</f>
        <v>1551067</v>
      </c>
      <c r="U137" s="3" cm="1">
        <f t="array" ref="U137">IFERROR(_FV(A137,"Volume average",TRUE), "NA")</f>
        <v>2893127</v>
      </c>
      <c r="V137" s="5" cm="1">
        <f t="array" ref="V137">IFERROR(_FV(A137,"Beta"), "NA")</f>
        <v>0.43609999999999999</v>
      </c>
      <c r="W137" s="3" cm="1">
        <f t="array" ref="W137">_FV(A137,"Market cap",TRUE)</f>
        <v>69209533500</v>
      </c>
      <c r="X137" s="7" cm="1">
        <f t="array" ref="X137">IFERROR(_FV(A137,"P/E",TRUE), "NA")</f>
        <v>18.207100000000001</v>
      </c>
      <c r="Y137" t="str" cm="1">
        <f t="array" ref="Y137">_FV(A137,"Instrument type",TRUE)</f>
        <v>Stock</v>
      </c>
      <c r="Z137" s="6" cm="1">
        <f t="array" ref="Z137">_FV(A137,"Last trade time",TRUE)</f>
        <v>45176.643036365625</v>
      </c>
      <c r="AA137" t="s">
        <v>262</v>
      </c>
      <c r="AB137">
        <v>2550000000</v>
      </c>
      <c r="AC137" s="3">
        <v>409000000</v>
      </c>
      <c r="AD137" s="3">
        <v>4415000000</v>
      </c>
      <c r="AE137" s="3">
        <v>18873000000</v>
      </c>
      <c r="AF137" s="7" cm="1">
        <f t="array" ref="AF137">IFERROR(_xldudf_FS_EQUITYMETRICS($B137, "ytd_price_return_daily"),"NA")</f>
        <v>-0.15865599999999999</v>
      </c>
    </row>
    <row r="138" spans="1:32" x14ac:dyDescent="0.2">
      <c r="A138" s="1" t="e" vm="137">
        <v>#VALUE!</v>
      </c>
      <c r="B138" t="str" cm="1">
        <f t="array" ref="B138">_FV(A138,"Ticker symbol",TRUE)</f>
        <v>DNB</v>
      </c>
      <c r="C138" t="str" cm="1">
        <f t="array" ref="C138">_FV(A138,"Official name",TRUE)</f>
        <v>DUN &amp; BRADSTREET HOLDINGS, INC.</v>
      </c>
      <c r="D138" t="str" cm="1">
        <f t="array" ref="D138">_FV(A138,"Headquarters")</f>
        <v>5335 Gate Parkway, JACKSONVILLE, FL, 32256 US</v>
      </c>
      <c r="E138" s="3" cm="1">
        <f t="array" ref="E138">IFERROR(_FV(A138,"Employees"), "NA")</f>
        <v>6355</v>
      </c>
      <c r="F138" t="str" cm="1">
        <f t="array" ref="F138">_FV(A138,"Industry")</f>
        <v>Professional &amp; Commercial Services</v>
      </c>
      <c r="G138" s="3" cm="1">
        <f t="array" ref="G138">IFERROR(_FV(A138,"Year incorporated",TRUE), "NA")</f>
        <v>2018</v>
      </c>
      <c r="H138" s="3" t="str" cm="1">
        <f t="array" ref="H138">_FV(A138,"Exchange")</f>
        <v>New York Stock Exchange</v>
      </c>
      <c r="I138" t="str" cm="1">
        <f t="array" ref="I138">_FV(A138,"Currency")</f>
        <v>USD</v>
      </c>
      <c r="J138" s="7" cm="1">
        <f t="array" ref="J138">_FV(A138,"Price")</f>
        <v>10.45</v>
      </c>
      <c r="K138" s="7" cm="1">
        <f t="array" ref="K138">_FV(A138,"Previous close",TRUE)</f>
        <v>10.64</v>
      </c>
      <c r="L138" s="7" cm="1">
        <f t="array" ref="L138">_FV(A138,"Change")</f>
        <v>-0.19</v>
      </c>
      <c r="M138" s="4" cm="1">
        <f t="array" ref="M138">_FV(A138,"Change (%)",TRUE)</f>
        <v>-1.7857000000000001E-2</v>
      </c>
      <c r="N138" s="7" cm="1">
        <f t="array" ref="N138">IFERROR(_FV(A138,"Open"), "NA")</f>
        <v>10.55</v>
      </c>
      <c r="O138" s="7" cm="1">
        <f t="array" ref="O138">IFERROR(_FV(A138,"High"), "NA")</f>
        <v>10.605</v>
      </c>
      <c r="P138" s="7" cm="1">
        <f t="array" ref="P138">IFERROR(_FV(A138,"Low"), "NA")</f>
        <v>10.395</v>
      </c>
      <c r="Q138" s="7" cm="1">
        <f t="array" ref="Q138">IFERROR(_FV(A138,"52 week high",TRUE),"NA")</f>
        <v>15.45</v>
      </c>
      <c r="R138" s="7" cm="1">
        <f t="array" ref="R138">IFERROR(_FV(A138,"52 week low",TRUE),"NA")</f>
        <v>9.5</v>
      </c>
      <c r="S138" s="3" cm="1">
        <f t="array" ref="S138">_FV(A138,"Shares outstanding",TRUE)</f>
        <v>439226000</v>
      </c>
      <c r="T138" s="7" cm="1">
        <f t="array" ref="T138">_FV(A138,"Volume")</f>
        <v>348372</v>
      </c>
      <c r="U138" s="3" cm="1">
        <f t="array" ref="U138">IFERROR(_FV(A138,"Volume average",TRUE), "NA")</f>
        <v>2195554</v>
      </c>
      <c r="V138" s="5" cm="1">
        <f t="array" ref="V138">IFERROR(_FV(A138,"Beta"), "NA")</f>
        <v>0.95199999999999996</v>
      </c>
      <c r="W138" s="3" cm="1">
        <f t="array" ref="W138">_FV(A138,"Market cap",TRUE)</f>
        <v>4589911700</v>
      </c>
      <c r="X138" s="7" cm="1">
        <f t="array" ref="X138">IFERROR(_FV(A138,"P/E",TRUE), "NA")</f>
        <v>0</v>
      </c>
      <c r="Y138" t="str" cm="1">
        <f t="array" ref="Y138">_FV(A138,"Instrument type",TRUE)</f>
        <v>Stock</v>
      </c>
      <c r="Z138" s="6" cm="1">
        <f t="array" ref="Z138">_FV(A138,"Last trade time",TRUE)</f>
        <v>45176.642931365626</v>
      </c>
      <c r="AA138" t="s">
        <v>263</v>
      </c>
      <c r="AB138">
        <v>-2300000</v>
      </c>
      <c r="AC138" s="3">
        <v>208400000</v>
      </c>
      <c r="AD138" s="3">
        <v>277800000</v>
      </c>
      <c r="AE138" s="3">
        <v>1102600000</v>
      </c>
      <c r="AF138" s="7" cm="1">
        <f t="array" ref="AF138">IFERROR(_xldudf_FS_EQUITYMETRICS($B138, "ytd_price_return_daily"),"NA")</f>
        <v>-0.141925</v>
      </c>
    </row>
    <row r="139" spans="1:32" x14ac:dyDescent="0.2">
      <c r="A139" s="1" t="e" vm="138">
        <v>#VALUE!</v>
      </c>
      <c r="B139" t="str" cm="1">
        <f t="array" ref="B139">_FV(A139,"Ticker symbol",TRUE)</f>
        <v>DD</v>
      </c>
      <c r="C139" t="str" cm="1">
        <f t="array" ref="C139">_FV(A139,"Official name",TRUE)</f>
        <v>DuPont de Nemours, Inc.</v>
      </c>
      <c r="D139" t="str" cm="1">
        <f t="array" ref="D139">_FV(A139,"Headquarters")</f>
        <v>974 Centre Rd Bldg 730, WILMINGTON, DE, 19805 US</v>
      </c>
      <c r="E139" s="3" cm="1">
        <f t="array" ref="E139">IFERROR(_FV(A139,"Employees"), "NA")</f>
        <v>23000</v>
      </c>
      <c r="F139" t="str" cm="1">
        <f t="array" ref="F139">_FV(A139,"Industry")</f>
        <v>Chemicals</v>
      </c>
      <c r="G139" s="3" cm="1">
        <f t="array" ref="G139">IFERROR(_FV(A139,"Year incorporated",TRUE), "NA")</f>
        <v>2015</v>
      </c>
      <c r="H139" s="3" t="str" cm="1">
        <f t="array" ref="H139">_FV(A139,"Exchange")</f>
        <v>New York Stock Exchange</v>
      </c>
      <c r="I139" t="str" cm="1">
        <f t="array" ref="I139">_FV(A139,"Currency")</f>
        <v>USD</v>
      </c>
      <c r="J139" s="7" cm="1">
        <f t="array" ref="J139">_FV(A139,"Price")</f>
        <v>75.33</v>
      </c>
      <c r="K139" s="7" cm="1">
        <f t="array" ref="K139">_FV(A139,"Previous close",TRUE)</f>
        <v>75.959999999999994</v>
      </c>
      <c r="L139" s="7" cm="1">
        <f t="array" ref="L139">_FV(A139,"Change")</f>
        <v>-0.63</v>
      </c>
      <c r="M139" s="4" cm="1">
        <f t="array" ref="M139">_FV(A139,"Change (%)",TRUE)</f>
        <v>-8.294000000000001E-3</v>
      </c>
      <c r="N139" s="7" cm="1">
        <f t="array" ref="N139">IFERROR(_FV(A139,"Open"), "NA")</f>
        <v>76.02</v>
      </c>
      <c r="O139" s="7" cm="1">
        <f t="array" ref="O139">IFERROR(_FV(A139,"High"), "NA")</f>
        <v>76.367500000000007</v>
      </c>
      <c r="P139" s="7" cm="1">
        <f t="array" ref="P139">IFERROR(_FV(A139,"Low"), "NA")</f>
        <v>74.89</v>
      </c>
      <c r="Q139" s="7" cm="1">
        <f t="array" ref="Q139">IFERROR(_FV(A139,"52 week high",TRUE),"NA")</f>
        <v>78.739999999999995</v>
      </c>
      <c r="R139" s="7" cm="1">
        <f t="array" ref="R139">IFERROR(_FV(A139,"52 week low",TRUE),"NA")</f>
        <v>49.52</v>
      </c>
      <c r="S139" s="3" cm="1">
        <f t="array" ref="S139">_FV(A139,"Shares outstanding",TRUE)</f>
        <v>459061000</v>
      </c>
      <c r="T139" s="7" cm="1">
        <f t="array" ref="T139">_FV(A139,"Volume")</f>
        <v>660943</v>
      </c>
      <c r="U139" s="3" cm="1">
        <f t="array" ref="U139">IFERROR(_FV(A139,"Volume average",TRUE), "NA")</f>
        <v>2275913</v>
      </c>
      <c r="V139" s="5" cm="1">
        <f t="array" ref="V139">IFERROR(_FV(A139,"Beta"), "NA")</f>
        <v>1.4155</v>
      </c>
      <c r="W139" s="3" cm="1">
        <f t="array" ref="W139">_FV(A139,"Market cap",TRUE)</f>
        <v>34581065130</v>
      </c>
      <c r="X139" s="7" cm="1">
        <f t="array" ref="X139">IFERROR(_FV(A139,"P/E",TRUE), "NA")</f>
        <v>37.502200000000002</v>
      </c>
      <c r="Y139" t="str" cm="1">
        <f t="array" ref="Y139">_FV(A139,"Instrument type",TRUE)</f>
        <v>Stock</v>
      </c>
      <c r="Z139" s="6" cm="1">
        <f t="array" ref="Z139">_FV(A139,"Last trade time",TRUE)</f>
        <v>45176.642950613284</v>
      </c>
      <c r="AA139" t="s">
        <v>264</v>
      </c>
      <c r="AB139">
        <v>5868000000</v>
      </c>
      <c r="AC139" s="3">
        <v>3662000000</v>
      </c>
      <c r="AD139" s="3">
        <v>2518000000</v>
      </c>
      <c r="AE139" s="3" t="s">
        <v>26</v>
      </c>
      <c r="AF139" s="7" cm="1">
        <f t="array" ref="AF139">IFERROR(_xldudf_FS_EQUITYMETRICS($B139, "ytd_price_return_daily"),"NA")</f>
        <v>9.8499000000000003E-2</v>
      </c>
    </row>
    <row r="140" spans="1:32" x14ac:dyDescent="0.2">
      <c r="A140" s="1" t="e" vm="139">
        <v>#VALUE!</v>
      </c>
      <c r="B140" t="str" cm="1">
        <f t="array" ref="B140">_FV(A140,"Ticker symbol",TRUE)</f>
        <v>EMN</v>
      </c>
      <c r="C140" t="str" cm="1">
        <f t="array" ref="C140">_FV(A140,"Official name",TRUE)</f>
        <v>EASTMAN CHEMICAL COMPANY</v>
      </c>
      <c r="D140" t="str" cm="1">
        <f t="array" ref="D140">_FV(A140,"Headquarters")</f>
        <v>200 South Wilcox Drive, Po Box 511, KINGSPORT, TN, 37660 US</v>
      </c>
      <c r="E140" s="3" cm="1">
        <f t="array" ref="E140">IFERROR(_FV(A140,"Employees"), "NA")</f>
        <v>14500</v>
      </c>
      <c r="F140" t="str" cm="1">
        <f t="array" ref="F140">_FV(A140,"Industry")</f>
        <v>Chemicals</v>
      </c>
      <c r="G140" s="3" cm="1">
        <f t="array" ref="G140">IFERROR(_FV(A140,"Year incorporated",TRUE), "NA")</f>
        <v>1993</v>
      </c>
      <c r="H140" s="3" t="str" cm="1">
        <f t="array" ref="H140">_FV(A140,"Exchange")</f>
        <v>New York Stock Exchange</v>
      </c>
      <c r="I140" t="str" cm="1">
        <f t="array" ref="I140">_FV(A140,"Currency")</f>
        <v>USD</v>
      </c>
      <c r="J140" s="7" cm="1">
        <f t="array" ref="J140">_FV(A140,"Price")</f>
        <v>80.510000000000005</v>
      </c>
      <c r="K140" s="7" cm="1">
        <f t="array" ref="K140">_FV(A140,"Previous close",TRUE)</f>
        <v>82.71</v>
      </c>
      <c r="L140" s="7" cm="1">
        <f t="array" ref="L140">_FV(A140,"Change")</f>
        <v>-2.2000000000000002</v>
      </c>
      <c r="M140" s="4" cm="1">
        <f t="array" ref="M140">_FV(A140,"Change (%)",TRUE)</f>
        <v>-2.6598999999999998E-2</v>
      </c>
      <c r="N140" s="7" cm="1">
        <f t="array" ref="N140">IFERROR(_FV(A140,"Open"), "NA")</f>
        <v>82.254999999999995</v>
      </c>
      <c r="O140" s="7" cm="1">
        <f t="array" ref="O140">IFERROR(_FV(A140,"High"), "NA")</f>
        <v>82.73</v>
      </c>
      <c r="P140" s="7" cm="1">
        <f t="array" ref="P140">IFERROR(_FV(A140,"Low"), "NA")</f>
        <v>80.2</v>
      </c>
      <c r="Q140" s="7" cm="1">
        <f t="array" ref="Q140">IFERROR(_FV(A140,"52 week high",TRUE),"NA")</f>
        <v>96.19</v>
      </c>
      <c r="R140" s="7" cm="1">
        <f t="array" ref="R140">IFERROR(_FV(A140,"52 week low",TRUE),"NA")</f>
        <v>69.91</v>
      </c>
      <c r="S140" s="3" cm="1">
        <f t="array" ref="S140">_FV(A140,"Shares outstanding",TRUE)</f>
        <v>118555700</v>
      </c>
      <c r="T140" s="7" cm="1">
        <f t="array" ref="T140">_FV(A140,"Volume")</f>
        <v>205366</v>
      </c>
      <c r="U140" s="3" cm="1">
        <f t="array" ref="U140">IFERROR(_FV(A140,"Volume average",TRUE), "NA")</f>
        <v>801634</v>
      </c>
      <c r="V140" s="5" cm="1">
        <f t="array" ref="V140">IFERROR(_FV(A140,"Beta"), "NA")</f>
        <v>1.5227999999999999</v>
      </c>
      <c r="W140" s="3" cm="1">
        <f t="array" ref="W140">_FV(A140,"Market cap",TRUE)</f>
        <v>9544919407</v>
      </c>
      <c r="X140" s="7" cm="1">
        <f t="array" ref="X140">IFERROR(_FV(A140,"P/E",TRUE), "NA")</f>
        <v>14.1067</v>
      </c>
      <c r="Y140" t="str" cm="1">
        <f t="array" ref="Y140">_FV(A140,"Instrument type",TRUE)</f>
        <v>Stock</v>
      </c>
      <c r="Z140" s="6" cm="1">
        <f t="array" ref="Z140">_FV(A140,"Last trade time",TRUE)</f>
        <v>45176.642884814064</v>
      </c>
      <c r="AA140" t="s">
        <v>114</v>
      </c>
      <c r="AB140">
        <v>793000000</v>
      </c>
      <c r="AC140" s="3">
        <v>493000000</v>
      </c>
      <c r="AD140" s="3">
        <v>1050000000</v>
      </c>
      <c r="AE140" s="3" t="s">
        <v>26</v>
      </c>
      <c r="AF140" s="7" cm="1">
        <f t="array" ref="AF140">IFERROR(_xldudf_FS_EQUITYMETRICS($B140, "ytd_price_return_daily"),"NA")</f>
        <v>5.1570000000000001E-3</v>
      </c>
    </row>
    <row r="141" spans="1:32" x14ac:dyDescent="0.2">
      <c r="A141" s="1" t="e" vm="140">
        <v>#VALUE!</v>
      </c>
      <c r="B141" t="str" cm="1">
        <f t="array" ref="B141">_FV(A141,"Ticker symbol",TRUE)</f>
        <v>ETN</v>
      </c>
      <c r="C141" t="str" cm="1">
        <f t="array" ref="C141">_FV(A141,"Official name",TRUE)</f>
        <v>EATON CORPORATION PUBLIC LIMITED COMPANY</v>
      </c>
      <c r="D141" t="str" cm="1">
        <f t="array" ref="D141">_FV(A141,"Headquarters")</f>
        <v>Eaton Hse, 30 Pembroke Road, DUBLIN, IRELAND-NA IE</v>
      </c>
      <c r="E141" s="3" cm="1">
        <f t="array" ref="E141">IFERROR(_FV(A141,"Employees"), "NA")</f>
        <v>92000</v>
      </c>
      <c r="F141" t="str" cm="1">
        <f t="array" ref="F141">_FV(A141,"Industry")</f>
        <v>Machinery, Equipment &amp; Components</v>
      </c>
      <c r="G141" s="3" cm="1">
        <f t="array" ref="G141">IFERROR(_FV(A141,"Year incorporated",TRUE), "NA")</f>
        <v>2012</v>
      </c>
      <c r="H141" s="3" t="str" cm="1">
        <f t="array" ref="H141">_FV(A141,"Exchange")</f>
        <v>New York Stock Exchange</v>
      </c>
      <c r="I141" t="str" cm="1">
        <f t="array" ref="I141">_FV(A141,"Currency")</f>
        <v>USD</v>
      </c>
      <c r="J141" s="7" cm="1">
        <f t="array" ref="J141">_FV(A141,"Price")</f>
        <v>233.63499999999999</v>
      </c>
      <c r="K141" s="7" cm="1">
        <f t="array" ref="K141">_FV(A141,"Previous close",TRUE)</f>
        <v>231.61</v>
      </c>
      <c r="L141" s="7" cm="1">
        <f t="array" ref="L141">_FV(A141,"Change")</f>
        <v>2.0249999999999999</v>
      </c>
      <c r="M141" s="4" cm="1">
        <f t="array" ref="M141">_FV(A141,"Change (%)",TRUE)</f>
        <v>8.742999999999999E-3</v>
      </c>
      <c r="N141" s="7" cm="1">
        <f t="array" ref="N141">IFERROR(_FV(A141,"Open"), "NA")</f>
        <v>229.32</v>
      </c>
      <c r="O141" s="7" cm="1">
        <f t="array" ref="O141">IFERROR(_FV(A141,"High"), "NA")</f>
        <v>233.76</v>
      </c>
      <c r="P141" s="7" cm="1">
        <f t="array" ref="P141">IFERROR(_FV(A141,"Low"), "NA")</f>
        <v>229.32</v>
      </c>
      <c r="Q141" s="7" cm="1">
        <f t="array" ref="Q141">IFERROR(_FV(A141,"52 week high",TRUE),"NA")</f>
        <v>233.97499999999999</v>
      </c>
      <c r="R141" s="7" cm="1">
        <f t="array" ref="R141">IFERROR(_FV(A141,"52 week low",TRUE),"NA")</f>
        <v>129.85</v>
      </c>
      <c r="S141" s="3" cm="1">
        <f t="array" ref="S141">_FV(A141,"Shares outstanding",TRUE)</f>
        <v>399000000</v>
      </c>
      <c r="T141" s="7" cm="1">
        <f t="array" ref="T141">_FV(A141,"Volume")</f>
        <v>395949</v>
      </c>
      <c r="U141" s="3" cm="1">
        <f t="array" ref="U141">IFERROR(_FV(A141,"Volume average",TRUE), "NA")</f>
        <v>1683321</v>
      </c>
      <c r="V141" s="5" cm="1">
        <f t="array" ref="V141">IFERROR(_FV(A141,"Beta"), "NA")</f>
        <v>1.1057999999999999</v>
      </c>
      <c r="W141" s="3" cm="1">
        <f t="array" ref="W141">_FV(A141,"Market cap",TRUE)</f>
        <v>93220365000</v>
      </c>
      <c r="X141" s="7" cm="1">
        <f t="array" ref="X141">IFERROR(_FV(A141,"P/E",TRUE), "NA")</f>
        <v>34.229599999999998</v>
      </c>
      <c r="Y141" t="str" cm="1">
        <f t="array" ref="Y141">_FV(A141,"Instrument type",TRUE)</f>
        <v>Stock</v>
      </c>
      <c r="Z141" s="6" cm="1">
        <f t="array" ref="Z141">_FV(A141,"Last trade time",TRUE)</f>
        <v>45176.642950971873</v>
      </c>
      <c r="AA141" t="s">
        <v>265</v>
      </c>
      <c r="AB141" t="s">
        <v>26</v>
      </c>
      <c r="AC141" s="3" t="s">
        <v>26</v>
      </c>
      <c r="AD141" s="3">
        <v>4076000000</v>
      </c>
      <c r="AE141" s="3">
        <v>6360000000</v>
      </c>
      <c r="AF141" s="7" cm="1">
        <f t="array" ref="AF141">IFERROR(_xldudf_FS_EQUITYMETRICS($B141, "ytd_price_return_daily"),"NA")</f>
        <v>0.46269500000000002</v>
      </c>
    </row>
    <row r="142" spans="1:32" x14ac:dyDescent="0.2">
      <c r="A142" s="1" t="e" vm="141">
        <v>#VALUE!</v>
      </c>
      <c r="B142" t="str" cm="1">
        <f t="array" ref="B142">_FV(A142,"Ticker symbol",TRUE)</f>
        <v>EBAY</v>
      </c>
      <c r="C142" t="str" cm="1">
        <f t="array" ref="C142">_FV(A142,"Official name",TRUE)</f>
        <v>EBAY INC.</v>
      </c>
      <c r="D142" t="str" cm="1">
        <f t="array" ref="D142">_FV(A142,"Headquarters")</f>
        <v>2025 Hamilton Avenue, SAN JOSE, CA, 95125 US</v>
      </c>
      <c r="E142" s="3" cm="1">
        <f t="array" ref="E142">IFERROR(_FV(A142,"Employees"), "NA")</f>
        <v>11600</v>
      </c>
      <c r="F142" t="str" cm="1">
        <f t="array" ref="F142">_FV(A142,"Industry")</f>
        <v>Software &amp; IT Services</v>
      </c>
      <c r="G142" s="3" cm="1">
        <f t="array" ref="G142">IFERROR(_FV(A142,"Year incorporated",TRUE), "NA")</f>
        <v>1998</v>
      </c>
      <c r="H142" s="3" t="str" cm="1">
        <f t="array" ref="H142">_FV(A142,"Exchange")</f>
        <v>Nasdaq Stock Market</v>
      </c>
      <c r="I142" t="str" cm="1">
        <f t="array" ref="I142">_FV(A142,"Currency")</f>
        <v>USD</v>
      </c>
      <c r="J142" s="7" cm="1">
        <f t="array" ref="J142">_FV(A142,"Price")</f>
        <v>43.07</v>
      </c>
      <c r="K142" s="7" cm="1">
        <f t="array" ref="K142">_FV(A142,"Previous close",TRUE)</f>
        <v>44.12</v>
      </c>
      <c r="L142" s="7" cm="1">
        <f t="array" ref="L142">_FV(A142,"Change")</f>
        <v>-1.05</v>
      </c>
      <c r="M142" s="4" cm="1">
        <f t="array" ref="M142">_FV(A142,"Change (%)",TRUE)</f>
        <v>-2.3799000000000001E-2</v>
      </c>
      <c r="N142" s="7" cm="1">
        <f t="array" ref="N142">IFERROR(_FV(A142,"Open"), "NA")</f>
        <v>43.64</v>
      </c>
      <c r="O142" s="7" cm="1">
        <f t="array" ref="O142">IFERROR(_FV(A142,"High"), "NA")</f>
        <v>43.65</v>
      </c>
      <c r="P142" s="7" cm="1">
        <f t="array" ref="P142">IFERROR(_FV(A142,"Low"), "NA")</f>
        <v>42.805</v>
      </c>
      <c r="Q142" s="7" cm="1">
        <f t="array" ref="Q142">IFERROR(_FV(A142,"52 week high",TRUE),"NA")</f>
        <v>52.23</v>
      </c>
      <c r="R142" s="7" cm="1">
        <f t="array" ref="R142">IFERROR(_FV(A142,"52 week low",TRUE),"NA")</f>
        <v>35.92</v>
      </c>
      <c r="S142" s="3" cm="1">
        <f t="array" ref="S142">_FV(A142,"Shares outstanding",TRUE)</f>
        <v>532157400</v>
      </c>
      <c r="T142" s="7" cm="1">
        <f t="array" ref="T142">_FV(A142,"Volume")</f>
        <v>1385115</v>
      </c>
      <c r="U142" s="3" cm="1">
        <f t="array" ref="U142">IFERROR(_FV(A142,"Volume average",TRUE), "NA")</f>
        <v>4562279</v>
      </c>
      <c r="V142" s="5" cm="1">
        <f t="array" ref="V142">IFERROR(_FV(A142,"Beta"), "NA")</f>
        <v>1.3475999999999999</v>
      </c>
      <c r="W142" s="3" cm="1">
        <f t="array" ref="W142">_FV(A142,"Market cap",TRUE)</f>
        <v>22920019218</v>
      </c>
      <c r="X142" s="7" cm="1">
        <f t="array" ref="X142">IFERROR(_FV(A142,"P/E",TRUE), "NA")</f>
        <v>17.79</v>
      </c>
      <c r="Y142" t="str" cm="1">
        <f t="array" ref="Y142">_FV(A142,"Instrument type",TRUE)</f>
        <v>Stock</v>
      </c>
      <c r="Z142" s="6" cm="1">
        <f t="array" ref="Z142">_FV(A142,"Last trade time",TRUE)</f>
        <v>45176.643015242968</v>
      </c>
      <c r="AA142" t="s">
        <v>266</v>
      </c>
      <c r="AB142" t="s">
        <v>26</v>
      </c>
      <c r="AC142" s="3">
        <v>2154000000</v>
      </c>
      <c r="AD142" s="3">
        <v>90000000</v>
      </c>
      <c r="AE142" s="3">
        <v>4271000000</v>
      </c>
      <c r="AF142" s="7" cm="1">
        <f t="array" ref="AF142">IFERROR(_xldudf_FS_EQUITYMETRICS($B142, "ytd_price_return_daily"),"NA")</f>
        <v>6.8001000000000006E-2</v>
      </c>
    </row>
    <row r="143" spans="1:32" x14ac:dyDescent="0.2">
      <c r="A143" s="1" t="e" vm="142">
        <v>#VALUE!</v>
      </c>
      <c r="B143" t="str" cm="1">
        <f t="array" ref="B143">_FV(A143,"Ticker symbol",TRUE)</f>
        <v>ECL</v>
      </c>
      <c r="C143" t="str" cm="1">
        <f t="array" ref="C143">_FV(A143,"Official name",TRUE)</f>
        <v>ECOLAB INC.</v>
      </c>
      <c r="D143" t="str" cm="1">
        <f t="array" ref="D143">_FV(A143,"Headquarters")</f>
        <v>1 Ecolab Place, SAINT PAUL, MN, 55102 US</v>
      </c>
      <c r="E143" s="3" cm="1">
        <f t="array" ref="E143">IFERROR(_FV(A143,"Employees"), "NA")</f>
        <v>47000</v>
      </c>
      <c r="F143" t="str" cm="1">
        <f t="array" ref="F143">_FV(A143,"Industry")</f>
        <v>Chemicals</v>
      </c>
      <c r="G143" s="3" cm="1">
        <f t="array" ref="G143">IFERROR(_FV(A143,"Year incorporated",TRUE), "NA")</f>
        <v>1924</v>
      </c>
      <c r="H143" s="3" t="str" cm="1">
        <f t="array" ref="H143">_FV(A143,"Exchange")</f>
        <v>New York Stock Exchange</v>
      </c>
      <c r="I143" t="str" cm="1">
        <f t="array" ref="I143">_FV(A143,"Currency")</f>
        <v>USD</v>
      </c>
      <c r="J143" s="7" cm="1">
        <f t="array" ref="J143">_FV(A143,"Price")</f>
        <v>181.41</v>
      </c>
      <c r="K143" s="7" cm="1">
        <f t="array" ref="K143">_FV(A143,"Previous close",TRUE)</f>
        <v>181.62</v>
      </c>
      <c r="L143" s="7" cm="1">
        <f t="array" ref="L143">_FV(A143,"Change")</f>
        <v>-0.21</v>
      </c>
      <c r="M143" s="4" cm="1">
        <f t="array" ref="M143">_FV(A143,"Change (%)",TRUE)</f>
        <v>-1.1559999999999999E-3</v>
      </c>
      <c r="N143" s="7" cm="1">
        <f t="array" ref="N143">IFERROR(_FV(A143,"Open"), "NA")</f>
        <v>181.05</v>
      </c>
      <c r="O143" s="7" cm="1">
        <f t="array" ref="O143">IFERROR(_FV(A143,"High"), "NA")</f>
        <v>182.31</v>
      </c>
      <c r="P143" s="7" cm="1">
        <f t="array" ref="P143">IFERROR(_FV(A143,"Low"), "NA")</f>
        <v>180.81</v>
      </c>
      <c r="Q143" s="7" cm="1">
        <f t="array" ref="Q143">IFERROR(_FV(A143,"52 week high",TRUE),"NA")</f>
        <v>191.41</v>
      </c>
      <c r="R143" s="7" cm="1">
        <f t="array" ref="R143">IFERROR(_FV(A143,"52 week low",TRUE),"NA")</f>
        <v>131.04</v>
      </c>
      <c r="S143" s="3" cm="1">
        <f t="array" ref="S143">_FV(A143,"Shares outstanding",TRUE)</f>
        <v>285033900</v>
      </c>
      <c r="T143" s="7" cm="1">
        <f t="array" ref="T143">_FV(A143,"Volume")</f>
        <v>141812</v>
      </c>
      <c r="U143" s="3" cm="1">
        <f t="array" ref="U143">IFERROR(_FV(A143,"Volume average",TRUE), "NA")</f>
        <v>962260</v>
      </c>
      <c r="V143" s="5" cm="1">
        <f t="array" ref="V143">IFERROR(_FV(A143,"Beta"), "NA")</f>
        <v>1.0193000000000001</v>
      </c>
      <c r="W143" s="3" cm="1">
        <f t="array" ref="W143">_FV(A143,"Market cap",TRUE)</f>
        <v>51707999799</v>
      </c>
      <c r="X143" s="7" cm="1">
        <f t="array" ref="X143">IFERROR(_FV(A143,"P/E",TRUE), "NA")</f>
        <v>44.224899999999998</v>
      </c>
      <c r="Y143" t="str" cm="1">
        <f t="array" ref="Y143">_FV(A143,"Instrument type",TRUE)</f>
        <v>Stock</v>
      </c>
      <c r="Z143" s="6" cm="1">
        <f t="array" ref="Z143">_FV(A143,"Last trade time",TRUE)</f>
        <v>45176.642987580468</v>
      </c>
      <c r="AA143" t="s">
        <v>267</v>
      </c>
      <c r="AB143">
        <v>1091700000</v>
      </c>
      <c r="AC143" s="3">
        <v>598600000</v>
      </c>
      <c r="AD143" s="3">
        <v>2698100000</v>
      </c>
      <c r="AE143" s="3" t="s">
        <v>26</v>
      </c>
      <c r="AF143" s="7" cm="1">
        <f t="array" ref="AF143">IFERROR(_xldudf_FS_EQUITYMETRICS($B143, "ytd_price_return_daily"),"NA")</f>
        <v>0.25096200000000002</v>
      </c>
    </row>
    <row r="144" spans="1:32" x14ac:dyDescent="0.2">
      <c r="A144" s="1" t="e" vm="143">
        <v>#VALUE!</v>
      </c>
      <c r="B144" t="str" cm="1">
        <f t="array" ref="B144">_FV(A144,"Ticker symbol",TRUE)</f>
        <v>EIX</v>
      </c>
      <c r="C144" t="str" cm="1">
        <f t="array" ref="C144">_FV(A144,"Official name",TRUE)</f>
        <v>EDISON INTERNATIONAL</v>
      </c>
      <c r="D144" t="str" cm="1">
        <f t="array" ref="D144">_FV(A144,"Headquarters")</f>
        <v>PO Box 800, 2244 Walnut Grove Ave, ROSEMEAD, CA, 91770 US</v>
      </c>
      <c r="E144" s="3" cm="1">
        <f t="array" ref="E144">IFERROR(_FV(A144,"Employees"), "NA")</f>
        <v>13388</v>
      </c>
      <c r="F144" t="str" cm="1">
        <f t="array" ref="F144">_FV(A144,"Industry")</f>
        <v>Electrical Utilities &amp; IPPs</v>
      </c>
      <c r="G144" s="3" cm="1">
        <f t="array" ref="G144">IFERROR(_FV(A144,"Year incorporated",TRUE), "NA")</f>
        <v>1987</v>
      </c>
      <c r="H144" s="3" t="str" cm="1">
        <f t="array" ref="H144">_FV(A144,"Exchange")</f>
        <v>New York Stock Exchange</v>
      </c>
      <c r="I144" t="str" cm="1">
        <f t="array" ref="I144">_FV(A144,"Currency")</f>
        <v>USD</v>
      </c>
      <c r="J144" s="7" cm="1">
        <f t="array" ref="J144">_FV(A144,"Price")</f>
        <v>69.165000000000006</v>
      </c>
      <c r="K144" s="7" cm="1">
        <f t="array" ref="K144">_FV(A144,"Previous close",TRUE)</f>
        <v>67.73</v>
      </c>
      <c r="L144" s="7" cm="1">
        <f t="array" ref="L144">_FV(A144,"Change")</f>
        <v>1.4350000000000001</v>
      </c>
      <c r="M144" s="4" cm="1">
        <f t="array" ref="M144">_FV(A144,"Change (%)",TRUE)</f>
        <v>2.1187000000000001E-2</v>
      </c>
      <c r="N144" s="7" cm="1">
        <f t="array" ref="N144">IFERROR(_FV(A144,"Open"), "NA")</f>
        <v>68.25</v>
      </c>
      <c r="O144" s="7" cm="1">
        <f t="array" ref="O144">IFERROR(_FV(A144,"High"), "NA")</f>
        <v>69.209999999999994</v>
      </c>
      <c r="P144" s="7" cm="1">
        <f t="array" ref="P144">IFERROR(_FV(A144,"Low"), "NA")</f>
        <v>67.739999999999995</v>
      </c>
      <c r="Q144" s="7" cm="1">
        <f t="array" ref="Q144">IFERROR(_FV(A144,"52 week high",TRUE),"NA")</f>
        <v>74.92</v>
      </c>
      <c r="R144" s="7" cm="1">
        <f t="array" ref="R144">IFERROR(_FV(A144,"52 week low",TRUE),"NA")</f>
        <v>54.45</v>
      </c>
      <c r="S144" s="3" cm="1">
        <f t="array" ref="S144">_FV(A144,"Shares outstanding",TRUE)</f>
        <v>383288800</v>
      </c>
      <c r="T144" s="7" cm="1">
        <f t="array" ref="T144">_FV(A144,"Volume")</f>
        <v>301377</v>
      </c>
      <c r="U144" s="3" cm="1">
        <f t="array" ref="U144">IFERROR(_FV(A144,"Volume average",TRUE), "NA")</f>
        <v>1332332</v>
      </c>
      <c r="V144" s="5" cm="1">
        <f t="array" ref="V144">IFERROR(_FV(A144,"Beta"), "NA")</f>
        <v>0.82599999999999996</v>
      </c>
      <c r="W144" s="3" cm="1">
        <f t="array" ref="W144">_FV(A144,"Market cap",TRUE)</f>
        <v>26510169852</v>
      </c>
      <c r="X144" s="7" cm="1">
        <f t="array" ref="X144">IFERROR(_FV(A144,"P/E",TRUE), "NA")</f>
        <v>35.764299999999999</v>
      </c>
      <c r="Y144" t="str" cm="1">
        <f t="array" ref="Y144">_FV(A144,"Instrument type",TRUE)</f>
        <v>Stock</v>
      </c>
      <c r="Z144" s="6" cm="1">
        <f t="array" ref="Z144">_FV(A144,"Last trade time",TRUE)</f>
        <v>45176.642958113283</v>
      </c>
      <c r="AA144" t="s">
        <v>268</v>
      </c>
      <c r="AB144">
        <v>824000000</v>
      </c>
      <c r="AC144" s="3">
        <v>914000000</v>
      </c>
      <c r="AD144" s="3">
        <v>1695000000</v>
      </c>
      <c r="AE144" s="3" t="s">
        <v>26</v>
      </c>
      <c r="AF144" s="7" cm="1">
        <f t="array" ref="AF144">IFERROR(_xldudf_FS_EQUITYMETRICS($B144, "ytd_price_return_daily"),"NA")</f>
        <v>5.6743000000000002E-2</v>
      </c>
    </row>
    <row r="145" spans="1:32" x14ac:dyDescent="0.2">
      <c r="A145" s="1" t="e" vm="144">
        <v>#VALUE!</v>
      </c>
      <c r="B145" t="str" cm="1">
        <f t="array" ref="B145">_FV(A145,"Ticker symbol",TRUE)</f>
        <v>EW</v>
      </c>
      <c r="C145" t="str" cm="1">
        <f t="array" ref="C145">_FV(A145,"Official name",TRUE)</f>
        <v>EDWARDS LIFESCIENCES CORPORATION</v>
      </c>
      <c r="D145" t="str" cm="1">
        <f t="array" ref="D145">_FV(A145,"Headquarters")</f>
        <v>One Edwards Way, IRVINE, CA, 92614 US</v>
      </c>
      <c r="E145" s="3" cm="1">
        <f t="array" ref="E145">IFERROR(_FV(A145,"Employees"), "NA")</f>
        <v>17300</v>
      </c>
      <c r="F145" t="str" cm="1">
        <f t="array" ref="F145">_FV(A145,"Industry")</f>
        <v>Healthcare Equipment &amp; Supplies</v>
      </c>
      <c r="G145" s="3" cm="1">
        <f t="array" ref="G145">IFERROR(_FV(A145,"Year incorporated",TRUE), "NA")</f>
        <v>1999</v>
      </c>
      <c r="H145" s="3" t="str" cm="1">
        <f t="array" ref="H145">_FV(A145,"Exchange")</f>
        <v>New York Stock Exchange</v>
      </c>
      <c r="I145" t="str" cm="1">
        <f t="array" ref="I145">_FV(A145,"Currency")</f>
        <v>USD</v>
      </c>
      <c r="J145" s="7" cm="1">
        <f t="array" ref="J145">_FV(A145,"Price")</f>
        <v>76.59</v>
      </c>
      <c r="K145" s="7" cm="1">
        <f t="array" ref="K145">_FV(A145,"Previous close",TRUE)</f>
        <v>76.959999999999994</v>
      </c>
      <c r="L145" s="7" cm="1">
        <f t="array" ref="L145">_FV(A145,"Change")</f>
        <v>-0.37</v>
      </c>
      <c r="M145" s="4" cm="1">
        <f t="array" ref="M145">_FV(A145,"Change (%)",TRUE)</f>
        <v>-4.8079999999999998E-3</v>
      </c>
      <c r="N145" s="7" cm="1">
        <f t="array" ref="N145">IFERROR(_FV(A145,"Open"), "NA")</f>
        <v>77.045000000000002</v>
      </c>
      <c r="O145" s="7" cm="1">
        <f t="array" ref="O145">IFERROR(_FV(A145,"High"), "NA")</f>
        <v>77.41</v>
      </c>
      <c r="P145" s="7" cm="1">
        <f t="array" ref="P145">IFERROR(_FV(A145,"Low"), "NA")</f>
        <v>76.349999999999994</v>
      </c>
      <c r="Q145" s="7" cm="1">
        <f t="array" ref="Q145">IFERROR(_FV(A145,"52 week high",TRUE),"NA")</f>
        <v>98.35</v>
      </c>
      <c r="R145" s="7" cm="1">
        <f t="array" ref="R145">IFERROR(_FV(A145,"52 week low",TRUE),"NA")</f>
        <v>67.13</v>
      </c>
      <c r="S145" s="3" cm="1">
        <f t="array" ref="S145">_FV(A145,"Shares outstanding",TRUE)</f>
        <v>607916300</v>
      </c>
      <c r="T145" s="7" cm="1">
        <f t="array" ref="T145">_FV(A145,"Volume")</f>
        <v>748387</v>
      </c>
      <c r="U145" s="3" cm="1">
        <f t="array" ref="U145">IFERROR(_FV(A145,"Volume average",TRUE), "NA")</f>
        <v>3311859</v>
      </c>
      <c r="V145" s="5" cm="1">
        <f t="array" ref="V145">IFERROR(_FV(A145,"Beta"), "NA")</f>
        <v>1.0336000000000001</v>
      </c>
      <c r="W145" s="3" cm="1">
        <f t="array" ref="W145">_FV(A145,"Market cap",TRUE)</f>
        <v>46560309417</v>
      </c>
      <c r="X145" s="7" cm="1">
        <f t="array" ref="X145">IFERROR(_FV(A145,"P/E",TRUE), "NA")</f>
        <v>34.0944</v>
      </c>
      <c r="Y145" t="str" cm="1">
        <f t="array" ref="Y145">_FV(A145,"Instrument type",TRUE)</f>
        <v>Stock</v>
      </c>
      <c r="Z145" s="6" cm="1">
        <f t="array" ref="Z145">_FV(A145,"Last trade time",TRUE)</f>
        <v>45176.642997372655</v>
      </c>
      <c r="AA145" t="s">
        <v>269</v>
      </c>
      <c r="AB145" t="s">
        <v>26</v>
      </c>
      <c r="AC145" s="3">
        <v>769000000</v>
      </c>
      <c r="AD145" s="3">
        <v>643000000</v>
      </c>
      <c r="AE145" s="3">
        <v>1022400000</v>
      </c>
      <c r="AF145" s="7" cm="1">
        <f t="array" ref="AF145">IFERROR(_xldudf_FS_EQUITYMETRICS($B145, "ytd_price_return_daily"),"NA")</f>
        <v>1.8228000000000001E-2</v>
      </c>
    </row>
    <row r="146" spans="1:32" x14ac:dyDescent="0.2">
      <c r="A146" s="1" t="e" vm="145">
        <v>#VALUE!</v>
      </c>
      <c r="B146" t="str" cm="1">
        <f t="array" ref="B146">_FV(A146,"Ticker symbol",TRUE)</f>
        <v>EA</v>
      </c>
      <c r="C146" t="str" cm="1">
        <f t="array" ref="C146">_FV(A146,"Official name",TRUE)</f>
        <v>ELECTRONIC ARTS INC.</v>
      </c>
      <c r="D146" t="str" cm="1">
        <f t="array" ref="D146">_FV(A146,"Headquarters")</f>
        <v>209 Redwood Shores Pkwy, REDWOOD CITY, CA, 94065 US</v>
      </c>
      <c r="E146" s="3" cm="1">
        <f t="array" ref="E146">IFERROR(_FV(A146,"Employees"), "NA")</f>
        <v>13400</v>
      </c>
      <c r="F146" t="str" cm="1">
        <f t="array" ref="F146">_FV(A146,"Industry")</f>
        <v>Software &amp; IT Services</v>
      </c>
      <c r="G146" s="3" cm="1">
        <f t="array" ref="G146">IFERROR(_FV(A146,"Year incorporated",TRUE), "NA")</f>
        <v>1991</v>
      </c>
      <c r="H146" s="3" t="str" cm="1">
        <f t="array" ref="H146">_FV(A146,"Exchange")</f>
        <v>Nasdaq Stock Market</v>
      </c>
      <c r="I146" t="str" cm="1">
        <f t="array" ref="I146">_FV(A146,"Currency")</f>
        <v>USD</v>
      </c>
      <c r="J146" s="7" cm="1">
        <f t="array" ref="J146">_FV(A146,"Price")</f>
        <v>121.13500000000001</v>
      </c>
      <c r="K146" s="7" cm="1">
        <f t="array" ref="K146">_FV(A146,"Previous close",TRUE)</f>
        <v>120.9</v>
      </c>
      <c r="L146" s="7" cm="1">
        <f t="array" ref="L146">_FV(A146,"Change")</f>
        <v>0.23499999999999999</v>
      </c>
      <c r="M146" s="4" cm="1">
        <f t="array" ref="M146">_FV(A146,"Change (%)",TRUE)</f>
        <v>1.944E-3</v>
      </c>
      <c r="N146" s="7" cm="1">
        <f t="array" ref="N146">IFERROR(_FV(A146,"Open"), "NA")</f>
        <v>120.86</v>
      </c>
      <c r="O146" s="7" cm="1">
        <f t="array" ref="O146">IFERROR(_FV(A146,"High"), "NA")</f>
        <v>121.14</v>
      </c>
      <c r="P146" s="7" cm="1">
        <f t="array" ref="P146">IFERROR(_FV(A146,"Low"), "NA")</f>
        <v>120.42</v>
      </c>
      <c r="Q146" s="7" cm="1">
        <f t="array" ref="Q146">IFERROR(_FV(A146,"52 week high",TRUE),"NA")</f>
        <v>140.30000000000001</v>
      </c>
      <c r="R146" s="7" cm="1">
        <f t="array" ref="R146">IFERROR(_FV(A146,"52 week low",TRUE),"NA")</f>
        <v>108.53</v>
      </c>
      <c r="S146" s="3" cm="1">
        <f t="array" ref="S146">_FV(A146,"Shares outstanding",TRUE)</f>
        <v>270911700</v>
      </c>
      <c r="T146" s="7" cm="1">
        <f t="array" ref="T146">_FV(A146,"Volume")</f>
        <v>379615</v>
      </c>
      <c r="U146" s="3" cm="1">
        <f t="array" ref="U146">IFERROR(_FV(A146,"Volume average",TRUE), "NA")</f>
        <v>2189481</v>
      </c>
      <c r="V146" s="5" cm="1">
        <f t="array" ref="V146">IFERROR(_FV(A146,"Beta"), "NA")</f>
        <v>0.90239999999999998</v>
      </c>
      <c r="W146" s="3" cm="1">
        <f t="array" ref="W146">_FV(A146,"Market cap",TRUE)</f>
        <v>32816888779</v>
      </c>
      <c r="X146" s="7" cm="1">
        <f t="array" ref="X146">IFERROR(_FV(A146,"P/E",TRUE), "NA")</f>
        <v>37.410800000000002</v>
      </c>
      <c r="Y146" t="str" cm="1">
        <f t="array" ref="Y146">_FV(A146,"Instrument type",TRUE)</f>
        <v>Stock</v>
      </c>
      <c r="Z146" s="6" cm="1">
        <f t="array" ref="Z146">_FV(A146,"Last trade time",TRUE)</f>
        <v>45176.642956029689</v>
      </c>
      <c r="AA146" t="s">
        <v>270</v>
      </c>
      <c r="AB146" t="s">
        <v>26</v>
      </c>
      <c r="AC146" s="3">
        <v>2424000000</v>
      </c>
      <c r="AD146" s="3">
        <v>684000000</v>
      </c>
      <c r="AE146" s="3">
        <v>3285000000</v>
      </c>
      <c r="AF146" s="7" cm="1">
        <f t="array" ref="AF146">IFERROR(_xldudf_FS_EQUITYMETRICS($B146, "ytd_price_return_daily"),"NA")</f>
        <v>-5.5659999999999998E-3</v>
      </c>
    </row>
    <row r="147" spans="1:32" x14ac:dyDescent="0.2">
      <c r="A147" s="1" t="e" vm="146">
        <v>#VALUE!</v>
      </c>
      <c r="B147" t="str" cm="1">
        <f t="array" ref="B147">_FV(A147,"Ticker symbol",TRUE)</f>
        <v>LLY</v>
      </c>
      <c r="C147" t="str" cm="1">
        <f t="array" ref="C147">_FV(A147,"Official name",TRUE)</f>
        <v>ELI LILLY AND COMPANY</v>
      </c>
      <c r="D147" t="str" cm="1">
        <f t="array" ref="D147">_FV(A147,"Headquarters")</f>
        <v>Lilly Corporate Ctr, Drop Code 1094, Lilly Corporate Ctr, INDIANAPOLIS, IN, 46285-0001 US</v>
      </c>
      <c r="E147" s="3" cm="1">
        <f t="array" ref="E147">IFERROR(_FV(A147,"Employees"), "NA")</f>
        <v>39000</v>
      </c>
      <c r="F147" t="str" cm="1">
        <f t="array" ref="F147">_FV(A147,"Industry")</f>
        <v>Pharmaceuticals</v>
      </c>
      <c r="G147" s="3" cm="1">
        <f t="array" ref="G147">IFERROR(_FV(A147,"Year incorporated",TRUE), "NA")</f>
        <v>1901</v>
      </c>
      <c r="H147" s="3" t="str" cm="1">
        <f t="array" ref="H147">_FV(A147,"Exchange")</f>
        <v>New York Stock Exchange</v>
      </c>
      <c r="I147" t="str" cm="1">
        <f t="array" ref="I147">_FV(A147,"Currency")</f>
        <v>USD</v>
      </c>
      <c r="J147" s="7" cm="1">
        <f t="array" ref="J147">_FV(A147,"Price")</f>
        <v>573.59</v>
      </c>
      <c r="K147" s="7" cm="1">
        <f t="array" ref="K147">_FV(A147,"Previous close",TRUE)</f>
        <v>559.95000000000005</v>
      </c>
      <c r="L147" s="7" cm="1">
        <f t="array" ref="L147">_FV(A147,"Change")</f>
        <v>13.64</v>
      </c>
      <c r="M147" s="4" cm="1">
        <f t="array" ref="M147">_FV(A147,"Change (%)",TRUE)</f>
        <v>2.4359000000000002E-2</v>
      </c>
      <c r="N147" s="7" cm="1">
        <f t="array" ref="N147">IFERROR(_FV(A147,"Open"), "NA")</f>
        <v>564.65</v>
      </c>
      <c r="O147" s="7" cm="1">
        <f t="array" ref="O147">IFERROR(_FV(A147,"High"), "NA")</f>
        <v>573.94500000000005</v>
      </c>
      <c r="P147" s="7" cm="1">
        <f t="array" ref="P147">IFERROR(_FV(A147,"Low"), "NA")</f>
        <v>562.62070000000006</v>
      </c>
      <c r="Q147" s="7" cm="1">
        <f t="array" ref="Q147">IFERROR(_FV(A147,"52 week high",TRUE),"NA")</f>
        <v>573.94500000000005</v>
      </c>
      <c r="R147" s="7" cm="1">
        <f t="array" ref="R147">IFERROR(_FV(A147,"52 week low",TRUE),"NA")</f>
        <v>296.32</v>
      </c>
      <c r="S147" s="3" cm="1">
        <f t="array" ref="S147">_FV(A147,"Shares outstanding",TRUE)</f>
        <v>949295200</v>
      </c>
      <c r="T147" s="7" cm="1">
        <f t="array" ref="T147">_FV(A147,"Volume")</f>
        <v>1268798</v>
      </c>
      <c r="U147" s="3" cm="1">
        <f t="array" ref="U147">IFERROR(_FV(A147,"Volume average",TRUE), "NA")</f>
        <v>3045014</v>
      </c>
      <c r="V147" s="5" cm="1">
        <f t="array" ref="V147">IFERROR(_FV(A147,"Beta"), "NA")</f>
        <v>0.31619999999999998</v>
      </c>
      <c r="W147" s="3" cm="1">
        <f t="array" ref="W147">_FV(A147,"Market cap",TRUE)</f>
        <v>544506233768</v>
      </c>
      <c r="X147" s="7" cm="1">
        <f t="array" ref="X147">IFERROR(_FV(A147,"P/E",TRUE), "NA")</f>
        <v>77.796199999999999</v>
      </c>
      <c r="Y147" t="str" cm="1">
        <f t="array" ref="Y147">_FV(A147,"Instrument type",TRUE)</f>
        <v>Stock</v>
      </c>
      <c r="Z147" s="6" cm="1">
        <f t="array" ref="Z147">_FV(A147,"Last trade time",TRUE)</f>
        <v>45176.643040450785</v>
      </c>
      <c r="AA147" t="s">
        <v>271</v>
      </c>
      <c r="AB147">
        <v>6244800000</v>
      </c>
      <c r="AC147" s="3">
        <v>2067000000</v>
      </c>
      <c r="AD147" s="3">
        <v>6896000000</v>
      </c>
      <c r="AE147" s="3" t="s">
        <v>26</v>
      </c>
      <c r="AF147" s="7" cm="1">
        <f t="array" ref="AF147">IFERROR(_xldudf_FS_EQUITYMETRICS($B147, "ytd_price_return_daily"),"NA")</f>
        <v>0.52577600000000002</v>
      </c>
    </row>
    <row r="148" spans="1:32" x14ac:dyDescent="0.2">
      <c r="A148" s="1" t="e" vm="147">
        <v>#VALUE!</v>
      </c>
      <c r="B148" t="str" cm="1">
        <f t="array" ref="B148">_FV(A148,"Ticker symbol",TRUE)</f>
        <v>EMR</v>
      </c>
      <c r="C148" t="str" cm="1">
        <f t="array" ref="C148">_FV(A148,"Official name",TRUE)</f>
        <v>EMERSON ELECTRIC CO.</v>
      </c>
      <c r="D148" t="str" cm="1">
        <f t="array" ref="D148">_FV(A148,"Headquarters")</f>
        <v>Po Box 4100, 8000 W Florissant Ave, ST. LOUIS, MO, 63136-8506 US</v>
      </c>
      <c r="E148" s="3" cm="1">
        <f t="array" ref="E148">IFERROR(_FV(A148,"Employees"), "NA")</f>
        <v>85500</v>
      </c>
      <c r="F148" t="str" cm="1">
        <f t="array" ref="F148">_FV(A148,"Industry")</f>
        <v>Machinery, Equipment &amp; Components</v>
      </c>
      <c r="G148" s="3" cm="1">
        <f t="array" ref="G148">IFERROR(_FV(A148,"Year incorporated",TRUE), "NA")</f>
        <v>1890</v>
      </c>
      <c r="H148" s="3" t="str" cm="1">
        <f t="array" ref="H148">_FV(A148,"Exchange")</f>
        <v>New York Stock Exchange</v>
      </c>
      <c r="I148" t="str" cm="1">
        <f t="array" ref="I148">_FV(A148,"Currency")</f>
        <v>USD</v>
      </c>
      <c r="J148" s="7" cm="1">
        <f t="array" ref="J148">_FV(A148,"Price")</f>
        <v>98.63</v>
      </c>
      <c r="K148" s="7" cm="1">
        <f t="array" ref="K148">_FV(A148,"Previous close",TRUE)</f>
        <v>98.67</v>
      </c>
      <c r="L148" s="7" cm="1">
        <f t="array" ref="L148">_FV(A148,"Change")</f>
        <v>-0.04</v>
      </c>
      <c r="M148" s="4" cm="1">
        <f t="array" ref="M148">_FV(A148,"Change (%)",TRUE)</f>
        <v>-4.0539999999999999E-4</v>
      </c>
      <c r="N148" s="7" cm="1">
        <f t="array" ref="N148">IFERROR(_FV(A148,"Open"), "NA")</f>
        <v>98.46</v>
      </c>
      <c r="O148" s="7" cm="1">
        <f t="array" ref="O148">IFERROR(_FV(A148,"High"), "NA")</f>
        <v>99.12</v>
      </c>
      <c r="P148" s="7" cm="1">
        <f t="array" ref="P148">IFERROR(_FV(A148,"Low"), "NA")</f>
        <v>98.186199999999999</v>
      </c>
      <c r="Q148" s="7" cm="1">
        <f t="array" ref="Q148">IFERROR(_FV(A148,"52 week high",TRUE),"NA")</f>
        <v>99.654499999999999</v>
      </c>
      <c r="R148" s="7" cm="1">
        <f t="array" ref="R148">IFERROR(_FV(A148,"52 week low",TRUE),"NA")</f>
        <v>72.405000000000001</v>
      </c>
      <c r="S148" s="3" cm="1">
        <f t="array" ref="S148">_FV(A148,"Shares outstanding",TRUE)</f>
        <v>571500000</v>
      </c>
      <c r="T148" s="7" cm="1">
        <f t="array" ref="T148">_FV(A148,"Volume")</f>
        <v>670995</v>
      </c>
      <c r="U148" s="3" cm="1">
        <f t="array" ref="U148">IFERROR(_FV(A148,"Volume average",TRUE), "NA")</f>
        <v>2655661</v>
      </c>
      <c r="V148" s="5" cm="1">
        <f t="array" ref="V148">IFERROR(_FV(A148,"Beta"), "NA")</f>
        <v>1.3892</v>
      </c>
      <c r="W148" s="3" cm="1">
        <f t="array" ref="W148">_FV(A148,"Market cap",TRUE)</f>
        <v>56367045000</v>
      </c>
      <c r="X148" s="7" cm="1">
        <f t="array" ref="X148">IFERROR(_FV(A148,"P/E",TRUE), "NA")</f>
        <v>26.2361</v>
      </c>
      <c r="Y148" t="str" cm="1">
        <f t="array" ref="Y148">_FV(A148,"Instrument type",TRUE)</f>
        <v>Stock</v>
      </c>
      <c r="Z148" s="6" cm="1">
        <f t="array" ref="Z148">_FV(A148,"Last trade time",TRUE)</f>
        <v>45176.643041816409</v>
      </c>
      <c r="AA148" t="s">
        <v>272</v>
      </c>
      <c r="AB148">
        <v>3231000000</v>
      </c>
      <c r="AC148" s="3" t="s">
        <v>26</v>
      </c>
      <c r="AD148" s="3">
        <v>4407000000</v>
      </c>
      <c r="AE148" s="3" t="s">
        <v>26</v>
      </c>
      <c r="AF148" s="7" cm="1">
        <f t="array" ref="AF148">IFERROR(_xldudf_FS_EQUITYMETRICS($B148, "ytd_price_return_daily"),"NA")</f>
        <v>1.8946000000000001E-2</v>
      </c>
    </row>
    <row r="149" spans="1:32" x14ac:dyDescent="0.2">
      <c r="A149" s="1" t="e" vm="148">
        <v>#VALUE!</v>
      </c>
      <c r="B149" t="str" cm="1">
        <f t="array" ref="B149">_FV(A149,"Ticker symbol",TRUE)</f>
        <v>ETR</v>
      </c>
      <c r="C149" t="str" cm="1">
        <f t="array" ref="C149">_FV(A149,"Official name",TRUE)</f>
        <v>ENTERGY CORPORATION</v>
      </c>
      <c r="D149" t="str" cm="1">
        <f t="array" ref="D149">_FV(A149,"Headquarters")</f>
        <v>639 Loyola Ave, NEW ORLEANS, LA, 70113 US</v>
      </c>
      <c r="E149" s="3" cm="1">
        <f t="array" ref="E149">IFERROR(_FV(A149,"Employees"), "NA")</f>
        <v>11707</v>
      </c>
      <c r="F149" t="str" cm="1">
        <f t="array" ref="F149">_FV(A149,"Industry")</f>
        <v>Electrical Utilities &amp; IPPs</v>
      </c>
      <c r="G149" s="3" cm="1">
        <f t="array" ref="G149">IFERROR(_FV(A149,"Year incorporated",TRUE), "NA")</f>
        <v>1992</v>
      </c>
      <c r="H149" s="3" t="str" cm="1">
        <f t="array" ref="H149">_FV(A149,"Exchange")</f>
        <v>New York Stock Exchange</v>
      </c>
      <c r="I149" t="str" cm="1">
        <f t="array" ref="I149">_FV(A149,"Currency")</f>
        <v>USD</v>
      </c>
      <c r="J149" s="7" cm="1">
        <f t="array" ref="J149">_FV(A149,"Price")</f>
        <v>94.525000000000006</v>
      </c>
      <c r="K149" s="7" cm="1">
        <f t="array" ref="K149">_FV(A149,"Previous close",TRUE)</f>
        <v>93.85</v>
      </c>
      <c r="L149" s="7" cm="1">
        <f t="array" ref="L149">_FV(A149,"Change")</f>
        <v>0.67500000000000004</v>
      </c>
      <c r="M149" s="4" cm="1">
        <f t="array" ref="M149">_FV(A149,"Change (%)",TRUE)</f>
        <v>7.1919999999999996E-3</v>
      </c>
      <c r="N149" s="7" cm="1">
        <f t="array" ref="N149">IFERROR(_FV(A149,"Open"), "NA")</f>
        <v>94.465000000000003</v>
      </c>
      <c r="O149" s="7" cm="1">
        <f t="array" ref="O149">IFERROR(_FV(A149,"High"), "NA")</f>
        <v>94.647900000000007</v>
      </c>
      <c r="P149" s="7" cm="1">
        <f t="array" ref="P149">IFERROR(_FV(A149,"Low"), "NA")</f>
        <v>93.88</v>
      </c>
      <c r="Q149" s="7" cm="1">
        <f t="array" ref="Q149">IFERROR(_FV(A149,"52 week high",TRUE),"NA")</f>
        <v>122.11</v>
      </c>
      <c r="R149" s="7" cm="1">
        <f t="array" ref="R149">IFERROR(_FV(A149,"52 week low",TRUE),"NA")</f>
        <v>91.8</v>
      </c>
      <c r="S149" s="3" cm="1">
        <f t="array" ref="S149">_FV(A149,"Shares outstanding",TRUE)</f>
        <v>211455600</v>
      </c>
      <c r="T149" s="7" cm="1">
        <f t="array" ref="T149">_FV(A149,"Volume")</f>
        <v>505527</v>
      </c>
      <c r="U149" s="3" cm="1">
        <f t="array" ref="U149">IFERROR(_FV(A149,"Volume average",TRUE), "NA")</f>
        <v>1533178</v>
      </c>
      <c r="V149" s="5" cm="1">
        <f t="array" ref="V149">IFERROR(_FV(A149,"Beta"), "NA")</f>
        <v>0.6502</v>
      </c>
      <c r="W149" s="3" cm="1">
        <f t="array" ref="W149">_FV(A149,"Market cap",TRUE)</f>
        <v>19987840590</v>
      </c>
      <c r="X149" s="7" cm="1">
        <f t="array" ref="X149">IFERROR(_FV(A149,"P/E",TRUE), "NA")</f>
        <v>14.2996</v>
      </c>
      <c r="Y149" t="str" cm="1">
        <f t="array" ref="Y149">_FV(A149,"Instrument type",TRUE)</f>
        <v>Stock</v>
      </c>
      <c r="Z149" s="6" cm="1">
        <f t="array" ref="Z149">_FV(A149,"Last trade time",TRUE)</f>
        <v>45176.642884849221</v>
      </c>
      <c r="AA149" t="s">
        <v>273</v>
      </c>
      <c r="AB149" t="s">
        <v>26</v>
      </c>
      <c r="AC149" s="3" t="s">
        <v>26</v>
      </c>
      <c r="AD149" s="3" t="s">
        <v>26</v>
      </c>
      <c r="AE149" s="3" t="s">
        <v>26</v>
      </c>
      <c r="AF149" s="7" cm="1">
        <f t="array" ref="AF149">IFERROR(_xldudf_FS_EQUITYMETRICS($B149, "ytd_price_return_daily"),"NA")</f>
        <v>-0.17626700000000001</v>
      </c>
    </row>
    <row r="150" spans="1:32" x14ac:dyDescent="0.2">
      <c r="A150" s="1" t="e" vm="149">
        <v>#VALUE!</v>
      </c>
      <c r="B150" t="str" cm="1">
        <f t="array" ref="B150">_FV(A150,"Ticker symbol",TRUE)</f>
        <v>EOG</v>
      </c>
      <c r="C150" t="str" cm="1">
        <f t="array" ref="C150">_FV(A150,"Official name",TRUE)</f>
        <v>EOG RESOURCES, INC.</v>
      </c>
      <c r="D150" t="str" cm="1">
        <f t="array" ref="D150">_FV(A150,"Headquarters")</f>
        <v>1111 Bagby, Sky Lobby 2, HOUSTON, TX, 77002 US</v>
      </c>
      <c r="E150" s="3" cm="1">
        <f t="array" ref="E150">IFERROR(_FV(A150,"Employees"), "NA")</f>
        <v>2850</v>
      </c>
      <c r="F150" t="str" cm="1">
        <f t="array" ref="F150">_FV(A150,"Industry")</f>
        <v>Oil &amp; Gas</v>
      </c>
      <c r="G150" s="3" cm="1">
        <f t="array" ref="G150">IFERROR(_FV(A150,"Year incorporated",TRUE), "NA")</f>
        <v>1985</v>
      </c>
      <c r="H150" s="3" t="str" cm="1">
        <f t="array" ref="H150">_FV(A150,"Exchange")</f>
        <v>New York Stock Exchange</v>
      </c>
      <c r="I150" t="str" cm="1">
        <f t="array" ref="I150">_FV(A150,"Currency")</f>
        <v>USD</v>
      </c>
      <c r="J150" s="7" cm="1">
        <f t="array" ref="J150">_FV(A150,"Price")</f>
        <v>132.43</v>
      </c>
      <c r="K150" s="7" cm="1">
        <f t="array" ref="K150">_FV(A150,"Previous close",TRUE)</f>
        <v>133.12</v>
      </c>
      <c r="L150" s="7" cm="1">
        <f t="array" ref="L150">_FV(A150,"Change")</f>
        <v>-0.69</v>
      </c>
      <c r="M150" s="4" cm="1">
        <f t="array" ref="M150">_FV(A150,"Change (%)",TRUE)</f>
        <v>-5.1830000000000001E-3</v>
      </c>
      <c r="N150" s="7" cm="1">
        <f t="array" ref="N150">IFERROR(_FV(A150,"Open"), "NA")</f>
        <v>132.58000000000001</v>
      </c>
      <c r="O150" s="7" cm="1">
        <f t="array" ref="O150">IFERROR(_FV(A150,"High"), "NA")</f>
        <v>133.82</v>
      </c>
      <c r="P150" s="7" cm="1">
        <f t="array" ref="P150">IFERROR(_FV(A150,"Low"), "NA")</f>
        <v>131.86000000000001</v>
      </c>
      <c r="Q150" s="7" cm="1">
        <f t="array" ref="Q150">IFERROR(_FV(A150,"52 week high",TRUE),"NA")</f>
        <v>147.7389</v>
      </c>
      <c r="R150" s="7" cm="1">
        <f t="array" ref="R150">IFERROR(_FV(A150,"52 week low",TRUE),"NA")</f>
        <v>98.521699999999996</v>
      </c>
      <c r="S150" s="3" cm="1">
        <f t="array" ref="S150">_FV(A150,"Shares outstanding",TRUE)</f>
        <v>582260900</v>
      </c>
      <c r="T150" s="7" cm="1">
        <f t="array" ref="T150">_FV(A150,"Volume")</f>
        <v>327213</v>
      </c>
      <c r="U150" s="3" cm="1">
        <f t="array" ref="U150">IFERROR(_FV(A150,"Volume average",TRUE), "NA")</f>
        <v>2540019</v>
      </c>
      <c r="V150" s="5" cm="1">
        <f t="array" ref="V150">IFERROR(_FV(A150,"Beta"), "NA")</f>
        <v>1.5561</v>
      </c>
      <c r="W150" s="3" cm="1">
        <f t="array" ref="W150">_FV(A150,"Market cap",TRUE)</f>
        <v>77108810987</v>
      </c>
      <c r="X150" s="7" cm="1">
        <f t="array" ref="X150">IFERROR(_FV(A150,"P/E",TRUE), "NA")</f>
        <v>8.9663000000000004</v>
      </c>
      <c r="Y150" t="str" cm="1">
        <f t="array" ref="Y150">_FV(A150,"Instrument type",TRUE)</f>
        <v>Stock</v>
      </c>
      <c r="Z150" s="6" cm="1">
        <f t="array" ref="Z150">_FV(A150,"Last trade time",TRUE)</f>
        <v>45176.643006863284</v>
      </c>
      <c r="AA150" t="s">
        <v>274</v>
      </c>
      <c r="AB150" t="s">
        <v>26</v>
      </c>
      <c r="AC150" s="3">
        <v>5972000000</v>
      </c>
      <c r="AD150" s="3">
        <v>2774000000</v>
      </c>
      <c r="AE150" s="3">
        <v>5513000000</v>
      </c>
      <c r="AF150" s="7" cm="1">
        <f t="array" ref="AF150">IFERROR(_xldudf_FS_EQUITYMETRICS($B150, "ytd_price_return_daily"),"NA")</f>
        <v>2.988E-2</v>
      </c>
    </row>
    <row r="151" spans="1:32" x14ac:dyDescent="0.2">
      <c r="A151" s="1" t="e" vm="150">
        <v>#VALUE!</v>
      </c>
      <c r="B151" t="str" cm="1">
        <f t="array" ref="B151">_FV(A151,"Ticker symbol",TRUE)</f>
        <v>EQT</v>
      </c>
      <c r="C151" t="str" cm="1">
        <f t="array" ref="C151">_FV(A151,"Official name",TRUE)</f>
        <v>EQT CORPORATION</v>
      </c>
      <c r="D151" t="str" cm="1">
        <f t="array" ref="D151">_FV(A151,"Headquarters")</f>
        <v>SUITE 1700, 625 LIBERTY AVENUE, PITTSBURGH, PA, 15222 US</v>
      </c>
      <c r="E151" s="3" cm="1">
        <f t="array" ref="E151">IFERROR(_FV(A151,"Employees"), "NA")</f>
        <v>744</v>
      </c>
      <c r="F151" t="str" cm="1">
        <f t="array" ref="F151">_FV(A151,"Industry")</f>
        <v>Oil &amp; Gas</v>
      </c>
      <c r="G151" s="3" cm="1">
        <f t="array" ref="G151">IFERROR(_FV(A151,"Year incorporated",TRUE), "NA")</f>
        <v>2008</v>
      </c>
      <c r="H151" s="3" t="str" cm="1">
        <f t="array" ref="H151">_FV(A151,"Exchange")</f>
        <v>New York Stock Exchange</v>
      </c>
      <c r="I151" t="str" cm="1">
        <f t="array" ref="I151">_FV(A151,"Currency")</f>
        <v>USD</v>
      </c>
      <c r="J151" s="7" cm="1">
        <f t="array" ref="J151">_FV(A151,"Price")</f>
        <v>42.305</v>
      </c>
      <c r="K151" s="7" cm="1">
        <f t="array" ref="K151">_FV(A151,"Previous close",TRUE)</f>
        <v>42.33</v>
      </c>
      <c r="L151" s="7" cm="1">
        <f t="array" ref="L151">_FV(A151,"Change")</f>
        <v>-2.5000000000000001E-2</v>
      </c>
      <c r="M151" s="4" cm="1">
        <f t="array" ref="M151">_FV(A151,"Change (%)",TRUE)</f>
        <v>-5.9060000000000004E-4</v>
      </c>
      <c r="N151" s="7" cm="1">
        <f t="array" ref="N151">IFERROR(_FV(A151,"Open"), "NA")</f>
        <v>42.414999999999999</v>
      </c>
      <c r="O151" s="7" cm="1">
        <f t="array" ref="O151">IFERROR(_FV(A151,"High"), "NA")</f>
        <v>42.53</v>
      </c>
      <c r="P151" s="7" cm="1">
        <f t="array" ref="P151">IFERROR(_FV(A151,"Low"), "NA")</f>
        <v>42.06</v>
      </c>
      <c r="Q151" s="7" cm="1">
        <f t="array" ref="Q151">IFERROR(_FV(A151,"52 week high",TRUE),"NA")</f>
        <v>51.97</v>
      </c>
      <c r="R151" s="7" cm="1">
        <f t="array" ref="R151">IFERROR(_FV(A151,"52 week low",TRUE),"NA")</f>
        <v>28.105</v>
      </c>
      <c r="S151" s="3" cm="1">
        <f t="array" ref="S151">_FV(A151,"Shares outstanding",TRUE)</f>
        <v>411257500</v>
      </c>
      <c r="T151" s="7" cm="1">
        <f t="array" ref="T151">_FV(A151,"Volume")</f>
        <v>1079119</v>
      </c>
      <c r="U151" s="3" cm="1">
        <f t="array" ref="U151">IFERROR(_FV(A151,"Volume average",TRUE), "NA")</f>
        <v>4708538</v>
      </c>
      <c r="V151" s="5" cm="1">
        <f t="array" ref="V151">IFERROR(_FV(A151,"Beta"), "NA")</f>
        <v>1.2276</v>
      </c>
      <c r="W151" s="3" cm="1">
        <f t="array" ref="W151">_FV(A151,"Market cap",TRUE)</f>
        <v>17398248537</v>
      </c>
      <c r="X151" s="7" cm="1">
        <f t="array" ref="X151">IFERROR(_FV(A151,"P/E",TRUE), "NA")</f>
        <v>5.2477</v>
      </c>
      <c r="Y151" t="str" cm="1">
        <f t="array" ref="Y151">_FV(A151,"Instrument type",TRUE)</f>
        <v>Stock</v>
      </c>
      <c r="Z151" s="6" cm="1">
        <f t="array" ref="Z151">_FV(A151,"Last trade time",TRUE)</f>
        <v>45176.64303810156</v>
      </c>
      <c r="AA151" t="s">
        <v>275</v>
      </c>
      <c r="AB151" t="s">
        <v>26</v>
      </c>
      <c r="AC151" s="3">
        <v>1458644000</v>
      </c>
      <c r="AD151" s="3">
        <v>1608089000</v>
      </c>
      <c r="AE151" s="3" t="s">
        <v>26</v>
      </c>
      <c r="AF151" s="7" cm="1">
        <f t="array" ref="AF151">IFERROR(_xldudf_FS_EQUITYMETRICS($B151, "ytd_price_return_daily"),"NA")</f>
        <v>0.27726899999999999</v>
      </c>
    </row>
    <row r="152" spans="1:32" x14ac:dyDescent="0.2">
      <c r="A152" s="1" t="e" vm="151">
        <v>#VALUE!</v>
      </c>
      <c r="B152" t="str" cm="1">
        <f t="array" ref="B152">_FV(A152,"Ticker symbol",TRUE)</f>
        <v>EFX</v>
      </c>
      <c r="C152" t="str" cm="1">
        <f t="array" ref="C152">_FV(A152,"Official name",TRUE)</f>
        <v>EQUIFAX INC.</v>
      </c>
      <c r="D152" t="str" cm="1">
        <f t="array" ref="D152">_FV(A152,"Headquarters")</f>
        <v>1550 Peachtree St NW, ATLANTA, GA, 30309-2402 US</v>
      </c>
      <c r="E152" s="3" cm="1">
        <f t="array" ref="E152">IFERROR(_FV(A152,"Employees"), "NA")</f>
        <v>14000</v>
      </c>
      <c r="F152" t="str" cm="1">
        <f t="array" ref="F152">_FV(A152,"Industry")</f>
        <v>Professional &amp; Commercial Services</v>
      </c>
      <c r="G152" s="3" cm="1">
        <f t="array" ref="G152">IFERROR(_FV(A152,"Year incorporated",TRUE), "NA")</f>
        <v>1913</v>
      </c>
      <c r="H152" s="3" t="str" cm="1">
        <f t="array" ref="H152">_FV(A152,"Exchange")</f>
        <v>New York Stock Exchange</v>
      </c>
      <c r="I152" t="str" cm="1">
        <f t="array" ref="I152">_FV(A152,"Currency")</f>
        <v>USD</v>
      </c>
      <c r="J152" s="7" cm="1">
        <f t="array" ref="J152">_FV(A152,"Price")</f>
        <v>202.9</v>
      </c>
      <c r="K152" s="7" cm="1">
        <f t="array" ref="K152">_FV(A152,"Previous close",TRUE)</f>
        <v>204.19</v>
      </c>
      <c r="L152" s="7" cm="1">
        <f t="array" ref="L152">_FV(A152,"Change")</f>
        <v>-1.29</v>
      </c>
      <c r="M152" s="4" cm="1">
        <f t="array" ref="M152">_FV(A152,"Change (%)",TRUE)</f>
        <v>-6.3180000000000007E-3</v>
      </c>
      <c r="N152" s="7" cm="1">
        <f t="array" ref="N152">IFERROR(_FV(A152,"Open"), "NA")</f>
        <v>203.92</v>
      </c>
      <c r="O152" s="7" cm="1">
        <f t="array" ref="O152">IFERROR(_FV(A152,"High"), "NA")</f>
        <v>204.1019</v>
      </c>
      <c r="P152" s="7" cm="1">
        <f t="array" ref="P152">IFERROR(_FV(A152,"Low"), "NA")</f>
        <v>201.66</v>
      </c>
      <c r="Q152" s="7" cm="1">
        <f t="array" ref="Q152">IFERROR(_FV(A152,"52 week high",TRUE),"NA")</f>
        <v>240.35</v>
      </c>
      <c r="R152" s="7" cm="1">
        <f t="array" ref="R152">IFERROR(_FV(A152,"52 week low",TRUE),"NA")</f>
        <v>145.97999999999999</v>
      </c>
      <c r="S152" s="3" cm="1">
        <f t="array" ref="S152">_FV(A152,"Shares outstanding",TRUE)</f>
        <v>122720100</v>
      </c>
      <c r="T152" s="7" cm="1">
        <f t="array" ref="T152">_FV(A152,"Volume")</f>
        <v>63106</v>
      </c>
      <c r="U152" s="3" cm="1">
        <f t="array" ref="U152">IFERROR(_FV(A152,"Volume average",TRUE), "NA")</f>
        <v>757012</v>
      </c>
      <c r="V152" s="5" cm="1">
        <f t="array" ref="V152">IFERROR(_FV(A152,"Beta"), "NA")</f>
        <v>1.4424999999999999</v>
      </c>
      <c r="W152" s="3" cm="1">
        <f t="array" ref="W152">_FV(A152,"Market cap",TRUE)</f>
        <v>24899908290</v>
      </c>
      <c r="X152" s="7" cm="1">
        <f t="array" ref="X152">IFERROR(_FV(A152,"P/E",TRUE), "NA")</f>
        <v>48.06</v>
      </c>
      <c r="Y152" t="str" cm="1">
        <f t="array" ref="Y152">_FV(A152,"Instrument type",TRUE)</f>
        <v>Stock</v>
      </c>
      <c r="Z152" s="6" cm="1">
        <f t="array" ref="Z152">_FV(A152,"Last trade time",TRUE)</f>
        <v>45176.642901318752</v>
      </c>
      <c r="AA152" t="s">
        <v>276</v>
      </c>
      <c r="AB152">
        <v>696200000</v>
      </c>
      <c r="AC152" s="3" t="s">
        <v>26</v>
      </c>
      <c r="AD152" s="3">
        <v>857700000</v>
      </c>
      <c r="AE152" s="3" t="s">
        <v>26</v>
      </c>
      <c r="AF152" s="7" cm="1">
        <f t="array" ref="AF152">IFERROR(_xldudf_FS_EQUITYMETRICS($B152, "ytd_price_return_daily"),"NA")</f>
        <v>4.9907E-2</v>
      </c>
    </row>
    <row r="153" spans="1:32" x14ac:dyDescent="0.2">
      <c r="A153" s="1" t="e" vm="152">
        <v>#VALUE!</v>
      </c>
      <c r="B153" t="str" cm="1">
        <f t="array" ref="B153">_FV(A153,"Ticker symbol",TRUE)</f>
        <v>EQR</v>
      </c>
      <c r="C153" t="str" cm="1">
        <f t="array" ref="C153">_FV(A153,"Official name",TRUE)</f>
        <v>EQUITY RESIDENTIAL</v>
      </c>
      <c r="D153" t="str" cm="1">
        <f t="array" ref="D153">_FV(A153,"Headquarters")</f>
        <v>Equity Residential, Two North Riverside Plaza, Suite 400, CHICAGO, IL, 60606 US</v>
      </c>
      <c r="E153" s="3" cm="1">
        <f t="array" ref="E153">IFERROR(_FV(A153,"Employees"), "NA")</f>
        <v>2400</v>
      </c>
      <c r="F153" t="str" cm="1">
        <f t="array" ref="F153">_FV(A153,"Industry")</f>
        <v>Residential &amp; Commercial REIT</v>
      </c>
      <c r="G153" s="3" cm="1">
        <f t="array" ref="G153">IFERROR(_FV(A153,"Year incorporated",TRUE), "NA")</f>
        <v>1992</v>
      </c>
      <c r="H153" s="3" t="str" cm="1">
        <f t="array" ref="H153">_FV(A153,"Exchange")</f>
        <v>Deutsche Boerse AG</v>
      </c>
      <c r="I153" t="str" cm="1">
        <f t="array" ref="I153">_FV(A153,"Currency")</f>
        <v>EUR</v>
      </c>
      <c r="J153" s="7" cm="1">
        <f t="array" ref="J153">_FV(A153,"Price")</f>
        <v>59</v>
      </c>
      <c r="K153" s="7" cm="1">
        <f t="array" ref="K153">_FV(A153,"Previous close",TRUE)</f>
        <v>59</v>
      </c>
      <c r="L153" s="7" cm="1">
        <f t="array" ref="L153">_FV(A153,"Change")</f>
        <v>0</v>
      </c>
      <c r="M153" s="4" cm="1">
        <f t="array" ref="M153">_FV(A153,"Change (%)",TRUE)</f>
        <v>0</v>
      </c>
      <c r="N153" s="7" cm="1">
        <f t="array" ref="N153">IFERROR(_FV(A153,"Open"), "NA")</f>
        <v>59</v>
      </c>
      <c r="O153" s="7" cm="1">
        <f t="array" ref="O153">IFERROR(_FV(A153,"High"), "NA")</f>
        <v>59</v>
      </c>
      <c r="P153" s="7" cm="1">
        <f t="array" ref="P153">IFERROR(_FV(A153,"Low"), "NA")</f>
        <v>58.5</v>
      </c>
      <c r="Q153" s="7" cm="1">
        <f t="array" ref="Q153">IFERROR(_FV(A153,"52 week high",TRUE),"NA")</f>
        <v>87</v>
      </c>
      <c r="R153" s="7" cm="1">
        <f t="array" ref="R153">IFERROR(_FV(A153,"52 week low",TRUE),"NA")</f>
        <v>39</v>
      </c>
      <c r="S153" s="3" cm="1">
        <f t="array" ref="S153">_FV(A153,"Shares outstanding",TRUE)</f>
        <v>379032400</v>
      </c>
      <c r="T153" s="7" cm="1">
        <f t="array" ref="T153">_FV(A153,"Volume")</f>
        <v>40</v>
      </c>
      <c r="U153" s="3" cm="1">
        <f t="array" ref="U153">IFERROR(_FV(A153,"Volume average",TRUE), "NA")</f>
        <v>1168520</v>
      </c>
      <c r="V153" s="5" cm="1">
        <f t="array" ref="V153">IFERROR(_FV(A153,"Beta"), "NA")</f>
        <v>0.83779999999999999</v>
      </c>
      <c r="W153" s="3" cm="1">
        <f t="array" ref="W153">_FV(A153,"Market cap",TRUE)</f>
        <v>24110250000</v>
      </c>
      <c r="X153" s="7" cm="1">
        <f t="array" ref="X153">IFERROR(_FV(A153,"P/E",TRUE), "NA")</f>
        <v>29.07</v>
      </c>
      <c r="Y153" t="str" cm="1">
        <f t="array" ref="Y153">_FV(A153,"Instrument type",TRUE)</f>
        <v>Stock</v>
      </c>
      <c r="Z153" s="6" cm="1">
        <f t="array" ref="Z153">_FV(A153,"Last trade time",TRUE)</f>
        <v>45176.625694444447</v>
      </c>
      <c r="AA153" t="s">
        <v>277</v>
      </c>
      <c r="AB153" t="s">
        <v>26</v>
      </c>
      <c r="AC153" s="3">
        <v>53869000</v>
      </c>
      <c r="AD153" s="3" t="s">
        <v>26</v>
      </c>
      <c r="AE153" s="3" t="s">
        <v>26</v>
      </c>
      <c r="AF153" s="7" cm="1">
        <f t="array" ref="AF153">IFERROR(_xldudf_FS_EQUITYMETRICS($B153, "ytd_price_return_daily"),"NA")</f>
        <v>8.1355999999999998E-2</v>
      </c>
    </row>
    <row r="154" spans="1:32" x14ac:dyDescent="0.2">
      <c r="A154" s="1" t="e" vm="153">
        <v>#VALUE!</v>
      </c>
      <c r="B154" t="str" cm="1">
        <f t="array" ref="B154">_FV(A154,"Ticker symbol",TRUE)</f>
        <v>EXC</v>
      </c>
      <c r="C154" t="str" cm="1">
        <f t="array" ref="C154">_FV(A154,"Official name",TRUE)</f>
        <v>EXELON CORPORATION</v>
      </c>
      <c r="D154" t="str" cm="1">
        <f t="array" ref="D154">_FV(A154,"Headquarters")</f>
        <v>PO BOX 805398, CHICAGO, IL, 60680-5398 US</v>
      </c>
      <c r="E154" s="3" cm="1">
        <f t="array" ref="E154">IFERROR(_FV(A154,"Employees"), "NA")</f>
        <v>19063</v>
      </c>
      <c r="F154" t="str" cm="1">
        <f t="array" ref="F154">_FV(A154,"Industry")</f>
        <v>Electrical Utilities &amp; IPPs</v>
      </c>
      <c r="G154" s="3" cm="1">
        <f t="array" ref="G154">IFERROR(_FV(A154,"Year incorporated",TRUE), "NA")</f>
        <v>1999</v>
      </c>
      <c r="H154" s="3" t="str" cm="1">
        <f t="array" ref="H154">_FV(A154,"Exchange")</f>
        <v>Nasdaq Stock Market</v>
      </c>
      <c r="I154" t="str" cm="1">
        <f t="array" ref="I154">_FV(A154,"Currency")</f>
        <v>USD</v>
      </c>
      <c r="J154" s="7" cm="1">
        <f t="array" ref="J154">_FV(A154,"Price")</f>
        <v>40.755000000000003</v>
      </c>
      <c r="K154" s="7" cm="1">
        <f t="array" ref="K154">_FV(A154,"Previous close",TRUE)</f>
        <v>39.86</v>
      </c>
      <c r="L154" s="7" cm="1">
        <f t="array" ref="L154">_FV(A154,"Change")</f>
        <v>0.89500000000000002</v>
      </c>
      <c r="M154" s="4" cm="1">
        <f t="array" ref="M154">_FV(A154,"Change (%)",TRUE)</f>
        <v>2.2454000000000002E-2</v>
      </c>
      <c r="N154" s="7" cm="1">
        <f t="array" ref="N154">IFERROR(_FV(A154,"Open"), "NA")</f>
        <v>40.229999999999997</v>
      </c>
      <c r="O154" s="7" cm="1">
        <f t="array" ref="O154">IFERROR(_FV(A154,"High"), "NA")</f>
        <v>40.765000000000001</v>
      </c>
      <c r="P154" s="7" cm="1">
        <f t="array" ref="P154">IFERROR(_FV(A154,"Low"), "NA")</f>
        <v>40.1</v>
      </c>
      <c r="Q154" s="7" cm="1">
        <f t="array" ref="Q154">IFERROR(_FV(A154,"52 week high",TRUE),"NA")</f>
        <v>46.19</v>
      </c>
      <c r="R154" s="7" cm="1">
        <f t="array" ref="R154">IFERROR(_FV(A154,"52 week low",TRUE),"NA")</f>
        <v>35.185000000000002</v>
      </c>
      <c r="S154" s="3" cm="1">
        <f t="array" ref="S154">_FV(A154,"Shares outstanding",TRUE)</f>
        <v>995219200</v>
      </c>
      <c r="T154" s="7" cm="1">
        <f t="array" ref="T154">_FV(A154,"Volume")</f>
        <v>1578804</v>
      </c>
      <c r="U154" s="3" cm="1">
        <f t="array" ref="U154">IFERROR(_FV(A154,"Volume average",TRUE), "NA")</f>
        <v>4550179</v>
      </c>
      <c r="V154" s="5" cm="1">
        <f t="array" ref="V154">IFERROR(_FV(A154,"Beta"), "NA")</f>
        <v>0.54759999999999998</v>
      </c>
      <c r="W154" s="3" cm="1">
        <f t="array" ref="W154">_FV(A154,"Market cap",TRUE)</f>
        <v>40560158496</v>
      </c>
      <c r="X154" s="7" cm="1">
        <f t="array" ref="X154">IFERROR(_FV(A154,"P/E",TRUE), "NA")</f>
        <v>18.6845</v>
      </c>
      <c r="Y154" t="str" cm="1">
        <f t="array" ref="Y154">_FV(A154,"Instrument type",TRUE)</f>
        <v>Stock</v>
      </c>
      <c r="Z154" s="6" cm="1">
        <f t="array" ref="Z154">_FV(A154,"Last trade time",TRUE)</f>
        <v>45176.642989073436</v>
      </c>
      <c r="AA154" t="s">
        <v>278</v>
      </c>
      <c r="AB154" t="s">
        <v>26</v>
      </c>
      <c r="AC154" s="3">
        <v>407000000</v>
      </c>
      <c r="AD154" s="3">
        <v>2217000000</v>
      </c>
      <c r="AE154" s="3">
        <v>10611000000</v>
      </c>
      <c r="AF154" s="7" cm="1">
        <f t="array" ref="AF154">IFERROR(_xldudf_FS_EQUITYMETRICS($B154, "ytd_price_return_daily"),"NA")</f>
        <v>-8.6051000000000002E-2</v>
      </c>
    </row>
    <row r="155" spans="1:32" x14ac:dyDescent="0.2">
      <c r="A155" s="1" t="e" vm="154">
        <v>#VALUE!</v>
      </c>
      <c r="B155" t="str" cm="1">
        <f t="array" ref="B155">_FV(A155,"Ticker symbol",TRUE)</f>
        <v>EXPE</v>
      </c>
      <c r="C155" t="str" cm="1">
        <f t="array" ref="C155">_FV(A155,"Official name",TRUE)</f>
        <v>EXPEDIA GROUP, INC.</v>
      </c>
      <c r="D155" t="str" cm="1">
        <f t="array" ref="D155">_FV(A155,"Headquarters")</f>
        <v>1111 Expedia Group Way W, SEATTLE, WA, 98119-1111 US</v>
      </c>
      <c r="E155" s="3" cm="1">
        <f t="array" ref="E155">IFERROR(_FV(A155,"Employees"), "NA")</f>
        <v>16500</v>
      </c>
      <c r="F155" t="str" cm="1">
        <f t="array" ref="F155">_FV(A155,"Industry")</f>
        <v>Hotels &amp; Entertainment Services</v>
      </c>
      <c r="G155" s="3" cm="1">
        <f t="array" ref="G155">IFERROR(_FV(A155,"Year incorporated",TRUE), "NA")</f>
        <v>2005</v>
      </c>
      <c r="H155" s="3" t="str" cm="1">
        <f t="array" ref="H155">_FV(A155,"Exchange")</f>
        <v>Nasdaq Stock Market</v>
      </c>
      <c r="I155" t="str" cm="1">
        <f t="array" ref="I155">_FV(A155,"Currency")</f>
        <v>USD</v>
      </c>
      <c r="J155" s="7" cm="1">
        <f t="array" ref="J155">_FV(A155,"Price")</f>
        <v>104.005</v>
      </c>
      <c r="K155" s="7" cm="1">
        <f t="array" ref="K155">_FV(A155,"Previous close",TRUE)</f>
        <v>108.41</v>
      </c>
      <c r="L155" s="7" cm="1">
        <f t="array" ref="L155">_FV(A155,"Change")</f>
        <v>-4.4050000000000002</v>
      </c>
      <c r="M155" s="4" cm="1">
        <f t="array" ref="M155">_FV(A155,"Change (%)",TRUE)</f>
        <v>-4.0633000000000002E-2</v>
      </c>
      <c r="N155" s="7" cm="1">
        <f t="array" ref="N155">IFERROR(_FV(A155,"Open"), "NA")</f>
        <v>107</v>
      </c>
      <c r="O155" s="7" cm="1">
        <f t="array" ref="O155">IFERROR(_FV(A155,"High"), "NA")</f>
        <v>107</v>
      </c>
      <c r="P155" s="7" cm="1">
        <f t="array" ref="P155">IFERROR(_FV(A155,"Low"), "NA")</f>
        <v>103.84</v>
      </c>
      <c r="Q155" s="7" cm="1">
        <f t="array" ref="Q155">IFERROR(_FV(A155,"52 week high",TRUE),"NA")</f>
        <v>124.95</v>
      </c>
      <c r="R155" s="7" cm="1">
        <f t="array" ref="R155">IFERROR(_FV(A155,"52 week low",TRUE),"NA")</f>
        <v>82.39</v>
      </c>
      <c r="S155" s="3" cm="1">
        <f t="array" ref="S155">_FV(A155,"Shares outstanding",TRUE)</f>
        <v>143364600</v>
      </c>
      <c r="T155" s="7" cm="1">
        <f t="array" ref="T155">_FV(A155,"Volume")</f>
        <v>1329676</v>
      </c>
      <c r="U155" s="3" cm="1">
        <f t="array" ref="U155">IFERROR(_FV(A155,"Volume average",TRUE), "NA")</f>
        <v>2894702</v>
      </c>
      <c r="V155" s="5" cm="1">
        <f t="array" ref="V155">IFERROR(_FV(A155,"Beta"), "NA")</f>
        <v>1.6361000000000001</v>
      </c>
      <c r="W155" s="3" cm="1">
        <f t="array" ref="W155">_FV(A155,"Market cap",TRUE)</f>
        <v>14910635223</v>
      </c>
      <c r="X155" s="7" cm="1">
        <f t="array" ref="X155">IFERROR(_FV(A155,"P/E",TRUE), "NA")</f>
        <v>19.108000000000001</v>
      </c>
      <c r="Y155" t="str" cm="1">
        <f t="array" ref="Y155">_FV(A155,"Instrument type",TRUE)</f>
        <v>Stock</v>
      </c>
      <c r="Z155" s="6" cm="1">
        <f t="array" ref="Z155">_FV(A155,"Last trade time",TRUE)</f>
        <v>45176.642995150003</v>
      </c>
      <c r="AA155" t="s">
        <v>279</v>
      </c>
      <c r="AB155" t="s">
        <v>26</v>
      </c>
      <c r="AC155" s="3">
        <v>4096000000</v>
      </c>
      <c r="AD155" s="3">
        <v>2078000000</v>
      </c>
      <c r="AE155" s="3" t="s">
        <v>26</v>
      </c>
      <c r="AF155" s="7" cm="1">
        <f t="array" ref="AF155">IFERROR(_xldudf_FS_EQUITYMETRICS($B155, "ytd_price_return_daily"),"NA")</f>
        <v>0.25821899999999998</v>
      </c>
    </row>
    <row r="156" spans="1:32" x14ac:dyDescent="0.2">
      <c r="A156" s="1" t="e" vm="155">
        <v>#VALUE!</v>
      </c>
      <c r="B156" t="str" cm="1">
        <f t="array" ref="B156">_FV(A156,"Ticker symbol",TRUE)</f>
        <v>EXPD</v>
      </c>
      <c r="C156" t="str" cm="1">
        <f t="array" ref="C156">_FV(A156,"Official name",TRUE)</f>
        <v>EXPEDITORS INTERNATIONAL OF WASHINGTON, INC</v>
      </c>
      <c r="D156" t="str" cm="1">
        <f t="array" ref="D156">_FV(A156,"Headquarters")</f>
        <v>1015 Third Avenue, SEATTLE, WA, 98104 US</v>
      </c>
      <c r="E156" s="3" cm="1">
        <f t="array" ref="E156">IFERROR(_FV(A156,"Employees"), "NA")</f>
        <v>19900</v>
      </c>
      <c r="F156" t="str" cm="1">
        <f t="array" ref="F156">_FV(A156,"Industry")</f>
        <v>Freight &amp; Logistics Services</v>
      </c>
      <c r="G156" s="3" cm="1">
        <f t="array" ref="G156">IFERROR(_FV(A156,"Year incorporated",TRUE), "NA")</f>
        <v>1979</v>
      </c>
      <c r="H156" s="3" t="str" cm="1">
        <f t="array" ref="H156">_FV(A156,"Exchange")</f>
        <v>Nasdaq Stock Market</v>
      </c>
      <c r="I156" t="str" cm="1">
        <f t="array" ref="I156">_FV(A156,"Currency")</f>
        <v>USD</v>
      </c>
      <c r="J156" s="7" cm="1">
        <f t="array" ref="J156">_FV(A156,"Price")</f>
        <v>115.08</v>
      </c>
      <c r="K156" s="7" cm="1">
        <f t="array" ref="K156">_FV(A156,"Previous close",TRUE)</f>
        <v>115.59</v>
      </c>
      <c r="L156" s="7" cm="1">
        <f t="array" ref="L156">_FV(A156,"Change")</f>
        <v>-0.51</v>
      </c>
      <c r="M156" s="4" cm="1">
        <f t="array" ref="M156">_FV(A156,"Change (%)",TRUE)</f>
        <v>-4.4120000000000001E-3</v>
      </c>
      <c r="N156" s="7" cm="1">
        <f t="array" ref="N156">IFERROR(_FV(A156,"Open"), "NA")</f>
        <v>115.58</v>
      </c>
      <c r="O156" s="7" cm="1">
        <f t="array" ref="O156">IFERROR(_FV(A156,"High"), "NA")</f>
        <v>115.88</v>
      </c>
      <c r="P156" s="7" cm="1">
        <f t="array" ref="P156">IFERROR(_FV(A156,"Low"), "NA")</f>
        <v>114.23</v>
      </c>
      <c r="Q156" s="7" cm="1">
        <f t="array" ref="Q156">IFERROR(_FV(A156,"52 week high",TRUE),"NA")</f>
        <v>128.04499999999999</v>
      </c>
      <c r="R156" s="7" cm="1">
        <f t="array" ref="R156">IFERROR(_FV(A156,"52 week low",TRUE),"NA")</f>
        <v>86.08</v>
      </c>
      <c r="S156" s="3" cm="1">
        <f t="array" ref="S156">_FV(A156,"Shares outstanding",TRUE)</f>
        <v>147897200</v>
      </c>
      <c r="T156" s="7" cm="1">
        <f t="array" ref="T156">_FV(A156,"Volume")</f>
        <v>241706</v>
      </c>
      <c r="U156" s="3" cm="1">
        <f t="array" ref="U156">IFERROR(_FV(A156,"Volume average",TRUE), "NA")</f>
        <v>916169</v>
      </c>
      <c r="V156" s="5" cm="1">
        <f t="array" ref="V156">IFERROR(_FV(A156,"Beta"), "NA")</f>
        <v>1.0144</v>
      </c>
      <c r="W156" s="3" cm="1">
        <f t="array" ref="W156">_FV(A156,"Market cap",TRUE)</f>
        <v>17095430000</v>
      </c>
      <c r="X156" s="7" cm="1">
        <f t="array" ref="X156">IFERROR(_FV(A156,"P/E",TRUE), "NA")</f>
        <v>17.322600000000001</v>
      </c>
      <c r="Y156" t="str" cm="1">
        <f t="array" ref="Y156">_FV(A156,"Instrument type",TRUE)</f>
        <v>Stock</v>
      </c>
      <c r="Z156" s="6" cm="1">
        <f t="array" ref="Z156">_FV(A156,"Last trade time",TRUE)</f>
        <v>45176.642685219529</v>
      </c>
      <c r="AA156" t="s">
        <v>280</v>
      </c>
      <c r="AB156">
        <v>1357399000</v>
      </c>
      <c r="AC156" s="3" t="s">
        <v>26</v>
      </c>
      <c r="AD156" s="3">
        <v>2107645000</v>
      </c>
      <c r="AE156" s="3" t="s">
        <v>26</v>
      </c>
      <c r="AF156" s="7" cm="1">
        <f t="array" ref="AF156">IFERROR(_xldudf_FS_EQUITYMETRICS($B156, "ytd_price_return_daily"),"NA")</f>
        <v>0.112009</v>
      </c>
    </row>
    <row r="157" spans="1:32" x14ac:dyDescent="0.2">
      <c r="A157" s="1" t="e" vm="156">
        <v>#VALUE!</v>
      </c>
      <c r="B157" t="str" cm="1">
        <f t="array" ref="B157">_FV(A157,"Ticker symbol",TRUE)</f>
        <v>XOM</v>
      </c>
      <c r="C157" t="str" cm="1">
        <f t="array" ref="C157">_FV(A157,"Official name",TRUE)</f>
        <v>EXXON MOBIL CORPORATION</v>
      </c>
      <c r="D157" t="str" cm="1">
        <f t="array" ref="D157">_FV(A157,"Headquarters")</f>
        <v>22777 SPRINGWOODS VILLAGE PARKWAY, SPRING, TX, 77389-1425 US</v>
      </c>
      <c r="E157" s="3" cm="1">
        <f t="array" ref="E157">IFERROR(_FV(A157,"Employees"), "NA")</f>
        <v>62000</v>
      </c>
      <c r="F157" t="str" cm="1">
        <f t="array" ref="F157">_FV(A157,"Industry")</f>
        <v>Oil &amp; Gas</v>
      </c>
      <c r="G157" s="3" cm="1">
        <f t="array" ref="G157">IFERROR(_FV(A157,"Year incorporated",TRUE), "NA")</f>
        <v>1882</v>
      </c>
      <c r="H157" s="3" t="str" cm="1">
        <f t="array" ref="H157">_FV(A157,"Exchange")</f>
        <v>New York Stock Exchange</v>
      </c>
      <c r="I157" t="str" cm="1">
        <f t="array" ref="I157">_FV(A157,"Currency")</f>
        <v>USD</v>
      </c>
      <c r="J157" s="7" cm="1">
        <f t="array" ref="J157">_FV(A157,"Price")</f>
        <v>114.3599</v>
      </c>
      <c r="K157" s="7" cm="1">
        <f t="array" ref="K157">_FV(A157,"Previous close",TRUE)</f>
        <v>114.51</v>
      </c>
      <c r="L157" s="7" cm="1">
        <f t="array" ref="L157">_FV(A157,"Change")</f>
        <v>-0.15010000000000001</v>
      </c>
      <c r="M157" s="4" cm="1">
        <f t="array" ref="M157">_FV(A157,"Change (%)",TRUE)</f>
        <v>-1.3109999999999999E-3</v>
      </c>
      <c r="N157" s="7" cm="1">
        <f t="array" ref="N157">IFERROR(_FV(A157,"Open"), "NA")</f>
        <v>114.7</v>
      </c>
      <c r="O157" s="7" cm="1">
        <f t="array" ref="O157">IFERROR(_FV(A157,"High"), "NA")</f>
        <v>115.85</v>
      </c>
      <c r="P157" s="7" cm="1">
        <f t="array" ref="P157">IFERROR(_FV(A157,"Low"), "NA")</f>
        <v>113.935</v>
      </c>
      <c r="Q157" s="7" cm="1">
        <f t="array" ref="Q157">IFERROR(_FV(A157,"52 week high",TRUE),"NA")</f>
        <v>119.92</v>
      </c>
      <c r="R157" s="7" cm="1">
        <f t="array" ref="R157">IFERROR(_FV(A157,"52 week low",TRUE),"NA")</f>
        <v>83.89</v>
      </c>
      <c r="S157" s="3" cm="1">
        <f t="array" ref="S157">_FV(A157,"Shares outstanding",TRUE)</f>
        <v>4003193000</v>
      </c>
      <c r="T157" s="7" cm="1">
        <f t="array" ref="T157">_FV(A157,"Volume")</f>
        <v>5025132</v>
      </c>
      <c r="U157" s="3" cm="1">
        <f t="array" ref="U157">IFERROR(_FV(A157,"Volume average",TRUE), "NA")</f>
        <v>13928519</v>
      </c>
      <c r="V157" s="5" cm="1">
        <f t="array" ref="V157">IFERROR(_FV(A157,"Beta"), "NA")</f>
        <v>1.0722</v>
      </c>
      <c r="W157" s="3" cm="1">
        <f t="array" ref="W157">_FV(A157,"Market cap",TRUE)</f>
        <v>457804751160</v>
      </c>
      <c r="X157" s="7" cm="1">
        <f t="array" ref="X157">IFERROR(_FV(A157,"P/E",TRUE), "NA")</f>
        <v>9.1641999999999992</v>
      </c>
      <c r="Y157" t="str" cm="1">
        <f t="array" ref="Y157">_FV(A157,"Instrument type",TRUE)</f>
        <v>Stock</v>
      </c>
      <c r="Z157" s="6" cm="1">
        <f t="array" ref="Z157">_FV(A157,"Last trade time",TRUE)</f>
        <v>45176.642999582815</v>
      </c>
      <c r="AA157" t="s">
        <v>40</v>
      </c>
      <c r="AB157" t="s">
        <v>26</v>
      </c>
      <c r="AC157" s="3">
        <v>29640000000</v>
      </c>
      <c r="AD157" s="3" t="s">
        <v>26</v>
      </c>
      <c r="AE157" s="3" t="s">
        <v>26</v>
      </c>
      <c r="AF157" s="7" cm="1">
        <f t="array" ref="AF157">IFERROR(_xldudf_FS_EQUITYMETRICS($B157, "ytd_price_return_daily"),"NA")</f>
        <v>2.9284000000000001E-2</v>
      </c>
    </row>
    <row r="158" spans="1:32" x14ac:dyDescent="0.2">
      <c r="A158" s="1" t="e" vm="157">
        <v>#VALUE!</v>
      </c>
      <c r="B158" t="str" cm="1">
        <f t="array" ref="B158">_FV(A158,"Ticker symbol",TRUE)</f>
        <v>FFIV</v>
      </c>
      <c r="C158" t="str" cm="1">
        <f t="array" ref="C158">_FV(A158,"Official name",TRUE)</f>
        <v>F5, INC.</v>
      </c>
      <c r="D158" t="str" cm="1">
        <f t="array" ref="D158">_FV(A158,"Headquarters")</f>
        <v>801 5Th Avenue, SEATTLE, WA, 98104 US</v>
      </c>
      <c r="E158" s="3" cm="1">
        <f t="array" ref="E158">IFERROR(_FV(A158,"Employees"), "NA")</f>
        <v>7089</v>
      </c>
      <c r="F158" t="str" cm="1">
        <f t="array" ref="F158">_FV(A158,"Industry")</f>
        <v>Software &amp; IT Services</v>
      </c>
      <c r="G158" s="3" cm="1">
        <f t="array" ref="G158">IFERROR(_FV(A158,"Year incorporated",TRUE), "NA")</f>
        <v>1996</v>
      </c>
      <c r="H158" s="3" t="str" cm="1">
        <f t="array" ref="H158">_FV(A158,"Exchange")</f>
        <v>Nasdaq Stock Market</v>
      </c>
      <c r="I158" t="str" cm="1">
        <f t="array" ref="I158">_FV(A158,"Currency")</f>
        <v>USD</v>
      </c>
      <c r="J158" s="7" cm="1">
        <f t="array" ref="J158">_FV(A158,"Price")</f>
        <v>162.25</v>
      </c>
      <c r="K158" s="7" cm="1">
        <f t="array" ref="K158">_FV(A158,"Previous close",TRUE)</f>
        <v>163.82</v>
      </c>
      <c r="L158" s="7" cm="1">
        <f t="array" ref="L158">_FV(A158,"Change")</f>
        <v>-1.57</v>
      </c>
      <c r="M158" s="4" cm="1">
        <f t="array" ref="M158">_FV(A158,"Change (%)",TRUE)</f>
        <v>-9.5840000000000005E-3</v>
      </c>
      <c r="N158" s="7" cm="1">
        <f t="array" ref="N158">IFERROR(_FV(A158,"Open"), "NA")</f>
        <v>162.5</v>
      </c>
      <c r="O158" s="7" cm="1">
        <f t="array" ref="O158">IFERROR(_FV(A158,"High"), "NA")</f>
        <v>162.5</v>
      </c>
      <c r="P158" s="7" cm="1">
        <f t="array" ref="P158">IFERROR(_FV(A158,"Low"), "NA")</f>
        <v>161</v>
      </c>
      <c r="Q158" s="7" cm="1">
        <f t="array" ref="Q158">IFERROR(_FV(A158,"52 week high",TRUE),"NA")</f>
        <v>167.89</v>
      </c>
      <c r="R158" s="7" cm="1">
        <f t="array" ref="R158">IFERROR(_FV(A158,"52 week low",TRUE),"NA")</f>
        <v>127.05</v>
      </c>
      <c r="S158" s="3" cm="1">
        <f t="array" ref="S158">_FV(A158,"Shares outstanding",TRUE)</f>
        <v>59306420</v>
      </c>
      <c r="T158" s="7" cm="1">
        <f t="array" ref="T158">_FV(A158,"Volume")</f>
        <v>42052</v>
      </c>
      <c r="U158" s="3" cm="1">
        <f t="array" ref="U158">IFERROR(_FV(A158,"Volume average",TRUE), "NA")</f>
        <v>369073</v>
      </c>
      <c r="V158" s="5" cm="1">
        <f t="array" ref="V158">IFERROR(_FV(A158,"Beta"), "NA")</f>
        <v>1.0550999999999999</v>
      </c>
      <c r="W158" s="3" cm="1">
        <f t="array" ref="W158">_FV(A158,"Market cap",TRUE)</f>
        <v>9622466645</v>
      </c>
      <c r="X158" s="7" cm="1">
        <f t="array" ref="X158">IFERROR(_FV(A158,"P/E",TRUE), "NA")</f>
        <v>29.805099999999999</v>
      </c>
      <c r="Y158" t="str" cm="1">
        <f t="array" ref="Y158">_FV(A158,"Instrument type",TRUE)</f>
        <v>Stock</v>
      </c>
      <c r="Z158" s="6" cm="1">
        <f t="array" ref="Z158">_FV(A158,"Last trade time",TRUE)</f>
        <v>45176.642779849222</v>
      </c>
      <c r="AA158" t="s">
        <v>281</v>
      </c>
      <c r="AB158" t="s">
        <v>26</v>
      </c>
      <c r="AC158" s="3">
        <v>758012000</v>
      </c>
      <c r="AD158" s="3">
        <v>789686000</v>
      </c>
      <c r="AE158" s="3">
        <v>1839951000</v>
      </c>
      <c r="AF158" s="7" cm="1">
        <f t="array" ref="AF158">IFERROR(_xldudf_FS_EQUITYMETRICS($B158, "ytd_price_return_daily"),"NA")</f>
        <v>0.14688899999999999</v>
      </c>
    </row>
    <row r="159" spans="1:32" x14ac:dyDescent="0.2">
      <c r="A159" s="1" t="e" vm="158">
        <v>#VALUE!</v>
      </c>
      <c r="B159" t="str" cm="1">
        <f t="array" ref="B159">_FV(A159,"Ticker symbol",TRUE)</f>
        <v>FAST</v>
      </c>
      <c r="C159" t="str" cm="1">
        <f t="array" ref="C159">_FV(A159,"Official name",TRUE)</f>
        <v>Fastenal Company</v>
      </c>
      <c r="D159" t="str" cm="1">
        <f t="array" ref="D159">_FV(A159,"Headquarters")</f>
        <v>2001 Theurer Blvd, WINONA, MN, 55987 US</v>
      </c>
      <c r="E159" s="3" cm="1">
        <f t="array" ref="E159">IFERROR(_FV(A159,"Employees"), "NA")</f>
        <v>20631</v>
      </c>
      <c r="F159" t="str" cm="1">
        <f t="array" ref="F159">_FV(A159,"Industry")</f>
        <v>Machinery, Equipment &amp; Components</v>
      </c>
      <c r="G159" s="3" cm="1">
        <f t="array" ref="G159">IFERROR(_FV(A159,"Year incorporated",TRUE), "NA")</f>
        <v>1968</v>
      </c>
      <c r="H159" s="3" t="str" cm="1">
        <f t="array" ref="H159">_FV(A159,"Exchange")</f>
        <v>Nasdaq Stock Market</v>
      </c>
      <c r="I159" t="str" cm="1">
        <f t="array" ref="I159">_FV(A159,"Currency")</f>
        <v>USD</v>
      </c>
      <c r="J159" s="7" cm="1">
        <f t="array" ref="J159">_FV(A159,"Price")</f>
        <v>55.104999999999997</v>
      </c>
      <c r="K159" s="7" cm="1">
        <f t="array" ref="K159">_FV(A159,"Previous close",TRUE)</f>
        <v>55.86</v>
      </c>
      <c r="L159" s="7" cm="1">
        <f t="array" ref="L159">_FV(A159,"Change")</f>
        <v>-0.755</v>
      </c>
      <c r="M159" s="4" cm="1">
        <f t="array" ref="M159">_FV(A159,"Change (%)",TRUE)</f>
        <v>-1.3515999999999999E-2</v>
      </c>
      <c r="N159" s="7" cm="1">
        <f t="array" ref="N159">IFERROR(_FV(A159,"Open"), "NA")</f>
        <v>55.13</v>
      </c>
      <c r="O159" s="7" cm="1">
        <f t="array" ref="O159">IFERROR(_FV(A159,"High"), "NA")</f>
        <v>55.41</v>
      </c>
      <c r="P159" s="7" cm="1">
        <f t="array" ref="P159">IFERROR(_FV(A159,"Low"), "NA")</f>
        <v>54.604999999999997</v>
      </c>
      <c r="Q159" s="7" cm="1">
        <f t="array" ref="Q159">IFERROR(_FV(A159,"52 week high",TRUE),"NA")</f>
        <v>59.43</v>
      </c>
      <c r="R159" s="7" cm="1">
        <f t="array" ref="R159">IFERROR(_FV(A159,"52 week low",TRUE),"NA")</f>
        <v>43.73</v>
      </c>
      <c r="S159" s="3" cm="1">
        <f t="array" ref="S159">_FV(A159,"Shares outstanding",TRUE)</f>
        <v>571333000</v>
      </c>
      <c r="T159" s="7" cm="1">
        <f t="array" ref="T159">_FV(A159,"Volume")</f>
        <v>1413948</v>
      </c>
      <c r="U159" s="3" cm="1">
        <f t="array" ref="U159">IFERROR(_FV(A159,"Volume average",TRUE), "NA")</f>
        <v>2371197</v>
      </c>
      <c r="V159" s="5" cm="1">
        <f t="array" ref="V159">IFERROR(_FV(A159,"Beta"), "NA")</f>
        <v>1.1511</v>
      </c>
      <c r="W159" s="3" cm="1">
        <f t="array" ref="W159">_FV(A159,"Market cap",TRUE)</f>
        <v>31483304965</v>
      </c>
      <c r="X159" s="7" cm="1">
        <f t="array" ref="X159">IFERROR(_FV(A159,"P/E",TRUE), "NA")</f>
        <v>28.506</v>
      </c>
      <c r="Y159" t="str" cm="1">
        <f t="array" ref="Y159">_FV(A159,"Instrument type",TRUE)</f>
        <v>Stock</v>
      </c>
      <c r="Z159" s="6" cm="1">
        <f t="array" ref="Z159">_FV(A159,"Last trade time",TRUE)</f>
        <v>45176.642937325778</v>
      </c>
      <c r="AA159" t="s">
        <v>282</v>
      </c>
      <c r="AB159" t="s">
        <v>26</v>
      </c>
      <c r="AC159" s="3">
        <v>230100000</v>
      </c>
      <c r="AD159" s="3">
        <v>1013200000</v>
      </c>
      <c r="AE159" s="3" t="s">
        <v>26</v>
      </c>
      <c r="AF159" s="7" cm="1">
        <f t="array" ref="AF159">IFERROR(_xldudf_FS_EQUITYMETRICS($B159, "ytd_price_return_daily"),"NA")</f>
        <v>0.18512300000000001</v>
      </c>
    </row>
    <row r="160" spans="1:32" x14ac:dyDescent="0.2">
      <c r="A160" s="1" t="e" vm="159">
        <v>#VALUE!</v>
      </c>
      <c r="B160" t="str" cm="1">
        <f t="array" ref="B160">_FV(A160,"Ticker symbol",TRUE)</f>
        <v>FDX</v>
      </c>
      <c r="C160" t="str" cm="1">
        <f t="array" ref="C160">_FV(A160,"Official name",TRUE)</f>
        <v>FEDEX CORPORATION</v>
      </c>
      <c r="D160" t="str" cm="1">
        <f t="array" ref="D160">_FV(A160,"Headquarters")</f>
        <v>942 South Shady Grove Road, MEMPHIS, TN, 38120-4117 US</v>
      </c>
      <c r="E160" s="3" cm="1">
        <f t="array" ref="E160">IFERROR(_FV(A160,"Employees"), "NA")</f>
        <v>328000</v>
      </c>
      <c r="F160" t="str" cm="1">
        <f t="array" ref="F160">_FV(A160,"Industry")</f>
        <v>Freight &amp; Logistics Services</v>
      </c>
      <c r="G160" s="3" cm="1">
        <f t="array" ref="G160">IFERROR(_FV(A160,"Year incorporated",TRUE), "NA")</f>
        <v>1997</v>
      </c>
      <c r="H160" s="3" t="str" cm="1">
        <f t="array" ref="H160">_FV(A160,"Exchange")</f>
        <v>New York Stock Exchange</v>
      </c>
      <c r="I160" t="str" cm="1">
        <f t="array" ref="I160">_FV(A160,"Currency")</f>
        <v>USD</v>
      </c>
      <c r="J160" s="7" cm="1">
        <f t="array" ref="J160">_FV(A160,"Price")</f>
        <v>255.05500000000001</v>
      </c>
      <c r="K160" s="7" cm="1">
        <f t="array" ref="K160">_FV(A160,"Previous close",TRUE)</f>
        <v>257.47000000000003</v>
      </c>
      <c r="L160" s="7" cm="1">
        <f t="array" ref="L160">_FV(A160,"Change")</f>
        <v>-2.415</v>
      </c>
      <c r="M160" s="4" cm="1">
        <f t="array" ref="M160">_FV(A160,"Change (%)",TRUE)</f>
        <v>-9.3799999999999994E-3</v>
      </c>
      <c r="N160" s="7" cm="1">
        <f t="array" ref="N160">IFERROR(_FV(A160,"Open"), "NA")</f>
        <v>256.495</v>
      </c>
      <c r="O160" s="7" cm="1">
        <f t="array" ref="O160">IFERROR(_FV(A160,"High"), "NA")</f>
        <v>257.35000000000002</v>
      </c>
      <c r="P160" s="7" cm="1">
        <f t="array" ref="P160">IFERROR(_FV(A160,"Low"), "NA")</f>
        <v>254.53</v>
      </c>
      <c r="Q160" s="7" cm="1">
        <f t="array" ref="Q160">IFERROR(_FV(A160,"52 week high",TRUE),"NA")</f>
        <v>270.95</v>
      </c>
      <c r="R160" s="7" cm="1">
        <f t="array" ref="R160">IFERROR(_FV(A160,"52 week low",TRUE),"NA")</f>
        <v>141.91929999999999</v>
      </c>
      <c r="S160" s="3" cm="1">
        <f t="array" ref="S160">_FV(A160,"Shares outstanding",TRUE)</f>
        <v>251510400</v>
      </c>
      <c r="T160" s="7" cm="1">
        <f t="array" ref="T160">_FV(A160,"Volume")</f>
        <v>319175</v>
      </c>
      <c r="U160" s="3" cm="1">
        <f t="array" ref="U160">IFERROR(_FV(A160,"Volume average",TRUE), "NA")</f>
        <v>1542409</v>
      </c>
      <c r="V160" s="5" cm="1">
        <f t="array" ref="V160">IFERROR(_FV(A160,"Beta"), "NA")</f>
        <v>1.3636999999999999</v>
      </c>
      <c r="W160" s="3" cm="1">
        <f t="array" ref="W160">_FV(A160,"Market cap",TRUE)</f>
        <v>64148985072</v>
      </c>
      <c r="X160" s="7" cm="1">
        <f t="array" ref="X160">IFERROR(_FV(A160,"P/E",TRUE), "NA")</f>
        <v>16.584599999999998</v>
      </c>
      <c r="Y160" t="str" cm="1">
        <f t="array" ref="Y160">_FV(A160,"Instrument type",TRUE)</f>
        <v>Stock</v>
      </c>
      <c r="Z160" s="6" cm="1">
        <f t="array" ref="Z160">_FV(A160,"Last trade time",TRUE)</f>
        <v>45176.642907106252</v>
      </c>
      <c r="AA160" t="s">
        <v>283</v>
      </c>
      <c r="AB160" t="s">
        <v>26</v>
      </c>
      <c r="AC160" s="3" t="s">
        <v>26</v>
      </c>
      <c r="AD160" s="3">
        <v>10188000000</v>
      </c>
      <c r="AE160" s="3" t="s">
        <v>26</v>
      </c>
      <c r="AF160" s="7" cm="1">
        <f t="array" ref="AF160">IFERROR(_xldudf_FS_EQUITYMETRICS($B160, "ytd_price_return_daily"),"NA")</f>
        <v>0.48164000000000001</v>
      </c>
    </row>
    <row r="161" spans="1:32" x14ac:dyDescent="0.2">
      <c r="A161" s="1" t="e" vm="160">
        <v>#VALUE!</v>
      </c>
      <c r="B161" t="str" cm="1">
        <f t="array" ref="B161">_FV(A161,"Ticker symbol",TRUE)</f>
        <v>FIS</v>
      </c>
      <c r="C161" t="str" cm="1">
        <f t="array" ref="C161">_FV(A161,"Official name",TRUE)</f>
        <v>FIDELITY NATIONAL INFORMATION SERVICES, INC.</v>
      </c>
      <c r="D161" t="str" cm="1">
        <f t="array" ref="D161">_FV(A161,"Headquarters")</f>
        <v>347 Riverside Avenue, JACKSONVILLE, FL, 32202 US</v>
      </c>
      <c r="E161" s="3" cm="1">
        <f t="array" ref="E161">IFERROR(_FV(A161,"Employees"), "NA")</f>
        <v>69000</v>
      </c>
      <c r="F161" t="str" cm="1">
        <f t="array" ref="F161">_FV(A161,"Industry")</f>
        <v>Financial Technology (Fintech) &amp; Infrastructure</v>
      </c>
      <c r="G161" s="3" cm="1">
        <f t="array" ref="G161">IFERROR(_FV(A161,"Year incorporated",TRUE), "NA")</f>
        <v>2001</v>
      </c>
      <c r="H161" s="3" t="str" cm="1">
        <f t="array" ref="H161">_FV(A161,"Exchange")</f>
        <v>New York Stock Exchange</v>
      </c>
      <c r="I161" t="str" cm="1">
        <f t="array" ref="I161">_FV(A161,"Currency")</f>
        <v>USD</v>
      </c>
      <c r="J161" s="7" cm="1">
        <f t="array" ref="J161">_FV(A161,"Price")</f>
        <v>54.46</v>
      </c>
      <c r="K161" s="7" cm="1">
        <f t="array" ref="K161">_FV(A161,"Previous close",TRUE)</f>
        <v>54.8</v>
      </c>
      <c r="L161" s="7" cm="1">
        <f t="array" ref="L161">_FV(A161,"Change")</f>
        <v>-0.34</v>
      </c>
      <c r="M161" s="4" cm="1">
        <f t="array" ref="M161">_FV(A161,"Change (%)",TRUE)</f>
        <v>-6.2039999999999994E-3</v>
      </c>
      <c r="N161" s="7" cm="1">
        <f t="array" ref="N161">IFERROR(_FV(A161,"Open"), "NA")</f>
        <v>55.024999999999999</v>
      </c>
      <c r="O161" s="7" cm="1">
        <f t="array" ref="O161">IFERROR(_FV(A161,"High"), "NA")</f>
        <v>55.17</v>
      </c>
      <c r="P161" s="7" cm="1">
        <f t="array" ref="P161">IFERROR(_FV(A161,"Low"), "NA")</f>
        <v>54.31</v>
      </c>
      <c r="Q161" s="7" cm="1">
        <f t="array" ref="Q161">IFERROR(_FV(A161,"52 week high",TRUE),"NA")</f>
        <v>93.9</v>
      </c>
      <c r="R161" s="7" cm="1">
        <f t="array" ref="R161">IFERROR(_FV(A161,"52 week low",TRUE),"NA")</f>
        <v>48.57</v>
      </c>
      <c r="S161" s="3" cm="1">
        <f t="array" ref="S161">_FV(A161,"Shares outstanding",TRUE)</f>
        <v>592465500</v>
      </c>
      <c r="T161" s="7" cm="1">
        <f t="array" ref="T161">_FV(A161,"Volume")</f>
        <v>712869</v>
      </c>
      <c r="U161" s="3" cm="1">
        <f t="array" ref="U161">IFERROR(_FV(A161,"Volume average",TRUE), "NA")</f>
        <v>3351871</v>
      </c>
      <c r="V161" s="5" cm="1">
        <f t="array" ref="V161">IFERROR(_FV(A161,"Beta"), "NA")</f>
        <v>0.83850000000000002</v>
      </c>
      <c r="W161" s="3" cm="1">
        <f t="array" ref="W161">_FV(A161,"Market cap",TRUE)</f>
        <v>32775190000</v>
      </c>
      <c r="X161" s="7" cm="1">
        <f t="array" ref="X161">IFERROR(_FV(A161,"P/E",TRUE), "NA")</f>
        <v>49.230499999999999</v>
      </c>
      <c r="Y161" t="str" cm="1">
        <f t="array" ref="Y161">_FV(A161,"Instrument type",TRUE)</f>
        <v>Stock</v>
      </c>
      <c r="Z161" s="6" cm="1">
        <f t="array" ref="Z161">_FV(A161,"Last trade time",TRUE)</f>
        <v>45176.642753125001</v>
      </c>
      <c r="AA161" t="s">
        <v>284</v>
      </c>
      <c r="AB161" t="s">
        <v>26</v>
      </c>
      <c r="AC161" s="3" t="s">
        <v>26</v>
      </c>
      <c r="AD161" s="3" t="s">
        <v>26</v>
      </c>
      <c r="AE161" s="3" t="s">
        <v>26</v>
      </c>
      <c r="AF161" s="7" cm="1">
        <f t="array" ref="AF161">IFERROR(_xldudf_FS_EQUITYMETRICS($B161, "ytd_price_return_daily"),"NA")</f>
        <v>-0.179956</v>
      </c>
    </row>
    <row r="162" spans="1:32" x14ac:dyDescent="0.2">
      <c r="A162" s="1" t="e" vm="161">
        <v>#VALUE!</v>
      </c>
      <c r="B162" t="str" cm="1">
        <f t="array" ref="B162">_FV(A162,"Ticker symbol",TRUE)</f>
        <v>FITB</v>
      </c>
      <c r="C162" t="str" cm="1">
        <f t="array" ref="C162">_FV(A162,"Official name",TRUE)</f>
        <v>FIFTH THIRD BANCORP</v>
      </c>
      <c r="D162" t="str" cm="1">
        <f t="array" ref="D162">_FV(A162,"Headquarters")</f>
        <v>38 Fountain Square Plaza, CINCINNATI, OH, 45263 US</v>
      </c>
      <c r="E162" s="3" cm="1">
        <f t="array" ref="E162">IFERROR(_FV(A162,"Employees"), "NA")</f>
        <v>19225</v>
      </c>
      <c r="F162" t="str" cm="1">
        <f t="array" ref="F162">_FV(A162,"Industry")</f>
        <v>Banking Services</v>
      </c>
      <c r="G162" s="3" cm="1">
        <f t="array" ref="G162">IFERROR(_FV(A162,"Year incorporated",TRUE), "NA")</f>
        <v>1974</v>
      </c>
      <c r="H162" s="3" t="str" cm="1">
        <f t="array" ref="H162">_FV(A162,"Exchange")</f>
        <v>Nasdaq Stock Market</v>
      </c>
      <c r="I162" t="str" cm="1">
        <f t="array" ref="I162">_FV(A162,"Currency")</f>
        <v>USD</v>
      </c>
      <c r="J162" s="7" cm="1">
        <f t="array" ref="J162">_FV(A162,"Price")</f>
        <v>26.295000000000002</v>
      </c>
      <c r="K162" s="7" cm="1">
        <f t="array" ref="K162">_FV(A162,"Previous close",TRUE)</f>
        <v>26.6</v>
      </c>
      <c r="L162" s="7" cm="1">
        <f t="array" ref="L162">_FV(A162,"Change")</f>
        <v>-0.30499999999999999</v>
      </c>
      <c r="M162" s="4" cm="1">
        <f t="array" ref="M162">_FV(A162,"Change (%)",TRUE)</f>
        <v>-1.1466E-2</v>
      </c>
      <c r="N162" s="7" cm="1">
        <f t="array" ref="N162">IFERROR(_FV(A162,"Open"), "NA")</f>
        <v>26.46</v>
      </c>
      <c r="O162" s="7" cm="1">
        <f t="array" ref="O162">IFERROR(_FV(A162,"High"), "NA")</f>
        <v>26.725000000000001</v>
      </c>
      <c r="P162" s="7" cm="1">
        <f t="array" ref="P162">IFERROR(_FV(A162,"Low"), "NA")</f>
        <v>26.145</v>
      </c>
      <c r="Q162" s="7" cm="1">
        <f t="array" ref="Q162">IFERROR(_FV(A162,"52 week high",TRUE),"NA")</f>
        <v>38.055</v>
      </c>
      <c r="R162" s="7" cm="1">
        <f t="array" ref="R162">IFERROR(_FV(A162,"52 week low",TRUE),"NA")</f>
        <v>22.11</v>
      </c>
      <c r="S162" s="3" cm="1">
        <f t="array" ref="S162">_FV(A162,"Shares outstanding",TRUE)</f>
        <v>680888700</v>
      </c>
      <c r="T162" s="7" cm="1">
        <f t="array" ref="T162">_FV(A162,"Volume")</f>
        <v>1329654</v>
      </c>
      <c r="U162" s="3" cm="1">
        <f t="array" ref="U162">IFERROR(_FV(A162,"Volume average",TRUE), "NA")</f>
        <v>4598273</v>
      </c>
      <c r="V162" s="5" cm="1">
        <f t="array" ref="V162">IFERROR(_FV(A162,"Beta"), "NA")</f>
        <v>1.2237</v>
      </c>
      <c r="W162" s="3" cm="1">
        <f t="array" ref="W162">_FV(A162,"Market cap",TRUE)</f>
        <v>17903968366</v>
      </c>
      <c r="X162" s="7" cm="1">
        <f t="array" ref="X162">IFERROR(_FV(A162,"P/E",TRUE), "NA")</f>
        <v>7.5724999999999998</v>
      </c>
      <c r="Y162" t="str" cm="1">
        <f t="array" ref="Y162">_FV(A162,"Instrument type",TRUE)</f>
        <v>Stock</v>
      </c>
      <c r="Z162" s="6" cm="1">
        <f t="array" ref="Z162">_FV(A162,"Last trade time",TRUE)</f>
        <v>45176.643009351559</v>
      </c>
      <c r="AA162" t="s">
        <v>40</v>
      </c>
      <c r="AB162" t="s">
        <v>26</v>
      </c>
      <c r="AC162" s="3" t="s">
        <v>26</v>
      </c>
      <c r="AD162" s="3" t="s">
        <v>26</v>
      </c>
      <c r="AE162" s="3" t="s">
        <v>26</v>
      </c>
      <c r="AF162" s="7" cm="1">
        <f t="array" ref="AF162">IFERROR(_xldudf_FS_EQUITYMETRICS($B162, "ytd_price_return_daily"),"NA")</f>
        <v>-0.17494699999999999</v>
      </c>
    </row>
    <row r="163" spans="1:32" x14ac:dyDescent="0.2">
      <c r="A163" s="1" t="e" vm="162">
        <v>#VALUE!</v>
      </c>
      <c r="B163" t="str" cm="1">
        <f t="array" ref="B163">_FV(A163,"Ticker symbol",TRUE)</f>
        <v>FHN</v>
      </c>
      <c r="C163" t="str" cm="1">
        <f t="array" ref="C163">_FV(A163,"Official name",TRUE)</f>
        <v>FIRST HORIZON CORPORATION</v>
      </c>
      <c r="D163" t="str" cm="1">
        <f t="array" ref="D163">_FV(A163,"Headquarters")</f>
        <v>165 Madison Ave, MEMPHIS, TN, 38103 US</v>
      </c>
      <c r="E163" s="3" cm="1">
        <f t="array" ref="E163">IFERROR(_FV(A163,"Employees"), "NA")</f>
        <v>7397</v>
      </c>
      <c r="F163" t="str" cm="1">
        <f t="array" ref="F163">_FV(A163,"Industry")</f>
        <v>Banking Services</v>
      </c>
      <c r="G163" s="3" cm="1">
        <f t="array" ref="G163">IFERROR(_FV(A163,"Year incorporated",TRUE), "NA")</f>
        <v>1968</v>
      </c>
      <c r="H163" s="3" t="str" cm="1">
        <f t="array" ref="H163">_FV(A163,"Exchange")</f>
        <v>New York Stock Exchange</v>
      </c>
      <c r="I163" t="str" cm="1">
        <f t="array" ref="I163">_FV(A163,"Currency")</f>
        <v>USD</v>
      </c>
      <c r="J163" s="7" cm="1">
        <f t="array" ref="J163">_FV(A163,"Price")</f>
        <v>11.78</v>
      </c>
      <c r="K163" s="7" cm="1">
        <f t="array" ref="K163">_FV(A163,"Previous close",TRUE)</f>
        <v>11.98</v>
      </c>
      <c r="L163" s="7" cm="1">
        <f t="array" ref="L163">_FV(A163,"Change")</f>
        <v>-0.2</v>
      </c>
      <c r="M163" s="4" cm="1">
        <f t="array" ref="M163">_FV(A163,"Change (%)",TRUE)</f>
        <v>-1.6694000000000001E-2</v>
      </c>
      <c r="N163" s="7" cm="1">
        <f t="array" ref="N163">IFERROR(_FV(A163,"Open"), "NA")</f>
        <v>11.92</v>
      </c>
      <c r="O163" s="7" cm="1">
        <f t="array" ref="O163">IFERROR(_FV(A163,"High"), "NA")</f>
        <v>12.045</v>
      </c>
      <c r="P163" s="7" cm="1">
        <f t="array" ref="P163">IFERROR(_FV(A163,"Low"), "NA")</f>
        <v>11.74</v>
      </c>
      <c r="Q163" s="7" cm="1">
        <f t="array" ref="Q163">IFERROR(_FV(A163,"52 week high",TRUE),"NA")</f>
        <v>24.92</v>
      </c>
      <c r="R163" s="7" cm="1">
        <f t="array" ref="R163">IFERROR(_FV(A163,"52 week low",TRUE),"NA")</f>
        <v>8.99</v>
      </c>
      <c r="S163" s="3" cm="1">
        <f t="array" ref="S163">_FV(A163,"Shares outstanding",TRUE)</f>
        <v>558701900</v>
      </c>
      <c r="T163" s="7" cm="1">
        <f t="array" ref="T163">_FV(A163,"Volume")</f>
        <v>1792250</v>
      </c>
      <c r="U163" s="3" cm="1">
        <f t="array" ref="U163">IFERROR(_FV(A163,"Volume average",TRUE), "NA")</f>
        <v>5104123</v>
      </c>
      <c r="V163" s="5" cm="1">
        <f t="array" ref="V163">IFERROR(_FV(A163,"Beta"), "NA")</f>
        <v>0.96150000000000002</v>
      </c>
      <c r="W163" s="3" cm="1">
        <f t="array" ref="W163">_FV(A163,"Market cap",TRUE)</f>
        <v>6581508382</v>
      </c>
      <c r="X163" s="7" cm="1">
        <f t="array" ref="X163">IFERROR(_FV(A163,"P/E",TRUE), "NA")</f>
        <v>8.0615000000000006</v>
      </c>
      <c r="Y163" t="str" cm="1">
        <f t="array" ref="Y163">_FV(A163,"Instrument type",TRUE)</f>
        <v>Stock</v>
      </c>
      <c r="Z163" s="6" cm="1">
        <f t="array" ref="Z163">_FV(A163,"Last trade time",TRUE)</f>
        <v>45176.642902765627</v>
      </c>
      <c r="AA163" t="s">
        <v>285</v>
      </c>
      <c r="AB163" t="s">
        <v>26</v>
      </c>
      <c r="AC163" s="3" t="s">
        <v>26</v>
      </c>
      <c r="AD163" s="3" t="s">
        <v>26</v>
      </c>
      <c r="AE163" s="3" t="s">
        <v>26</v>
      </c>
      <c r="AF163" s="7" cm="1">
        <f t="array" ref="AF163">IFERROR(_xldudf_FS_EQUITYMETRICS($B163, "ytd_price_return_daily"),"NA")</f>
        <v>-0.49020399999999997</v>
      </c>
    </row>
    <row r="164" spans="1:32" x14ac:dyDescent="0.2">
      <c r="A164" s="1" t="e" vm="163">
        <v>#VALUE!</v>
      </c>
      <c r="B164" t="str" cm="1">
        <f t="array" ref="B164">_FV(A164,"Ticker symbol",TRUE)</f>
        <v>FSLR</v>
      </c>
      <c r="C164" t="str" cm="1">
        <f t="array" ref="C164">_FV(A164,"Official name",TRUE)</f>
        <v>FIRST SOLAR, INC.</v>
      </c>
      <c r="D164" t="str" cm="1">
        <f t="array" ref="D164">_FV(A164,"Headquarters")</f>
        <v>350 West Washington Street, Suite 600, TEMPE, AZ, 85288 US</v>
      </c>
      <c r="E164" s="3" cm="1">
        <f t="array" ref="E164">IFERROR(_FV(A164,"Employees"), "NA")</f>
        <v>5500</v>
      </c>
      <c r="F164" t="str" cm="1">
        <f t="array" ref="F164">_FV(A164,"Industry")</f>
        <v>Renewable Energy</v>
      </c>
      <c r="G164" s="3" cm="1">
        <f t="array" ref="G164">IFERROR(_FV(A164,"Year incorporated",TRUE), "NA")</f>
        <v>2003</v>
      </c>
      <c r="H164" s="3" t="str" cm="1">
        <f t="array" ref="H164">_FV(A164,"Exchange")</f>
        <v>Nasdaq Stock Market</v>
      </c>
      <c r="I164" t="str" cm="1">
        <f t="array" ref="I164">_FV(A164,"Currency")</f>
        <v>USD</v>
      </c>
      <c r="J164" s="7" cm="1">
        <f t="array" ref="J164">_FV(A164,"Price")</f>
        <v>176.67</v>
      </c>
      <c r="K164" s="7" cm="1">
        <f t="array" ref="K164">_FV(A164,"Previous close",TRUE)</f>
        <v>182.09</v>
      </c>
      <c r="L164" s="7" cm="1">
        <f t="array" ref="L164">_FV(A164,"Change")</f>
        <v>-5.42</v>
      </c>
      <c r="M164" s="4" cm="1">
        <f t="array" ref="M164">_FV(A164,"Change (%)",TRUE)</f>
        <v>-2.9766000000000001E-2</v>
      </c>
      <c r="N164" s="7" cm="1">
        <f t="array" ref="N164">IFERROR(_FV(A164,"Open"), "NA")</f>
        <v>179.49</v>
      </c>
      <c r="O164" s="7" cm="1">
        <f t="array" ref="O164">IFERROR(_FV(A164,"High"), "NA")</f>
        <v>180.5</v>
      </c>
      <c r="P164" s="7" cm="1">
        <f t="array" ref="P164">IFERROR(_FV(A164,"Low"), "NA")</f>
        <v>173.81</v>
      </c>
      <c r="Q164" s="7" cm="1">
        <f t="array" ref="Q164">IFERROR(_FV(A164,"52 week high",TRUE),"NA")</f>
        <v>232</v>
      </c>
      <c r="R164" s="7" cm="1">
        <f t="array" ref="R164">IFERROR(_FV(A164,"52 week low",TRUE),"NA")</f>
        <v>115.66</v>
      </c>
      <c r="S164" s="3" cm="1">
        <f t="array" ref="S164">_FV(A164,"Shares outstanding",TRUE)</f>
        <v>106831400</v>
      </c>
      <c r="T164" s="7" cm="1">
        <f t="array" ref="T164">_FV(A164,"Volume")</f>
        <v>692315</v>
      </c>
      <c r="U164" s="3" cm="1">
        <f t="array" ref="U164">IFERROR(_FV(A164,"Volume average",TRUE), "NA")</f>
        <v>1865403</v>
      </c>
      <c r="V164" s="5" cm="1">
        <f t="array" ref="V164">IFERROR(_FV(A164,"Beta"), "NA")</f>
        <v>1.3975</v>
      </c>
      <c r="W164" s="3" cm="1">
        <f t="array" ref="W164">_FV(A164,"Market cap",TRUE)</f>
        <v>18873903438</v>
      </c>
      <c r="X164" s="7" cm="1">
        <f t="array" ref="X164">IFERROR(_FV(A164,"P/E",TRUE), "NA")</f>
        <v>125.1306</v>
      </c>
      <c r="Y164" t="str" cm="1">
        <f t="array" ref="Y164">_FV(A164,"Instrument type",TRUE)</f>
        <v>Stock</v>
      </c>
      <c r="Z164" s="6" cm="1">
        <f t="array" ref="Z164">_FV(A164,"Last trade time",TRUE)</f>
        <v>45176.642953564064</v>
      </c>
      <c r="AA164" t="s">
        <v>286</v>
      </c>
      <c r="AB164">
        <v>-44166000</v>
      </c>
      <c r="AC164" s="3" t="s">
        <v>26</v>
      </c>
      <c r="AD164" s="3">
        <v>354991000</v>
      </c>
      <c r="AE164" s="3" t="s">
        <v>26</v>
      </c>
      <c r="AF164" s="7" cm="1">
        <f t="array" ref="AF164">IFERROR(_xldudf_FS_EQUITYMETRICS($B164, "ytd_price_return_daily"),"NA")</f>
        <v>0.24494299999999999</v>
      </c>
    </row>
    <row r="165" spans="1:32" x14ac:dyDescent="0.2">
      <c r="A165" s="1" t="e" vm="164">
        <v>#VALUE!</v>
      </c>
      <c r="B165" t="str" cm="1">
        <f t="array" ref="B165">_FV(A165,"Ticker symbol",TRUE)</f>
        <v>FE</v>
      </c>
      <c r="C165" t="str" cm="1">
        <f t="array" ref="C165">_FV(A165,"Official name",TRUE)</f>
        <v>FIRSTENERGY CORP.</v>
      </c>
      <c r="D165" t="str" cm="1">
        <f t="array" ref="D165">_FV(A165,"Headquarters")</f>
        <v>76 S Main St, AKRON, OH, 44308-1890 US</v>
      </c>
      <c r="E165" s="3" cm="1">
        <f t="array" ref="E165">IFERROR(_FV(A165,"Employees"), "NA")</f>
        <v>12335</v>
      </c>
      <c r="F165" t="str" cm="1">
        <f t="array" ref="F165">_FV(A165,"Industry")</f>
        <v>Electrical Utilities &amp; IPPs</v>
      </c>
      <c r="G165" s="3" cm="1">
        <f t="array" ref="G165">IFERROR(_FV(A165,"Year incorporated",TRUE), "NA")</f>
        <v>1996</v>
      </c>
      <c r="H165" s="3" t="str" cm="1">
        <f t="array" ref="H165">_FV(A165,"Exchange")</f>
        <v>New York Stock Exchange</v>
      </c>
      <c r="I165" t="str" cm="1">
        <f t="array" ref="I165">_FV(A165,"Currency")</f>
        <v>USD</v>
      </c>
      <c r="J165" s="7" cm="1">
        <f t="array" ref="J165">_FV(A165,"Price")</f>
        <v>35.485199999999999</v>
      </c>
      <c r="K165" s="7" cm="1">
        <f t="array" ref="K165">_FV(A165,"Previous close",TRUE)</f>
        <v>35.090000000000003</v>
      </c>
      <c r="L165" s="7" cm="1">
        <f t="array" ref="L165">_FV(A165,"Change")</f>
        <v>0.3952</v>
      </c>
      <c r="M165" s="4" cm="1">
        <f t="array" ref="M165">_FV(A165,"Change (%)",TRUE)</f>
        <v>1.1262000000000001E-2</v>
      </c>
      <c r="N165" s="7" cm="1">
        <f t="array" ref="N165">IFERROR(_FV(A165,"Open"), "NA")</f>
        <v>35.32</v>
      </c>
      <c r="O165" s="7" cm="1">
        <f t="array" ref="O165">IFERROR(_FV(A165,"High"), "NA")</f>
        <v>35.520000000000003</v>
      </c>
      <c r="P165" s="7" cm="1">
        <f t="array" ref="P165">IFERROR(_FV(A165,"Low"), "NA")</f>
        <v>35.024999999999999</v>
      </c>
      <c r="Q165" s="7" cm="1">
        <f t="array" ref="Q165">IFERROR(_FV(A165,"52 week high",TRUE),"NA")</f>
        <v>43.31</v>
      </c>
      <c r="R165" s="7" cm="1">
        <f t="array" ref="R165">IFERROR(_FV(A165,"52 week low",TRUE),"NA")</f>
        <v>34.685000000000002</v>
      </c>
      <c r="S165" s="3" cm="1">
        <f t="array" ref="S165">_FV(A165,"Shares outstanding",TRUE)</f>
        <v>573362400</v>
      </c>
      <c r="T165" s="7" cm="1">
        <f t="array" ref="T165">_FV(A165,"Volume")</f>
        <v>938357</v>
      </c>
      <c r="U165" s="3" cm="1">
        <f t="array" ref="U165">IFERROR(_FV(A165,"Volume average",TRUE), "NA")</f>
        <v>3225052</v>
      </c>
      <c r="V165" s="5" cm="1">
        <f t="array" ref="V165">IFERROR(_FV(A165,"Beta"), "NA")</f>
        <v>0.45440000000000003</v>
      </c>
      <c r="W165" s="3" cm="1">
        <f t="array" ref="W165">_FV(A165,"Market cap",TRUE)</f>
        <v>20345879436</v>
      </c>
      <c r="X165" s="7" cm="1">
        <f t="array" ref="X165">IFERROR(_FV(A165,"P/E",TRUE), "NA")</f>
        <v>44.019300000000001</v>
      </c>
      <c r="Y165" t="str" cm="1">
        <f t="array" ref="Y165">_FV(A165,"Instrument type",TRUE)</f>
        <v>Stock</v>
      </c>
      <c r="Z165" s="6" cm="1">
        <f t="array" ref="Z165">_FV(A165,"Last trade time",TRUE)</f>
        <v>45176.642982846875</v>
      </c>
      <c r="AA165" t="s">
        <v>287</v>
      </c>
      <c r="AB165">
        <v>406000000</v>
      </c>
      <c r="AC165" s="3">
        <v>160000000</v>
      </c>
      <c r="AD165" s="3">
        <v>1318000000</v>
      </c>
      <c r="AE165" s="3">
        <v>3958000000</v>
      </c>
      <c r="AF165" s="7" cm="1">
        <f t="array" ref="AF165">IFERROR(_xldudf_FS_EQUITYMETRICS($B165, "ytd_price_return_daily"),"NA")</f>
        <v>-0.16642799999999999</v>
      </c>
    </row>
    <row r="166" spans="1:32" x14ac:dyDescent="0.2">
      <c r="A166" s="1" t="e" vm="165">
        <v>#VALUE!</v>
      </c>
      <c r="B166" t="str" cm="1">
        <f t="array" ref="B166">_FV(A166,"Ticker symbol",TRUE)</f>
        <v>FISV</v>
      </c>
      <c r="C166" t="str" cm="1">
        <f t="array" ref="C166">_FV(A166,"Official name",TRUE)</f>
        <v>FISERV, INC.</v>
      </c>
      <c r="D166" t="str" cm="1">
        <f t="array" ref="D166">_FV(A166,"Headquarters")</f>
        <v>Po Box 979, 255 Fiserv Dr, BROOKFIELD, WI, 53045 US</v>
      </c>
      <c r="E166" s="3" cm="1">
        <f t="array" ref="E166">IFERROR(_FV(A166,"Employees"), "NA")</f>
        <v>41000</v>
      </c>
      <c r="F166" t="str" cm="1">
        <f t="array" ref="F166">_FV(A166,"Industry")</f>
        <v>Professional &amp; Commercial Services</v>
      </c>
      <c r="G166" s="3" cm="1">
        <f t="array" ref="G166">IFERROR(_FV(A166,"Year incorporated",TRUE), "NA")</f>
        <v>1992</v>
      </c>
      <c r="H166" s="3" t="str" cm="1">
        <f t="array" ref="H166">_FV(A166,"Exchange")</f>
        <v>Wiener Boerse</v>
      </c>
      <c r="I166" t="str" cm="1">
        <f t="array" ref="I166">_FV(A166,"Currency")</f>
        <v>EUR</v>
      </c>
      <c r="J166" s="7" cm="1">
        <f t="array" ref="J166">_FV(A166,"Price")</f>
        <v>115.15</v>
      </c>
      <c r="K166" s="7" cm="1">
        <f t="array" ref="K166">_FV(A166,"Previous close",TRUE)</f>
        <v>117.65</v>
      </c>
      <c r="L166" s="7" cm="1">
        <f t="array" ref="L166">_FV(A166,"Change")</f>
        <v>-2.5</v>
      </c>
      <c r="M166" s="4" cm="1">
        <f t="array" ref="M166">_FV(A166,"Change (%)",TRUE)</f>
        <v>-2.1248999999999997E-2</v>
      </c>
      <c r="N166" s="7" cm="1">
        <f t="array" ref="N166">IFERROR(_FV(A166,"Open"), "NA")</f>
        <v>117.55</v>
      </c>
      <c r="O166" s="7" cm="1">
        <f t="array" ref="O166">IFERROR(_FV(A166,"High"), "NA")</f>
        <v>117.85</v>
      </c>
      <c r="P166" s="7" cm="1">
        <f t="array" ref="P166">IFERROR(_FV(A166,"Low"), "NA")</f>
        <v>113.85</v>
      </c>
      <c r="Q166" s="7" t="str" cm="1">
        <f t="array" ref="Q166">IFERROR(_FV(A166,"52 week high",TRUE),"NA")</f>
        <v>NA</v>
      </c>
      <c r="R166" s="7" t="str" cm="1">
        <f t="array" ref="R166">IFERROR(_FV(A166,"52 week low",TRUE),"NA")</f>
        <v>NA</v>
      </c>
      <c r="S166" s="3" cm="1">
        <f t="array" ref="S166">_FV(A166,"Shares outstanding",TRUE)</f>
        <v>609614900</v>
      </c>
      <c r="T166" s="7" cm="1">
        <f t="array" ref="T166">_FV(A166,"Volume")</f>
        <v>173</v>
      </c>
      <c r="U166" s="3" cm="1">
        <f t="array" ref="U166">IFERROR(_FV(A166,"Volume average",TRUE), "NA")</f>
        <v>1863020</v>
      </c>
      <c r="V166" s="5" cm="1">
        <f t="array" ref="V166">IFERROR(_FV(A166,"Beta"), "NA")</f>
        <v>0.87660000000000005</v>
      </c>
      <c r="W166" s="3" cm="1">
        <f t="array" ref="W166">_FV(A166,"Market cap",TRUE)</f>
        <v>80287330000</v>
      </c>
      <c r="X166" s="7" cm="1">
        <f t="array" ref="X166">IFERROR(_FV(A166,"P/E",TRUE), "NA")</f>
        <v>31.37</v>
      </c>
      <c r="Y166" t="str" cm="1">
        <f t="array" ref="Y166">_FV(A166,"Instrument type",TRUE)</f>
        <v>Stock</v>
      </c>
      <c r="Z166" s="6" cm="1">
        <f t="array" ref="Z166">_FV(A166,"Last trade time",TRUE)</f>
        <v>45133.659722222219</v>
      </c>
      <c r="AA166" t="s">
        <v>288</v>
      </c>
      <c r="AB166">
        <v>2530000000</v>
      </c>
      <c r="AC166" s="3">
        <v>902000000</v>
      </c>
      <c r="AD166" s="3">
        <v>3585000000</v>
      </c>
      <c r="AE166" s="3">
        <v>26458000000</v>
      </c>
      <c r="AF166" s="7" cm="1">
        <f t="array" ref="AF166">IFERROR(_xldudf_FS_EQUITYMETRICS($B166, "ytd_price_return_daily"),"NA")</f>
        <v>0.12694169999999999</v>
      </c>
    </row>
    <row r="167" spans="1:32" x14ac:dyDescent="0.2">
      <c r="A167" s="1" t="e" vm="166">
        <v>#VALUE!</v>
      </c>
      <c r="B167" t="str" cm="1">
        <f t="array" ref="B167">_FV(A167,"Ticker symbol",TRUE)</f>
        <v>FRX</v>
      </c>
      <c r="C167" t="str" cm="1">
        <f t="array" ref="C167">_FV(A167,"Official name",TRUE)</f>
        <v>FLEXIROAM LIMITED</v>
      </c>
      <c r="D167" t="str" cm="1">
        <f t="array" ref="D167">_FV(A167,"Headquarters")</f>
        <v>22-1, Jalan PJU 8/3a, Damansara Perdana, PETALING  JAYA, SELANGOR, 47820 MY</v>
      </c>
      <c r="E167" s="3" t="str" cm="1">
        <f t="array" ref="E167">IFERROR(_FV(A167,"Employees"), "NA")</f>
        <v>NA</v>
      </c>
      <c r="F167" t="str" cm="1">
        <f t="array" ref="F167">_FV(A167,"Industry")</f>
        <v>Telecommunications Services</v>
      </c>
      <c r="G167" s="3" cm="1">
        <f t="array" ref="G167">IFERROR(_FV(A167,"Year incorporated",TRUE), "NA")</f>
        <v>2010</v>
      </c>
      <c r="H167" s="3" t="str" cm="1">
        <f t="array" ref="H167">_FV(A167,"Exchange")</f>
        <v>Australian Securities Exchange</v>
      </c>
      <c r="I167" t="str" cm="1">
        <f t="array" ref="I167">_FV(A167,"Currency")</f>
        <v>AUD</v>
      </c>
      <c r="J167" s="7" cm="1">
        <f t="array" ref="J167">_FV(A167,"Price")</f>
        <v>2.4E-2</v>
      </c>
      <c r="K167" s="7" cm="1">
        <f t="array" ref="K167">_FV(A167,"Previous close",TRUE)</f>
        <v>2.4E-2</v>
      </c>
      <c r="L167" s="7" cm="1">
        <f t="array" ref="L167">_FV(A167,"Change")</f>
        <v>0</v>
      </c>
      <c r="M167" s="4" cm="1">
        <f t="array" ref="M167">_FV(A167,"Change (%)",TRUE)</f>
        <v>0</v>
      </c>
      <c r="N167" s="7" cm="1">
        <f t="array" ref="N167">IFERROR(_FV(A167,"Open"), "NA")</f>
        <v>2.4E-2</v>
      </c>
      <c r="O167" s="7" cm="1">
        <f t="array" ref="O167">IFERROR(_FV(A167,"High"), "NA")</f>
        <v>2.4E-2</v>
      </c>
      <c r="P167" s="7" cm="1">
        <f t="array" ref="P167">IFERROR(_FV(A167,"Low"), "NA")</f>
        <v>2.4E-2</v>
      </c>
      <c r="Q167" s="7" cm="1">
        <f t="array" ref="Q167">IFERROR(_FV(A167,"52 week high",TRUE),"NA")</f>
        <v>5.6000000000000001E-2</v>
      </c>
      <c r="R167" s="7" cm="1">
        <f t="array" ref="R167">IFERROR(_FV(A167,"52 week low",TRUE),"NA")</f>
        <v>1.9E-2</v>
      </c>
      <c r="S167" s="3" cm="1">
        <f t="array" ref="S167">_FV(A167,"Shares outstanding",TRUE)</f>
        <v>664191700</v>
      </c>
      <c r="T167" s="7" cm="1">
        <f t="array" ref="T167">_FV(A167,"Volume")</f>
        <v>860672</v>
      </c>
      <c r="U167" s="3" cm="1">
        <f t="array" ref="U167">IFERROR(_FV(A167,"Volume average",TRUE), "NA")</f>
        <v>498010</v>
      </c>
      <c r="V167" s="5" cm="1">
        <f t="array" ref="V167">IFERROR(_FV(A167,"Beta"), "NA")</f>
        <v>0.69450000000000001</v>
      </c>
      <c r="W167" s="3" cm="1">
        <f t="array" ref="W167">_FV(A167,"Market cap",TRUE)</f>
        <v>15940600</v>
      </c>
      <c r="X167" s="7" t="str" cm="1">
        <f t="array" ref="X167">IFERROR(_FV(A167,"P/E",TRUE), "NA")</f>
        <v>NA</v>
      </c>
      <c r="Y167" t="str" cm="1">
        <f t="array" ref="Y167">_FV(A167,"Instrument type",TRUE)</f>
        <v>Stock</v>
      </c>
      <c r="Z167" s="6" cm="1">
        <f t="array" ref="Z167">_FV(A167,"Last trade time",TRUE)</f>
        <v>45176.375011574077</v>
      </c>
      <c r="AA167" t="s">
        <v>64</v>
      </c>
      <c r="AB167" t="s">
        <v>26</v>
      </c>
      <c r="AC167" s="3" t="s">
        <v>26</v>
      </c>
      <c r="AD167" s="3" t="s">
        <v>26</v>
      </c>
      <c r="AE167" s="3" t="s">
        <v>26</v>
      </c>
      <c r="AF167" s="7" t="str" cm="1">
        <f t="array" ref="AF167">IFERROR(_xldudf_FS_EQUITYMETRICS($B167, "ytd_price_return_daily"),"NA")</f>
        <v>No data</v>
      </c>
    </row>
    <row r="168" spans="1:32" x14ac:dyDescent="0.2">
      <c r="A168" s="1" t="e" vm="167">
        <v>#VALUE!</v>
      </c>
      <c r="B168" t="str" cm="1">
        <f t="array" ref="B168">_FV(A168,"Ticker symbol",TRUE)</f>
        <v>FLS</v>
      </c>
      <c r="C168" t="str" cm="1">
        <f t="array" ref="C168">_FV(A168,"Official name",TRUE)</f>
        <v>FLOWSERVE CORPORATION</v>
      </c>
      <c r="D168" t="str" cm="1">
        <f t="array" ref="D168">_FV(A168,"Headquarters")</f>
        <v>5215 N. O'connor Blvd., Suite 700, IRVING, TX, 75039 US</v>
      </c>
      <c r="E168" s="3" cm="1">
        <f t="array" ref="E168">IFERROR(_FV(A168,"Employees"), "NA")</f>
        <v>17000</v>
      </c>
      <c r="F168" t="str" cm="1">
        <f t="array" ref="F168">_FV(A168,"Industry")</f>
        <v>Machinery, Equipment &amp; Components</v>
      </c>
      <c r="G168" s="3" cm="1">
        <f t="array" ref="G168">IFERROR(_FV(A168,"Year incorporated",TRUE), "NA")</f>
        <v>1912</v>
      </c>
      <c r="H168" s="3" t="str" cm="1">
        <f t="array" ref="H168">_FV(A168,"Exchange")</f>
        <v>New York Stock Exchange</v>
      </c>
      <c r="I168" t="str" cm="1">
        <f t="array" ref="I168">_FV(A168,"Currency")</f>
        <v>USD</v>
      </c>
      <c r="J168" s="7" cm="1">
        <f t="array" ref="J168">_FV(A168,"Price")</f>
        <v>39.97</v>
      </c>
      <c r="K168" s="7" cm="1">
        <f t="array" ref="K168">_FV(A168,"Previous close",TRUE)</f>
        <v>40.380000000000003</v>
      </c>
      <c r="L168" s="7" cm="1">
        <f t="array" ref="L168">_FV(A168,"Change")</f>
        <v>-0.41</v>
      </c>
      <c r="M168" s="4" cm="1">
        <f t="array" ref="M168">_FV(A168,"Change (%)",TRUE)</f>
        <v>-1.0154000000000002E-2</v>
      </c>
      <c r="N168" s="7" cm="1">
        <f t="array" ref="N168">IFERROR(_FV(A168,"Open"), "NA")</f>
        <v>40.32</v>
      </c>
      <c r="O168" s="7" cm="1">
        <f t="array" ref="O168">IFERROR(_FV(A168,"High"), "NA")</f>
        <v>40.43</v>
      </c>
      <c r="P168" s="7" cm="1">
        <f t="array" ref="P168">IFERROR(_FV(A168,"Low"), "NA")</f>
        <v>39.58</v>
      </c>
      <c r="Q168" s="7" cm="1">
        <f t="array" ref="Q168">IFERROR(_FV(A168,"52 week high",TRUE),"NA")</f>
        <v>40.51</v>
      </c>
      <c r="R168" s="7" cm="1">
        <f t="array" ref="R168">IFERROR(_FV(A168,"52 week low",TRUE),"NA")</f>
        <v>23.89</v>
      </c>
      <c r="S168" s="3" cm="1">
        <f t="array" ref="S168">_FV(A168,"Shares outstanding",TRUE)</f>
        <v>131207300</v>
      </c>
      <c r="T168" s="7" cm="1">
        <f t="array" ref="T168">_FV(A168,"Volume")</f>
        <v>114485</v>
      </c>
      <c r="U168" s="3" cm="1">
        <f t="array" ref="U168">IFERROR(_FV(A168,"Volume average",TRUE), "NA")</f>
        <v>850726</v>
      </c>
      <c r="V168" s="5" cm="1">
        <f t="array" ref="V168">IFERROR(_FV(A168,"Beta"), "NA")</f>
        <v>1.6023000000000001</v>
      </c>
      <c r="W168" s="3" cm="1">
        <f t="array" ref="W168">_FV(A168,"Market cap",TRUE)</f>
        <v>5244355781</v>
      </c>
      <c r="X168" s="7" cm="1">
        <f t="array" ref="X168">IFERROR(_FV(A168,"P/E",TRUE), "NA")</f>
        <v>22.357900000000001</v>
      </c>
      <c r="Y168" t="str" cm="1">
        <f t="array" ref="Y168">_FV(A168,"Instrument type",TRUE)</f>
        <v>Stock</v>
      </c>
      <c r="Z168" s="6" cm="1">
        <f t="array" ref="Z168">_FV(A168,"Last trade time",TRUE)</f>
        <v>45176.642974131253</v>
      </c>
      <c r="AA168" t="s">
        <v>289</v>
      </c>
      <c r="AB168">
        <v>188689000</v>
      </c>
      <c r="AC168" s="3">
        <v>434971000</v>
      </c>
      <c r="AD168" s="3">
        <v>1102089000</v>
      </c>
      <c r="AE168" s="3">
        <v>1243151000</v>
      </c>
      <c r="AF168" s="7" cm="1">
        <f t="array" ref="AF168">IFERROR(_xldudf_FS_EQUITYMETRICS($B168, "ytd_price_return_daily"),"NA")</f>
        <v>0.266623</v>
      </c>
    </row>
    <row r="169" spans="1:32" x14ac:dyDescent="0.2">
      <c r="A169" s="1" t="e" vm="168">
        <v>#VALUE!</v>
      </c>
      <c r="B169" t="str" cm="1">
        <f t="array" ref="B169">_FV(A169,"Ticker symbol",TRUE)</f>
        <v>FLR</v>
      </c>
      <c r="C169" t="str" cm="1">
        <f t="array" ref="C169">_FV(A169,"Official name",TRUE)</f>
        <v>FLUOR CORPORATION.</v>
      </c>
      <c r="D169" t="str" cm="1">
        <f t="array" ref="D169">_FV(A169,"Headquarters")</f>
        <v>6700 Las Colinas Blvd, IRVING, TX, 75039 US</v>
      </c>
      <c r="E169" s="3" cm="1">
        <f t="array" ref="E169">IFERROR(_FV(A169,"Employees"), "NA")</f>
        <v>39576</v>
      </c>
      <c r="F169" t="str" cm="1">
        <f t="array" ref="F169">_FV(A169,"Industry")</f>
        <v>Construction &amp; Engineering</v>
      </c>
      <c r="G169" s="3" cm="1">
        <f t="array" ref="G169">IFERROR(_FV(A169,"Year incorporated",TRUE), "NA")</f>
        <v>2000</v>
      </c>
      <c r="H169" s="3" t="str" cm="1">
        <f t="array" ref="H169">_FV(A169,"Exchange")</f>
        <v>New York Stock Exchange</v>
      </c>
      <c r="I169" t="str" cm="1">
        <f t="array" ref="I169">_FV(A169,"Currency")</f>
        <v>USD</v>
      </c>
      <c r="J169" s="7" cm="1">
        <f t="array" ref="J169">_FV(A169,"Price")</f>
        <v>35.65</v>
      </c>
      <c r="K169" s="7" cm="1">
        <f t="array" ref="K169">_FV(A169,"Previous close",TRUE)</f>
        <v>36.17</v>
      </c>
      <c r="L169" s="7" cm="1">
        <f t="array" ref="L169">_FV(A169,"Change")</f>
        <v>-0.52</v>
      </c>
      <c r="M169" s="4" cm="1">
        <f t="array" ref="M169">_FV(A169,"Change (%)",TRUE)</f>
        <v>-1.4376999999999999E-2</v>
      </c>
      <c r="N169" s="7" cm="1">
        <f t="array" ref="N169">IFERROR(_FV(A169,"Open"), "NA")</f>
        <v>35.85</v>
      </c>
      <c r="O169" s="7" cm="1">
        <f t="array" ref="O169">IFERROR(_FV(A169,"High"), "NA")</f>
        <v>36.130000000000003</v>
      </c>
      <c r="P169" s="7" cm="1">
        <f t="array" ref="P169">IFERROR(_FV(A169,"Low"), "NA")</f>
        <v>35.44</v>
      </c>
      <c r="Q169" s="7" cm="1">
        <f t="array" ref="Q169">IFERROR(_FV(A169,"52 week high",TRUE),"NA")</f>
        <v>38.200000000000003</v>
      </c>
      <c r="R169" s="7" cm="1">
        <f t="array" ref="R169">IFERROR(_FV(A169,"52 week low",TRUE),"NA")</f>
        <v>23.37</v>
      </c>
      <c r="S169" s="3" cm="1">
        <f t="array" ref="S169">_FV(A169,"Shares outstanding",TRUE)</f>
        <v>143368300</v>
      </c>
      <c r="T169" s="7" cm="1">
        <f t="array" ref="T169">_FV(A169,"Volume")</f>
        <v>865692</v>
      </c>
      <c r="U169" s="3" cm="1">
        <f t="array" ref="U169">IFERROR(_FV(A169,"Volume average",TRUE), "NA")</f>
        <v>2388032</v>
      </c>
      <c r="V169" s="5" cm="1">
        <f t="array" ref="V169">IFERROR(_FV(A169,"Beta"), "NA")</f>
        <v>2.2528999999999999</v>
      </c>
      <c r="W169" s="3" cm="1">
        <f t="array" ref="W169">_FV(A169,"Market cap",TRUE)</f>
        <v>5111079895</v>
      </c>
      <c r="X169" s="7" cm="1">
        <f t="array" ref="X169">IFERROR(_FV(A169,"P/E",TRUE), "NA")</f>
        <v>40.533299999999997</v>
      </c>
      <c r="Y169" t="str" cm="1">
        <f t="array" ref="Y169">_FV(A169,"Instrument type",TRUE)</f>
        <v>Stock</v>
      </c>
      <c r="Z169" s="6" cm="1">
        <f t="array" ref="Z169">_FV(A169,"Last trade time",TRUE)</f>
        <v>45176.642699085154</v>
      </c>
      <c r="AA169" s="3" t="s">
        <v>40</v>
      </c>
      <c r="AB169">
        <v>145000000</v>
      </c>
      <c r="AC169" s="3">
        <v>2439000000</v>
      </c>
      <c r="AD169" s="3">
        <v>2024000000</v>
      </c>
      <c r="AE169" s="3">
        <v>3216000000</v>
      </c>
      <c r="AF169" s="7" cm="1">
        <f t="array" ref="AF169">IFERROR(_xldudf_FS_EQUITYMETRICS($B169, "ytd_price_return_daily"),"NA")</f>
        <v>4.9912999999999999E-2</v>
      </c>
    </row>
    <row r="170" spans="1:32" x14ac:dyDescent="0.2">
      <c r="A170" s="1" t="e" vm="169">
        <v>#VALUE!</v>
      </c>
      <c r="B170" t="str" cm="1">
        <f t="array" ref="B170">_FV(A170,"Ticker symbol",TRUE)</f>
        <v>FMC1</v>
      </c>
      <c r="C170" t="str" cm="1">
        <f t="array" ref="C170">_FV(A170,"Official name",TRUE)</f>
        <v>FORD MOTOR COMPANY</v>
      </c>
      <c r="D170" t="str" cm="1">
        <f t="array" ref="D170">_FV(A170,"Headquarters")</f>
        <v>One American Road, DEARBORN, MI, 48126-2701 US</v>
      </c>
      <c r="E170" s="3" cm="1">
        <f t="array" ref="E170">IFERROR(_FV(A170,"Employees"), "NA")</f>
        <v>173000</v>
      </c>
      <c r="F170" t="str" cm="1">
        <f t="array" ref="F170">_FV(A170,"Industry")</f>
        <v>Automobiles &amp; Auto Parts</v>
      </c>
      <c r="G170" s="3" cm="1">
        <f t="array" ref="G170">IFERROR(_FV(A170,"Year incorporated",TRUE), "NA")</f>
        <v>1919</v>
      </c>
      <c r="H170" s="3" t="str" cm="1">
        <f t="array" ref="H170">_FV(A170,"Exchange")</f>
        <v>Deutsche Boerse AG</v>
      </c>
      <c r="I170" t="str" cm="1">
        <f t="array" ref="I170">_FV(A170,"Currency")</f>
        <v>EUR</v>
      </c>
      <c r="J170" s="7" cm="1">
        <f t="array" ref="J170">_FV(A170,"Price")</f>
        <v>11.096</v>
      </c>
      <c r="K170" s="7" cm="1">
        <f t="array" ref="K170">_FV(A170,"Previous close",TRUE)</f>
        <v>11.324</v>
      </c>
      <c r="L170" s="7" cm="1">
        <f t="array" ref="L170">_FV(A170,"Change")</f>
        <v>-0.22800000000000001</v>
      </c>
      <c r="M170" s="4" cm="1">
        <f t="array" ref="M170">_FV(A170,"Change (%)",TRUE)</f>
        <v>-2.0133999999999999E-2</v>
      </c>
      <c r="N170" s="7" cm="1">
        <f t="array" ref="N170">IFERROR(_FV(A170,"Open"), "NA")</f>
        <v>11.06</v>
      </c>
      <c r="O170" s="7" cm="1">
        <f t="array" ref="O170">IFERROR(_FV(A170,"High"), "NA")</f>
        <v>11.096</v>
      </c>
      <c r="P170" s="7" cm="1">
        <f t="array" ref="P170">IFERROR(_FV(A170,"Low"), "NA")</f>
        <v>11.06</v>
      </c>
      <c r="Q170" s="7" cm="1">
        <f t="array" ref="Q170">IFERROR(_FV(A170,"52 week high",TRUE),"NA")</f>
        <v>22.41</v>
      </c>
      <c r="R170" s="7" cm="1">
        <f t="array" ref="R170">IFERROR(_FV(A170,"52 week low",TRUE),"NA")</f>
        <v>3.7414999999999998</v>
      </c>
      <c r="S170" s="3" cm="1">
        <f t="array" ref="S170">_FV(A170,"Shares outstanding",TRUE)</f>
        <v>4002226000</v>
      </c>
      <c r="T170" s="7" cm="1">
        <f t="array" ref="T170">_FV(A170,"Volume")</f>
        <v>70</v>
      </c>
      <c r="U170" s="3" cm="1">
        <f t="array" ref="U170">IFERROR(_FV(A170,"Volume average",TRUE), "NA")</f>
        <v>34469620</v>
      </c>
      <c r="V170" s="5" cm="1">
        <f t="array" ref="V170">IFERROR(_FV(A170,"Beta"), "NA")</f>
        <v>1.6162000000000001</v>
      </c>
      <c r="W170" s="3" cm="1">
        <f t="array" ref="W170">_FV(A170,"Market cap",TRUE)</f>
        <v>48306860000</v>
      </c>
      <c r="X170" s="7" cm="1">
        <f t="array" ref="X170">IFERROR(_FV(A170,"P/E",TRUE), "NA")</f>
        <v>11.8</v>
      </c>
      <c r="Y170" t="str" cm="1">
        <f t="array" ref="Y170">_FV(A170,"Instrument type",TRUE)</f>
        <v>Stock</v>
      </c>
      <c r="Z170" s="6" cm="1">
        <f t="array" ref="Z170">_FV(A170,"Last trade time",TRUE)</f>
        <v>45176.631249999999</v>
      </c>
      <c r="AA170" s="3" t="s">
        <v>64</v>
      </c>
      <c r="AB170" t="s">
        <v>26</v>
      </c>
      <c r="AC170" s="3" t="s">
        <v>26</v>
      </c>
      <c r="AD170" s="3" t="s">
        <v>26</v>
      </c>
      <c r="AE170" s="3" t="s">
        <v>26</v>
      </c>
      <c r="AF170" s="7" t="str" cm="1">
        <f t="array" ref="AF170">IFERROR(_xldudf_FS_EQUITYMETRICS($B170, "ytd_price_return_daily"),"NA")</f>
        <v>No data</v>
      </c>
    </row>
    <row r="171" spans="1:32" x14ac:dyDescent="0.2">
      <c r="A171" s="1" t="e" vm="170">
        <v>#VALUE!</v>
      </c>
      <c r="B171" t="str" cm="1">
        <f t="array" ref="B171">_FV(A171,"Ticker symbol",TRUE)</f>
        <v>F</v>
      </c>
      <c r="C171" t="str" cm="1">
        <f t="array" ref="C171">_FV(A171,"Official name",TRUE)</f>
        <v>FORD MOTOR COMPANY</v>
      </c>
      <c r="D171" t="str" cm="1">
        <f t="array" ref="D171">_FV(A171,"Headquarters")</f>
        <v>One American Road, DEARBORN, MI, 48126-2701 US</v>
      </c>
      <c r="E171" s="3" cm="1">
        <f t="array" ref="E171">IFERROR(_FV(A171,"Employees"), "NA")</f>
        <v>173000</v>
      </c>
      <c r="F171" t="str" cm="1">
        <f t="array" ref="F171">_FV(A171,"Industry")</f>
        <v>Automobiles &amp; Auto Parts</v>
      </c>
      <c r="G171" s="3" cm="1">
        <f t="array" ref="G171">IFERROR(_FV(A171,"Year incorporated",TRUE), "NA")</f>
        <v>1919</v>
      </c>
      <c r="H171" s="3" t="str" cm="1">
        <f t="array" ref="H171">_FV(A171,"Exchange")</f>
        <v>New York Stock Exchange</v>
      </c>
      <c r="I171" t="str" cm="1">
        <f t="array" ref="I171">_FV(A171,"Currency")</f>
        <v>USD</v>
      </c>
      <c r="J171" s="7" cm="1">
        <f t="array" ref="J171">_FV(A171,"Price")</f>
        <v>11.935</v>
      </c>
      <c r="K171" s="7" cm="1">
        <f t="array" ref="K171">_FV(A171,"Previous close",TRUE)</f>
        <v>12.07</v>
      </c>
      <c r="L171" s="7" cm="1">
        <f t="array" ref="L171">_FV(A171,"Change")</f>
        <v>-0.13500000000000001</v>
      </c>
      <c r="M171" s="4" cm="1">
        <f t="array" ref="M171">_FV(A171,"Change (%)",TRUE)</f>
        <v>-1.1185E-2</v>
      </c>
      <c r="N171" s="7" cm="1">
        <f t="array" ref="N171">IFERROR(_FV(A171,"Open"), "NA")</f>
        <v>11.96</v>
      </c>
      <c r="O171" s="7" cm="1">
        <f t="array" ref="O171">IFERROR(_FV(A171,"High"), "NA")</f>
        <v>12.05</v>
      </c>
      <c r="P171" s="7" cm="1">
        <f t="array" ref="P171">IFERROR(_FV(A171,"Low"), "NA")</f>
        <v>11.9</v>
      </c>
      <c r="Q171" s="7" cm="1">
        <f t="array" ref="Q171">IFERROR(_FV(A171,"52 week high",TRUE),"NA")</f>
        <v>15.42</v>
      </c>
      <c r="R171" s="7" cm="1">
        <f t="array" ref="R171">IFERROR(_FV(A171,"52 week low",TRUE),"NA")</f>
        <v>10.3748</v>
      </c>
      <c r="S171" s="3" cm="1">
        <f t="array" ref="S171">_FV(A171,"Shares outstanding",TRUE)</f>
        <v>4002226000</v>
      </c>
      <c r="T171" s="7" cm="1">
        <f t="array" ref="T171">_FV(A171,"Volume")</f>
        <v>12300422</v>
      </c>
      <c r="U171" s="3" cm="1">
        <f t="array" ref="U171">IFERROR(_FV(A171,"Volume average",TRUE), "NA")</f>
        <v>43803942</v>
      </c>
      <c r="V171" s="5" cm="1">
        <f t="array" ref="V171">IFERROR(_FV(A171,"Beta"), "NA")</f>
        <v>1.6162000000000001</v>
      </c>
      <c r="W171" s="3" cm="1">
        <f t="array" ref="W171">_FV(A171,"Market cap",TRUE)</f>
        <v>47766567310</v>
      </c>
      <c r="X171" s="7" cm="1">
        <f t="array" ref="X171">IFERROR(_FV(A171,"P/E",TRUE), "NA")</f>
        <v>11.712</v>
      </c>
      <c r="Y171" t="str" cm="1">
        <f t="array" ref="Y171">_FV(A171,"Instrument type",TRUE)</f>
        <v>Stock</v>
      </c>
      <c r="Z171" s="6" cm="1">
        <f t="array" ref="Z171">_FV(A171,"Last trade time",TRUE)</f>
        <v>45176.643014976566</v>
      </c>
      <c r="AA171" s="3" t="s">
        <v>222</v>
      </c>
      <c r="AB171">
        <v>-1981000000</v>
      </c>
      <c r="AC171" s="3">
        <v>25134000000</v>
      </c>
      <c r="AD171" s="3">
        <v>15916000000</v>
      </c>
      <c r="AE171" s="3">
        <v>96866000000</v>
      </c>
      <c r="AF171" s="7" cm="1">
        <f t="array" ref="AF171">IFERROR(_xldudf_FS_EQUITYMETRICS($B171, "ytd_price_return_daily"),"NA")</f>
        <v>3.9552999999999998E-2</v>
      </c>
    </row>
    <row r="172" spans="1:32" x14ac:dyDescent="0.2">
      <c r="A172" s="1" t="e" vm="171">
        <v>#VALUE!</v>
      </c>
      <c r="B172" t="str" cm="1">
        <f t="array" ref="B172">_FV(A172,"Ticker symbol",TRUE)</f>
        <v>FOSL</v>
      </c>
      <c r="C172" t="str" cm="1">
        <f t="array" ref="C172">_FV(A172,"Official name",TRUE)</f>
        <v>FOSSIL GROUP, INC.</v>
      </c>
      <c r="D172" t="str" cm="1">
        <f t="array" ref="D172">_FV(A172,"Headquarters")</f>
        <v>901 S Central Expy, RICHARDSON, TX, 75080 US</v>
      </c>
      <c r="E172" s="3" cm="1">
        <f t="array" ref="E172">IFERROR(_FV(A172,"Employees"), "NA")</f>
        <v>6900</v>
      </c>
      <c r="F172" t="str" cm="1">
        <f t="array" ref="F172">_FV(A172,"Industry")</f>
        <v>Textiles &amp; Apparel</v>
      </c>
      <c r="G172" s="3" cm="1">
        <f t="array" ref="G172">IFERROR(_FV(A172,"Year incorporated",TRUE), "NA")</f>
        <v>1991</v>
      </c>
      <c r="H172" s="3" t="str" cm="1">
        <f t="array" ref="H172">_FV(A172,"Exchange")</f>
        <v>Nasdaq Stock Market</v>
      </c>
      <c r="I172" t="str" cm="1">
        <f t="array" ref="I172">_FV(A172,"Currency")</f>
        <v>USD</v>
      </c>
      <c r="J172" s="7" cm="1">
        <f t="array" ref="J172">_FV(A172,"Price")</f>
        <v>2.0649999999999999</v>
      </c>
      <c r="K172" s="7" cm="1">
        <f t="array" ref="K172">_FV(A172,"Previous close",TRUE)</f>
        <v>2.0499999999999998</v>
      </c>
      <c r="L172" s="7" cm="1">
        <f t="array" ref="L172">_FV(A172,"Change")</f>
        <v>1.4999999999999999E-2</v>
      </c>
      <c r="M172" s="4" cm="1">
        <f t="array" ref="M172">_FV(A172,"Change (%)",TRUE)</f>
        <v>7.3170000000000006E-3</v>
      </c>
      <c r="N172" s="7" cm="1">
        <f t="array" ref="N172">IFERROR(_FV(A172,"Open"), "NA")</f>
        <v>2.04</v>
      </c>
      <c r="O172" s="7" cm="1">
        <f t="array" ref="O172">IFERROR(_FV(A172,"High"), "NA")</f>
        <v>2.0649999999999999</v>
      </c>
      <c r="P172" s="7" cm="1">
        <f t="array" ref="P172">IFERROR(_FV(A172,"Low"), "NA")</f>
        <v>2.0049999999999999</v>
      </c>
      <c r="Q172" s="7" cm="1">
        <f t="array" ref="Q172">IFERROR(_FV(A172,"52 week high",TRUE),"NA")</f>
        <v>6.08</v>
      </c>
      <c r="R172" s="7" cm="1">
        <f t="array" ref="R172">IFERROR(_FV(A172,"52 week low",TRUE),"NA")</f>
        <v>1.89</v>
      </c>
      <c r="S172" s="3" cm="1">
        <f t="array" ref="S172">_FV(A172,"Shares outstanding",TRUE)</f>
        <v>52464540</v>
      </c>
      <c r="T172" s="7" cm="1">
        <f t="array" ref="T172">_FV(A172,"Volume")</f>
        <v>119092</v>
      </c>
      <c r="U172" s="3" cm="1">
        <f t="array" ref="U172">IFERROR(_FV(A172,"Volume average",TRUE), "NA")</f>
        <v>431716</v>
      </c>
      <c r="V172" s="5" cm="1">
        <f t="array" ref="V172">IFERROR(_FV(A172,"Beta"), "NA")</f>
        <v>2.1374</v>
      </c>
      <c r="W172" s="3" cm="1">
        <f t="array" ref="W172">_FV(A172,"Market cap",TRUE)</f>
        <v>108339275</v>
      </c>
      <c r="X172" s="7" cm="1">
        <f t="array" ref="X172">IFERROR(_FV(A172,"P/E",TRUE), "NA")</f>
        <v>22.686599999999999</v>
      </c>
      <c r="Y172" t="str" cm="1">
        <f t="array" ref="Y172">_FV(A172,"Instrument type",TRUE)</f>
        <v>Stock</v>
      </c>
      <c r="Z172" s="6" cm="1">
        <f t="array" ref="Z172">_FV(A172,"Last trade time",TRUE)</f>
        <v>45176.642432291403</v>
      </c>
      <c r="AA172" s="3" t="s">
        <v>223</v>
      </c>
      <c r="AB172">
        <v>-44157000</v>
      </c>
      <c r="AC172" s="3">
        <v>198726000</v>
      </c>
      <c r="AD172" s="3">
        <v>206133000</v>
      </c>
      <c r="AE172" s="3">
        <v>425920000</v>
      </c>
      <c r="AF172" s="7" cm="1">
        <f t="array" ref="AF172">IFERROR(_xldudf_FS_EQUITYMETRICS($B172, "ytd_price_return_daily"),"NA")</f>
        <v>-0.50812100000000004</v>
      </c>
    </row>
    <row r="173" spans="1:32" x14ac:dyDescent="0.2">
      <c r="A173" s="1" t="e" vm="172">
        <v>#VALUE!</v>
      </c>
      <c r="B173" t="str" cm="1">
        <f t="array" ref="B173">_FV(A173,"Ticker symbol",TRUE)</f>
        <v>BEN</v>
      </c>
      <c r="C173" t="str" cm="1">
        <f t="array" ref="C173">_FV(A173,"Official name",TRUE)</f>
        <v>FRANKLIN RESOURCES, INC.</v>
      </c>
      <c r="D173" t="str" cm="1">
        <f t="array" ref="D173">_FV(A173,"Headquarters")</f>
        <v>Building 920, One Franklin Parkway, SAN MATEO, CA, 94403 US</v>
      </c>
      <c r="E173" s="3" cm="1">
        <f t="array" ref="E173">IFERROR(_FV(A173,"Employees"), "NA")</f>
        <v>9300</v>
      </c>
      <c r="F173" t="str" cm="1">
        <f t="array" ref="F173">_FV(A173,"Industry")</f>
        <v>Investment Banking &amp; Investment Services</v>
      </c>
      <c r="G173" s="3" cm="1">
        <f t="array" ref="G173">IFERROR(_FV(A173,"Year incorporated",TRUE), "NA")</f>
        <v>1969</v>
      </c>
      <c r="H173" s="3" t="str" cm="1">
        <f t="array" ref="H173">_FV(A173,"Exchange")</f>
        <v>New York Stock Exchange</v>
      </c>
      <c r="I173" t="str" cm="1">
        <f t="array" ref="I173">_FV(A173,"Currency")</f>
        <v>USD</v>
      </c>
      <c r="J173" s="7" cm="1">
        <f t="array" ref="J173">_FV(A173,"Price")</f>
        <v>25.754999999999999</v>
      </c>
      <c r="K173" s="7" cm="1">
        <f t="array" ref="K173">_FV(A173,"Previous close",TRUE)</f>
        <v>26.11</v>
      </c>
      <c r="L173" s="7" cm="1">
        <f t="array" ref="L173">_FV(A173,"Change")</f>
        <v>-0.35499999999999998</v>
      </c>
      <c r="M173" s="4" cm="1">
        <f t="array" ref="M173">_FV(A173,"Change (%)",TRUE)</f>
        <v>-1.3595999999999999E-2</v>
      </c>
      <c r="N173" s="7" cm="1">
        <f t="array" ref="N173">IFERROR(_FV(A173,"Open"), "NA")</f>
        <v>25.93</v>
      </c>
      <c r="O173" s="7" cm="1">
        <f t="array" ref="O173">IFERROR(_FV(A173,"High"), "NA")</f>
        <v>26.045000000000002</v>
      </c>
      <c r="P173" s="7" cm="1">
        <f t="array" ref="P173">IFERROR(_FV(A173,"Low"), "NA")</f>
        <v>25.58</v>
      </c>
      <c r="Q173" s="7" cm="1">
        <f t="array" ref="Q173">IFERROR(_FV(A173,"52 week high",TRUE),"NA")</f>
        <v>34.365000000000002</v>
      </c>
      <c r="R173" s="7" cm="1">
        <f t="array" ref="R173">IFERROR(_FV(A173,"52 week low",TRUE),"NA")</f>
        <v>20.237300000000001</v>
      </c>
      <c r="S173" s="3" cm="1">
        <f t="array" ref="S173">_FV(A173,"Shares outstanding",TRUE)</f>
        <v>498977800</v>
      </c>
      <c r="T173" s="7" cm="1">
        <f t="array" ref="T173">_FV(A173,"Volume")</f>
        <v>737409</v>
      </c>
      <c r="U173" s="3" cm="1">
        <f t="array" ref="U173">IFERROR(_FV(A173,"Volume average",TRUE), "NA")</f>
        <v>2322848</v>
      </c>
      <c r="V173" s="5" cm="1">
        <f t="array" ref="V173">IFERROR(_FV(A173,"Beta"), "NA")</f>
        <v>1.3171999999999999</v>
      </c>
      <c r="W173" s="3" cm="1">
        <f t="array" ref="W173">_FV(A173,"Market cap",TRUE)</f>
        <v>12851173239</v>
      </c>
      <c r="X173" s="7" cm="1">
        <f t="array" ref="X173">IFERROR(_FV(A173,"P/E",TRUE), "NA")</f>
        <v>16.313300000000002</v>
      </c>
      <c r="Y173" t="str" cm="1">
        <f t="array" ref="Y173">_FV(A173,"Instrument type",TRUE)</f>
        <v>Stock</v>
      </c>
      <c r="Z173" s="6" cm="1">
        <f t="array" ref="Z173">_FV(A173,"Last trade time",TRUE)</f>
        <v>45176.642983310157</v>
      </c>
      <c r="AA173" s="3" t="s">
        <v>224</v>
      </c>
      <c r="AB173">
        <v>1291900000</v>
      </c>
      <c r="AC173" s="3">
        <v>4782500000</v>
      </c>
      <c r="AD173" s="3">
        <v>1264800000</v>
      </c>
      <c r="AE173" s="3">
        <v>3629000000</v>
      </c>
      <c r="AF173" s="7" cm="1">
        <f t="array" ref="AF173">IFERROR(_xldudf_FS_EQUITYMETRICS($B173, "ytd_price_return_daily"),"NA")</f>
        <v>-9.4769999999999993E-3</v>
      </c>
    </row>
    <row r="174" spans="1:32" x14ac:dyDescent="0.2">
      <c r="A174" s="1" t="e" vm="173">
        <v>#VALUE!</v>
      </c>
      <c r="B174" t="str" cm="1">
        <f t="array" ref="B174">_FV(A174,"Ticker symbol",TRUE)</f>
        <v>FCX</v>
      </c>
      <c r="C174" t="str" cm="1">
        <f t="array" ref="C174">_FV(A174,"Official name",TRUE)</f>
        <v>FREEPORT-MCMORAN INC.</v>
      </c>
      <c r="D174" t="str" cm="1">
        <f t="array" ref="D174">_FV(A174,"Headquarters")</f>
        <v>333 N Central Ave, PHOENIX, AZ, 85004 US</v>
      </c>
      <c r="E174" s="3" cm="1">
        <f t="array" ref="E174">IFERROR(_FV(A174,"Employees"), "NA")</f>
        <v>25600</v>
      </c>
      <c r="F174" t="str" cm="1">
        <f t="array" ref="F174">_FV(A174,"Industry")</f>
        <v>Metals &amp; Mining</v>
      </c>
      <c r="G174" s="3" cm="1">
        <f t="array" ref="G174">IFERROR(_FV(A174,"Year incorporated",TRUE), "NA")</f>
        <v>1987</v>
      </c>
      <c r="H174" s="3" t="str" cm="1">
        <f t="array" ref="H174">_FV(A174,"Exchange")</f>
        <v>New York Stock Exchange</v>
      </c>
      <c r="I174" t="str" cm="1">
        <f t="array" ref="I174">_FV(A174,"Currency")</f>
        <v>USD</v>
      </c>
      <c r="J174" s="7" cm="1">
        <f t="array" ref="J174">_FV(A174,"Price")</f>
        <v>39.664999999999999</v>
      </c>
      <c r="K174" s="7" cm="1">
        <f t="array" ref="K174">_FV(A174,"Previous close",TRUE)</f>
        <v>40.409999999999997</v>
      </c>
      <c r="L174" s="7" cm="1">
        <f t="array" ref="L174">_FV(A174,"Change")</f>
        <v>-0.745</v>
      </c>
      <c r="M174" s="4" cm="1">
        <f t="array" ref="M174">_FV(A174,"Change (%)",TRUE)</f>
        <v>-1.8435999999999998E-2</v>
      </c>
      <c r="N174" s="7" cm="1">
        <f t="array" ref="N174">IFERROR(_FV(A174,"Open"), "NA")</f>
        <v>39.619999999999997</v>
      </c>
      <c r="O174" s="7" cm="1">
        <f t="array" ref="O174">IFERROR(_FV(A174,"High"), "NA")</f>
        <v>39.83</v>
      </c>
      <c r="P174" s="7" cm="1">
        <f t="array" ref="P174">IFERROR(_FV(A174,"Low"), "NA")</f>
        <v>39.29</v>
      </c>
      <c r="Q174" s="7" cm="1">
        <f t="array" ref="Q174">IFERROR(_FV(A174,"52 week high",TRUE),"NA")</f>
        <v>46.73</v>
      </c>
      <c r="R174" s="7" cm="1">
        <f t="array" ref="R174">IFERROR(_FV(A174,"52 week low",TRUE),"NA")</f>
        <v>26.033000000000001</v>
      </c>
      <c r="S174" s="3" cm="1">
        <f t="array" ref="S174">_FV(A174,"Shares outstanding",TRUE)</f>
        <v>1433636000</v>
      </c>
      <c r="T174" s="7" cm="1">
        <f t="array" ref="T174">_FV(A174,"Volume")</f>
        <v>1937255</v>
      </c>
      <c r="U174" s="3" cm="1">
        <f t="array" ref="U174">IFERROR(_FV(A174,"Volume average",TRUE), "NA")</f>
        <v>9180540</v>
      </c>
      <c r="V174" s="5" cm="1">
        <f t="array" ref="V174">IFERROR(_FV(A174,"Beta"), "NA")</f>
        <v>2.0615999999999999</v>
      </c>
      <c r="W174" s="3" cm="1">
        <f t="array" ref="W174">_FV(A174,"Market cap",TRUE)</f>
        <v>57933210000</v>
      </c>
      <c r="X174" s="7" cm="1">
        <f t="array" ref="X174">IFERROR(_FV(A174,"P/E",TRUE), "NA")</f>
        <v>27.773800000000001</v>
      </c>
      <c r="Y174" t="str" cm="1">
        <f t="array" ref="Y174">_FV(A174,"Instrument type",TRUE)</f>
        <v>Stock</v>
      </c>
      <c r="Z174" s="6" cm="1">
        <f t="array" ref="Z174">_FV(A174,"Last trade time",TRUE)</f>
        <v>45176.643004941405</v>
      </c>
      <c r="AA174" s="3" t="s">
        <v>225</v>
      </c>
      <c r="AB174">
        <v>3468000000</v>
      </c>
      <c r="AC174" s="3">
        <v>8146000000</v>
      </c>
      <c r="AD174" s="3">
        <v>1336000000</v>
      </c>
      <c r="AE174" s="3">
        <v>6345000000</v>
      </c>
      <c r="AF174" s="7" cm="1">
        <f t="array" ref="AF174">IFERROR(_xldudf_FS_EQUITYMETRICS($B174, "ytd_price_return_daily"),"NA")</f>
        <v>7.3683999999999999E-2</v>
      </c>
    </row>
    <row r="175" spans="1:32" x14ac:dyDescent="0.2">
      <c r="A175" s="1" t="e" vm="174">
        <v>#VALUE!</v>
      </c>
      <c r="B175" t="str" cm="1">
        <f t="array" ref="B175">_FV(A175,"Ticker symbol",TRUE)</f>
        <v>GME</v>
      </c>
      <c r="C175" t="str" cm="1">
        <f t="array" ref="C175">_FV(A175,"Official name",TRUE)</f>
        <v>GAMESTOP CORP.</v>
      </c>
      <c r="D175" t="str" cm="1">
        <f t="array" ref="D175">_FV(A175,"Headquarters")</f>
        <v>625 Westport Pkwy, GRAPEVINE, TX, 76051 US</v>
      </c>
      <c r="E175" s="3" cm="1">
        <f t="array" ref="E175">IFERROR(_FV(A175,"Employees"), "NA")</f>
        <v>11000</v>
      </c>
      <c r="F175" t="str" cm="1">
        <f t="array" ref="F175">_FV(A175,"Industry")</f>
        <v>Specialty Retailers</v>
      </c>
      <c r="G175" s="3" cm="1">
        <f t="array" ref="G175">IFERROR(_FV(A175,"Year incorporated",TRUE), "NA")</f>
        <v>2005</v>
      </c>
      <c r="H175" s="3" t="str" cm="1">
        <f t="array" ref="H175">_FV(A175,"Exchange")</f>
        <v>New York Stock Exchange</v>
      </c>
      <c r="I175" t="str" cm="1">
        <f t="array" ref="I175">_FV(A175,"Currency")</f>
        <v>USD</v>
      </c>
      <c r="J175" s="7" cm="1">
        <f t="array" ref="J175">_FV(A175,"Price")</f>
        <v>18.48</v>
      </c>
      <c r="K175" s="7" cm="1">
        <f t="array" ref="K175">_FV(A175,"Previous close",TRUE)</f>
        <v>18.75</v>
      </c>
      <c r="L175" s="7" cm="1">
        <f t="array" ref="L175">_FV(A175,"Change")</f>
        <v>-0.27</v>
      </c>
      <c r="M175" s="4" cm="1">
        <f t="array" ref="M175">_FV(A175,"Change (%)",TRUE)</f>
        <v>-1.44E-2</v>
      </c>
      <c r="N175" s="7" cm="1">
        <f t="array" ref="N175">IFERROR(_FV(A175,"Open"), "NA")</f>
        <v>19</v>
      </c>
      <c r="O175" s="7" cm="1">
        <f t="array" ref="O175">IFERROR(_FV(A175,"High"), "NA")</f>
        <v>19.48</v>
      </c>
      <c r="P175" s="7" cm="1">
        <f t="array" ref="P175">IFERROR(_FV(A175,"Low"), "NA")</f>
        <v>17.61</v>
      </c>
      <c r="Q175" s="7" cm="1">
        <f t="array" ref="Q175">IFERROR(_FV(A175,"52 week high",TRUE),"NA")</f>
        <v>34.99</v>
      </c>
      <c r="R175" s="7" cm="1">
        <f t="array" ref="R175">IFERROR(_FV(A175,"52 week low",TRUE),"NA")</f>
        <v>15.41</v>
      </c>
      <c r="S175" s="3" cm="1">
        <f t="array" ref="S175">_FV(A175,"Shares outstanding",TRUE)</f>
        <v>304751300</v>
      </c>
      <c r="T175" s="7" cm="1">
        <f t="array" ref="T175">_FV(A175,"Volume")</f>
        <v>2651959</v>
      </c>
      <c r="U175" s="3" cm="1">
        <f t="array" ref="U175">IFERROR(_FV(A175,"Volume average",TRUE), "NA")</f>
        <v>2750148</v>
      </c>
      <c r="V175" s="5" cm="1">
        <f t="array" ref="V175">IFERROR(_FV(A175,"Beta"), "NA")</f>
        <v>-0.18279999999999999</v>
      </c>
      <c r="W175" s="3" cm="1">
        <f t="array" ref="W175">_FV(A175,"Market cap",TRUE)</f>
        <v>5631804024</v>
      </c>
      <c r="X175" s="7" cm="1">
        <f t="array" ref="X175">IFERROR(_FV(A175,"P/E",TRUE), "NA")</f>
        <v>0</v>
      </c>
      <c r="Y175" t="str" cm="1">
        <f t="array" ref="Y175">_FV(A175,"Instrument type",TRUE)</f>
        <v>Stock</v>
      </c>
      <c r="Z175" s="6" cm="1">
        <f t="array" ref="Z175">_FV(A175,"Last trade time",TRUE)</f>
        <v>45176.643014513284</v>
      </c>
      <c r="AA175" s="3" t="s">
        <v>226</v>
      </c>
      <c r="AB175">
        <v>-313100000</v>
      </c>
      <c r="AC175" s="3">
        <v>1139000000</v>
      </c>
      <c r="AD175" s="3">
        <v>153900000</v>
      </c>
      <c r="AE175" s="3">
        <v>1339100000</v>
      </c>
      <c r="AF175" s="7" cm="1">
        <f t="array" ref="AF175">IFERROR(_xldudf_FS_EQUITYMETRICS($B175, "ytd_price_return_daily"),"NA")</f>
        <v>4.1711999999999999E-2</v>
      </c>
    </row>
    <row r="176" spans="1:32" x14ac:dyDescent="0.2">
      <c r="A176" s="1" t="e" vm="175">
        <v>#VALUE!</v>
      </c>
      <c r="B176" t="str" cm="1">
        <f t="array" ref="B176">_FV(A176,"Ticker symbol",TRUE)</f>
        <v>GCI</v>
      </c>
      <c r="C176" t="str" cm="1">
        <f t="array" ref="C176">_FV(A176,"Official name",TRUE)</f>
        <v>GANNETT CO., INC.</v>
      </c>
      <c r="D176" t="str" cm="1">
        <f t="array" ref="D176">_FV(A176,"Headquarters")</f>
        <v>7950 Jones Branch Drive, MCLEAN, VA, 22107 US</v>
      </c>
      <c r="E176" s="3" cm="1">
        <f t="array" ref="E176">IFERROR(_FV(A176,"Employees"), "NA")</f>
        <v>14200</v>
      </c>
      <c r="F176" t="str" cm="1">
        <f t="array" ref="F176">_FV(A176,"Industry")</f>
        <v>Media &amp; Publishing</v>
      </c>
      <c r="G176" s="3" cm="1">
        <f t="array" ref="G176">IFERROR(_FV(A176,"Year incorporated",TRUE), "NA")</f>
        <v>2013</v>
      </c>
      <c r="H176" s="3" t="str" cm="1">
        <f t="array" ref="H176">_FV(A176,"Exchange")</f>
        <v>New York Stock Exchange</v>
      </c>
      <c r="I176" t="str" cm="1">
        <f t="array" ref="I176">_FV(A176,"Currency")</f>
        <v>USD</v>
      </c>
      <c r="J176" s="7" cm="1">
        <f t="array" ref="J176">_FV(A176,"Price")</f>
        <v>2.83</v>
      </c>
      <c r="K176" s="7" cm="1">
        <f t="array" ref="K176">_FV(A176,"Previous close",TRUE)</f>
        <v>2.73</v>
      </c>
      <c r="L176" s="7" cm="1">
        <f t="array" ref="L176">_FV(A176,"Change")</f>
        <v>0.1</v>
      </c>
      <c r="M176" s="4" cm="1">
        <f t="array" ref="M176">_FV(A176,"Change (%)",TRUE)</f>
        <v>3.6629999999999996E-2</v>
      </c>
      <c r="N176" s="7" cm="1">
        <f t="array" ref="N176">IFERROR(_FV(A176,"Open"), "NA")</f>
        <v>2.73</v>
      </c>
      <c r="O176" s="7" cm="1">
        <f t="array" ref="O176">IFERROR(_FV(A176,"High"), "NA")</f>
        <v>2.83</v>
      </c>
      <c r="P176" s="7" cm="1">
        <f t="array" ref="P176">IFERROR(_FV(A176,"Low"), "NA")</f>
        <v>2.72</v>
      </c>
      <c r="Q176" s="7" cm="1">
        <f t="array" ref="Q176">IFERROR(_FV(A176,"52 week high",TRUE),"NA")</f>
        <v>3.6</v>
      </c>
      <c r="R176" s="7" cm="1">
        <f t="array" ref="R176">IFERROR(_FV(A176,"52 week low",TRUE),"NA")</f>
        <v>1.25</v>
      </c>
      <c r="S176" s="3" cm="1">
        <f t="array" ref="S176">_FV(A176,"Shares outstanding",TRUE)</f>
        <v>149072900</v>
      </c>
      <c r="T176" s="7" cm="1">
        <f t="array" ref="T176">_FV(A176,"Volume")</f>
        <v>262501</v>
      </c>
      <c r="U176" s="3" cm="1">
        <f t="array" ref="U176">IFERROR(_FV(A176,"Volume average",TRUE), "NA")</f>
        <v>1126280</v>
      </c>
      <c r="V176" s="5" cm="1">
        <f t="array" ref="V176">IFERROR(_FV(A176,"Beta"), "NA")</f>
        <v>2.4236</v>
      </c>
      <c r="W176" s="3" cm="1">
        <f t="array" ref="W176">_FV(A176,"Market cap",TRUE)</f>
        <v>421876307</v>
      </c>
      <c r="X176" s="7" t="str" cm="1">
        <f t="array" ref="X176">IFERROR(_FV(A176,"P/E",TRUE), "NA")</f>
        <v>NA</v>
      </c>
      <c r="Y176" t="str" cm="1">
        <f t="array" ref="Y176">_FV(A176,"Instrument type",TRUE)</f>
        <v>Stock</v>
      </c>
      <c r="Z176" s="6" cm="1">
        <f t="array" ref="Z176">_FV(A176,"Last trade time",TRUE)</f>
        <v>45176.64299719844</v>
      </c>
      <c r="AA176" s="3" t="s">
        <v>227</v>
      </c>
      <c r="AB176">
        <v>-78002000</v>
      </c>
      <c r="AC176" s="3">
        <v>94255000</v>
      </c>
      <c r="AD176" s="3">
        <v>289415000</v>
      </c>
      <c r="AE176" s="3">
        <v>617038000</v>
      </c>
      <c r="AF176" s="7" cm="1">
        <f t="array" ref="AF176">IFERROR(_xldudf_FS_EQUITYMETRICS($B176, "ytd_price_return_daily"),"NA")</f>
        <v>0.40394099999999999</v>
      </c>
    </row>
    <row r="177" spans="1:32" x14ac:dyDescent="0.2">
      <c r="A177" s="1" t="e" vm="176">
        <v>#VALUE!</v>
      </c>
      <c r="B177" t="str" cm="1">
        <f t="array" ref="B177">_FV(A177,"Ticker symbol",TRUE)</f>
        <v>GD</v>
      </c>
      <c r="C177" t="str" cm="1">
        <f t="array" ref="C177">_FV(A177,"Official name",TRUE)</f>
        <v>GENERAL DYNAMICS CORPORATION</v>
      </c>
      <c r="D177" t="str" cm="1">
        <f t="array" ref="D177">_FV(A177,"Headquarters")</f>
        <v>11011 Sunset Hills Rd, RESTON, VA, 20190 US</v>
      </c>
      <c r="E177" s="3" cm="1">
        <f t="array" ref="E177">IFERROR(_FV(A177,"Employees"), "NA")</f>
        <v>106500</v>
      </c>
      <c r="F177" t="str" cm="1">
        <f t="array" ref="F177">_FV(A177,"Industry")</f>
        <v>Aerospace &amp; Defense</v>
      </c>
      <c r="G177" s="3" cm="1">
        <f t="array" ref="G177">IFERROR(_FV(A177,"Year incorporated",TRUE), "NA")</f>
        <v>1952</v>
      </c>
      <c r="H177" s="3" t="str" cm="1">
        <f t="array" ref="H177">_FV(A177,"Exchange")</f>
        <v>New York Stock Exchange</v>
      </c>
      <c r="I177" t="str" cm="1">
        <f t="array" ref="I177">_FV(A177,"Currency")</f>
        <v>USD</v>
      </c>
      <c r="J177" s="7" cm="1">
        <f t="array" ref="J177">_FV(A177,"Price")</f>
        <v>218.65</v>
      </c>
      <c r="K177" s="7" cm="1">
        <f t="array" ref="K177">_FV(A177,"Previous close",TRUE)</f>
        <v>218.05</v>
      </c>
      <c r="L177" s="7" cm="1">
        <f t="array" ref="L177">_FV(A177,"Change")</f>
        <v>0.6</v>
      </c>
      <c r="M177" s="4" cm="1">
        <f t="array" ref="M177">_FV(A177,"Change (%)",TRUE)</f>
        <v>2.7520000000000001E-3</v>
      </c>
      <c r="N177" s="7" cm="1">
        <f t="array" ref="N177">IFERROR(_FV(A177,"Open"), "NA")</f>
        <v>218.32</v>
      </c>
      <c r="O177" s="7" cm="1">
        <f t="array" ref="O177">IFERROR(_FV(A177,"High"), "NA")</f>
        <v>219.47</v>
      </c>
      <c r="P177" s="7" cm="1">
        <f t="array" ref="P177">IFERROR(_FV(A177,"Low"), "NA")</f>
        <v>217.62</v>
      </c>
      <c r="Q177" s="7" cm="1">
        <f t="array" ref="Q177">IFERROR(_FV(A177,"52 week high",TRUE),"NA")</f>
        <v>256.86</v>
      </c>
      <c r="R177" s="7" cm="1">
        <f t="array" ref="R177">IFERROR(_FV(A177,"52 week low",TRUE),"NA")</f>
        <v>202.35</v>
      </c>
      <c r="S177" s="3" cm="1">
        <f t="array" ref="S177">_FV(A177,"Shares outstanding",TRUE)</f>
        <v>273042600</v>
      </c>
      <c r="T177" s="7" cm="1">
        <f t="array" ref="T177">_FV(A177,"Volume")</f>
        <v>177517</v>
      </c>
      <c r="U177" s="3" cm="1">
        <f t="array" ref="U177">IFERROR(_FV(A177,"Volume average",TRUE), "NA")</f>
        <v>920357</v>
      </c>
      <c r="V177" s="5" cm="1">
        <f t="array" ref="V177">IFERROR(_FV(A177,"Beta"), "NA")</f>
        <v>0.83309999999999995</v>
      </c>
      <c r="W177" s="3" cm="1">
        <f t="array" ref="W177">_FV(A177,"Market cap",TRUE)</f>
        <v>59700764490</v>
      </c>
      <c r="X177" s="7" cm="1">
        <f t="array" ref="X177">IFERROR(_FV(A177,"P/E",TRUE), "NA")</f>
        <v>17.907900000000001</v>
      </c>
      <c r="Y177" t="str" cm="1">
        <f t="array" ref="Y177">_FV(A177,"Instrument type",TRUE)</f>
        <v>Stock</v>
      </c>
      <c r="Z177" s="6" cm="1">
        <f t="array" ref="Z177">_FV(A177,"Last trade time",TRUE)</f>
        <v>45176.642982534373</v>
      </c>
      <c r="AA177" s="3" t="s">
        <v>228</v>
      </c>
      <c r="AB177">
        <v>3390000000</v>
      </c>
      <c r="AC177" s="3">
        <v>1242000000</v>
      </c>
      <c r="AD177" s="3">
        <v>11803000000</v>
      </c>
      <c r="AE177" s="3">
        <v>15341000000</v>
      </c>
      <c r="AF177" s="7" cm="1">
        <f t="array" ref="AF177">IFERROR(_xldudf_FS_EQUITYMETRICS($B177, "ytd_price_return_daily"),"NA")</f>
        <v>-9.9875000000000005E-2</v>
      </c>
    </row>
    <row r="178" spans="1:32" x14ac:dyDescent="0.2">
      <c r="A178" s="1" t="e" vm="177">
        <v>#VALUE!</v>
      </c>
      <c r="B178" t="str" cm="1">
        <f t="array" ref="B178">_FV(A178,"Ticker symbol",TRUE)</f>
        <v>GE</v>
      </c>
      <c r="C178" t="str" cm="1">
        <f t="array" ref="C178">_FV(A178,"Official name",TRUE)</f>
        <v>GENERAL ELECTRIC COMPANY</v>
      </c>
      <c r="D178" t="str" cm="1">
        <f t="array" ref="D178">_FV(A178,"Headquarters")</f>
        <v>One Financial Center, Suite 3700, BOSTON, MA, 02111 US</v>
      </c>
      <c r="E178" s="3" cm="1">
        <f t="array" ref="E178">IFERROR(_FV(A178,"Employees"), "NA")</f>
        <v>172000</v>
      </c>
      <c r="F178" t="str" cm="1">
        <f t="array" ref="F178">_FV(A178,"Industry")</f>
        <v>Consumer Goods Conglomerates</v>
      </c>
      <c r="G178" s="3" cm="1">
        <f t="array" ref="G178">IFERROR(_FV(A178,"Year incorporated",TRUE), "NA")</f>
        <v>1892</v>
      </c>
      <c r="H178" s="3" t="str" cm="1">
        <f t="array" ref="H178">_FV(A178,"Exchange")</f>
        <v>New York Stock Exchange</v>
      </c>
      <c r="I178" t="str" cm="1">
        <f t="array" ref="I178">_FV(A178,"Currency")</f>
        <v>USD</v>
      </c>
      <c r="J178" s="7" cm="1">
        <f t="array" ref="J178">_FV(A178,"Price")</f>
        <v>112.125</v>
      </c>
      <c r="K178" s="7" cm="1">
        <f t="array" ref="K178">_FV(A178,"Previous close",TRUE)</f>
        <v>112.68</v>
      </c>
      <c r="L178" s="7" cm="1">
        <f t="array" ref="L178">_FV(A178,"Change")</f>
        <v>-0.55500000000000005</v>
      </c>
      <c r="M178" s="4" cm="1">
        <f t="array" ref="M178">_FV(A178,"Change (%)",TRUE)</f>
        <v>-4.9249999999999997E-3</v>
      </c>
      <c r="N178" s="7" cm="1">
        <f t="array" ref="N178">IFERROR(_FV(A178,"Open"), "NA")</f>
        <v>112.25</v>
      </c>
      <c r="O178" s="7" cm="1">
        <f t="array" ref="O178">IFERROR(_FV(A178,"High"), "NA")</f>
        <v>113.125</v>
      </c>
      <c r="P178" s="7" cm="1">
        <f t="array" ref="P178">IFERROR(_FV(A178,"Low"), "NA")</f>
        <v>111.78</v>
      </c>
      <c r="Q178" s="7" cm="1">
        <f t="array" ref="Q178">IFERROR(_FV(A178,"52 week high",TRUE),"NA")</f>
        <v>117.96</v>
      </c>
      <c r="R178" s="7" cm="1">
        <f t="array" ref="R178">IFERROR(_FV(A178,"52 week low",TRUE),"NA")</f>
        <v>48.287399999999998</v>
      </c>
      <c r="S178" s="3" cm="1">
        <f t="array" ref="S178">_FV(A178,"Shares outstanding",TRUE)</f>
        <v>1088378000</v>
      </c>
      <c r="T178" s="7" cm="1">
        <f t="array" ref="T178">_FV(A178,"Volume")</f>
        <v>778586</v>
      </c>
      <c r="U178" s="3" cm="1">
        <f t="array" ref="U178">IFERROR(_FV(A178,"Volume average",TRUE), "NA")</f>
        <v>3745702</v>
      </c>
      <c r="V178" s="5" cm="1">
        <f t="array" ref="V178">IFERROR(_FV(A178,"Beta"), "NA")</f>
        <v>1.3048999999999999</v>
      </c>
      <c r="W178" s="3" cm="1">
        <f t="array" ref="W178">_FV(A178,"Market cap",TRUE)</f>
        <v>122638500000</v>
      </c>
      <c r="X178" s="7" cm="1">
        <f t="array" ref="X178">IFERROR(_FV(A178,"P/E",TRUE), "NA")</f>
        <v>13.503299999999999</v>
      </c>
      <c r="Y178" t="str" cm="1">
        <f t="array" ref="Y178">_FV(A178,"Instrument type",TRUE)</f>
        <v>Stock</v>
      </c>
      <c r="Z178" s="6" cm="1">
        <f t="array" ref="Z178">_FV(A178,"Last trade time",TRUE)</f>
        <v>45176.643022765624</v>
      </c>
      <c r="AA178" s="3" t="s">
        <v>229</v>
      </c>
      <c r="AB178">
        <v>225000000</v>
      </c>
      <c r="AC178" s="3">
        <v>15810000000</v>
      </c>
      <c r="AD178" s="3">
        <v>17298000000</v>
      </c>
      <c r="AE178" s="3">
        <v>49428000000</v>
      </c>
      <c r="AF178" s="7" cm="1">
        <f t="array" ref="AF178">IFERROR(_xldudf_FS_EQUITYMETRICS($B178, "ytd_price_return_daily"),"NA")</f>
        <v>0.72639799999999999</v>
      </c>
    </row>
    <row r="179" spans="1:32" x14ac:dyDescent="0.2">
      <c r="A179" s="1" t="e" vm="178">
        <v>#VALUE!</v>
      </c>
      <c r="B179" t="str" cm="1">
        <f t="array" ref="B179">_FV(A179,"Ticker symbol",TRUE)</f>
        <v>GIS</v>
      </c>
      <c r="C179" t="str" cm="1">
        <f t="array" ref="C179">_FV(A179,"Official name",TRUE)</f>
        <v>GENERAL MILLS, INC.</v>
      </c>
      <c r="D179" t="str" cm="1">
        <f t="array" ref="D179">_FV(A179,"Headquarters")</f>
        <v>Number One General Mills Blvd, MINNEAPOLIS, MN, 55426 US</v>
      </c>
      <c r="E179" s="3" cm="1">
        <f t="array" ref="E179">IFERROR(_FV(A179,"Employees"), "NA")</f>
        <v>34000</v>
      </c>
      <c r="F179" t="str" cm="1">
        <f t="array" ref="F179">_FV(A179,"Industry")</f>
        <v>Food &amp; Tobacco</v>
      </c>
      <c r="G179" s="3" cm="1">
        <f t="array" ref="G179">IFERROR(_FV(A179,"Year incorporated",TRUE), "NA")</f>
        <v>1928</v>
      </c>
      <c r="H179" s="3" t="str" cm="1">
        <f t="array" ref="H179">_FV(A179,"Exchange")</f>
        <v>New York Stock Exchange</v>
      </c>
      <c r="I179" t="str" cm="1">
        <f t="array" ref="I179">_FV(A179,"Currency")</f>
        <v>USD</v>
      </c>
      <c r="J179" s="7" cm="1">
        <f t="array" ref="J179">_FV(A179,"Price")</f>
        <v>65.7</v>
      </c>
      <c r="K179" s="7" cm="1">
        <f t="array" ref="K179">_FV(A179,"Previous close",TRUE)</f>
        <v>65.87</v>
      </c>
      <c r="L179" s="7" cm="1">
        <f t="array" ref="L179">_FV(A179,"Change")</f>
        <v>-0.17</v>
      </c>
      <c r="M179" s="4" cm="1">
        <f t="array" ref="M179">_FV(A179,"Change (%)",TRUE)</f>
        <v>-2.581E-3</v>
      </c>
      <c r="N179" s="7" cm="1">
        <f t="array" ref="N179">IFERROR(_FV(A179,"Open"), "NA")</f>
        <v>65.87</v>
      </c>
      <c r="O179" s="7" cm="1">
        <f t="array" ref="O179">IFERROR(_FV(A179,"High"), "NA")</f>
        <v>66.37</v>
      </c>
      <c r="P179" s="7" cm="1">
        <f t="array" ref="P179">IFERROR(_FV(A179,"Low"), "NA")</f>
        <v>65.239999999999995</v>
      </c>
      <c r="Q179" s="7" cm="1">
        <f t="array" ref="Q179">IFERROR(_FV(A179,"52 week high",TRUE),"NA")</f>
        <v>90.89</v>
      </c>
      <c r="R179" s="7" cm="1">
        <f t="array" ref="R179">IFERROR(_FV(A179,"52 week low",TRUE),"NA")</f>
        <v>65.239999999999995</v>
      </c>
      <c r="S179" s="3" cm="1">
        <f t="array" ref="S179">_FV(A179,"Shares outstanding",TRUE)</f>
        <v>581180900</v>
      </c>
      <c r="T179" s="7" cm="1">
        <f t="array" ref="T179">_FV(A179,"Volume")</f>
        <v>1093910</v>
      </c>
      <c r="U179" s="3" cm="1">
        <f t="array" ref="U179">IFERROR(_FV(A179,"Volume average",TRUE), "NA")</f>
        <v>3690888</v>
      </c>
      <c r="V179" s="5" cm="1">
        <f t="array" ref="V179">IFERROR(_FV(A179,"Beta"), "NA")</f>
        <v>0.23050000000000001</v>
      </c>
      <c r="W179" s="3" cm="1">
        <f t="array" ref="W179">_FV(A179,"Market cap",TRUE)</f>
        <v>38183585130</v>
      </c>
      <c r="X179" s="7" cm="1">
        <f t="array" ref="X179">IFERROR(_FV(A179,"P/E",TRUE), "NA")</f>
        <v>15.276199999999999</v>
      </c>
      <c r="Y179" t="str" cm="1">
        <f t="array" ref="Y179">_FV(A179,"Instrument type",TRUE)</f>
        <v>Stock</v>
      </c>
      <c r="Z179" s="6" cm="1">
        <f t="array" ref="Z179">_FV(A179,"Last trade time",TRUE)</f>
        <v>45176.643048217185</v>
      </c>
      <c r="AA179" s="3" t="s">
        <v>230</v>
      </c>
      <c r="AB179">
        <v>2593900000</v>
      </c>
      <c r="AC179" s="3">
        <v>585500000</v>
      </c>
      <c r="AD179" s="3">
        <v>1683200000</v>
      </c>
      <c r="AE179" s="3">
        <v>7535700000</v>
      </c>
      <c r="AF179" s="7" cm="1">
        <f t="array" ref="AF179">IFERROR(_xldudf_FS_EQUITYMETRICS($B179, "ytd_price_return_daily"),"NA")</f>
        <v>-0.21168799999999999</v>
      </c>
    </row>
    <row r="180" spans="1:32" x14ac:dyDescent="0.2">
      <c r="A180" s="1" t="e" vm="179">
        <v>#VALUE!</v>
      </c>
      <c r="B180" t="str" cm="1">
        <f t="array" ref="B180">_FV(A180,"Ticker symbol",TRUE)</f>
        <v>GPC</v>
      </c>
      <c r="C180" t="str" cm="1">
        <f t="array" ref="C180">_FV(A180,"Official name",TRUE)</f>
        <v>GENUINE PARTS COMPANY</v>
      </c>
      <c r="D180" t="str" cm="1">
        <f t="array" ref="D180">_FV(A180,"Headquarters")</f>
        <v>2999 Wildwood Parkway, ATLANTA, GA, 30339 US</v>
      </c>
      <c r="E180" s="3" cm="1">
        <f t="array" ref="E180">IFERROR(_FV(A180,"Employees"), "NA")</f>
        <v>58000</v>
      </c>
      <c r="F180" t="str" cm="1">
        <f t="array" ref="F180">_FV(A180,"Industry")</f>
        <v>Automobiles &amp; Auto Parts</v>
      </c>
      <c r="G180" s="3" cm="1">
        <f t="array" ref="G180">IFERROR(_FV(A180,"Year incorporated",TRUE), "NA")</f>
        <v>1928</v>
      </c>
      <c r="H180" s="3" t="str" cm="1">
        <f t="array" ref="H180">_FV(A180,"Exchange")</f>
        <v>New York Stock Exchange</v>
      </c>
      <c r="I180" t="str" cm="1">
        <f t="array" ref="I180">_FV(A180,"Currency")</f>
        <v>USD</v>
      </c>
      <c r="J180" s="7" cm="1">
        <f t="array" ref="J180">_FV(A180,"Price")</f>
        <v>149.72999999999999</v>
      </c>
      <c r="K180" s="7" cm="1">
        <f t="array" ref="K180">_FV(A180,"Previous close",TRUE)</f>
        <v>150.83000000000001</v>
      </c>
      <c r="L180" s="7" cm="1">
        <f t="array" ref="L180">_FV(A180,"Change")</f>
        <v>-1.1000000000000001</v>
      </c>
      <c r="M180" s="4" cm="1">
        <f t="array" ref="M180">_FV(A180,"Change (%)",TRUE)</f>
        <v>-7.2929999999999991E-3</v>
      </c>
      <c r="N180" s="7" cm="1">
        <f t="array" ref="N180">IFERROR(_FV(A180,"Open"), "NA")</f>
        <v>150.93</v>
      </c>
      <c r="O180" s="7" cm="1">
        <f t="array" ref="O180">IFERROR(_FV(A180,"High"), "NA")</f>
        <v>151.17500000000001</v>
      </c>
      <c r="P180" s="7" cm="1">
        <f t="array" ref="P180">IFERROR(_FV(A180,"Low"), "NA")</f>
        <v>149.44</v>
      </c>
      <c r="Q180" s="7" cm="1">
        <f t="array" ref="Q180">IFERROR(_FV(A180,"52 week high",TRUE),"NA")</f>
        <v>187.72499999999999</v>
      </c>
      <c r="R180" s="7" cm="1">
        <f t="array" ref="R180">IFERROR(_FV(A180,"52 week low",TRUE),"NA")</f>
        <v>145.30000000000001</v>
      </c>
      <c r="S180" s="3" cm="1">
        <f t="array" ref="S180">_FV(A180,"Shares outstanding",TRUE)</f>
        <v>140437900</v>
      </c>
      <c r="T180" s="7" cm="1">
        <f t="array" ref="T180">_FV(A180,"Volume")</f>
        <v>160106</v>
      </c>
      <c r="U180" s="3" cm="1">
        <f t="array" ref="U180">IFERROR(_FV(A180,"Volume average",TRUE), "NA")</f>
        <v>774728</v>
      </c>
      <c r="V180" s="5" cm="1">
        <f t="array" ref="V180">IFERROR(_FV(A180,"Beta"), "NA")</f>
        <v>0.90910000000000002</v>
      </c>
      <c r="W180" s="3" cm="1">
        <f t="array" ref="W180">_FV(A180,"Market cap",TRUE)</f>
        <v>21315670000</v>
      </c>
      <c r="X180" s="7" cm="1">
        <f t="array" ref="X180">IFERROR(_FV(A180,"P/E",TRUE), "NA")</f>
        <v>17.628399999999999</v>
      </c>
      <c r="Y180" t="str" cm="1">
        <f t="array" ref="Y180">_FV(A180,"Instrument type",TRUE)</f>
        <v>Stock</v>
      </c>
      <c r="Z180" s="6" cm="1">
        <f t="array" ref="Z180">_FV(A180,"Last trade time",TRUE)</f>
        <v>45176.642969363282</v>
      </c>
      <c r="AA180" s="3" t="s">
        <v>231</v>
      </c>
      <c r="AB180">
        <v>1182701000</v>
      </c>
      <c r="AC180" s="3">
        <v>653463000</v>
      </c>
      <c r="AD180" s="3">
        <v>2188868000</v>
      </c>
      <c r="AE180" s="3">
        <v>7686110000</v>
      </c>
      <c r="AF180" s="7" cm="1">
        <f t="array" ref="AF180">IFERROR(_xldudf_FS_EQUITYMETRICS($B180, "ytd_price_return_daily"),"NA")</f>
        <v>-0.12200999999999999</v>
      </c>
    </row>
    <row r="181" spans="1:32" x14ac:dyDescent="0.2">
      <c r="A181" s="1" t="e" vm="180">
        <v>#VALUE!</v>
      </c>
      <c r="B181" t="str" cm="1">
        <f t="array" ref="B181">_FV(A181,"Ticker symbol",TRUE)</f>
        <v>GNW</v>
      </c>
      <c r="C181" t="str" cm="1">
        <f t="array" ref="C181">_FV(A181,"Official name",TRUE)</f>
        <v>GENWORTH FINANCIAL, INC.</v>
      </c>
      <c r="D181" t="str" cm="1">
        <f t="array" ref="D181">_FV(A181,"Headquarters")</f>
        <v>6620 W Broad St, RICHMOND, VA, 23230 US</v>
      </c>
      <c r="E181" s="3" cm="1">
        <f t="array" ref="E181">IFERROR(_FV(A181,"Employees"), "NA")</f>
        <v>2500</v>
      </c>
      <c r="F181" t="str" cm="1">
        <f t="array" ref="F181">_FV(A181,"Industry")</f>
        <v>Insurance</v>
      </c>
      <c r="G181" s="3" cm="1">
        <f t="array" ref="G181">IFERROR(_FV(A181,"Year incorporated",TRUE), "NA")</f>
        <v>2012</v>
      </c>
      <c r="H181" s="3" t="str" cm="1">
        <f t="array" ref="H181">_FV(A181,"Exchange")</f>
        <v>New York Stock Exchange</v>
      </c>
      <c r="I181" t="str" cm="1">
        <f t="array" ref="I181">_FV(A181,"Currency")</f>
        <v>USD</v>
      </c>
      <c r="J181" s="7" cm="1">
        <f t="array" ref="J181">_FV(A181,"Price")</f>
        <v>5.5750000000000002</v>
      </c>
      <c r="K181" s="7" cm="1">
        <f t="array" ref="K181">_FV(A181,"Previous close",TRUE)</f>
        <v>5.6</v>
      </c>
      <c r="L181" s="7" cm="1">
        <f t="array" ref="L181">_FV(A181,"Change")</f>
        <v>-2.5000000000000001E-2</v>
      </c>
      <c r="M181" s="4" cm="1">
        <f t="array" ref="M181">_FV(A181,"Change (%)",TRUE)</f>
        <v>-4.4640000000000001E-3</v>
      </c>
      <c r="N181" s="7" cm="1">
        <f t="array" ref="N181">IFERROR(_FV(A181,"Open"), "NA")</f>
        <v>5.62</v>
      </c>
      <c r="O181" s="7" cm="1">
        <f t="array" ref="O181">IFERROR(_FV(A181,"High"), "NA")</f>
        <v>5.6349999999999998</v>
      </c>
      <c r="P181" s="7" cm="1">
        <f t="array" ref="P181">IFERROR(_FV(A181,"Low"), "NA")</f>
        <v>5.54</v>
      </c>
      <c r="Q181" s="7" cm="1">
        <f t="array" ref="Q181">IFERROR(_FV(A181,"52 week high",TRUE),"NA")</f>
        <v>6.4</v>
      </c>
      <c r="R181" s="7" cm="1">
        <f t="array" ref="R181">IFERROR(_FV(A181,"52 week low",TRUE),"NA")</f>
        <v>3.44</v>
      </c>
      <c r="S181" s="3" cm="1">
        <f t="array" ref="S181">_FV(A181,"Shares outstanding",TRUE)</f>
        <v>463087300</v>
      </c>
      <c r="T181" s="7" cm="1">
        <f t="array" ref="T181">_FV(A181,"Volume")</f>
        <v>527403</v>
      </c>
      <c r="U181" s="3" cm="1">
        <f t="array" ref="U181">IFERROR(_FV(A181,"Volume average",TRUE), "NA")</f>
        <v>2406783</v>
      </c>
      <c r="V181" s="5" cm="1">
        <f t="array" ref="V181">IFERROR(_FV(A181,"Beta"), "NA")</f>
        <v>1.0069999999999999</v>
      </c>
      <c r="W181" s="3" cm="1">
        <f t="array" ref="W181">_FV(A181,"Market cap",TRUE)</f>
        <v>2581711697</v>
      </c>
      <c r="X181" s="7" cm="1">
        <f t="array" ref="X181">IFERROR(_FV(A181,"P/E",TRUE), "NA")</f>
        <v>5.1806000000000001</v>
      </c>
      <c r="Y181" t="str" cm="1">
        <f t="array" ref="Y181">_FV(A181,"Instrument type",TRUE)</f>
        <v>Stock</v>
      </c>
      <c r="Z181" s="6" cm="1">
        <f t="array" ref="Z181">_FV(A181,"Last trade time",TRUE)</f>
        <v>45176.642913193748</v>
      </c>
      <c r="AA181" s="3" t="s">
        <v>232</v>
      </c>
      <c r="AB181">
        <v>609000000</v>
      </c>
      <c r="AC181" s="3">
        <v>1799000000</v>
      </c>
      <c r="AD181" s="3" t="s">
        <v>26</v>
      </c>
      <c r="AE181" s="3">
        <v>51000000</v>
      </c>
      <c r="AF181" s="7" cm="1">
        <f t="array" ref="AF181">IFERROR(_xldudf_FS_EQUITYMETRICS($B181, "ytd_price_return_daily"),"NA")</f>
        <v>3.9697999999999997E-2</v>
      </c>
    </row>
    <row r="182" spans="1:32" x14ac:dyDescent="0.2">
      <c r="A182" s="1" t="e" vm="181">
        <v>#VALUE!</v>
      </c>
      <c r="B182" t="str" cm="1">
        <f t="array" ref="B182">_FV(A182,"Ticker symbol",TRUE)</f>
        <v>GILD</v>
      </c>
      <c r="C182" t="str" cm="1">
        <f t="array" ref="C182">_FV(A182,"Official name",TRUE)</f>
        <v>GILEAD SCIENCES, INC.</v>
      </c>
      <c r="D182" t="str" cm="1">
        <f t="array" ref="D182">_FV(A182,"Headquarters")</f>
        <v>333 LAKESIDE DR, FOSTER CITY, CA, 94404-1147 US</v>
      </c>
      <c r="E182" s="3" cm="1">
        <f t="array" ref="E182">IFERROR(_FV(A182,"Employees"), "NA")</f>
        <v>17000</v>
      </c>
      <c r="F182" t="str" cm="1">
        <f t="array" ref="F182">_FV(A182,"Industry")</f>
        <v>Pharmaceuticals</v>
      </c>
      <c r="G182" s="3" cm="1">
        <f t="array" ref="G182">IFERROR(_FV(A182,"Year incorporated",TRUE), "NA")</f>
        <v>1987</v>
      </c>
      <c r="H182" s="3" t="str" cm="1">
        <f t="array" ref="H182">_FV(A182,"Exchange")</f>
        <v>Nasdaq Stock Market</v>
      </c>
      <c r="I182" t="str" cm="1">
        <f t="array" ref="I182">_FV(A182,"Currency")</f>
        <v>USD</v>
      </c>
      <c r="J182" s="7" cm="1">
        <f t="array" ref="J182">_FV(A182,"Price")</f>
        <v>73.930000000000007</v>
      </c>
      <c r="K182" s="7" cm="1">
        <f t="array" ref="K182">_FV(A182,"Previous close",TRUE)</f>
        <v>74.239999999999995</v>
      </c>
      <c r="L182" s="7" cm="1">
        <f t="array" ref="L182">_FV(A182,"Change")</f>
        <v>-0.31</v>
      </c>
      <c r="M182" s="4" cm="1">
        <f t="array" ref="M182">_FV(A182,"Change (%)",TRUE)</f>
        <v>-4.176E-3</v>
      </c>
      <c r="N182" s="7" cm="1">
        <f t="array" ref="N182">IFERROR(_FV(A182,"Open"), "NA")</f>
        <v>74.62</v>
      </c>
      <c r="O182" s="7" cm="1">
        <f t="array" ref="O182">IFERROR(_FV(A182,"High"), "NA")</f>
        <v>74.75</v>
      </c>
      <c r="P182" s="7" cm="1">
        <f t="array" ref="P182">IFERROR(_FV(A182,"Low"), "NA")</f>
        <v>73.819999999999993</v>
      </c>
      <c r="Q182" s="7" cm="1">
        <f t="array" ref="Q182">IFERROR(_FV(A182,"52 week high",TRUE),"NA")</f>
        <v>89.74</v>
      </c>
      <c r="R182" s="7" cm="1">
        <f t="array" ref="R182">IFERROR(_FV(A182,"52 week low",TRUE),"NA")</f>
        <v>61.445</v>
      </c>
      <c r="S182" s="3" cm="1">
        <f t="array" ref="S182">_FV(A182,"Shares outstanding",TRUE)</f>
        <v>1246014000</v>
      </c>
      <c r="T182" s="7" cm="1">
        <f t="array" ref="T182">_FV(A182,"Volume")</f>
        <v>1150303</v>
      </c>
      <c r="U182" s="3" cm="1">
        <f t="array" ref="U182">IFERROR(_FV(A182,"Volume average",TRUE), "NA")</f>
        <v>5252519</v>
      </c>
      <c r="V182" s="5" cm="1">
        <f t="array" ref="V182">IFERROR(_FV(A182,"Beta"), "NA")</f>
        <v>0.3896</v>
      </c>
      <c r="W182" s="3" cm="1">
        <f t="array" ref="W182">_FV(A182,"Market cap",TRUE)</f>
        <v>92117815020</v>
      </c>
      <c r="X182" s="7" cm="1">
        <f t="array" ref="X182">IFERROR(_FV(A182,"P/E",TRUE), "NA")</f>
        <v>17.0793</v>
      </c>
      <c r="Y182" t="str" cm="1">
        <f t="array" ref="Y182">_FV(A182,"Instrument type",TRUE)</f>
        <v>Stock</v>
      </c>
      <c r="Z182" s="6" cm="1">
        <f t="array" ref="Z182">_FV(A182,"Last trade time",TRUE)</f>
        <v>45176.643082974217</v>
      </c>
      <c r="AA182" s="3" t="s">
        <v>233</v>
      </c>
      <c r="AB182">
        <v>4592000000</v>
      </c>
      <c r="AC182" s="3">
        <v>5412000000</v>
      </c>
      <c r="AD182" s="3">
        <v>4777000000</v>
      </c>
      <c r="AE182" s="3">
        <v>11237000000</v>
      </c>
      <c r="AF182" s="7" cm="1">
        <f t="array" ref="AF182">IFERROR(_xldudf_FS_EQUITYMETRICS($B182, "ytd_price_return_daily"),"NA")</f>
        <v>-0.12452000000000001</v>
      </c>
    </row>
    <row r="183" spans="1:32" x14ac:dyDescent="0.2">
      <c r="A183" s="1" t="e" vm="182">
        <v>#VALUE!</v>
      </c>
      <c r="B183" t="str" cm="1">
        <f t="array" ref="B183">_FV(A183,"Ticker symbol",TRUE)</f>
        <v>HRB</v>
      </c>
      <c r="C183" t="str" cm="1">
        <f t="array" ref="C183">_FV(A183,"Official name",TRUE)</f>
        <v>H &amp; R BLOCK, INC.</v>
      </c>
      <c r="D183" t="str" cm="1">
        <f t="array" ref="D183">_FV(A183,"Headquarters")</f>
        <v>1 H And R Block Way, KANSAS CITY, MO, 64105-1905 US</v>
      </c>
      <c r="E183" s="3" cm="1">
        <f t="array" ref="E183">IFERROR(_FV(A183,"Employees"), "NA")</f>
        <v>4000</v>
      </c>
      <c r="F183" t="str" cm="1">
        <f t="array" ref="F183">_FV(A183,"Industry")</f>
        <v>Personal &amp; Household Products &amp; Services</v>
      </c>
      <c r="G183" s="3" cm="1">
        <f t="array" ref="G183">IFERROR(_FV(A183,"Year incorporated",TRUE), "NA")</f>
        <v>1955</v>
      </c>
      <c r="H183" s="3" t="str" cm="1">
        <f t="array" ref="H183">_FV(A183,"Exchange")</f>
        <v>New York Stock Exchange</v>
      </c>
      <c r="I183" t="str" cm="1">
        <f t="array" ref="I183">_FV(A183,"Currency")</f>
        <v>USD</v>
      </c>
      <c r="J183" s="7" cm="1">
        <f t="array" ref="J183">_FV(A183,"Price")</f>
        <v>39.055</v>
      </c>
      <c r="K183" s="7" cm="1">
        <f t="array" ref="K183">_FV(A183,"Previous close",TRUE)</f>
        <v>38.9</v>
      </c>
      <c r="L183" s="7" cm="1">
        <f t="array" ref="L183">_FV(A183,"Change")</f>
        <v>0.155</v>
      </c>
      <c r="M183" s="4" cm="1">
        <f t="array" ref="M183">_FV(A183,"Change (%)",TRUE)</f>
        <v>3.9849999999999998E-3</v>
      </c>
      <c r="N183" s="7" cm="1">
        <f t="array" ref="N183">IFERROR(_FV(A183,"Open"), "NA")</f>
        <v>38.9</v>
      </c>
      <c r="O183" s="7" cm="1">
        <f t="array" ref="O183">IFERROR(_FV(A183,"High"), "NA")</f>
        <v>39.380000000000003</v>
      </c>
      <c r="P183" s="7" cm="1">
        <f t="array" ref="P183">IFERROR(_FV(A183,"Low"), "NA")</f>
        <v>38.81</v>
      </c>
      <c r="Q183" s="7" cm="1">
        <f t="array" ref="Q183">IFERROR(_FV(A183,"52 week high",TRUE),"NA")</f>
        <v>45.93</v>
      </c>
      <c r="R183" s="7" cm="1">
        <f t="array" ref="R183">IFERROR(_FV(A183,"52 week low",TRUE),"NA")</f>
        <v>28.83</v>
      </c>
      <c r="S183" s="3" cm="1">
        <f t="array" ref="S183">_FV(A183,"Shares outstanding",TRUE)</f>
        <v>146996400</v>
      </c>
      <c r="T183" s="7" cm="1">
        <f t="array" ref="T183">_FV(A183,"Volume")</f>
        <v>311762</v>
      </c>
      <c r="U183" s="3" cm="1">
        <f t="array" ref="U183">IFERROR(_FV(A183,"Volume average",TRUE), "NA")</f>
        <v>1568009</v>
      </c>
      <c r="V183" s="5" cm="1">
        <f t="array" ref="V183">IFERROR(_FV(A183,"Beta"), "NA")</f>
        <v>0.64370000000000005</v>
      </c>
      <c r="W183" s="3" cm="1">
        <f t="array" ref="W183">_FV(A183,"Market cap",TRUE)</f>
        <v>5740944402</v>
      </c>
      <c r="X183" s="7" cm="1">
        <f t="array" ref="X183">IFERROR(_FV(A183,"P/E",TRUE), "NA")</f>
        <v>10.743499999999999</v>
      </c>
      <c r="Y183" t="str" cm="1">
        <f t="array" ref="Y183">_FV(A183,"Instrument type",TRUE)</f>
        <v>Stock</v>
      </c>
      <c r="Z183" s="6" cm="1">
        <f t="array" ref="Z183">_FV(A183,"Last trade time",TRUE)</f>
        <v>45176.643014363282</v>
      </c>
      <c r="AA183" s="3" t="s">
        <v>234</v>
      </c>
      <c r="AB183">
        <v>553674000</v>
      </c>
      <c r="AC183" s="3">
        <v>885015000</v>
      </c>
      <c r="AD183" s="3">
        <v>58447000</v>
      </c>
      <c r="AE183" s="3">
        <v>998813000</v>
      </c>
      <c r="AF183" s="7" cm="1">
        <f t="array" ref="AF183">IFERROR(_xldudf_FS_EQUITYMETRICS($B183, "ytd_price_return_daily"),"NA")</f>
        <v>7.8881999999999994E-2</v>
      </c>
    </row>
    <row r="184" spans="1:32" x14ac:dyDescent="0.2">
      <c r="A184" s="1" t="e" vm="183">
        <v>#VALUE!</v>
      </c>
      <c r="B184" t="str" cm="1">
        <f t="array" ref="B184">_FV(A184,"Ticker symbol",TRUE)</f>
        <v>HAL</v>
      </c>
      <c r="C184" t="str" cm="1">
        <f t="array" ref="C184">_FV(A184,"Official name",TRUE)</f>
        <v>HALLIBURTON COMPANY</v>
      </c>
      <c r="D184" t="str" cm="1">
        <f t="array" ref="D184">_FV(A184,"Headquarters")</f>
        <v>3000 North Sam Houston Parkway East, 3000 North Sam Houston Parkway East, HOUSTON, TX, 77032 US</v>
      </c>
      <c r="E184" s="3" cm="1">
        <f t="array" ref="E184">IFERROR(_FV(A184,"Employees"), "NA")</f>
        <v>47000</v>
      </c>
      <c r="F184" t="str" cm="1">
        <f t="array" ref="F184">_FV(A184,"Industry")</f>
        <v>Oil &amp; Gas Related Equipment and Services</v>
      </c>
      <c r="G184" s="3" cm="1">
        <f t="array" ref="G184">IFERROR(_FV(A184,"Year incorporated",TRUE), "NA")</f>
        <v>1996</v>
      </c>
      <c r="H184" s="3" t="str" cm="1">
        <f t="array" ref="H184">_FV(A184,"Exchange")</f>
        <v>New York Stock Exchange</v>
      </c>
      <c r="I184" t="str" cm="1">
        <f t="array" ref="I184">_FV(A184,"Currency")</f>
        <v>USD</v>
      </c>
      <c r="J184" s="7" cm="1">
        <f t="array" ref="J184">_FV(A184,"Price")</f>
        <v>40.875</v>
      </c>
      <c r="K184" s="7" cm="1">
        <f t="array" ref="K184">_FV(A184,"Previous close",TRUE)</f>
        <v>40.880000000000003</v>
      </c>
      <c r="L184" s="7" cm="1">
        <f t="array" ref="L184">_FV(A184,"Change")</f>
        <v>-5.0000000000000001E-3</v>
      </c>
      <c r="M184" s="4" cm="1">
        <f t="array" ref="M184">_FV(A184,"Change (%)",TRUE)</f>
        <v>-1.2229999999999999E-4</v>
      </c>
      <c r="N184" s="7" cm="1">
        <f t="array" ref="N184">IFERROR(_FV(A184,"Open"), "NA")</f>
        <v>40.744999999999997</v>
      </c>
      <c r="O184" s="7" cm="1">
        <f t="array" ref="O184">IFERROR(_FV(A184,"High"), "NA")</f>
        <v>41.1</v>
      </c>
      <c r="P184" s="7" cm="1">
        <f t="array" ref="P184">IFERROR(_FV(A184,"Low"), "NA")</f>
        <v>40.744999999999997</v>
      </c>
      <c r="Q184" s="7" cm="1">
        <f t="array" ref="Q184">IFERROR(_FV(A184,"52 week high",TRUE),"NA")</f>
        <v>43.42</v>
      </c>
      <c r="R184" s="7" cm="1">
        <f t="array" ref="R184">IFERROR(_FV(A184,"52 week low",TRUE),"NA")</f>
        <v>23.3</v>
      </c>
      <c r="S184" s="3" cm="1">
        <f t="array" ref="S184">_FV(A184,"Shares outstanding",TRUE)</f>
        <v>898546300</v>
      </c>
      <c r="T184" s="7" cm="1">
        <f t="array" ref="T184">_FV(A184,"Volume")</f>
        <v>1897798</v>
      </c>
      <c r="U184" s="3" cm="1">
        <f t="array" ref="U184">IFERROR(_FV(A184,"Volume average",TRUE), "NA")</f>
        <v>6559029</v>
      </c>
      <c r="V184" s="5" cm="1">
        <f t="array" ref="V184">IFERROR(_FV(A184,"Beta"), "NA")</f>
        <v>2.1831999999999998</v>
      </c>
      <c r="W184" s="3" cm="1">
        <f t="array" ref="W184">_FV(A184,"Market cap",TRUE)</f>
        <v>36728080012</v>
      </c>
      <c r="X184" s="7" cm="1">
        <f t="array" ref="X184">IFERROR(_FV(A184,"P/E",TRUE), "NA")</f>
        <v>15.0784</v>
      </c>
      <c r="Y184" t="str" cm="1">
        <f t="array" ref="Y184">_FV(A184,"Instrument type",TRUE)</f>
        <v>Stock</v>
      </c>
      <c r="Z184" s="6" cm="1">
        <f t="array" ref="Z184">_FV(A184,"Last trade time",TRUE)</f>
        <v>45176.642931122653</v>
      </c>
      <c r="AA184" s="3" t="s">
        <v>235</v>
      </c>
      <c r="AB184">
        <v>1572000000</v>
      </c>
      <c r="AC184" s="3">
        <v>2346000000</v>
      </c>
      <c r="AD184" s="3">
        <v>4627000000</v>
      </c>
      <c r="AE184" s="3">
        <v>5345000000</v>
      </c>
      <c r="AF184" s="7" cm="1">
        <f t="array" ref="AF184">IFERROR(_xldudf_FS_EQUITYMETRICS($B184, "ytd_price_return_daily"),"NA")</f>
        <v>3.4306999999999997E-2</v>
      </c>
    </row>
    <row r="185" spans="1:32" x14ac:dyDescent="0.2">
      <c r="A185" s="1" t="e" vm="184">
        <v>#VALUE!</v>
      </c>
      <c r="B185" t="str" cm="1">
        <f t="array" ref="B185">_FV(A185,"Ticker symbol",TRUE)</f>
        <v>HAR</v>
      </c>
      <c r="C185" t="str" cm="1">
        <f t="array" ref="C185">_FV(A185,"Official name",TRUE)</f>
        <v>HARFANG EXPLORATION INC.</v>
      </c>
      <c r="D185" t="str" cm="1">
        <f t="array" ref="D185">_FV(A185,"Headquarters")</f>
        <v>1100 Des Canadiens-de-Montreal Ave Suite 300, MONTREAL, QC, H3B 2S2 CA</v>
      </c>
      <c r="E185" s="3" t="str" cm="1">
        <f t="array" ref="E185">IFERROR(_FV(A185,"Employees"), "NA")</f>
        <v>NA</v>
      </c>
      <c r="F185" t="str" cm="1">
        <f t="array" ref="F185">_FV(A185,"Industry")</f>
        <v>Metals &amp; Mining</v>
      </c>
      <c r="G185" s="3" cm="1">
        <f t="array" ref="G185">IFERROR(_FV(A185,"Year incorporated",TRUE), "NA")</f>
        <v>2017</v>
      </c>
      <c r="H185" s="3" t="str" cm="1">
        <f t="array" ref="H185">_FV(A185,"Exchange")</f>
        <v>TSX Venture Exchange</v>
      </c>
      <c r="I185" t="str" cm="1">
        <f t="array" ref="I185">_FV(A185,"Currency")</f>
        <v>CAD</v>
      </c>
      <c r="J185" s="7" cm="1">
        <f t="array" ref="J185">_FV(A185,"Price")</f>
        <v>0.16500000000000001</v>
      </c>
      <c r="K185" s="7" cm="1">
        <f t="array" ref="K185">_FV(A185,"Previous close",TRUE)</f>
        <v>0.16500000000000001</v>
      </c>
      <c r="L185" s="7" cm="1">
        <f t="array" ref="L185">_FV(A185,"Change")</f>
        <v>0</v>
      </c>
      <c r="M185" s="4" cm="1">
        <f t="array" ref="M185">_FV(A185,"Change (%)",TRUE)</f>
        <v>0</v>
      </c>
      <c r="N185" s="7" cm="1">
        <f t="array" ref="N185">IFERROR(_FV(A185,"Open"), "NA")</f>
        <v>0.17</v>
      </c>
      <c r="O185" s="7" cm="1">
        <f t="array" ref="O185">IFERROR(_FV(A185,"High"), "NA")</f>
        <v>0.17</v>
      </c>
      <c r="P185" s="7" cm="1">
        <f t="array" ref="P185">IFERROR(_FV(A185,"Low"), "NA")</f>
        <v>0.16500000000000001</v>
      </c>
      <c r="Q185" s="7" cm="1">
        <f t="array" ref="Q185">IFERROR(_FV(A185,"52 week high",TRUE),"NA")</f>
        <v>0.33</v>
      </c>
      <c r="R185" s="7" cm="1">
        <f t="array" ref="R185">IFERROR(_FV(A185,"52 week low",TRUE),"NA")</f>
        <v>0.15</v>
      </c>
      <c r="S185" s="3" cm="1">
        <f t="array" ref="S185">_FV(A185,"Shares outstanding",TRUE)</f>
        <v>60858860</v>
      </c>
      <c r="T185" s="7" cm="1">
        <f t="array" ref="T185">_FV(A185,"Volume")</f>
        <v>2000</v>
      </c>
      <c r="U185" s="3" cm="1">
        <f t="array" ref="U185">IFERROR(_FV(A185,"Volume average",TRUE), "NA")</f>
        <v>51810</v>
      </c>
      <c r="V185" s="5" cm="1">
        <f t="array" ref="V185">IFERROR(_FV(A185,"Beta"), "NA")</f>
        <v>1.0003</v>
      </c>
      <c r="W185" s="3" cm="1">
        <f t="array" ref="W185">_FV(A185,"Market cap",TRUE)</f>
        <v>10041711</v>
      </c>
      <c r="X185" s="7" t="str" cm="1">
        <f t="array" ref="X185">IFERROR(_FV(A185,"P/E",TRUE), "NA")</f>
        <v>NA</v>
      </c>
      <c r="Y185" t="str" cm="1">
        <f t="array" ref="Y185">_FV(A185,"Instrument type",TRUE)</f>
        <v>Stock</v>
      </c>
      <c r="Z185" s="6" cm="1">
        <f t="array" ref="Z185">_FV(A185,"Last trade time",TRUE)</f>
        <v>45176.598726851851</v>
      </c>
      <c r="AA185" s="3" t="s">
        <v>64</v>
      </c>
      <c r="AB185" t="s">
        <v>26</v>
      </c>
      <c r="AC185" s="3" t="s">
        <v>26</v>
      </c>
      <c r="AD185" s="3" t="s">
        <v>26</v>
      </c>
      <c r="AE185" s="3" t="s">
        <v>26</v>
      </c>
      <c r="AF185" s="7" t="str" cm="1">
        <f t="array" ref="AF185">IFERROR(_xldudf_FS_EQUITYMETRICS($B185, "ytd_price_return_daily"),"NA")</f>
        <v>No data</v>
      </c>
    </row>
    <row r="186" spans="1:32" x14ac:dyDescent="0.2">
      <c r="A186" s="1" t="e" vm="185">
        <v>#VALUE!</v>
      </c>
      <c r="B186" t="str" cm="1">
        <f t="array" ref="B186">_FV(A186,"Ticker symbol",TRUE)</f>
        <v>HSP</v>
      </c>
      <c r="C186" t="str" cm="1">
        <f t="array" ref="C186">_FV(A186,"Official name",TRUE)</f>
        <v>HARGREAVES SERVICES PLC</v>
      </c>
      <c r="D186" t="str" cm="1">
        <f t="array" ref="D186">_FV(A186,"Headquarters")</f>
        <v>West Terrace, Esh Winning, DURHAM, DURHAM, DH7 9PT GB</v>
      </c>
      <c r="E186" s="3" cm="1">
        <f t="array" ref="E186">IFERROR(_FV(A186,"Employees"), "NA")</f>
        <v>1230</v>
      </c>
      <c r="F186" t="str" cm="1">
        <f t="array" ref="F186">_FV(A186,"Industry")</f>
        <v>Freight &amp; Logistics Services</v>
      </c>
      <c r="G186" s="3" cm="1">
        <f t="array" ref="G186">IFERROR(_FV(A186,"Year incorporated",TRUE), "NA")</f>
        <v>2003</v>
      </c>
      <c r="H186" s="3" t="str" cm="1">
        <f t="array" ref="H186">_FV(A186,"Exchange")</f>
        <v>London Stock Exchange</v>
      </c>
      <c r="I186" t="str" cm="1">
        <f t="array" ref="I186">_FV(A186,"Currency")</f>
        <v>GBp</v>
      </c>
      <c r="J186" s="7" cm="1">
        <f t="array" ref="J186">_FV(A186,"Price")</f>
        <v>466.9</v>
      </c>
      <c r="K186" s="7" cm="1">
        <f t="array" ref="K186">_FV(A186,"Previous close",TRUE)</f>
        <v>472.5</v>
      </c>
      <c r="L186" s="7" cm="1">
        <f t="array" ref="L186">_FV(A186,"Change")</f>
        <v>-5.6</v>
      </c>
      <c r="M186" s="4" cm="1">
        <f t="array" ref="M186">_FV(A186,"Change (%)",TRUE)</f>
        <v>-1.1852E-2</v>
      </c>
      <c r="N186" s="7" t="str" cm="1">
        <f t="array" ref="N186">IFERROR(_FV(A186,"Open"), "NA")</f>
        <v>NA</v>
      </c>
      <c r="O186" s="7" t="str" cm="1">
        <f t="array" ref="O186">IFERROR(_FV(A186,"High"), "NA")</f>
        <v>NA</v>
      </c>
      <c r="P186" s="7" t="str" cm="1">
        <f t="array" ref="P186">IFERROR(_FV(A186,"Low"), "NA")</f>
        <v>NA</v>
      </c>
      <c r="Q186" s="7" cm="1">
        <f t="array" ref="Q186">IFERROR(_FV(A186,"52 week high",TRUE),"NA")</f>
        <v>490</v>
      </c>
      <c r="R186" s="7" cm="1">
        <f t="array" ref="R186">IFERROR(_FV(A186,"52 week low",TRUE),"NA")</f>
        <v>305.55</v>
      </c>
      <c r="S186" s="3" cm="1">
        <f t="array" ref="S186">_FV(A186,"Shares outstanding",TRUE)</f>
        <v>32653470</v>
      </c>
      <c r="T186" s="7" cm="1">
        <f t="array" ref="T186">_FV(A186,"Volume")</f>
        <v>39725</v>
      </c>
      <c r="U186" s="3" cm="1">
        <f t="array" ref="U186">IFERROR(_FV(A186,"Volume average",TRUE), "NA")</f>
        <v>22230</v>
      </c>
      <c r="V186" s="5" cm="1">
        <f t="array" ref="V186">IFERROR(_FV(A186,"Beta"), "NA")</f>
        <v>1.3735999999999999</v>
      </c>
      <c r="W186" s="3" cm="1">
        <f t="array" ref="W186">_FV(A186,"Market cap",TRUE)</f>
        <v>154287600</v>
      </c>
      <c r="X186" s="7" cm="1">
        <f t="array" ref="X186">IFERROR(_FV(A186,"P/E",TRUE), "NA")</f>
        <v>5.5038</v>
      </c>
      <c r="Y186" t="str" cm="1">
        <f t="array" ref="Y186">_FV(A186,"Instrument type",TRUE)</f>
        <v>Stock</v>
      </c>
      <c r="Z186" s="6" cm="1">
        <f t="array" ref="Z186">_FV(A186,"Last trade time",TRUE)</f>
        <v>45176.62834133047</v>
      </c>
      <c r="AA186" s="3" t="s">
        <v>64</v>
      </c>
      <c r="AB186" t="s">
        <v>26</v>
      </c>
      <c r="AC186" s="3" t="s">
        <v>26</v>
      </c>
      <c r="AD186" s="3" t="s">
        <v>26</v>
      </c>
      <c r="AE186" s="3" t="s">
        <v>26</v>
      </c>
      <c r="AF186" s="7" t="str" cm="1">
        <f t="array" ref="AF186">IFERROR(_xldudf_FS_EQUITYMETRICS($B186, "ytd_price_return_daily"),"NA")</f>
        <v>No data</v>
      </c>
    </row>
    <row r="187" spans="1:32" x14ac:dyDescent="0.2">
      <c r="A187" s="1" t="e" vm="186">
        <v>#VALUE!</v>
      </c>
      <c r="B187" t="str" cm="1">
        <f t="array" ref="B187">_FV(A187,"Ticker symbol",TRUE)</f>
        <v>HOG</v>
      </c>
      <c r="C187" t="str" cm="1">
        <f t="array" ref="C187">_FV(A187,"Official name",TRUE)</f>
        <v>HARLEY-DAVIDSON, INC.</v>
      </c>
      <c r="D187" t="str" cm="1">
        <f t="array" ref="D187">_FV(A187,"Headquarters")</f>
        <v>3700 W JUNEAU AVE, MILWAUKEE, WI, 53208 US</v>
      </c>
      <c r="E187" s="3" cm="1">
        <f t="array" ref="E187">IFERROR(_FV(A187,"Employees"), "NA")</f>
        <v>6300</v>
      </c>
      <c r="F187" t="str" cm="1">
        <f t="array" ref="F187">_FV(A187,"Industry")</f>
        <v>Automobiles &amp; Auto Parts</v>
      </c>
      <c r="G187" s="3" cm="1">
        <f t="array" ref="G187">IFERROR(_FV(A187,"Year incorporated",TRUE), "NA")</f>
        <v>1991</v>
      </c>
      <c r="H187" s="3" t="str" cm="1">
        <f t="array" ref="H187">_FV(A187,"Exchange")</f>
        <v>New York Stock Exchange</v>
      </c>
      <c r="I187" t="str" cm="1">
        <f t="array" ref="I187">_FV(A187,"Currency")</f>
        <v>USD</v>
      </c>
      <c r="J187" s="7" cm="1">
        <f t="array" ref="J187">_FV(A187,"Price")</f>
        <v>33.82</v>
      </c>
      <c r="K187" s="7" cm="1">
        <f t="array" ref="K187">_FV(A187,"Previous close",TRUE)</f>
        <v>34.58</v>
      </c>
      <c r="L187" s="7" cm="1">
        <f t="array" ref="L187">_FV(A187,"Change")</f>
        <v>-0.76</v>
      </c>
      <c r="M187" s="4" cm="1">
        <f t="array" ref="M187">_FV(A187,"Change (%)",TRUE)</f>
        <v>-2.1978000000000001E-2</v>
      </c>
      <c r="N187" s="7" cm="1">
        <f t="array" ref="N187">IFERROR(_FV(A187,"Open"), "NA")</f>
        <v>34.19</v>
      </c>
      <c r="O187" s="7" cm="1">
        <f t="array" ref="O187">IFERROR(_FV(A187,"High"), "NA")</f>
        <v>34.225000000000001</v>
      </c>
      <c r="P187" s="7" cm="1">
        <f t="array" ref="P187">IFERROR(_FV(A187,"Low"), "NA")</f>
        <v>33.57</v>
      </c>
      <c r="Q187" s="7" cm="1">
        <f t="array" ref="Q187">IFERROR(_FV(A187,"52 week high",TRUE),"NA")</f>
        <v>51.77</v>
      </c>
      <c r="R187" s="7" cm="1">
        <f t="array" ref="R187">IFERROR(_FV(A187,"52 week low",TRUE),"NA")</f>
        <v>30.85</v>
      </c>
      <c r="S187" s="3" cm="1">
        <f t="array" ref="S187">_FV(A187,"Shares outstanding",TRUE)</f>
        <v>141686800</v>
      </c>
      <c r="T187" s="7" cm="1">
        <f t="array" ref="T187">_FV(A187,"Volume")</f>
        <v>256001</v>
      </c>
      <c r="U187" s="3" cm="1">
        <f t="array" ref="U187">IFERROR(_FV(A187,"Volume average",TRUE), "NA")</f>
        <v>1086319</v>
      </c>
      <c r="V187" s="5" cm="1">
        <f t="array" ref="V187">IFERROR(_FV(A187,"Beta"), "NA")</f>
        <v>1.4258999999999999</v>
      </c>
      <c r="W187" s="3" cm="1">
        <f t="array" ref="W187">_FV(A187,"Market cap",TRUE)</f>
        <v>4791847576</v>
      </c>
      <c r="X187" s="7" cm="1">
        <f t="array" ref="X187">IFERROR(_FV(A187,"P/E",TRUE), "NA")</f>
        <v>6.4996</v>
      </c>
      <c r="Y187" t="str" cm="1">
        <f t="array" ref="Y187">_FV(A187,"Instrument type",TRUE)</f>
        <v>Stock</v>
      </c>
      <c r="Z187" s="6" cm="1">
        <f t="array" ref="Z187">_FV(A187,"Last trade time",TRUE)</f>
        <v>45176.64288518516</v>
      </c>
      <c r="AA187" s="3" t="s">
        <v>236</v>
      </c>
      <c r="AB187">
        <v>741408000</v>
      </c>
      <c r="AC187" s="3">
        <v>1433175000</v>
      </c>
      <c r="AD187" s="3">
        <v>2034856000</v>
      </c>
      <c r="AE187" s="3">
        <v>3533907000</v>
      </c>
      <c r="AF187" s="7" cm="1">
        <f t="array" ref="AF187">IFERROR(_xldudf_FS_EQUITYMETRICS($B187, "ytd_price_return_daily"),"NA")</f>
        <v>-0.19423099999999999</v>
      </c>
    </row>
    <row r="188" spans="1:32" x14ac:dyDescent="0.2">
      <c r="A188" s="1" t="e" vm="187">
        <v>#VALUE!</v>
      </c>
      <c r="B188" t="str" cm="1">
        <f t="array" ref="B188">_FV(A188,"Ticker symbol",TRUE)</f>
        <v>HAS</v>
      </c>
      <c r="C188" t="str" cm="1">
        <f t="array" ref="C188">_FV(A188,"Official name",TRUE)</f>
        <v>Hasbro, Inc.</v>
      </c>
      <c r="D188" t="str" cm="1">
        <f t="array" ref="D188">_FV(A188,"Headquarters")</f>
        <v>1027 Newport Ave, PO Box 1059, PAWTUCKET, RI, 02861-2539 US</v>
      </c>
      <c r="E188" s="3" cm="1">
        <f t="array" ref="E188">IFERROR(_FV(A188,"Employees"), "NA")</f>
        <v>6490</v>
      </c>
      <c r="F188" t="str" cm="1">
        <f t="array" ref="F188">_FV(A188,"Industry")</f>
        <v>Leisure Products</v>
      </c>
      <c r="G188" s="3" cm="1">
        <f t="array" ref="G188">IFERROR(_FV(A188,"Year incorporated",TRUE), "NA")</f>
        <v>1926</v>
      </c>
      <c r="H188" s="3" t="str" cm="1">
        <f t="array" ref="H188">_FV(A188,"Exchange")</f>
        <v>Nasdaq Stock Market</v>
      </c>
      <c r="I188" t="str" cm="1">
        <f t="array" ref="I188">_FV(A188,"Currency")</f>
        <v>USD</v>
      </c>
      <c r="J188" s="7" cm="1">
        <f t="array" ref="J188">_FV(A188,"Price")</f>
        <v>70.38</v>
      </c>
      <c r="K188" s="7" cm="1">
        <f t="array" ref="K188">_FV(A188,"Previous close",TRUE)</f>
        <v>72.92</v>
      </c>
      <c r="L188" s="7" cm="1">
        <f t="array" ref="L188">_FV(A188,"Change")</f>
        <v>-2.54</v>
      </c>
      <c r="M188" s="4" cm="1">
        <f t="array" ref="M188">_FV(A188,"Change (%)",TRUE)</f>
        <v>-3.4832999999999996E-2</v>
      </c>
      <c r="N188" s="7" cm="1">
        <f t="array" ref="N188">IFERROR(_FV(A188,"Open"), "NA")</f>
        <v>72.459999999999994</v>
      </c>
      <c r="O188" s="7" cm="1">
        <f t="array" ref="O188">IFERROR(_FV(A188,"High"), "NA")</f>
        <v>72.459999999999994</v>
      </c>
      <c r="P188" s="7" cm="1">
        <f t="array" ref="P188">IFERROR(_FV(A188,"Low"), "NA")</f>
        <v>70.099999999999994</v>
      </c>
      <c r="Q188" s="7" cm="1">
        <f t="array" ref="Q188">IFERROR(_FV(A188,"52 week high",TRUE),"NA")</f>
        <v>83.245000000000005</v>
      </c>
      <c r="R188" s="7" cm="1">
        <f t="array" ref="R188">IFERROR(_FV(A188,"52 week low",TRUE),"NA")</f>
        <v>45.75</v>
      </c>
      <c r="S188" s="3" cm="1">
        <f t="array" ref="S188">_FV(A188,"Shares outstanding",TRUE)</f>
        <v>138740900</v>
      </c>
      <c r="T188" s="7" cm="1">
        <f t="array" ref="T188">_FV(A188,"Volume")</f>
        <v>686879</v>
      </c>
      <c r="U188" s="3" cm="1">
        <f t="array" ref="U188">IFERROR(_FV(A188,"Volume average",TRUE), "NA")</f>
        <v>1775537</v>
      </c>
      <c r="V188" s="5" cm="1">
        <f t="array" ref="V188">IFERROR(_FV(A188,"Beta"), "NA")</f>
        <v>0.70850000000000002</v>
      </c>
      <c r="W188" s="3" cm="1">
        <f t="array" ref="W188">_FV(A188,"Market cap",TRUE)</f>
        <v>10116980000</v>
      </c>
      <c r="X188" s="7" cm="1">
        <f t="array" ref="X188">IFERROR(_FV(A188,"P/E",TRUE), "NA")</f>
        <v>74.224800000000002</v>
      </c>
      <c r="Y188" t="str" cm="1">
        <f t="array" ref="Y188">_FV(A188,"Instrument type",TRUE)</f>
        <v>Stock</v>
      </c>
      <c r="Z188" s="6" cm="1">
        <f t="array" ref="Z188">_FV(A188,"Last trade time",TRUE)</f>
        <v>45176.643057488283</v>
      </c>
      <c r="AA188" s="3" t="s">
        <v>237</v>
      </c>
      <c r="AB188">
        <v>203500000</v>
      </c>
      <c r="AC188" s="3">
        <v>498600000</v>
      </c>
      <c r="AD188" s="3">
        <v>1132400000</v>
      </c>
      <c r="AE188" s="3">
        <v>2189700000</v>
      </c>
      <c r="AF188" s="7" cm="1">
        <f t="array" ref="AF188">IFERROR(_xldudf_FS_EQUITYMETRICS($B188, "ytd_price_return_daily"),"NA")</f>
        <v>0.19062399999999999</v>
      </c>
    </row>
    <row r="189" spans="1:32" x14ac:dyDescent="0.2">
      <c r="A189" s="1" t="e" vm="188">
        <v>#VALUE!</v>
      </c>
      <c r="B189" t="str" cm="1">
        <f t="array" ref="B189">_FV(A189,"Ticker symbol",TRUE)</f>
        <v>HCP</v>
      </c>
      <c r="C189" t="str" cm="1">
        <f t="array" ref="C189">_FV(A189,"Official name",TRUE)</f>
        <v>HASHICORP, INC.</v>
      </c>
      <c r="D189" t="str" cm="1">
        <f t="array" ref="D189">_FV(A189,"Headquarters")</f>
        <v>101 Second Street, Suite 200, SAN FRANCISCO, CA, 94105 US</v>
      </c>
      <c r="E189" s="3" cm="1">
        <f t="array" ref="E189">IFERROR(_FV(A189,"Employees"), "NA")</f>
        <v>2400</v>
      </c>
      <c r="F189" t="str" cm="1">
        <f t="array" ref="F189">_FV(A189,"Industry")</f>
        <v>Software &amp; IT Services</v>
      </c>
      <c r="G189" s="3" cm="1">
        <f t="array" ref="G189">IFERROR(_FV(A189,"Year incorporated",TRUE), "NA")</f>
        <v>2013</v>
      </c>
      <c r="H189" s="3" t="str" cm="1">
        <f t="array" ref="H189">_FV(A189,"Exchange")</f>
        <v>Nasdaq Stock Market</v>
      </c>
      <c r="I189" t="str" cm="1">
        <f t="array" ref="I189">_FV(A189,"Currency")</f>
        <v>USD</v>
      </c>
      <c r="J189" s="7" cm="1">
        <f t="array" ref="J189">_FV(A189,"Price")</f>
        <v>25.97</v>
      </c>
      <c r="K189" s="7" cm="1">
        <f t="array" ref="K189">_FV(A189,"Previous close",TRUE)</f>
        <v>26.87</v>
      </c>
      <c r="L189" s="7" cm="1">
        <f t="array" ref="L189">_FV(A189,"Change")</f>
        <v>-0.9</v>
      </c>
      <c r="M189" s="4" cm="1">
        <f t="array" ref="M189">_FV(A189,"Change (%)",TRUE)</f>
        <v>-3.3494999999999997E-2</v>
      </c>
      <c r="N189" s="7" cm="1">
        <f t="array" ref="N189">IFERROR(_FV(A189,"Open"), "NA")</f>
        <v>26</v>
      </c>
      <c r="O189" s="7" cm="1">
        <f t="array" ref="O189">IFERROR(_FV(A189,"High"), "NA")</f>
        <v>26.21</v>
      </c>
      <c r="P189" s="7" cm="1">
        <f t="array" ref="P189">IFERROR(_FV(A189,"Low"), "NA")</f>
        <v>25.34</v>
      </c>
      <c r="Q189" s="7" cm="1">
        <f t="array" ref="Q189">IFERROR(_FV(A189,"52 week high",TRUE),"NA")</f>
        <v>37.31</v>
      </c>
      <c r="R189" s="7" cm="1">
        <f t="array" ref="R189">IFERROR(_FV(A189,"52 week low",TRUE),"NA")</f>
        <v>21.5</v>
      </c>
      <c r="S189" s="3" cm="1">
        <f t="array" ref="S189">_FV(A189,"Shares outstanding",TRUE)</f>
        <v>193887700</v>
      </c>
      <c r="T189" s="7" cm="1">
        <f t="array" ref="T189">_FV(A189,"Volume")</f>
        <v>1057380</v>
      </c>
      <c r="U189" s="3" cm="1">
        <f t="array" ref="U189">IFERROR(_FV(A189,"Volume average",TRUE), "NA")</f>
        <v>1665002</v>
      </c>
      <c r="V189" s="5" cm="1">
        <f t="array" ref="V189">IFERROR(_FV(A189,"Beta"), "NA")</f>
        <v>2.5470000000000002</v>
      </c>
      <c r="W189" s="3" cm="1">
        <f t="array" ref="W189">_FV(A189,"Market cap",TRUE)</f>
        <v>5035263569</v>
      </c>
      <c r="X189" s="7" t="str" cm="1">
        <f t="array" ref="X189">IFERROR(_FV(A189,"P/E",TRUE), "NA")</f>
        <v>NA</v>
      </c>
      <c r="Y189" t="str" cm="1">
        <f t="array" ref="Y189">_FV(A189,"Instrument type",TRUE)</f>
        <v>Stock</v>
      </c>
      <c r="Z189" s="6" cm="1">
        <f t="array" ref="Z189">_FV(A189,"Last trade time",TRUE)</f>
        <v>45176.642899976563</v>
      </c>
      <c r="AA189" s="3" t="s">
        <v>62</v>
      </c>
      <c r="AB189">
        <v>-274298000</v>
      </c>
      <c r="AC189" s="3">
        <v>1286134000</v>
      </c>
      <c r="AD189" s="3">
        <v>162369000</v>
      </c>
      <c r="AE189" s="3">
        <v>380849000</v>
      </c>
      <c r="AF189" s="7" cm="1">
        <f t="array" ref="AF189">IFERROR(_xldudf_FS_EQUITYMETRICS($B189, "ytd_price_return_daily"),"NA")</f>
        <v>1.7557E-2</v>
      </c>
    </row>
    <row r="190" spans="1:32" x14ac:dyDescent="0.2">
      <c r="A190" s="1" t="e" vm="189">
        <v>#VALUE!</v>
      </c>
      <c r="B190" t="str" cm="1">
        <f t="array" ref="B190">_FV(A190,"Ticker symbol",TRUE)</f>
        <v>HP</v>
      </c>
      <c r="C190" t="str" cm="1">
        <f t="array" ref="C190">_FV(A190,"Official name",TRUE)</f>
        <v>HELMERICH &amp; PAYNE, INC.</v>
      </c>
      <c r="D190" t="str" cm="1">
        <f t="array" ref="D190">_FV(A190,"Headquarters")</f>
        <v>1437 S. Boulder Ave., Suite 1400, TULSA, OK, 74119 US</v>
      </c>
      <c r="E190" s="3" cm="1">
        <f t="array" ref="E190">IFERROR(_FV(A190,"Employees"), "NA")</f>
        <v>8000</v>
      </c>
      <c r="F190" t="str" cm="1">
        <f t="array" ref="F190">_FV(A190,"Industry")</f>
        <v>Oil &amp; Gas Related Equipment and Services</v>
      </c>
      <c r="G190" s="3" cm="1">
        <f t="array" ref="G190">IFERROR(_FV(A190,"Year incorporated",TRUE), "NA")</f>
        <v>1944</v>
      </c>
      <c r="H190" s="3" t="str" cm="1">
        <f t="array" ref="H190">_FV(A190,"Exchange")</f>
        <v>New York Stock Exchange</v>
      </c>
      <c r="I190" t="str" cm="1">
        <f t="array" ref="I190">_FV(A190,"Currency")</f>
        <v>USD</v>
      </c>
      <c r="J190" s="7" cm="1">
        <f t="array" ref="J190">_FV(A190,"Price")</f>
        <v>41.833199999999998</v>
      </c>
      <c r="K190" s="7" cm="1">
        <f t="array" ref="K190">_FV(A190,"Previous close",TRUE)</f>
        <v>42.22</v>
      </c>
      <c r="L190" s="7" cm="1">
        <f t="array" ref="L190">_FV(A190,"Change")</f>
        <v>-0.38679999999999998</v>
      </c>
      <c r="M190" s="4" cm="1">
        <f t="array" ref="M190">_FV(A190,"Change (%)",TRUE)</f>
        <v>-9.162E-3</v>
      </c>
      <c r="N190" s="7" cm="1">
        <f t="array" ref="N190">IFERROR(_FV(A190,"Open"), "NA")</f>
        <v>41.41</v>
      </c>
      <c r="O190" s="7" cm="1">
        <f t="array" ref="O190">IFERROR(_FV(A190,"High"), "NA")</f>
        <v>42.34</v>
      </c>
      <c r="P190" s="7" cm="1">
        <f t="array" ref="P190">IFERROR(_FV(A190,"Low"), "NA")</f>
        <v>41.41</v>
      </c>
      <c r="Q190" s="7" cm="1">
        <f t="array" ref="Q190">IFERROR(_FV(A190,"52 week high",TRUE),"NA")</f>
        <v>53.4527</v>
      </c>
      <c r="R190" s="7" cm="1">
        <f t="array" ref="R190">IFERROR(_FV(A190,"52 week low",TRUE),"NA")</f>
        <v>30.002300000000002</v>
      </c>
      <c r="S190" s="3" cm="1">
        <f t="array" ref="S190">_FV(A190,"Shares outstanding",TRUE)</f>
        <v>99426530</v>
      </c>
      <c r="T190" s="7" cm="1">
        <f t="array" ref="T190">_FV(A190,"Volume")</f>
        <v>299960</v>
      </c>
      <c r="U190" s="3" cm="1">
        <f t="array" ref="U190">IFERROR(_FV(A190,"Volume average",TRUE), "NA")</f>
        <v>1137554</v>
      </c>
      <c r="V190" s="5" cm="1">
        <f t="array" ref="V190">IFERROR(_FV(A190,"Beta"), "NA")</f>
        <v>1.7085999999999999</v>
      </c>
      <c r="W190" s="3" cm="1">
        <f t="array" ref="W190">_FV(A190,"Market cap",TRUE)</f>
        <v>4159329914</v>
      </c>
      <c r="X190" s="7" cm="1">
        <f t="array" ref="X190">IFERROR(_FV(A190,"P/E",TRUE), "NA")</f>
        <v>11.1182</v>
      </c>
      <c r="Y190" t="str" cm="1">
        <f t="array" ref="Y190">_FV(A190,"Instrument type",TRUE)</f>
        <v>Stock</v>
      </c>
      <c r="Z190" s="6" cm="1">
        <f t="array" ref="Z190">_FV(A190,"Last trade time",TRUE)</f>
        <v>45176.642770810155</v>
      </c>
      <c r="AA190" s="3" t="s">
        <v>238</v>
      </c>
      <c r="AB190">
        <v>6953000</v>
      </c>
      <c r="AC190" s="3">
        <v>232131000</v>
      </c>
      <c r="AD190" s="3">
        <v>458713000</v>
      </c>
      <c r="AE190" s="3">
        <v>394810000</v>
      </c>
      <c r="AF190" s="7" cm="1">
        <f t="array" ref="AF190">IFERROR(_xldudf_FS_EQUITYMETRICS($B190, "ytd_price_return_daily"),"NA")</f>
        <v>-0.14141599999999999</v>
      </c>
    </row>
    <row r="191" spans="1:32" x14ac:dyDescent="0.2">
      <c r="A191" s="1" t="e" vm="190">
        <v>#VALUE!</v>
      </c>
      <c r="B191" t="str" cm="1">
        <f t="array" ref="B191">_FV(A191,"Ticker symbol",TRUE)</f>
        <v>HES</v>
      </c>
      <c r="C191" t="str" cm="1">
        <f t="array" ref="C191">_FV(A191,"Official name",TRUE)</f>
        <v>HESS CORPORATION</v>
      </c>
      <c r="D191" t="str" cm="1">
        <f t="array" ref="D191">_FV(A191,"Headquarters")</f>
        <v>1185 AVENUE OF THE AMERICAS, NEW YORK, NY, 10036 US</v>
      </c>
      <c r="E191" s="3" cm="1">
        <f t="array" ref="E191">IFERROR(_FV(A191,"Employees"), "NA")</f>
        <v>1623</v>
      </c>
      <c r="F191" t="str" cm="1">
        <f t="array" ref="F191">_FV(A191,"Industry")</f>
        <v>Oil &amp; Gas</v>
      </c>
      <c r="G191" s="3" cm="1">
        <f t="array" ref="G191">IFERROR(_FV(A191,"Year incorporated",TRUE), "NA")</f>
        <v>1920</v>
      </c>
      <c r="H191" s="3" t="str" cm="1">
        <f t="array" ref="H191">_FV(A191,"Exchange")</f>
        <v>New York Stock Exchange</v>
      </c>
      <c r="I191" t="str" cm="1">
        <f t="array" ref="I191">_FV(A191,"Currency")</f>
        <v>USD</v>
      </c>
      <c r="J191" s="7" cm="1">
        <f t="array" ref="J191">_FV(A191,"Price")</f>
        <v>159.09</v>
      </c>
      <c r="K191" s="7" cm="1">
        <f t="array" ref="K191">_FV(A191,"Previous close",TRUE)</f>
        <v>157.81</v>
      </c>
      <c r="L191" s="7" cm="1">
        <f t="array" ref="L191">_FV(A191,"Change")</f>
        <v>1.28</v>
      </c>
      <c r="M191" s="4" cm="1">
        <f t="array" ref="M191">_FV(A191,"Change (%)",TRUE)</f>
        <v>8.1110000000000002E-3</v>
      </c>
      <c r="N191" s="7" cm="1">
        <f t="array" ref="N191">IFERROR(_FV(A191,"Open"), "NA")</f>
        <v>157.83000000000001</v>
      </c>
      <c r="O191" s="7" cm="1">
        <f t="array" ref="O191">IFERROR(_FV(A191,"High"), "NA")</f>
        <v>159.79</v>
      </c>
      <c r="P191" s="7" cm="1">
        <f t="array" ref="P191">IFERROR(_FV(A191,"Low"), "NA")</f>
        <v>157.33000000000001</v>
      </c>
      <c r="Q191" s="7" cm="1">
        <f t="array" ref="Q191">IFERROR(_FV(A191,"52 week high",TRUE),"NA")</f>
        <v>160.52000000000001</v>
      </c>
      <c r="R191" s="7" cm="1">
        <f t="array" ref="R191">IFERROR(_FV(A191,"52 week low",TRUE),"NA")</f>
        <v>100.34</v>
      </c>
      <c r="S191" s="3" cm="1">
        <f t="array" ref="S191">_FV(A191,"Shares outstanding",TRUE)</f>
        <v>307061000</v>
      </c>
      <c r="T191" s="7" cm="1">
        <f t="array" ref="T191">_FV(A191,"Volume")</f>
        <v>743644</v>
      </c>
      <c r="U191" s="3" cm="1">
        <f t="array" ref="U191">IFERROR(_FV(A191,"Volume average",TRUE), "NA")</f>
        <v>1361252</v>
      </c>
      <c r="V191" s="5" cm="1">
        <f t="array" ref="V191">IFERROR(_FV(A191,"Beta"), "NA")</f>
        <v>1.5931</v>
      </c>
      <c r="W191" s="3" cm="1">
        <f t="array" ref="W191">_FV(A191,"Market cap",TRUE)</f>
        <v>48850334490</v>
      </c>
      <c r="X191" s="7" cm="1">
        <f t="array" ref="X191">IFERROR(_FV(A191,"P/E",TRUE), "NA")</f>
        <v>32.923400000000001</v>
      </c>
      <c r="Y191" t="str" cm="1">
        <f t="array" ref="Y191">_FV(A191,"Instrument type",TRUE)</f>
        <v>Stock</v>
      </c>
      <c r="Z191" s="6" cm="1">
        <f t="array" ref="Z191">_FV(A191,"Last trade time",TRUE)</f>
        <v>45176.643020948439</v>
      </c>
      <c r="AA191" s="3" t="s">
        <v>239</v>
      </c>
      <c r="AB191">
        <v>2096000000</v>
      </c>
      <c r="AC191" s="3">
        <v>2486000000</v>
      </c>
      <c r="AD191" s="3">
        <v>1041000000</v>
      </c>
      <c r="AE191" s="3">
        <v>2396000000</v>
      </c>
      <c r="AF191" s="7" cm="1">
        <f t="array" ref="AF191">IFERROR(_xldudf_FS_EQUITYMETRICS($B191, "ytd_price_return_daily"),"NA")</f>
        <v>0.11289</v>
      </c>
    </row>
    <row r="192" spans="1:32" x14ac:dyDescent="0.2">
      <c r="A192" s="1" t="e" vm="191">
        <v>#VALUE!</v>
      </c>
      <c r="B192" t="str" cm="1">
        <f t="array" ref="B192">_FV(A192,"Ticker symbol",TRUE)</f>
        <v>HOT</v>
      </c>
      <c r="C192" t="str" cm="1">
        <f t="array" ref="C192">_FV(A192,"Official name",TRUE)</f>
        <v>Hochtief AG</v>
      </c>
      <c r="D192" t="str" cm="1">
        <f t="array" ref="D192">_FV(A192,"Headquarters")</f>
        <v>Alfredstrasse 236, ESSEN, NORDRHEIN-WESTFALEN, 45133 DE</v>
      </c>
      <c r="E192" s="3" cm="1">
        <f t="array" ref="E192">IFERROR(_FV(A192,"Employees"), "NA")</f>
        <v>40521</v>
      </c>
      <c r="F192" t="str" cm="1">
        <f t="array" ref="F192">_FV(A192,"Industry")</f>
        <v>Construction &amp; Engineering</v>
      </c>
      <c r="G192" s="3" cm="1">
        <f t="array" ref="G192">IFERROR(_FV(A192,"Year incorporated",TRUE), "NA")</f>
        <v>2001</v>
      </c>
      <c r="H192" s="3" t="str" cm="1">
        <f t="array" ref="H192">_FV(A192,"Exchange")</f>
        <v>Deutsche Boerse AG</v>
      </c>
      <c r="I192" t="str" cm="1">
        <f t="array" ref="I192">_FV(A192,"Currency")</f>
        <v>EUR</v>
      </c>
      <c r="J192" s="7" cm="1">
        <f t="array" ref="J192">_FV(A192,"Price")</f>
        <v>97.9</v>
      </c>
      <c r="K192" s="7" cm="1">
        <f t="array" ref="K192">_FV(A192,"Previous close",TRUE)</f>
        <v>96.55</v>
      </c>
      <c r="L192" s="7" cm="1">
        <f t="array" ref="L192">_FV(A192,"Change")</f>
        <v>1.35</v>
      </c>
      <c r="M192" s="4" cm="1">
        <f t="array" ref="M192">_FV(A192,"Change (%)",TRUE)</f>
        <v>1.3982000000000001E-2</v>
      </c>
      <c r="N192" s="7" cm="1">
        <f t="array" ref="N192">IFERROR(_FV(A192,"Open"), "NA")</f>
        <v>96.2</v>
      </c>
      <c r="O192" s="7" cm="1">
        <f t="array" ref="O192">IFERROR(_FV(A192,"High"), "NA")</f>
        <v>98.2</v>
      </c>
      <c r="P192" s="7" cm="1">
        <f t="array" ref="P192">IFERROR(_FV(A192,"Low"), "NA")</f>
        <v>96.2</v>
      </c>
      <c r="Q192" s="7" cm="1">
        <f t="array" ref="Q192">IFERROR(_FV(A192,"52 week high",TRUE),"NA")</f>
        <v>160.19999999999999</v>
      </c>
      <c r="R192" s="7" cm="1">
        <f t="array" ref="R192">IFERROR(_FV(A192,"52 week low",TRUE),"NA")</f>
        <v>42.04</v>
      </c>
      <c r="S192" s="3" cm="1">
        <f t="array" ref="S192">_FV(A192,"Shares outstanding",TRUE)</f>
        <v>77711300</v>
      </c>
      <c r="T192" s="7" cm="1">
        <f t="array" ref="T192">_FV(A192,"Volume")</f>
        <v>200</v>
      </c>
      <c r="U192" s="3" cm="1">
        <f t="array" ref="U192">IFERROR(_FV(A192,"Volume average",TRUE), "NA")</f>
        <v>62310</v>
      </c>
      <c r="V192" s="5" cm="1">
        <f t="array" ref="V192">IFERROR(_FV(A192,"Beta"), "NA")</f>
        <v>1.3835</v>
      </c>
      <c r="W192" s="3" cm="1">
        <f t="array" ref="W192">_FV(A192,"Market cap",TRUE)</f>
        <v>7506912000</v>
      </c>
      <c r="X192" s="7" cm="1">
        <f t="array" ref="X192">IFERROR(_FV(A192,"P/E",TRUE), "NA")</f>
        <v>14.45</v>
      </c>
      <c r="Y192" t="str" cm="1">
        <f t="array" ref="Y192">_FV(A192,"Instrument type",TRUE)</f>
        <v>Stock</v>
      </c>
      <c r="Z192" s="6" cm="1">
        <f t="array" ref="Z192">_FV(A192,"Last trade time",TRUE)</f>
        <v>45176.631944444445</v>
      </c>
      <c r="AA192" s="3" t="s">
        <v>64</v>
      </c>
      <c r="AB192" t="s">
        <v>26</v>
      </c>
      <c r="AC192" s="3" t="s">
        <v>26</v>
      </c>
      <c r="AD192" s="3" t="s">
        <v>26</v>
      </c>
      <c r="AE192" s="3" t="s">
        <v>26</v>
      </c>
      <c r="AF192" s="7" t="str" cm="1">
        <f t="array" ref="AF192">IFERROR(_xldudf_FS_EQUITYMETRICS($B192, "ytd_price_return_daily"),"NA")</f>
        <v>No data</v>
      </c>
    </row>
    <row r="193" spans="1:32" x14ac:dyDescent="0.2">
      <c r="A193" s="1" t="e" vm="192">
        <v>#VALUE!</v>
      </c>
      <c r="B193" t="str" cm="1">
        <f t="array" ref="B193">_FV(A193,"Ticker symbol",TRUE)</f>
        <v>HON</v>
      </c>
      <c r="C193" t="str" cm="1">
        <f t="array" ref="C193">_FV(A193,"Official name",TRUE)</f>
        <v>HONEYWELL INTERNATIONAL INC.</v>
      </c>
      <c r="D193" t="str" cm="1">
        <f t="array" ref="D193">_FV(A193,"Headquarters")</f>
        <v>855 S. Mint Street, CHARLOTTE, NC, 28202 US</v>
      </c>
      <c r="E193" s="3" cm="1">
        <f t="array" ref="E193">IFERROR(_FV(A193,"Employees"), "NA")</f>
        <v>97000</v>
      </c>
      <c r="F193" t="str" cm="1">
        <f t="array" ref="F193">_FV(A193,"Industry")</f>
        <v>Consumer Goods Conglomerates</v>
      </c>
      <c r="G193" s="3" cm="1">
        <f t="array" ref="G193">IFERROR(_FV(A193,"Year incorporated",TRUE), "NA")</f>
        <v>1999</v>
      </c>
      <c r="H193" s="3" t="str" cm="1">
        <f t="array" ref="H193">_FV(A193,"Exchange")</f>
        <v>Nasdaq Stock Market</v>
      </c>
      <c r="I193" t="str" cm="1">
        <f t="array" ref="I193">_FV(A193,"Currency")</f>
        <v>USD</v>
      </c>
      <c r="J193" s="7" cm="1">
        <f t="array" ref="J193">_FV(A193,"Price")</f>
        <v>184.18</v>
      </c>
      <c r="K193" s="7" cm="1">
        <f t="array" ref="K193">_FV(A193,"Previous close",TRUE)</f>
        <v>184.51</v>
      </c>
      <c r="L193" s="7" cm="1">
        <f t="array" ref="L193">_FV(A193,"Change")</f>
        <v>-0.33</v>
      </c>
      <c r="M193" s="4" cm="1">
        <f t="array" ref="M193">_FV(A193,"Change (%)",TRUE)</f>
        <v>-1.789E-3</v>
      </c>
      <c r="N193" s="7" cm="1">
        <f t="array" ref="N193">IFERROR(_FV(A193,"Open"), "NA")</f>
        <v>184.75</v>
      </c>
      <c r="O193" s="7" cm="1">
        <f t="array" ref="O193">IFERROR(_FV(A193,"High"), "NA")</f>
        <v>185.8</v>
      </c>
      <c r="P193" s="7" cm="1">
        <f t="array" ref="P193">IFERROR(_FV(A193,"Low"), "NA")</f>
        <v>183.23</v>
      </c>
      <c r="Q193" s="7" cm="1">
        <f t="array" ref="Q193">IFERROR(_FV(A193,"52 week high",TRUE),"NA")</f>
        <v>220.96</v>
      </c>
      <c r="R193" s="7" cm="1">
        <f t="array" ref="R193">IFERROR(_FV(A193,"52 week low",TRUE),"NA")</f>
        <v>166.63</v>
      </c>
      <c r="S193" s="3" cm="1">
        <f t="array" ref="S193">_FV(A193,"Shares outstanding",TRUE)</f>
        <v>663961400</v>
      </c>
      <c r="T193" s="7" cm="1">
        <f t="array" ref="T193">_FV(A193,"Volume")</f>
        <v>413410</v>
      </c>
      <c r="U193" s="3" cm="1">
        <f t="array" ref="U193">IFERROR(_FV(A193,"Volume average",TRUE), "NA")</f>
        <v>2363551</v>
      </c>
      <c r="V193" s="5" cm="1">
        <f t="array" ref="V193">IFERROR(_FV(A193,"Beta"), "NA")</f>
        <v>1.0762</v>
      </c>
      <c r="W193" s="3" cm="1">
        <f t="array" ref="W193">_FV(A193,"Market cap",TRUE)</f>
        <v>122288410652</v>
      </c>
      <c r="X193" s="7" cm="1">
        <f t="array" ref="X193">IFERROR(_FV(A193,"P/E",TRUE), "NA")</f>
        <v>22.8353</v>
      </c>
      <c r="Y193" t="str" cm="1">
        <f t="array" ref="Y193">_FV(A193,"Instrument type",TRUE)</f>
        <v>Stock</v>
      </c>
      <c r="Z193" s="6" cm="1">
        <f t="array" ref="Z193">_FV(A193,"Last trade time",TRUE)</f>
        <v>45176.64304561328</v>
      </c>
      <c r="AA193" s="3" t="s">
        <v>240</v>
      </c>
      <c r="AB193">
        <v>4966000000</v>
      </c>
      <c r="AC193" s="3">
        <v>9627000000</v>
      </c>
      <c r="AD193" s="3">
        <v>7440000000</v>
      </c>
      <c r="AE193" s="3">
        <v>19938000000</v>
      </c>
      <c r="AF193" s="7" cm="1">
        <f t="array" ref="AF193">IFERROR(_xldudf_FS_EQUITYMETRICS($B193, "ytd_price_return_daily"),"NA")</f>
        <v>-0.13345799999999999</v>
      </c>
    </row>
    <row r="194" spans="1:32" x14ac:dyDescent="0.2">
      <c r="A194" s="1" t="e" vm="193">
        <v>#VALUE!</v>
      </c>
      <c r="B194" t="str" cm="1">
        <f t="array" ref="B194">_FV(A194,"Ticker symbol",TRUE)</f>
        <v>HRL</v>
      </c>
      <c r="C194" t="str" cm="1">
        <f t="array" ref="C194">_FV(A194,"Official name",TRUE)</f>
        <v>HORMEL FOODS CORPORATION</v>
      </c>
      <c r="D194" t="str" cm="1">
        <f t="array" ref="D194">_FV(A194,"Headquarters")</f>
        <v>1 Hormel Pl, AUSTIN, MN, 55912-3680 US</v>
      </c>
      <c r="E194" s="3" cm="1">
        <f t="array" ref="E194">IFERROR(_FV(A194,"Employees"), "NA")</f>
        <v>20000</v>
      </c>
      <c r="F194" t="str" cm="1">
        <f t="array" ref="F194">_FV(A194,"Industry")</f>
        <v>Food &amp; Tobacco</v>
      </c>
      <c r="G194" s="3" cm="1">
        <f t="array" ref="G194">IFERROR(_FV(A194,"Year incorporated",TRUE), "NA")</f>
        <v>1928</v>
      </c>
      <c r="H194" s="3" t="str" cm="1">
        <f t="array" ref="H194">_FV(A194,"Exchange")</f>
        <v>New York Stock Exchange</v>
      </c>
      <c r="I194" t="str" cm="1">
        <f t="array" ref="I194">_FV(A194,"Currency")</f>
        <v>USD</v>
      </c>
      <c r="J194" s="7" cm="1">
        <f t="array" ref="J194">_FV(A194,"Price")</f>
        <v>37.07</v>
      </c>
      <c r="K194" s="7" cm="1">
        <f t="array" ref="K194">_FV(A194,"Previous close",TRUE)</f>
        <v>37.25</v>
      </c>
      <c r="L194" s="7" cm="1">
        <f t="array" ref="L194">_FV(A194,"Change")</f>
        <v>-0.18</v>
      </c>
      <c r="M194" s="4" cm="1">
        <f t="array" ref="M194">_FV(A194,"Change (%)",TRUE)</f>
        <v>-4.8320000000000004E-3</v>
      </c>
      <c r="N194" s="7" cm="1">
        <f t="array" ref="N194">IFERROR(_FV(A194,"Open"), "NA")</f>
        <v>37.36</v>
      </c>
      <c r="O194" s="7" cm="1">
        <f t="array" ref="O194">IFERROR(_FV(A194,"High"), "NA")</f>
        <v>37.4</v>
      </c>
      <c r="P194" s="7" cm="1">
        <f t="array" ref="P194">IFERROR(_FV(A194,"Low"), "NA")</f>
        <v>36.954999999999998</v>
      </c>
      <c r="Q194" s="7" cm="1">
        <f t="array" ref="Q194">IFERROR(_FV(A194,"52 week high",TRUE),"NA")</f>
        <v>49.73</v>
      </c>
      <c r="R194" s="7" cm="1">
        <f t="array" ref="R194">IFERROR(_FV(A194,"52 week low",TRUE),"NA")</f>
        <v>36.954999999999998</v>
      </c>
      <c r="S194" s="3" cm="1">
        <f t="array" ref="S194">_FV(A194,"Shares outstanding",TRUE)</f>
        <v>546481100</v>
      </c>
      <c r="T194" s="7" cm="1">
        <f t="array" ref="T194">_FV(A194,"Volume")</f>
        <v>546820</v>
      </c>
      <c r="U194" s="3" cm="1">
        <f t="array" ref="U194">IFERROR(_FV(A194,"Volume average",TRUE), "NA")</f>
        <v>1981723</v>
      </c>
      <c r="V194" s="5" cm="1">
        <f t="array" ref="V194">IFERROR(_FV(A194,"Beta"), "NA")</f>
        <v>0.1895</v>
      </c>
      <c r="W194" s="3" cm="1">
        <f t="array" ref="W194">_FV(A194,"Market cap",TRUE)</f>
        <v>20258054377</v>
      </c>
      <c r="X194" s="7" cm="1">
        <f t="array" ref="X194">IFERROR(_FV(A194,"P/E",TRUE), "NA")</f>
        <v>23.328099999999999</v>
      </c>
      <c r="Y194" t="str" cm="1">
        <f t="array" ref="Y194">_FV(A194,"Instrument type",TRUE)</f>
        <v>Stock</v>
      </c>
      <c r="Z194" s="6" cm="1">
        <f t="array" ref="Z194">_FV(A194,"Last trade time",TRUE)</f>
        <v>45176.642937303128</v>
      </c>
      <c r="AA194" s="3" t="s">
        <v>241</v>
      </c>
      <c r="AB194">
        <v>999987000</v>
      </c>
      <c r="AC194" s="3">
        <v>982107000</v>
      </c>
      <c r="AD194" s="3">
        <v>867593000</v>
      </c>
      <c r="AE194" s="3">
        <v>1473266000</v>
      </c>
      <c r="AF194" s="7" cm="1">
        <f t="array" ref="AF194">IFERROR(_xldudf_FS_EQUITYMETRICS($B194, "ytd_price_return_daily"),"NA")</f>
        <v>-0.17343600000000001</v>
      </c>
    </row>
    <row r="195" spans="1:32" x14ac:dyDescent="0.2">
      <c r="A195" s="1" t="e" vm="194">
        <v>#VALUE!</v>
      </c>
      <c r="B195" t="str" cm="1">
        <f t="array" ref="B195">_FV(A195,"Ticker symbol",TRUE)</f>
        <v>HST</v>
      </c>
      <c r="C195" t="str" cm="1">
        <f t="array" ref="C195">_FV(A195,"Official name",TRUE)</f>
        <v>HOST HOTELS &amp; RESORTS, INC.</v>
      </c>
      <c r="D195" t="str" cm="1">
        <f t="array" ref="D195">_FV(A195,"Headquarters")</f>
        <v>4747 Bethesda Avenue, Suite 1300, BETHESDA, MD, 20814 US</v>
      </c>
      <c r="E195" s="3" cm="1">
        <f t="array" ref="E195">IFERROR(_FV(A195,"Employees"), "NA")</f>
        <v>165</v>
      </c>
      <c r="F195" t="str" cm="1">
        <f t="array" ref="F195">_FV(A195,"Industry")</f>
        <v>Residential &amp; Commercial REIT</v>
      </c>
      <c r="G195" s="3" cm="1">
        <f t="array" ref="G195">IFERROR(_FV(A195,"Year incorporated",TRUE), "NA")</f>
        <v>1998</v>
      </c>
      <c r="H195" s="3" t="str" cm="1">
        <f t="array" ref="H195">_FV(A195,"Exchange")</f>
        <v>Nasdaq Stock Market</v>
      </c>
      <c r="I195" t="str" cm="1">
        <f t="array" ref="I195">_FV(A195,"Currency")</f>
        <v>USD</v>
      </c>
      <c r="J195" s="7" cm="1">
        <f t="array" ref="J195">_FV(A195,"Price")</f>
        <v>15.755000000000001</v>
      </c>
      <c r="K195" s="7" cm="1">
        <f t="array" ref="K195">_FV(A195,"Previous close",TRUE)</f>
        <v>15.97</v>
      </c>
      <c r="L195" s="7" cm="1">
        <f t="array" ref="L195">_FV(A195,"Change")</f>
        <v>-0.215</v>
      </c>
      <c r="M195" s="4" cm="1">
        <f t="array" ref="M195">_FV(A195,"Change (%)",TRUE)</f>
        <v>-1.3463000000000001E-2</v>
      </c>
      <c r="N195" s="7" cm="1">
        <f t="array" ref="N195">IFERROR(_FV(A195,"Open"), "NA")</f>
        <v>15.75</v>
      </c>
      <c r="O195" s="7" cm="1">
        <f t="array" ref="O195">IFERROR(_FV(A195,"High"), "NA")</f>
        <v>15.95</v>
      </c>
      <c r="P195" s="7" cm="1">
        <f t="array" ref="P195">IFERROR(_FV(A195,"Low"), "NA")</f>
        <v>15.725</v>
      </c>
      <c r="Q195" s="7" cm="1">
        <f t="array" ref="Q195">IFERROR(_FV(A195,"52 week high",TRUE),"NA")</f>
        <v>19.414999999999999</v>
      </c>
      <c r="R195" s="7" cm="1">
        <f t="array" ref="R195">IFERROR(_FV(A195,"52 week low",TRUE),"NA")</f>
        <v>14.505000000000001</v>
      </c>
      <c r="S195" s="3" cm="1">
        <f t="array" ref="S195">_FV(A195,"Shares outstanding",TRUE)</f>
        <v>711604900</v>
      </c>
      <c r="T195" s="7" cm="1">
        <f t="array" ref="T195">_FV(A195,"Volume")</f>
        <v>1511588</v>
      </c>
      <c r="U195" s="3" cm="1">
        <f t="array" ref="U195">IFERROR(_FV(A195,"Volume average",TRUE), "NA")</f>
        <v>8981575</v>
      </c>
      <c r="V195" s="5" cm="1">
        <f t="array" ref="V195">IFERROR(_FV(A195,"Beta"), "NA")</f>
        <v>1.3148</v>
      </c>
      <c r="W195" s="3" cm="1">
        <f t="array" ref="W195">_FV(A195,"Market cap",TRUE)</f>
        <v>11211335199</v>
      </c>
      <c r="X195" s="7" cm="1">
        <f t="array" ref="X195">IFERROR(_FV(A195,"P/E",TRUE), "NA")</f>
        <v>15.0724</v>
      </c>
      <c r="Y195" t="str" cm="1">
        <f t="array" ref="Y195">_FV(A195,"Instrument type",TRUE)</f>
        <v>Stock</v>
      </c>
      <c r="Z195" s="6" cm="1">
        <f t="array" ref="Z195">_FV(A195,"Last trade time",TRUE)</f>
        <v>45176.642940034377</v>
      </c>
      <c r="AA195" s="3" t="s">
        <v>242</v>
      </c>
      <c r="AB195">
        <v>633000000</v>
      </c>
      <c r="AC195" s="3">
        <v>667000000</v>
      </c>
      <c r="AD195" s="3">
        <v>413000000</v>
      </c>
      <c r="AE195" s="3">
        <v>940000000</v>
      </c>
      <c r="AF195" s="7" cm="1">
        <f t="array" ref="AF195">IFERROR(_xldudf_FS_EQUITYMETRICS($B195, "ytd_price_return_daily"),"NA")</f>
        <v>-9.3460000000000001E-3</v>
      </c>
    </row>
    <row r="196" spans="1:32" x14ac:dyDescent="0.2">
      <c r="A196" s="1" t="e" vm="195">
        <v>#VALUE!</v>
      </c>
      <c r="B196" t="str" cm="1">
        <f t="array" ref="B196">_FV(A196,"Ticker symbol",TRUE)</f>
        <v>HPQ</v>
      </c>
      <c r="C196" t="str" cm="1">
        <f t="array" ref="C196">_FV(A196,"Official name",TRUE)</f>
        <v>HP INC.</v>
      </c>
      <c r="D196" t="str" cm="1">
        <f t="array" ref="D196">_FV(A196,"Headquarters")</f>
        <v>1501 Page Mill Rd, PALO ALTO, CA, 94304-1126 US</v>
      </c>
      <c r="E196" s="3" cm="1">
        <f t="array" ref="E196">IFERROR(_FV(A196,"Employees"), "NA")</f>
        <v>58000</v>
      </c>
      <c r="F196" t="str" cm="1">
        <f t="array" ref="F196">_FV(A196,"Industry")</f>
        <v>Computers, Phones &amp; Household Electronics</v>
      </c>
      <c r="G196" s="3" cm="1">
        <f t="array" ref="G196">IFERROR(_FV(A196,"Year incorporated",TRUE), "NA")</f>
        <v>1998</v>
      </c>
      <c r="H196" s="3" t="str" cm="1">
        <f t="array" ref="H196">_FV(A196,"Exchange")</f>
        <v>New York Stock Exchange</v>
      </c>
      <c r="I196" t="str" cm="1">
        <f t="array" ref="I196">_FV(A196,"Currency")</f>
        <v>USD</v>
      </c>
      <c r="J196" s="7" cm="1">
        <f t="array" ref="J196">_FV(A196,"Price")</f>
        <v>29.484999999999999</v>
      </c>
      <c r="K196" s="7" cm="1">
        <f t="array" ref="K196">_FV(A196,"Previous close",TRUE)</f>
        <v>30.13</v>
      </c>
      <c r="L196" s="7" cm="1">
        <f t="array" ref="L196">_FV(A196,"Change")</f>
        <v>-0.64500000000000002</v>
      </c>
      <c r="M196" s="4" cm="1">
        <f t="array" ref="M196">_FV(A196,"Change (%)",TRUE)</f>
        <v>-2.1406999999999999E-2</v>
      </c>
      <c r="N196" s="7" cm="1">
        <f t="array" ref="N196">IFERROR(_FV(A196,"Open"), "NA")</f>
        <v>29.79</v>
      </c>
      <c r="O196" s="7" cm="1">
        <f t="array" ref="O196">IFERROR(_FV(A196,"High"), "NA")</f>
        <v>30.02</v>
      </c>
      <c r="P196" s="7" cm="1">
        <f t="array" ref="P196">IFERROR(_FV(A196,"Low"), "NA")</f>
        <v>29.48</v>
      </c>
      <c r="Q196" s="7" cm="1">
        <f t="array" ref="Q196">IFERROR(_FV(A196,"52 week high",TRUE),"NA")</f>
        <v>33.9</v>
      </c>
      <c r="R196" s="7" cm="1">
        <f t="array" ref="R196">IFERROR(_FV(A196,"52 week low",TRUE),"NA")</f>
        <v>24.074999999999999</v>
      </c>
      <c r="S196" s="3" cm="1">
        <f t="array" ref="S196">_FV(A196,"Shares outstanding",TRUE)</f>
        <v>985956100</v>
      </c>
      <c r="T196" s="7" cm="1">
        <f t="array" ref="T196">_FV(A196,"Volume")</f>
        <v>1912679</v>
      </c>
      <c r="U196" s="3" cm="1">
        <f t="array" ref="U196">IFERROR(_FV(A196,"Volume average",TRUE), "NA")</f>
        <v>6429503</v>
      </c>
      <c r="V196" s="5" cm="1">
        <f t="array" ref="V196">IFERROR(_FV(A196,"Beta"), "NA")</f>
        <v>1.0269999999999999</v>
      </c>
      <c r="W196" s="3" cm="1">
        <f t="array" ref="W196">_FV(A196,"Market cap",TRUE)</f>
        <v>29070915608</v>
      </c>
      <c r="X196" s="7" cm="1">
        <f t="array" ref="X196">IFERROR(_FV(A196,"P/E",TRUE), "NA")</f>
        <v>13.0573</v>
      </c>
      <c r="Y196" t="str" cm="1">
        <f t="array" ref="Y196">_FV(A196,"Instrument type",TRUE)</f>
        <v>Stock</v>
      </c>
      <c r="Z196" s="6" cm="1">
        <f t="array" ref="Z196">_FV(A196,"Last trade time",TRUE)</f>
        <v>45176.642962789061</v>
      </c>
      <c r="AA196" s="3" t="s">
        <v>243</v>
      </c>
      <c r="AB196">
        <v>3203000000</v>
      </c>
      <c r="AC196" s="3">
        <v>3145000000</v>
      </c>
      <c r="AD196" s="3">
        <v>4546000000</v>
      </c>
      <c r="AE196" s="3">
        <v>26153000000</v>
      </c>
      <c r="AF196" s="7" cm="1">
        <f t="array" ref="AF196">IFERROR(_xldudf_FS_EQUITYMETRICS($B196, "ytd_price_return_daily"),"NA")</f>
        <v>0.121697</v>
      </c>
    </row>
    <row r="197" spans="1:32" x14ac:dyDescent="0.2">
      <c r="A197" s="1" t="e" vm="196">
        <v>#VALUE!</v>
      </c>
      <c r="B197" t="str" cm="1">
        <f t="array" ref="B197">_FV(A197,"Ticker symbol",TRUE)</f>
        <v>HUM</v>
      </c>
      <c r="C197" t="str" cm="1">
        <f t="array" ref="C197">_FV(A197,"Official name",TRUE)</f>
        <v>HUMANA INC.</v>
      </c>
      <c r="D197" t="str" cm="1">
        <f t="array" ref="D197">_FV(A197,"Headquarters")</f>
        <v>500 W Main St, LOUISVILLE, KY, 40202 US</v>
      </c>
      <c r="E197" s="3" cm="1">
        <f t="array" ref="E197">IFERROR(_FV(A197,"Employees"), "NA")</f>
        <v>67100</v>
      </c>
      <c r="F197" t="str" cm="1">
        <f t="array" ref="F197">_FV(A197,"Industry")</f>
        <v>Healthcare Providers &amp; Services</v>
      </c>
      <c r="G197" s="3" cm="1">
        <f t="array" ref="G197">IFERROR(_FV(A197,"Year incorporated",TRUE), "NA")</f>
        <v>1964</v>
      </c>
      <c r="H197" s="3" t="str" cm="1">
        <f t="array" ref="H197">_FV(A197,"Exchange")</f>
        <v>New York Stock Exchange</v>
      </c>
      <c r="I197" t="str" cm="1">
        <f t="array" ref="I197">_FV(A197,"Currency")</f>
        <v>USD</v>
      </c>
      <c r="J197" s="7" cm="1">
        <f t="array" ref="J197">_FV(A197,"Price")</f>
        <v>472.6</v>
      </c>
      <c r="K197" s="7" cm="1">
        <f t="array" ref="K197">_FV(A197,"Previous close",TRUE)</f>
        <v>465.07</v>
      </c>
      <c r="L197" s="7" cm="1">
        <f t="array" ref="L197">_FV(A197,"Change")</f>
        <v>7.53</v>
      </c>
      <c r="M197" s="4" cm="1">
        <f t="array" ref="M197">_FV(A197,"Change (%)",TRUE)</f>
        <v>1.6191000000000001E-2</v>
      </c>
      <c r="N197" s="7" cm="1">
        <f t="array" ref="N197">IFERROR(_FV(A197,"Open"), "NA")</f>
        <v>465.64</v>
      </c>
      <c r="O197" s="7" cm="1">
        <f t="array" ref="O197">IFERROR(_FV(A197,"High"), "NA")</f>
        <v>473.85</v>
      </c>
      <c r="P197" s="7" cm="1">
        <f t="array" ref="P197">IFERROR(_FV(A197,"Low"), "NA")</f>
        <v>465.64</v>
      </c>
      <c r="Q197" s="7" cm="1">
        <f t="array" ref="Q197">IFERROR(_FV(A197,"52 week high",TRUE),"NA")</f>
        <v>571.29999999999995</v>
      </c>
      <c r="R197" s="7" cm="1">
        <f t="array" ref="R197">IFERROR(_FV(A197,"52 week low",TRUE),"NA")</f>
        <v>423.29</v>
      </c>
      <c r="S197" s="3" cm="1">
        <f t="array" ref="S197">_FV(A197,"Shares outstanding",TRUE)</f>
        <v>123906800</v>
      </c>
      <c r="T197" s="7" cm="1">
        <f t="array" ref="T197">_FV(A197,"Volume")</f>
        <v>164446</v>
      </c>
      <c r="U197" s="3" cm="1">
        <f t="array" ref="U197">IFERROR(_FV(A197,"Volume average",TRUE), "NA")</f>
        <v>1041695</v>
      </c>
      <c r="V197" s="5" cm="1">
        <f t="array" ref="V197">IFERROR(_FV(A197,"Beta"), "NA")</f>
        <v>0.66200000000000003</v>
      </c>
      <c r="W197" s="3" cm="1">
        <f t="array" ref="W197">_FV(A197,"Market cap",TRUE)</f>
        <v>57625310000</v>
      </c>
      <c r="X197" s="7" cm="1">
        <f t="array" ref="X197">IFERROR(_FV(A197,"P/E",TRUE), "NA")</f>
        <v>17.355599999999999</v>
      </c>
      <c r="Y197" t="str" cm="1">
        <f t="array" ref="Y197">_FV(A197,"Instrument type",TRUE)</f>
        <v>Stock</v>
      </c>
      <c r="Z197" s="6" cm="1">
        <f t="array" ref="Z197">_FV(A197,"Last trade time",TRUE)</f>
        <v>45176.642995219532</v>
      </c>
      <c r="AA197" s="3" t="s">
        <v>244</v>
      </c>
      <c r="AB197">
        <v>2806000000</v>
      </c>
      <c r="AC197" s="3">
        <v>5061000000</v>
      </c>
      <c r="AD197" s="3" t="s">
        <v>26</v>
      </c>
      <c r="AE197" s="3">
        <v>8370000000</v>
      </c>
      <c r="AF197" s="7" cm="1">
        <f t="array" ref="AF197">IFERROR(_xldudf_FS_EQUITYMETRICS($B197, "ytd_price_return_daily"),"NA")</f>
        <v>-8.1942000000000001E-2</v>
      </c>
    </row>
    <row r="198" spans="1:32" x14ac:dyDescent="0.2">
      <c r="A198" s="1" t="e" vm="197">
        <v>#VALUE!</v>
      </c>
      <c r="B198" t="str" cm="1">
        <f t="array" ref="B198">_FV(A198,"Ticker symbol",TRUE)</f>
        <v>HBAN</v>
      </c>
      <c r="C198" t="str" cm="1">
        <f t="array" ref="C198">_FV(A198,"Official name",TRUE)</f>
        <v>HUNTINGTON BANCSHARES INCORPORATED</v>
      </c>
      <c r="D198" t="str" cm="1">
        <f t="array" ref="D198">_FV(A198,"Headquarters")</f>
        <v>41 South High Street, COLUMBUS, OH, 43287 US</v>
      </c>
      <c r="E198" s="3" cm="1">
        <f t="array" ref="E198">IFERROR(_FV(A198,"Employees"), "NA")</f>
        <v>20198</v>
      </c>
      <c r="F198" t="str" cm="1">
        <f t="array" ref="F198">_FV(A198,"Industry")</f>
        <v>Banking Services</v>
      </c>
      <c r="G198" s="3" cm="1">
        <f t="array" ref="G198">IFERROR(_FV(A198,"Year incorporated",TRUE), "NA")</f>
        <v>1966</v>
      </c>
      <c r="H198" s="3" t="str" cm="1">
        <f t="array" ref="H198">_FV(A198,"Exchange")</f>
        <v>Nasdaq Stock Market</v>
      </c>
      <c r="I198" t="str" cm="1">
        <f t="array" ref="I198">_FV(A198,"Currency")</f>
        <v>USD</v>
      </c>
      <c r="J198" s="7" cm="1">
        <f t="array" ref="J198">_FV(A198,"Price")</f>
        <v>10.73</v>
      </c>
      <c r="K198" s="7" cm="1">
        <f t="array" ref="K198">_FV(A198,"Previous close",TRUE)</f>
        <v>10.92</v>
      </c>
      <c r="L198" s="7" cm="1">
        <f t="array" ref="L198">_FV(A198,"Change")</f>
        <v>-0.19</v>
      </c>
      <c r="M198" s="4" cm="1">
        <f t="array" ref="M198">_FV(A198,"Change (%)",TRUE)</f>
        <v>-1.7399000000000001E-2</v>
      </c>
      <c r="N198" s="7" cm="1">
        <f t="array" ref="N198">IFERROR(_FV(A198,"Open"), "NA")</f>
        <v>10.87</v>
      </c>
      <c r="O198" s="7" cm="1">
        <f t="array" ref="O198">IFERROR(_FV(A198,"High"), "NA")</f>
        <v>10.994999999999999</v>
      </c>
      <c r="P198" s="7" cm="1">
        <f t="array" ref="P198">IFERROR(_FV(A198,"Low"), "NA")</f>
        <v>10.73</v>
      </c>
      <c r="Q198" s="7" cm="1">
        <f t="array" ref="Q198">IFERROR(_FV(A198,"52 week high",TRUE),"NA")</f>
        <v>15.74</v>
      </c>
      <c r="R198" s="7" cm="1">
        <f t="array" ref="R198">IFERROR(_FV(A198,"52 week low",TRUE),"NA")</f>
        <v>9.1301000000000005</v>
      </c>
      <c r="S198" s="3" cm="1">
        <f t="array" ref="S198">_FV(A198,"Shares outstanding",TRUE)</f>
        <v>1447882000</v>
      </c>
      <c r="T198" s="7" cm="1">
        <f t="array" ref="T198">_FV(A198,"Volume")</f>
        <v>5956350</v>
      </c>
      <c r="U198" s="3" cm="1">
        <f t="array" ref="U198">IFERROR(_FV(A198,"Volume average",TRUE), "NA")</f>
        <v>10238826</v>
      </c>
      <c r="V198" s="5" cm="1">
        <f t="array" ref="V198">IFERROR(_FV(A198,"Beta"), "NA")</f>
        <v>1.1017999999999999</v>
      </c>
      <c r="W198" s="3" cm="1">
        <f t="array" ref="W198">_FV(A198,"Market cap",TRUE)</f>
        <v>15810880000</v>
      </c>
      <c r="X198" s="7" cm="1">
        <f t="array" ref="X198">IFERROR(_FV(A198,"P/E",TRUE), "NA")</f>
        <v>7.0453000000000001</v>
      </c>
      <c r="Y198" t="str" cm="1">
        <f t="array" ref="Y198">_FV(A198,"Instrument type",TRUE)</f>
        <v>Stock</v>
      </c>
      <c r="Z198" s="6" cm="1">
        <f t="array" ref="Z198">_FV(A198,"Last trade time",TRUE)</f>
        <v>45176.643015022659</v>
      </c>
      <c r="AA198" s="3" t="s">
        <v>40</v>
      </c>
      <c r="AB198">
        <v>2238000000</v>
      </c>
      <c r="AC198" s="3" t="s">
        <v>26</v>
      </c>
      <c r="AD198" s="3" t="s">
        <v>26</v>
      </c>
      <c r="AE198" s="3">
        <v>401000000</v>
      </c>
      <c r="AF198" s="7" cm="1">
        <f t="array" ref="AF198">IFERROR(_xldudf_FS_EQUITYMETRICS($B198, "ytd_price_return_daily"),"NA")</f>
        <v>-0.208511</v>
      </c>
    </row>
    <row r="199" spans="1:32" x14ac:dyDescent="0.2">
      <c r="A199" s="1" t="e" vm="198">
        <v>#VALUE!</v>
      </c>
      <c r="B199" t="str" cm="1">
        <f t="array" ref="B199">_FV(A199,"Ticker symbol",TRUE)</f>
        <v>ITW</v>
      </c>
      <c r="C199" t="str" cm="1">
        <f t="array" ref="C199">_FV(A199,"Official name",TRUE)</f>
        <v>ILLINOIS TOOL WORKS INC.</v>
      </c>
      <c r="D199" t="str" cm="1">
        <f t="array" ref="D199">_FV(A199,"Headquarters")</f>
        <v>155 Harlem Ave, 3600 WEST LAKE AVE, GLENVIEW, IL, 60026-1215 US</v>
      </c>
      <c r="E199" s="3" cm="1">
        <f t="array" ref="E199">IFERROR(_FV(A199,"Employees"), "NA")</f>
        <v>46000</v>
      </c>
      <c r="F199" t="str" cm="1">
        <f t="array" ref="F199">_FV(A199,"Industry")</f>
        <v>Consumer Goods Conglomerates</v>
      </c>
      <c r="G199" s="3" cm="1">
        <f t="array" ref="G199">IFERROR(_FV(A199,"Year incorporated",TRUE), "NA")</f>
        <v>1961</v>
      </c>
      <c r="H199" s="3" t="str" cm="1">
        <f t="array" ref="H199">_FV(A199,"Exchange")</f>
        <v>New York Stock Exchange</v>
      </c>
      <c r="I199" t="str" cm="1">
        <f t="array" ref="I199">_FV(A199,"Currency")</f>
        <v>USD</v>
      </c>
      <c r="J199" s="7" cm="1">
        <f t="array" ref="J199">_FV(A199,"Price")</f>
        <v>238.99</v>
      </c>
      <c r="K199" s="7" cm="1">
        <f t="array" ref="K199">_FV(A199,"Previous close",TRUE)</f>
        <v>244.2</v>
      </c>
      <c r="L199" s="7" cm="1">
        <f t="array" ref="L199">_FV(A199,"Change")</f>
        <v>-5.21</v>
      </c>
      <c r="M199" s="4" cm="1">
        <f t="array" ref="M199">_FV(A199,"Change (%)",TRUE)</f>
        <v>-2.1335000000000003E-2</v>
      </c>
      <c r="N199" s="7" cm="1">
        <f t="array" ref="N199">IFERROR(_FV(A199,"Open"), "NA")</f>
        <v>242.19</v>
      </c>
      <c r="O199" s="7" cm="1">
        <f t="array" ref="O199">IFERROR(_FV(A199,"High"), "NA")</f>
        <v>243.9</v>
      </c>
      <c r="P199" s="7" cm="1">
        <f t="array" ref="P199">IFERROR(_FV(A199,"Low"), "NA")</f>
        <v>236.12</v>
      </c>
      <c r="Q199" s="7" cm="1">
        <f t="array" ref="Q199">IFERROR(_FV(A199,"52 week high",TRUE),"NA")</f>
        <v>264.19</v>
      </c>
      <c r="R199" s="7" cm="1">
        <f t="array" ref="R199">IFERROR(_FV(A199,"52 week low",TRUE),"NA")</f>
        <v>180.27</v>
      </c>
      <c r="S199" s="3" cm="1">
        <f t="array" ref="S199">_FV(A199,"Shares outstanding",TRUE)</f>
        <v>302390300</v>
      </c>
      <c r="T199" s="7" cm="1">
        <f t="array" ref="T199">_FV(A199,"Volume")</f>
        <v>396707</v>
      </c>
      <c r="U199" s="3" cm="1">
        <f t="array" ref="U199">IFERROR(_FV(A199,"Volume average",TRUE), "NA")</f>
        <v>943984</v>
      </c>
      <c r="V199" s="5" cm="1">
        <f t="array" ref="V199">IFERROR(_FV(A199,"Beta"), "NA")</f>
        <v>1.1581999999999999</v>
      </c>
      <c r="W199" s="3" cm="1">
        <f t="array" ref="W199">_FV(A199,"Market cap",TRUE)</f>
        <v>72268257797</v>
      </c>
      <c r="X199" s="7" cm="1">
        <f t="array" ref="X199">IFERROR(_FV(A199,"P/E",TRUE), "NA")</f>
        <v>24.17</v>
      </c>
      <c r="Y199" t="str" cm="1">
        <f t="array" ref="Y199">_FV(A199,"Instrument type",TRUE)</f>
        <v>Stock</v>
      </c>
      <c r="Z199" s="6" cm="1">
        <f t="array" ref="Z199">_FV(A199,"Last trade time",TRUE)</f>
        <v>45176.643049941405</v>
      </c>
      <c r="AA199" s="3" t="s">
        <v>245</v>
      </c>
      <c r="AB199" t="s">
        <v>26</v>
      </c>
      <c r="AC199" s="3" t="s">
        <v>26</v>
      </c>
      <c r="AD199" s="3" t="s">
        <v>26</v>
      </c>
      <c r="AE199" s="3" t="s">
        <v>26</v>
      </c>
      <c r="AF199" s="7" cm="1">
        <f t="array" ref="AF199">IFERROR(_xldudf_FS_EQUITYMETRICS($B199, "ytd_price_return_daily"),"NA")</f>
        <v>0.100091</v>
      </c>
    </row>
    <row r="200" spans="1:32" x14ac:dyDescent="0.2">
      <c r="A200" s="1" t="e" vm="199">
        <v>#VALUE!</v>
      </c>
      <c r="B200" t="str" cm="1">
        <f t="array" ref="B200">_FV(A200,"Ticker symbol",TRUE)</f>
        <v>DNR</v>
      </c>
      <c r="C200" t="str" cm="1">
        <f t="array" ref="C200">_FV(A200,"Official name",TRUE)</f>
        <v>Industrie De Nora SpA</v>
      </c>
      <c r="D200" t="str" cm="1">
        <f t="array" ref="D200">_FV(A200,"Headquarters")</f>
        <v>Via Leonardo Bistolfi, 35, MILANO, MILANO, 20134 IT</v>
      </c>
      <c r="E200" s="3" cm="1">
        <f t="array" ref="E200">IFERROR(_FV(A200,"Employees"), "NA")</f>
        <v>1983</v>
      </c>
      <c r="F200" t="str" cm="1">
        <f t="array" ref="F200">_FV(A200,"Industry")</f>
        <v>Machinery, Equipment &amp; Components</v>
      </c>
      <c r="G200" s="3" t="str" cm="1">
        <f t="array" ref="G200">IFERROR(_FV(A200,"Year incorporated",TRUE), "NA")</f>
        <v>NA</v>
      </c>
      <c r="H200" s="3" t="str" cm="1">
        <f t="array" ref="H200">_FV(A200,"Exchange")</f>
        <v>Borsa Italiana</v>
      </c>
      <c r="I200" t="str" cm="1">
        <f t="array" ref="I200">_FV(A200,"Currency")</f>
        <v>EUR</v>
      </c>
      <c r="J200" s="7" cm="1">
        <f t="array" ref="J200">_FV(A200,"Price")</f>
        <v>17.559999999999999</v>
      </c>
      <c r="K200" s="7" cm="1">
        <f t="array" ref="K200">_FV(A200,"Previous close",TRUE)</f>
        <v>17.82</v>
      </c>
      <c r="L200" s="7" cm="1">
        <f t="array" ref="L200">_FV(A200,"Change")</f>
        <v>-0.26</v>
      </c>
      <c r="M200" s="4" cm="1">
        <f t="array" ref="M200">_FV(A200,"Change (%)",TRUE)</f>
        <v>-1.4590000000000001E-2</v>
      </c>
      <c r="N200" s="7" cm="1">
        <f t="array" ref="N200">IFERROR(_FV(A200,"Open"), "NA")</f>
        <v>17.850000000000001</v>
      </c>
      <c r="O200" s="7" cm="1">
        <f t="array" ref="O200">IFERROR(_FV(A200,"High"), "NA")</f>
        <v>17.850000000000001</v>
      </c>
      <c r="P200" s="7" cm="1">
        <f t="array" ref="P200">IFERROR(_FV(A200,"Low"), "NA")</f>
        <v>17.55</v>
      </c>
      <c r="Q200" s="7" cm="1">
        <f t="array" ref="Q200">IFERROR(_FV(A200,"52 week high",TRUE),"NA")</f>
        <v>21.7</v>
      </c>
      <c r="R200" s="7" cm="1">
        <f t="array" ref="R200">IFERROR(_FV(A200,"52 week low",TRUE),"NA")</f>
        <v>13.23</v>
      </c>
      <c r="S200" s="3" cm="1">
        <f t="array" ref="S200">_FV(A200,"Shares outstanding",TRUE)</f>
        <v>51203980</v>
      </c>
      <c r="T200" s="7" cm="1">
        <f t="array" ref="T200">_FV(A200,"Volume")</f>
        <v>42391</v>
      </c>
      <c r="U200" s="3" cm="1">
        <f t="array" ref="U200">IFERROR(_FV(A200,"Volume average",TRUE), "NA")</f>
        <v>73920</v>
      </c>
      <c r="V200" s="5" t="str" cm="1">
        <f t="array" ref="V200">IFERROR(_FV(A200,"Beta"), "NA")</f>
        <v>NA</v>
      </c>
      <c r="W200" s="3" cm="1">
        <f t="array" ref="W200">_FV(A200,"Market cap",TRUE)</f>
        <v>912454900</v>
      </c>
      <c r="X200" s="7" cm="1">
        <f t="array" ref="X200">IFERROR(_FV(A200,"P/E",TRUE), "NA")</f>
        <v>37.460599999999999</v>
      </c>
      <c r="Y200" t="str" cm="1">
        <f t="array" ref="Y200">_FV(A200,"Instrument type",TRUE)</f>
        <v>Stock</v>
      </c>
      <c r="Z200" s="6" cm="1">
        <f t="array" ref="Z200">_FV(A200,"Last trade time",TRUE)</f>
        <v>45176.632222222222</v>
      </c>
      <c r="AA200" s="3" t="s">
        <v>64</v>
      </c>
      <c r="AB200" t="s">
        <v>26</v>
      </c>
      <c r="AC200" s="3" t="s">
        <v>26</v>
      </c>
      <c r="AD200" s="3" t="s">
        <v>26</v>
      </c>
      <c r="AE200" s="3" t="s">
        <v>26</v>
      </c>
      <c r="AF200" s="7" t="str" cm="1">
        <f t="array" ref="AF200">IFERROR(_xldudf_FS_EQUITYMETRICS($B200, "ytd_price_return_daily"),"NA")</f>
        <v>No data</v>
      </c>
    </row>
    <row r="201" spans="1:32" x14ac:dyDescent="0.2">
      <c r="A201" s="1" t="e" vm="200">
        <v>#VALUE!</v>
      </c>
      <c r="B201" t="str" cm="1">
        <f t="array" ref="B201">_FV(A201,"Ticker symbol",TRUE)</f>
        <v>IR</v>
      </c>
      <c r="C201" t="str" cm="1">
        <f t="array" ref="C201">_FV(A201,"Official name",TRUE)</f>
        <v>INGERSOLL RAND INC.</v>
      </c>
      <c r="D201" t="str" cm="1">
        <f t="array" ref="D201">_FV(A201,"Headquarters")</f>
        <v>525 HARBOUR PLACE DRIVE, SUITE 600, DAVIDSON, NC, 28036 US</v>
      </c>
      <c r="E201" s="3" cm="1">
        <f t="array" ref="E201">IFERROR(_FV(A201,"Employees"), "NA")</f>
        <v>17000</v>
      </c>
      <c r="F201" t="str" cm="1">
        <f t="array" ref="F201">_FV(A201,"Industry")</f>
        <v>Machinery, Equipment &amp; Components</v>
      </c>
      <c r="G201" s="3" cm="1">
        <f t="array" ref="G201">IFERROR(_FV(A201,"Year incorporated",TRUE), "NA")</f>
        <v>2013</v>
      </c>
      <c r="H201" s="3" t="str" cm="1">
        <f t="array" ref="H201">_FV(A201,"Exchange")</f>
        <v>New York Stock Exchange</v>
      </c>
      <c r="I201" t="str" cm="1">
        <f t="array" ref="I201">_FV(A201,"Currency")</f>
        <v>USD</v>
      </c>
      <c r="J201" s="7" cm="1">
        <f t="array" ref="J201">_FV(A201,"Price")</f>
        <v>69.515000000000001</v>
      </c>
      <c r="K201" s="7" cm="1">
        <f t="array" ref="K201">_FV(A201,"Previous close",TRUE)</f>
        <v>70.010000000000005</v>
      </c>
      <c r="L201" s="7" cm="1">
        <f t="array" ref="L201">_FV(A201,"Change")</f>
        <v>-0.495</v>
      </c>
      <c r="M201" s="4" cm="1">
        <f t="array" ref="M201">_FV(A201,"Change (%)",TRUE)</f>
        <v>-7.0699999999999999E-3</v>
      </c>
      <c r="N201" s="7" cm="1">
        <f t="array" ref="N201">IFERROR(_FV(A201,"Open"), "NA")</f>
        <v>69.67</v>
      </c>
      <c r="O201" s="7" cm="1">
        <f t="array" ref="O201">IFERROR(_FV(A201,"High"), "NA")</f>
        <v>69.77</v>
      </c>
      <c r="P201" s="7" cm="1">
        <f t="array" ref="P201">IFERROR(_FV(A201,"Low"), "NA")</f>
        <v>68.739999999999995</v>
      </c>
      <c r="Q201" s="7" cm="1">
        <f t="array" ref="Q201">IFERROR(_FV(A201,"52 week high",TRUE),"NA")</f>
        <v>70.650000000000006</v>
      </c>
      <c r="R201" s="7" cm="1">
        <f t="array" ref="R201">IFERROR(_FV(A201,"52 week low",TRUE),"NA")</f>
        <v>42.2</v>
      </c>
      <c r="S201" s="3" cm="1">
        <f t="array" ref="S201">_FV(A201,"Shares outstanding",TRUE)</f>
        <v>404399500</v>
      </c>
      <c r="T201" s="7" cm="1">
        <f t="array" ref="T201">_FV(A201,"Volume")</f>
        <v>930012</v>
      </c>
      <c r="U201" s="3" cm="1">
        <f t="array" ref="U201">IFERROR(_FV(A201,"Volume average",TRUE), "NA")</f>
        <v>2511143</v>
      </c>
      <c r="V201" s="5" cm="1">
        <f t="array" ref="V201">IFERROR(_FV(A201,"Beta"), "NA")</f>
        <v>1.4335</v>
      </c>
      <c r="W201" s="3" cm="1">
        <f t="array" ref="W201">_FV(A201,"Market cap",TRUE)</f>
        <v>28111831242</v>
      </c>
      <c r="X201" s="7" cm="1">
        <f t="array" ref="X201">IFERROR(_FV(A201,"P/E",TRUE), "NA")</f>
        <v>41.621600000000001</v>
      </c>
      <c r="Y201" t="str" cm="1">
        <f t="array" ref="Y201">_FV(A201,"Instrument type",TRUE)</f>
        <v>Stock</v>
      </c>
      <c r="Z201" s="6" cm="1">
        <f t="array" ref="Z201">_FV(A201,"Last trade time",TRUE)</f>
        <v>45176.642887823436</v>
      </c>
      <c r="AA201" s="3" t="s">
        <v>246</v>
      </c>
      <c r="AB201">
        <v>604700000</v>
      </c>
      <c r="AC201" s="3" t="s">
        <v>26</v>
      </c>
      <c r="AD201" s="3" t="s">
        <v>26</v>
      </c>
      <c r="AE201" s="3" t="s">
        <v>26</v>
      </c>
      <c r="AF201" s="7" cm="1">
        <f t="array" ref="AF201">IFERROR(_xldudf_FS_EQUITYMETRICS($B201, "ytd_price_return_daily"),"NA")</f>
        <v>0.30985600000000002</v>
      </c>
    </row>
    <row r="202" spans="1:32" x14ac:dyDescent="0.2">
      <c r="A202" s="1" t="e" vm="201">
        <v>#VALUE!</v>
      </c>
      <c r="B202" t="str" cm="1">
        <f t="array" ref="B202">_FV(A202,"Ticker symbol",TRUE)</f>
        <v>COL</v>
      </c>
      <c r="C202" t="str" cm="1">
        <f t="array" ref="C202">_FV(A202,"Official name",TRUE)</f>
        <v>Inmobiliaria Colonial SOCIMI SA</v>
      </c>
      <c r="D202" t="str" cm="1">
        <f t="array" ref="D202">_FV(A202,"Headquarters")</f>
        <v>Avenida Diagonal 532, BARCELONA, BARCELONA, 08006 ES</v>
      </c>
      <c r="E202" s="3" cm="1">
        <f t="array" ref="E202">IFERROR(_FV(A202,"Employees"), "NA")</f>
        <v>232</v>
      </c>
      <c r="F202" t="str" cm="1">
        <f t="array" ref="F202">_FV(A202,"Industry")</f>
        <v>Residential &amp; Commercial REIT</v>
      </c>
      <c r="G202" s="3" t="str" cm="1">
        <f t="array" ref="G202">IFERROR(_FV(A202,"Year incorporated",TRUE), "NA")</f>
        <v>NA</v>
      </c>
      <c r="H202" s="3" t="str" cm="1">
        <f t="array" ref="H202">_FV(A202,"Exchange")</f>
        <v>Bolsas y Mercados Espanoles</v>
      </c>
      <c r="I202" t="str" cm="1">
        <f t="array" ref="I202">_FV(A202,"Currency")</f>
        <v>EUR</v>
      </c>
      <c r="J202" s="7" cm="1">
        <f t="array" ref="J202">_FV(A202,"Price")</f>
        <v>5.5049999999999999</v>
      </c>
      <c r="K202" s="7" cm="1">
        <f t="array" ref="K202">_FV(A202,"Previous close",TRUE)</f>
        <v>5.51</v>
      </c>
      <c r="L202" s="7" cm="1">
        <f t="array" ref="L202">_FV(A202,"Change")</f>
        <v>-5.0000000000000001E-3</v>
      </c>
      <c r="M202" s="4" cm="1">
        <f t="array" ref="M202">_FV(A202,"Change (%)",TRUE)</f>
        <v>-9.0740000000000005E-4</v>
      </c>
      <c r="N202" s="7" cm="1">
        <f t="array" ref="N202">IFERROR(_FV(A202,"Open"), "NA")</f>
        <v>5.44</v>
      </c>
      <c r="O202" s="7" cm="1">
        <f t="array" ref="O202">IFERROR(_FV(A202,"High"), "NA")</f>
        <v>5.53</v>
      </c>
      <c r="P202" s="7" cm="1">
        <f t="array" ref="P202">IFERROR(_FV(A202,"Low"), "NA")</f>
        <v>5.43</v>
      </c>
      <c r="Q202" s="7" cm="1">
        <f t="array" ref="Q202">IFERROR(_FV(A202,"52 week high",TRUE),"NA")</f>
        <v>6.944</v>
      </c>
      <c r="R202" s="7" cm="1">
        <f t="array" ref="R202">IFERROR(_FV(A202,"52 week low",TRUE),"NA")</f>
        <v>4.46</v>
      </c>
      <c r="S202" s="3" cm="1">
        <f t="array" ref="S202">_FV(A202,"Shares outstanding",TRUE)</f>
        <v>539615700</v>
      </c>
      <c r="T202" s="7" cm="1">
        <f t="array" ref="T202">_FV(A202,"Volume")</f>
        <v>453219</v>
      </c>
      <c r="U202" s="3" cm="1">
        <f t="array" ref="U202">IFERROR(_FV(A202,"Volume average",TRUE), "NA")</f>
        <v>717720</v>
      </c>
      <c r="V202" s="5" cm="1">
        <f t="array" ref="V202">IFERROR(_FV(A202,"Beta"), "NA")</f>
        <v>1.1172</v>
      </c>
      <c r="W202" s="3" cm="1">
        <f t="array" ref="W202">_FV(A202,"Market cap",TRUE)</f>
        <v>2973282000</v>
      </c>
      <c r="X202" s="7" cm="1">
        <f t="array" ref="X202">IFERROR(_FV(A202,"P/E",TRUE), "NA")</f>
        <v>386.33330000000001</v>
      </c>
      <c r="Y202" t="str" cm="1">
        <f t="array" ref="Y202">_FV(A202,"Instrument type",TRUE)</f>
        <v>Stock</v>
      </c>
      <c r="Z202" s="6" cm="1">
        <f t="array" ref="Z202">_FV(A202,"Last trade time",TRUE)</f>
        <v>45176.632534722223</v>
      </c>
      <c r="AA202" s="3" t="s">
        <v>64</v>
      </c>
      <c r="AB202" t="s">
        <v>26</v>
      </c>
      <c r="AC202" s="3" t="s">
        <v>26</v>
      </c>
      <c r="AD202" s="3" t="s">
        <v>26</v>
      </c>
      <c r="AE202" s="3" t="s">
        <v>26</v>
      </c>
      <c r="AF202" s="7" t="str" cm="1">
        <f t="array" ref="AF202">IFERROR(_xldudf_FS_EQUITYMETRICS($B202, "ytd_price_return_daily"),"NA")</f>
        <v>No data</v>
      </c>
    </row>
    <row r="203" spans="1:32" x14ac:dyDescent="0.2">
      <c r="A203" s="1" t="e" vm="202">
        <v>#VALUE!</v>
      </c>
      <c r="B203" t="str" cm="1">
        <f t="array" ref="B203">_FV(A203,"Ticker symbol",TRUE)</f>
        <v>TSS</v>
      </c>
      <c r="C203" t="str" cm="1">
        <f t="array" ref="C203">_FV(A203,"Official name",TRUE)</f>
        <v>InnoTec TSS AG</v>
      </c>
      <c r="D203" t="str" cm="1">
        <f t="array" ref="D203">_FV(A203,"Headquarters")</f>
        <v>Grunerstr. 62, DUESSELDORF, NORDRHEIN-WESTFALEN, 40239 DE</v>
      </c>
      <c r="E203" s="3" cm="1">
        <f t="array" ref="E203">IFERROR(_FV(A203,"Employees"), "NA")</f>
        <v>763</v>
      </c>
      <c r="F203" t="str" cm="1">
        <f t="array" ref="F203">_FV(A203,"Industry")</f>
        <v>Homebuilding &amp; Construction Supplies</v>
      </c>
      <c r="G203" s="3" cm="1">
        <f t="array" ref="G203">IFERROR(_FV(A203,"Year incorporated",TRUE), "NA")</f>
        <v>2001</v>
      </c>
      <c r="H203" s="3" t="str" cm="1">
        <f t="array" ref="H203">_FV(A203,"Exchange")</f>
        <v>Deutsche Boerse AG</v>
      </c>
      <c r="I203" t="str" cm="1">
        <f t="array" ref="I203">_FV(A203,"Currency")</f>
        <v>EUR</v>
      </c>
      <c r="J203" s="7" cm="1">
        <f t="array" ref="J203">_FV(A203,"Price")</f>
        <v>7.8</v>
      </c>
      <c r="K203" s="7" cm="1">
        <f t="array" ref="K203">_FV(A203,"Previous close",TRUE)</f>
        <v>7.82</v>
      </c>
      <c r="L203" s="7" cm="1">
        <f t="array" ref="L203">_FV(A203,"Change")</f>
        <v>-0.02</v>
      </c>
      <c r="M203" s="4" cm="1">
        <f t="array" ref="M203">_FV(A203,"Change (%)",TRUE)</f>
        <v>-2.5580000000000004E-3</v>
      </c>
      <c r="N203" s="7" cm="1">
        <f t="array" ref="N203">IFERROR(_FV(A203,"Open"), "NA")</f>
        <v>7.8</v>
      </c>
      <c r="O203" s="7" cm="1">
        <f t="array" ref="O203">IFERROR(_FV(A203,"High"), "NA")</f>
        <v>7.8</v>
      </c>
      <c r="P203" s="7" cm="1">
        <f t="array" ref="P203">IFERROR(_FV(A203,"Low"), "NA")</f>
        <v>7.8</v>
      </c>
      <c r="Q203" s="7" cm="1">
        <f t="array" ref="Q203">IFERROR(_FV(A203,"52 week high",TRUE),"NA")</f>
        <v>17.5</v>
      </c>
      <c r="R203" s="7" cm="1">
        <f t="array" ref="R203">IFERROR(_FV(A203,"52 week low",TRUE),"NA")</f>
        <v>6.9</v>
      </c>
      <c r="S203" s="3" cm="1">
        <f t="array" ref="S203">_FV(A203,"Shares outstanding",TRUE)</f>
        <v>9570000</v>
      </c>
      <c r="T203" s="7" cm="1">
        <f t="array" ref="T203">_FV(A203,"Volume")</f>
        <v>142</v>
      </c>
      <c r="U203" s="3" cm="1">
        <f t="array" ref="U203">IFERROR(_FV(A203,"Volume average",TRUE), "NA")</f>
        <v>350</v>
      </c>
      <c r="V203" s="5" cm="1">
        <f t="array" ref="V203">IFERROR(_FV(A203,"Beta"), "NA")</f>
        <v>0.80289999999999995</v>
      </c>
      <c r="W203" s="3" cm="1">
        <f t="array" ref="W203">_FV(A203,"Market cap",TRUE)</f>
        <v>74837400</v>
      </c>
      <c r="X203" s="7" cm="1">
        <f t="array" ref="X203">IFERROR(_FV(A203,"P/E",TRUE), "NA")</f>
        <v>8.81</v>
      </c>
      <c r="Y203" t="str" cm="1">
        <f t="array" ref="Y203">_FV(A203,"Instrument type",TRUE)</f>
        <v>Stock</v>
      </c>
      <c r="Z203" s="6" cm="1">
        <f t="array" ref="Z203">_FV(A203,"Last trade time",TRUE)</f>
        <v>45176.616666666669</v>
      </c>
      <c r="AA203" s="3" t="s">
        <v>64</v>
      </c>
      <c r="AB203" t="s">
        <v>26</v>
      </c>
      <c r="AC203" s="3" t="s">
        <v>26</v>
      </c>
      <c r="AD203" s="3" t="s">
        <v>26</v>
      </c>
      <c r="AE203" s="3" t="s">
        <v>26</v>
      </c>
      <c r="AF203" s="7" t="str" cm="1">
        <f t="array" ref="AF203">IFERROR(_xldudf_FS_EQUITYMETRICS($B203, "ytd_price_return_daily"),"NA")</f>
        <v>No data</v>
      </c>
    </row>
    <row r="204" spans="1:32" x14ac:dyDescent="0.2">
      <c r="A204" s="1" t="e" vm="203">
        <v>#VALUE!</v>
      </c>
      <c r="B204" t="str" cm="1">
        <f t="array" ref="B204">_FV(A204,"Ticker symbol",TRUE)</f>
        <v>INTC</v>
      </c>
      <c r="C204" t="str" cm="1">
        <f t="array" ref="C204">_FV(A204,"Official name",TRUE)</f>
        <v>INTEL CORPORATION</v>
      </c>
      <c r="D204" t="str" cm="1">
        <f t="array" ref="D204">_FV(A204,"Headquarters")</f>
        <v>RNB-4-151, 2200 MISSION COLLEGE BLVD, SANTA CLARA, CA, 95054 US</v>
      </c>
      <c r="E204" s="3" cm="1">
        <f t="array" ref="E204">IFERROR(_FV(A204,"Employees"), "NA")</f>
        <v>131900</v>
      </c>
      <c r="F204" t="str" cm="1">
        <f t="array" ref="F204">_FV(A204,"Industry")</f>
        <v>Semiconductors &amp; Semiconductor Equipment</v>
      </c>
      <c r="G204" s="3" cm="1">
        <f t="array" ref="G204">IFERROR(_FV(A204,"Year incorporated",TRUE), "NA")</f>
        <v>1989</v>
      </c>
      <c r="H204" s="3" t="str" cm="1">
        <f t="array" ref="H204">_FV(A204,"Exchange")</f>
        <v>Nasdaq Stock Market</v>
      </c>
      <c r="I204" t="str" cm="1">
        <f t="array" ref="I204">_FV(A204,"Currency")</f>
        <v>USD</v>
      </c>
      <c r="J204" s="7" cm="1">
        <f t="array" ref="J204">_FV(A204,"Price")</f>
        <v>37.594999999999999</v>
      </c>
      <c r="K204" s="7" cm="1">
        <f t="array" ref="K204">_FV(A204,"Previous close",TRUE)</f>
        <v>36.979999999999997</v>
      </c>
      <c r="L204" s="7" cm="1">
        <f t="array" ref="L204">_FV(A204,"Change")</f>
        <v>0.61499999999999999</v>
      </c>
      <c r="M204" s="4" cm="1">
        <f t="array" ref="M204">_FV(A204,"Change (%)",TRUE)</f>
        <v>1.6631E-2</v>
      </c>
      <c r="N204" s="7" cm="1">
        <f t="array" ref="N204">IFERROR(_FV(A204,"Open"), "NA")</f>
        <v>36.869999999999997</v>
      </c>
      <c r="O204" s="7" cm="1">
        <f t="array" ref="O204">IFERROR(_FV(A204,"High"), "NA")</f>
        <v>38.094999999999999</v>
      </c>
      <c r="P204" s="7" cm="1">
        <f t="array" ref="P204">IFERROR(_FV(A204,"Low"), "NA")</f>
        <v>36.770000000000003</v>
      </c>
      <c r="Q204" s="7" cm="1">
        <f t="array" ref="Q204">IFERROR(_FV(A204,"52 week high",TRUE),"NA")</f>
        <v>38.094999999999999</v>
      </c>
      <c r="R204" s="7" cm="1">
        <f t="array" ref="R204">IFERROR(_FV(A204,"52 week low",TRUE),"NA")</f>
        <v>24.59</v>
      </c>
      <c r="S204" s="3" cm="1">
        <f t="array" ref="S204">_FV(A204,"Shares outstanding",TRUE)</f>
        <v>4188000000</v>
      </c>
      <c r="T204" s="7" cm="1">
        <f t="array" ref="T204">_FV(A204,"Volume")</f>
        <v>24722418</v>
      </c>
      <c r="U204" s="3" cm="1">
        <f t="array" ref="U204">IFERROR(_FV(A204,"Volume average",TRUE), "NA")</f>
        <v>32730408</v>
      </c>
      <c r="V204" s="5" cm="1">
        <f t="array" ref="V204">IFERROR(_FV(A204,"Beta"), "NA")</f>
        <v>0.87929999999999997</v>
      </c>
      <c r="W204" s="3" cm="1">
        <f t="array" ref="W204">_FV(A204,"Market cap",TRUE)</f>
        <v>157447860000</v>
      </c>
      <c r="X204" s="7" cm="1">
        <f t="array" ref="X204">IFERROR(_FV(A204,"P/E",TRUE), "NA")</f>
        <v>15.3622</v>
      </c>
      <c r="Y204" t="str" cm="1">
        <f t="array" ref="Y204">_FV(A204,"Instrument type",TRUE)</f>
        <v>Stock</v>
      </c>
      <c r="Z204" s="6" cm="1">
        <f t="array" ref="Z204">_FV(A204,"Last trade time",TRUE)</f>
        <v>45176.643030566403</v>
      </c>
      <c r="AA204" s="3" t="s">
        <v>247</v>
      </c>
      <c r="AB204">
        <v>8014000000</v>
      </c>
      <c r="AC204" s="3" t="s">
        <v>26</v>
      </c>
      <c r="AD204" s="3" t="s">
        <v>26</v>
      </c>
      <c r="AE204" s="3" t="s">
        <v>26</v>
      </c>
      <c r="AF204" s="7" cm="1">
        <f t="array" ref="AF204">IFERROR(_xldudf_FS_EQUITYMETRICS($B204, "ytd_price_return_daily"),"NA")</f>
        <v>0.38895200000000002</v>
      </c>
    </row>
    <row r="205" spans="1:32" x14ac:dyDescent="0.2">
      <c r="A205" s="1" t="e" vm="204">
        <v>#VALUE!</v>
      </c>
      <c r="B205" t="str" cm="1">
        <f t="array" ref="B205">_FV(A205,"Ticker symbol",TRUE)</f>
        <v>ICE</v>
      </c>
      <c r="C205" t="str" cm="1">
        <f t="array" ref="C205">_FV(A205,"Official name",TRUE)</f>
        <v>INTERCONTINENTAL EXCHANGE, INC.</v>
      </c>
      <c r="D205" t="str" cm="1">
        <f t="array" ref="D205">_FV(A205,"Headquarters")</f>
        <v>5660 New Northside Drive, Third Floor, ATLANTA, GA, 30328 US</v>
      </c>
      <c r="E205" s="3" cm="1">
        <f t="array" ref="E205">IFERROR(_FV(A205,"Employees"), "NA")</f>
        <v>9116</v>
      </c>
      <c r="F205" t="str" cm="1">
        <f t="array" ref="F205">_FV(A205,"Industry")</f>
        <v>Investment Banking &amp; Investment Services</v>
      </c>
      <c r="G205" s="3" cm="1">
        <f t="array" ref="G205">IFERROR(_FV(A205,"Year incorporated",TRUE), "NA")</f>
        <v>2013</v>
      </c>
      <c r="H205" s="3" t="str" cm="1">
        <f t="array" ref="H205">_FV(A205,"Exchange")</f>
        <v>New York Stock Exchange</v>
      </c>
      <c r="I205" t="str" cm="1">
        <f t="array" ref="I205">_FV(A205,"Currency")</f>
        <v>USD</v>
      </c>
      <c r="J205" s="7" cm="1">
        <f t="array" ref="J205">_FV(A205,"Price")</f>
        <v>114.69</v>
      </c>
      <c r="K205" s="7" cm="1">
        <f t="array" ref="K205">_FV(A205,"Previous close",TRUE)</f>
        <v>113.61</v>
      </c>
      <c r="L205" s="7" cm="1">
        <f t="array" ref="L205">_FV(A205,"Change")</f>
        <v>1.08</v>
      </c>
      <c r="M205" s="4" cm="1">
        <f t="array" ref="M205">_FV(A205,"Change (%)",TRUE)</f>
        <v>9.5060000000000006E-3</v>
      </c>
      <c r="N205" s="7" cm="1">
        <f t="array" ref="N205">IFERROR(_FV(A205,"Open"), "NA")</f>
        <v>113.26</v>
      </c>
      <c r="O205" s="7" cm="1">
        <f t="array" ref="O205">IFERROR(_FV(A205,"High"), "NA")</f>
        <v>114.79</v>
      </c>
      <c r="P205" s="7" cm="1">
        <f t="array" ref="P205">IFERROR(_FV(A205,"Low"), "NA")</f>
        <v>112.97499999999999</v>
      </c>
      <c r="Q205" s="7" cm="1">
        <f t="array" ref="Q205">IFERROR(_FV(A205,"52 week high",TRUE),"NA")</f>
        <v>118.79</v>
      </c>
      <c r="R205" s="7" cm="1">
        <f t="array" ref="R205">IFERROR(_FV(A205,"52 week low",TRUE),"NA")</f>
        <v>88.6</v>
      </c>
      <c r="S205" s="3" cm="1">
        <f t="array" ref="S205">_FV(A205,"Shares outstanding",TRUE)</f>
        <v>571201400</v>
      </c>
      <c r="T205" s="7" cm="1">
        <f t="array" ref="T205">_FV(A205,"Volume")</f>
        <v>480691</v>
      </c>
      <c r="U205" s="3" cm="1">
        <f t="array" ref="U205">IFERROR(_FV(A205,"Volume average",TRUE), "NA")</f>
        <v>2541506</v>
      </c>
      <c r="V205" s="5" cm="1">
        <f t="array" ref="V205">IFERROR(_FV(A205,"Beta"), "NA")</f>
        <v>0.93799999999999994</v>
      </c>
      <c r="W205" s="3" cm="1">
        <f t="array" ref="W205">_FV(A205,"Market cap",TRUE)</f>
        <v>65511088566</v>
      </c>
      <c r="X205" s="7" cm="1">
        <f t="array" ref="X205">IFERROR(_FV(A205,"P/E",TRUE), "NA")</f>
        <v>37.780700000000003</v>
      </c>
      <c r="Y205" t="str" cm="1">
        <f t="array" ref="Y205">_FV(A205,"Instrument type",TRUE)</f>
        <v>Stock</v>
      </c>
      <c r="Z205" s="6" cm="1">
        <f t="array" ref="Z205">_FV(A205,"Last trade time",TRUE)</f>
        <v>45176.642939501566</v>
      </c>
      <c r="AA205" s="3" t="s">
        <v>248</v>
      </c>
      <c r="AB205">
        <v>1446000000</v>
      </c>
      <c r="AC205" s="3" t="s">
        <v>26</v>
      </c>
      <c r="AD205" s="3">
        <v>1169000000</v>
      </c>
      <c r="AE205" s="3" t="s">
        <v>26</v>
      </c>
      <c r="AF205" s="7" cm="1">
        <f t="array" ref="AF205">IFERROR(_xldudf_FS_EQUITYMETRICS($B205, "ytd_price_return_daily"),"NA")</f>
        <v>0.11745800000000001</v>
      </c>
    </row>
    <row r="206" spans="1:32" x14ac:dyDescent="0.2">
      <c r="A206" s="1" t="e" vm="205">
        <v>#VALUE!</v>
      </c>
      <c r="B206" t="str" cm="1">
        <f t="array" ref="B206">_FV(A206,"Ticker symbol",TRUE)</f>
        <v>IBM</v>
      </c>
      <c r="C206" t="str" cm="1">
        <f t="array" ref="C206">_FV(A206,"Official name",TRUE)</f>
        <v>INTERNATIONAL BUSINESS MACHINES CORPORATION</v>
      </c>
      <c r="D206" t="str" cm="1">
        <f t="array" ref="D206">_FV(A206,"Headquarters")</f>
        <v>1 New Orchard Rd, ARMONK, NY, 10504 US</v>
      </c>
      <c r="E206" s="3" cm="1">
        <f t="array" ref="E206">IFERROR(_FV(A206,"Employees"), "NA")</f>
        <v>311300</v>
      </c>
      <c r="F206" t="str" cm="1">
        <f t="array" ref="F206">_FV(A206,"Industry")</f>
        <v>Software &amp; IT Services</v>
      </c>
      <c r="G206" s="3" cm="1">
        <f t="array" ref="G206">IFERROR(_FV(A206,"Year incorporated",TRUE), "NA")</f>
        <v>1911</v>
      </c>
      <c r="H206" s="3" t="str" cm="1">
        <f t="array" ref="H206">_FV(A206,"Exchange")</f>
        <v>New York Stock Exchange</v>
      </c>
      <c r="I206" t="str" cm="1">
        <f t="array" ref="I206">_FV(A206,"Currency")</f>
        <v>USD</v>
      </c>
      <c r="J206" s="7" cm="1">
        <f t="array" ref="J206">_FV(A206,"Price")</f>
        <v>147.66999999999999</v>
      </c>
      <c r="K206" s="7" cm="1">
        <f t="array" ref="K206">_FV(A206,"Previous close",TRUE)</f>
        <v>148.06</v>
      </c>
      <c r="L206" s="7" cm="1">
        <f t="array" ref="L206">_FV(A206,"Change")</f>
        <v>-0.39</v>
      </c>
      <c r="M206" s="4" cm="1">
        <f t="array" ref="M206">_FV(A206,"Change (%)",TRUE)</f>
        <v>-2.6340000000000001E-3</v>
      </c>
      <c r="N206" s="7" cm="1">
        <f t="array" ref="N206">IFERROR(_FV(A206,"Open"), "NA")</f>
        <v>148.09</v>
      </c>
      <c r="O206" s="7" cm="1">
        <f t="array" ref="O206">IFERROR(_FV(A206,"High"), "NA")</f>
        <v>148.78</v>
      </c>
      <c r="P206" s="7" cm="1">
        <f t="array" ref="P206">IFERROR(_FV(A206,"Low"), "NA")</f>
        <v>147.51</v>
      </c>
      <c r="Q206" s="7" cm="1">
        <f t="array" ref="Q206">IFERROR(_FV(A206,"52 week high",TRUE),"NA")</f>
        <v>153.21</v>
      </c>
      <c r="R206" s="7" cm="1">
        <f t="array" ref="R206">IFERROR(_FV(A206,"52 week low",TRUE),"NA")</f>
        <v>115.545</v>
      </c>
      <c r="S206" s="3" cm="1">
        <f t="array" ref="S206">_FV(A206,"Shares outstanding",TRUE)</f>
        <v>911006200</v>
      </c>
      <c r="T206" s="7" cm="1">
        <f t="array" ref="T206">_FV(A206,"Volume")</f>
        <v>790398</v>
      </c>
      <c r="U206" s="3" cm="1">
        <f t="array" ref="U206">IFERROR(_FV(A206,"Volume average",TRUE), "NA")</f>
        <v>3554671</v>
      </c>
      <c r="V206" s="5" cm="1">
        <f t="array" ref="V206">IFERROR(_FV(A206,"Beta"), "NA")</f>
        <v>0.84440000000000004</v>
      </c>
      <c r="W206" s="3" cm="1">
        <f t="array" ref="W206">_FV(A206,"Market cap",TRUE)</f>
        <v>134528285553</v>
      </c>
      <c r="X206" s="7" cm="1">
        <f t="array" ref="X206">IFERROR(_FV(A206,"P/E",TRUE), "NA")</f>
        <v>72.191599999999994</v>
      </c>
      <c r="Y206" t="str" cm="1">
        <f t="array" ref="Y206">_FV(A206,"Instrument type",TRUE)</f>
        <v>Stock</v>
      </c>
      <c r="Z206" s="6" cm="1">
        <f t="array" ref="Z206">_FV(A206,"Last trade time",TRUE)</f>
        <v>45176.643065890625</v>
      </c>
      <c r="AA206" s="3" t="s">
        <v>249</v>
      </c>
      <c r="AB206">
        <v>1639000000</v>
      </c>
      <c r="AC206" s="3" t="s">
        <v>26</v>
      </c>
      <c r="AD206" s="3" t="s">
        <v>26</v>
      </c>
      <c r="AE206" s="3" t="s">
        <v>26</v>
      </c>
      <c r="AF206" s="7" cm="1">
        <f t="array" ref="AF206">IFERROR(_xldudf_FS_EQUITYMETRICS($B206, "ytd_price_return_daily"),"NA")</f>
        <v>5.1388000000000003E-2</v>
      </c>
    </row>
    <row r="207" spans="1:32" x14ac:dyDescent="0.2">
      <c r="A207" s="1" t="e" vm="206">
        <v>#VALUE!</v>
      </c>
      <c r="B207" t="str" cm="1">
        <f t="array" ref="B207">_FV(A207,"Ticker symbol",TRUE)</f>
        <v>IFF</v>
      </c>
      <c r="C207" t="str" cm="1">
        <f t="array" ref="C207">_FV(A207,"Official name",TRUE)</f>
        <v>INTERNATIONAL FLAVORS &amp; FRAGRANCES INC.</v>
      </c>
      <c r="D207" t="str" cm="1">
        <f t="array" ref="D207">_FV(A207,"Headquarters")</f>
        <v>521 W 57TH ST, NEW YORK, NY, 10019 US</v>
      </c>
      <c r="E207" s="3" cm="1">
        <f t="array" ref="E207">IFERROR(_FV(A207,"Employees"), "NA")</f>
        <v>24600</v>
      </c>
      <c r="F207" t="str" cm="1">
        <f t="array" ref="F207">_FV(A207,"Industry")</f>
        <v>Food &amp; Tobacco</v>
      </c>
      <c r="G207" s="3" cm="1">
        <f t="array" ref="G207">IFERROR(_FV(A207,"Year incorporated",TRUE), "NA")</f>
        <v>1909</v>
      </c>
      <c r="H207" s="3" t="str" cm="1">
        <f t="array" ref="H207">_FV(A207,"Exchange")</f>
        <v>New York Stock Exchange</v>
      </c>
      <c r="I207" t="str" cm="1">
        <f t="array" ref="I207">_FV(A207,"Currency")</f>
        <v>USD</v>
      </c>
      <c r="J207" s="7" cm="1">
        <f t="array" ref="J207">_FV(A207,"Price")</f>
        <v>69.599999999999994</v>
      </c>
      <c r="K207" s="7" cm="1">
        <f t="array" ref="K207">_FV(A207,"Previous close",TRUE)</f>
        <v>70.989999999999995</v>
      </c>
      <c r="L207" s="7" cm="1">
        <f t="array" ref="L207">_FV(A207,"Change")</f>
        <v>-1.39</v>
      </c>
      <c r="M207" s="4" cm="1">
        <f t="array" ref="M207">_FV(A207,"Change (%)",TRUE)</f>
        <v>-1.958E-2</v>
      </c>
      <c r="N207" s="7" cm="1">
        <f t="array" ref="N207">IFERROR(_FV(A207,"Open"), "NA")</f>
        <v>70.97</v>
      </c>
      <c r="O207" s="7" cm="1">
        <f t="array" ref="O207">IFERROR(_FV(A207,"High"), "NA")</f>
        <v>71.790000000000006</v>
      </c>
      <c r="P207" s="7" cm="1">
        <f t="array" ref="P207">IFERROR(_FV(A207,"Low"), "NA")</f>
        <v>69.56</v>
      </c>
      <c r="Q207" s="7" cm="1">
        <f t="array" ref="Q207">IFERROR(_FV(A207,"52 week high",TRUE),"NA")</f>
        <v>118.97</v>
      </c>
      <c r="R207" s="7" cm="1">
        <f t="array" ref="R207">IFERROR(_FV(A207,"52 week low",TRUE),"NA")</f>
        <v>62.11</v>
      </c>
      <c r="S207" s="3" cm="1">
        <f t="array" ref="S207">_FV(A207,"Shares outstanding",TRUE)</f>
        <v>255252600</v>
      </c>
      <c r="T207" s="7" cm="1">
        <f t="array" ref="T207">_FV(A207,"Volume")</f>
        <v>297642</v>
      </c>
      <c r="U207" s="3" cm="1">
        <f t="array" ref="U207">IFERROR(_FV(A207,"Volume average",TRUE), "NA")</f>
        <v>2576542</v>
      </c>
      <c r="V207" s="5" cm="1">
        <f t="array" ref="V207">IFERROR(_FV(A207,"Beta"), "NA")</f>
        <v>1.1283000000000001</v>
      </c>
      <c r="W207" s="3" cm="1">
        <f t="array" ref="W207">_FV(A207,"Market cap",TRUE)</f>
        <v>17765580960</v>
      </c>
      <c r="X207" s="7" t="str" cm="1">
        <f t="array" ref="X207">IFERROR(_FV(A207,"P/E",TRUE), "NA")</f>
        <v>NA</v>
      </c>
      <c r="Y207" t="str" cm="1">
        <f t="array" ref="Y207">_FV(A207,"Instrument type",TRUE)</f>
        <v>Stock</v>
      </c>
      <c r="Z207" s="6" cm="1">
        <f t="array" ref="Z207">_FV(A207,"Last trade time",TRUE)</f>
        <v>45176.643056573441</v>
      </c>
      <c r="AA207" s="3" t="s">
        <v>250</v>
      </c>
      <c r="AB207">
        <v>-1871000000</v>
      </c>
      <c r="AC207" s="3" t="s">
        <v>26</v>
      </c>
      <c r="AD207" s="3" t="s">
        <v>26</v>
      </c>
      <c r="AE207" s="3" t="s">
        <v>26</v>
      </c>
      <c r="AF207" s="7" cm="1">
        <f t="array" ref="AF207">IFERROR(_xldudf_FS_EQUITYMETRICS($B207, "ytd_price_return_daily"),"NA")</f>
        <v>-0.325353</v>
      </c>
    </row>
    <row r="208" spans="1:32" x14ac:dyDescent="0.2">
      <c r="A208" s="1" t="e" vm="207">
        <v>#VALUE!</v>
      </c>
      <c r="B208" t="str" cm="1">
        <f t="array" ref="B208">_FV(A208,"Ticker symbol",TRUE)</f>
        <v>IGT</v>
      </c>
      <c r="C208" t="str" cm="1">
        <f t="array" ref="C208">_FV(A208,"Official name",TRUE)</f>
        <v>INTERNATIONAL GAME TECHNOLOGY PLC</v>
      </c>
      <c r="D208" t="str" cm="1">
        <f t="array" ref="D208">_FV(A208,"Headquarters")</f>
        <v>10 Finsbury Square, Third Floor, LONDON, UNITED KINGDOM-NA, EC2A 1AF GB</v>
      </c>
      <c r="E208" s="3" cm="1">
        <f t="array" ref="E208">IFERROR(_FV(A208,"Employees"), "NA")</f>
        <v>10786</v>
      </c>
      <c r="F208" t="str" cm="1">
        <f t="array" ref="F208">_FV(A208,"Industry")</f>
        <v>Hotels &amp; Entertainment Services</v>
      </c>
      <c r="G208" s="3" cm="1">
        <f t="array" ref="G208">IFERROR(_FV(A208,"Year incorporated",TRUE), "NA")</f>
        <v>2014</v>
      </c>
      <c r="H208" s="3" t="str" cm="1">
        <f t="array" ref="H208">_FV(A208,"Exchange")</f>
        <v>New York Stock Exchange</v>
      </c>
      <c r="I208" t="str" cm="1">
        <f t="array" ref="I208">_FV(A208,"Currency")</f>
        <v>USD</v>
      </c>
      <c r="J208" s="7" cm="1">
        <f t="array" ref="J208">_FV(A208,"Price")</f>
        <v>31.31</v>
      </c>
      <c r="K208" s="7" cm="1">
        <f t="array" ref="K208">_FV(A208,"Previous close",TRUE)</f>
        <v>31.64</v>
      </c>
      <c r="L208" s="7" cm="1">
        <f t="array" ref="L208">_FV(A208,"Change")</f>
        <v>-0.33</v>
      </c>
      <c r="M208" s="4" cm="1">
        <f t="array" ref="M208">_FV(A208,"Change (%)",TRUE)</f>
        <v>-1.043E-2</v>
      </c>
      <c r="N208" s="7" cm="1">
        <f t="array" ref="N208">IFERROR(_FV(A208,"Open"), "NA")</f>
        <v>31.49</v>
      </c>
      <c r="O208" s="7" cm="1">
        <f t="array" ref="O208">IFERROR(_FV(A208,"High"), "NA")</f>
        <v>31.63</v>
      </c>
      <c r="P208" s="7" cm="1">
        <f t="array" ref="P208">IFERROR(_FV(A208,"Low"), "NA")</f>
        <v>31.27</v>
      </c>
      <c r="Q208" s="7" cm="1">
        <f t="array" ref="Q208">IFERROR(_FV(A208,"52 week high",TRUE),"NA")</f>
        <v>33.99</v>
      </c>
      <c r="R208" s="7" cm="1">
        <f t="array" ref="R208">IFERROR(_FV(A208,"52 week low",TRUE),"NA")</f>
        <v>15.005000000000001</v>
      </c>
      <c r="S208" s="3" cm="1">
        <f t="array" ref="S208">_FV(A208,"Shares outstanding",TRUE)</f>
        <v>200293000</v>
      </c>
      <c r="T208" s="7" cm="1">
        <f t="array" ref="T208">_FV(A208,"Volume")</f>
        <v>169094</v>
      </c>
      <c r="U208" s="3" cm="1">
        <f t="array" ref="U208">IFERROR(_FV(A208,"Volume average",TRUE), "NA")</f>
        <v>859764</v>
      </c>
      <c r="V208" s="5" cm="1">
        <f t="array" ref="V208">IFERROR(_FV(A208,"Beta"), "NA")</f>
        <v>1.9769000000000001</v>
      </c>
      <c r="W208" s="3" cm="1">
        <f t="array" ref="W208">_FV(A208,"Market cap",TRUE)</f>
        <v>6271173830</v>
      </c>
      <c r="X208" s="7" cm="1">
        <f t="array" ref="X208">IFERROR(_FV(A208,"P/E",TRUE), "NA")</f>
        <v>23.974599999999999</v>
      </c>
      <c r="Y208" t="str" cm="1">
        <f t="array" ref="Y208">_FV(A208,"Instrument type",TRUE)</f>
        <v>Stock</v>
      </c>
      <c r="Z208" s="6" cm="1">
        <f t="array" ref="Z208">_FV(A208,"Last trade time",TRUE)</f>
        <v>45176.642835242972</v>
      </c>
      <c r="AA208" s="3" t="s">
        <v>251</v>
      </c>
      <c r="AB208">
        <v>275000000</v>
      </c>
      <c r="AC208" s="3" t="s">
        <v>26</v>
      </c>
      <c r="AD208" s="3" t="s">
        <v>26</v>
      </c>
      <c r="AE208" s="3" t="s">
        <v>26</v>
      </c>
      <c r="AF208" s="7" cm="1">
        <f t="array" ref="AF208">IFERROR(_xldudf_FS_EQUITYMETRICS($B208, "ytd_price_return_daily"),"NA")</f>
        <v>0.39417999999999997</v>
      </c>
    </row>
    <row r="209" spans="1:32" x14ac:dyDescent="0.2">
      <c r="A209" s="1" t="e" vm="208">
        <v>#VALUE!</v>
      </c>
      <c r="B209" t="str" cm="1">
        <f t="array" ref="B209">_FV(A209,"Ticker symbol",TRUE)</f>
        <v>IP</v>
      </c>
      <c r="C209" t="str" cm="1">
        <f t="array" ref="C209">_FV(A209,"Official name",TRUE)</f>
        <v>INTERNATIONAL PAPER COMPANY</v>
      </c>
      <c r="D209" t="str" cm="1">
        <f t="array" ref="D209">_FV(A209,"Headquarters")</f>
        <v>6400 Poplar Ave, MEMPHIS, TN, 38197 US</v>
      </c>
      <c r="E209" s="3" cm="1">
        <f t="array" ref="E209">IFERROR(_FV(A209,"Employees"), "NA")</f>
        <v>39000</v>
      </c>
      <c r="F209" t="str" cm="1">
        <f t="array" ref="F209">_FV(A209,"Industry")</f>
        <v>Containers &amp; Packaging</v>
      </c>
      <c r="G209" s="3" cm="1">
        <f t="array" ref="G209">IFERROR(_FV(A209,"Year incorporated",TRUE), "NA")</f>
        <v>1941</v>
      </c>
      <c r="H209" s="3" t="str" cm="1">
        <f t="array" ref="H209">_FV(A209,"Exchange")</f>
        <v>New York Stock Exchange</v>
      </c>
      <c r="I209" t="str" cm="1">
        <f t="array" ref="I209">_FV(A209,"Currency")</f>
        <v>USD</v>
      </c>
      <c r="J209" s="7" cm="1">
        <f t="array" ref="J209">_FV(A209,"Price")</f>
        <v>33.575000000000003</v>
      </c>
      <c r="K209" s="7" cm="1">
        <f t="array" ref="K209">_FV(A209,"Previous close",TRUE)</f>
        <v>33.880000000000003</v>
      </c>
      <c r="L209" s="7" cm="1">
        <f t="array" ref="L209">_FV(A209,"Change")</f>
        <v>-0.30499999999999999</v>
      </c>
      <c r="M209" s="4" cm="1">
        <f t="array" ref="M209">_FV(A209,"Change (%)",TRUE)</f>
        <v>-9.0019999999999996E-3</v>
      </c>
      <c r="N209" s="7" cm="1">
        <f t="array" ref="N209">IFERROR(_FV(A209,"Open"), "NA")</f>
        <v>33.78</v>
      </c>
      <c r="O209" s="7" cm="1">
        <f t="array" ref="O209">IFERROR(_FV(A209,"High"), "NA")</f>
        <v>34.21</v>
      </c>
      <c r="P209" s="7" cm="1">
        <f t="array" ref="P209">IFERROR(_FV(A209,"Low"), "NA")</f>
        <v>33.299999999999997</v>
      </c>
      <c r="Q209" s="7" cm="1">
        <f t="array" ref="Q209">IFERROR(_FV(A209,"52 week high",TRUE),"NA")</f>
        <v>42.685000000000002</v>
      </c>
      <c r="R209" s="7" cm="1">
        <f t="array" ref="R209">IFERROR(_FV(A209,"52 week low",TRUE),"NA")</f>
        <v>29.004999999999999</v>
      </c>
      <c r="S209" s="3" cm="1">
        <f t="array" ref="S209">_FV(A209,"Shares outstanding",TRUE)</f>
        <v>345999100</v>
      </c>
      <c r="T209" s="7" cm="1">
        <f t="array" ref="T209">_FV(A209,"Volume")</f>
        <v>1164291</v>
      </c>
      <c r="U209" s="3" cm="1">
        <f t="array" ref="U209">IFERROR(_FV(A209,"Volume average",TRUE), "NA")</f>
        <v>2421575</v>
      </c>
      <c r="V209" s="5" cm="1">
        <f t="array" ref="V209">IFERROR(_FV(A209,"Beta"), "NA")</f>
        <v>1.0705</v>
      </c>
      <c r="W209" s="3" cm="1">
        <f t="array" ref="W209">_FV(A209,"Market cap",TRUE)</f>
        <v>11616919782</v>
      </c>
      <c r="X209" s="7" cm="1">
        <f t="array" ref="X209">IFERROR(_FV(A209,"P/E",TRUE), "NA")</f>
        <v>9.5782000000000007</v>
      </c>
      <c r="Y209" t="str" cm="1">
        <f t="array" ref="Y209">_FV(A209,"Instrument type",TRUE)</f>
        <v>Stock</v>
      </c>
      <c r="Z209" s="6" cm="1">
        <f t="array" ref="Z209">_FV(A209,"Last trade time",TRUE)</f>
        <v>45176.642979258591</v>
      </c>
      <c r="AA209" s="3" t="s">
        <v>252</v>
      </c>
      <c r="AB209">
        <v>1504000000</v>
      </c>
      <c r="AC209" s="3" t="s">
        <v>26</v>
      </c>
      <c r="AD209" s="3" t="s">
        <v>26</v>
      </c>
      <c r="AE209" s="3" t="s">
        <v>26</v>
      </c>
      <c r="AF209" s="7" cm="1">
        <f t="array" ref="AF209">IFERROR(_xldudf_FS_EQUITYMETRICS($B209, "ytd_price_return_daily"),"NA")</f>
        <v>-8.9519999999999999E-3</v>
      </c>
    </row>
    <row r="210" spans="1:32" x14ac:dyDescent="0.2">
      <c r="A210" s="1" t="e" vm="209">
        <v>#VALUE!</v>
      </c>
      <c r="B210" t="str" cm="1">
        <f t="array" ref="B210">_FV(A210,"Ticker symbol",TRUE)</f>
        <v>INTU</v>
      </c>
      <c r="C210" t="str" cm="1">
        <f t="array" ref="C210">_FV(A210,"Official name",TRUE)</f>
        <v>INTUIT INC.</v>
      </c>
      <c r="D210" t="str" cm="1">
        <f t="array" ref="D210">_FV(A210,"Headquarters")</f>
        <v>2700 Coast Avenue, MOUNTAIN VIEW, CA, 94043 US</v>
      </c>
      <c r="E210" s="3" cm="1">
        <f t="array" ref="E210">IFERROR(_FV(A210,"Employees"), "NA")</f>
        <v>18200</v>
      </c>
      <c r="F210" t="str" cm="1">
        <f t="array" ref="F210">_FV(A210,"Industry")</f>
        <v>Financial Technology (Fintech) &amp; Infrastructure</v>
      </c>
      <c r="G210" s="3" cm="1">
        <f t="array" ref="G210">IFERROR(_FV(A210,"Year incorporated",TRUE), "NA")</f>
        <v>1993</v>
      </c>
      <c r="H210" s="3" t="str" cm="1">
        <f t="array" ref="H210">_FV(A210,"Exchange")</f>
        <v>Nasdaq Stock Market</v>
      </c>
      <c r="I210" t="str" cm="1">
        <f t="array" ref="I210">_FV(A210,"Currency")</f>
        <v>USD</v>
      </c>
      <c r="J210" s="7" cm="1">
        <f t="array" ref="J210">_FV(A210,"Price")</f>
        <v>553.11</v>
      </c>
      <c r="K210" s="7" cm="1">
        <f t="array" ref="K210">_FV(A210,"Previous close",TRUE)</f>
        <v>550.95000000000005</v>
      </c>
      <c r="L210" s="7" cm="1">
        <f t="array" ref="L210">_FV(A210,"Change")</f>
        <v>2.16</v>
      </c>
      <c r="M210" s="4" cm="1">
        <f t="array" ref="M210">_FV(A210,"Change (%)",TRUE)</f>
        <v>3.921E-3</v>
      </c>
      <c r="N210" s="7" cm="1">
        <f t="array" ref="N210">IFERROR(_FV(A210,"Open"), "NA")</f>
        <v>549.82000000000005</v>
      </c>
      <c r="O210" s="7" cm="1">
        <f t="array" ref="O210">IFERROR(_FV(A210,"High"), "NA")</f>
        <v>557.03</v>
      </c>
      <c r="P210" s="7" cm="1">
        <f t="array" ref="P210">IFERROR(_FV(A210,"Low"), "NA")</f>
        <v>547.91499999999996</v>
      </c>
      <c r="Q210" s="7" cm="1">
        <f t="array" ref="Q210">IFERROR(_FV(A210,"52 week high",TRUE),"NA")</f>
        <v>557.03</v>
      </c>
      <c r="R210" s="7" cm="1">
        <f t="array" ref="R210">IFERROR(_FV(A210,"52 week low",TRUE),"NA")</f>
        <v>352.63</v>
      </c>
      <c r="S210" s="3" cm="1">
        <f t="array" ref="S210">_FV(A210,"Shares outstanding",TRUE)</f>
        <v>280259500</v>
      </c>
      <c r="T210" s="7" cm="1">
        <f t="array" ref="T210">_FV(A210,"Volume")</f>
        <v>388424</v>
      </c>
      <c r="U210" s="3" cm="1">
        <f t="array" ref="U210">IFERROR(_FV(A210,"Volume average",TRUE), "NA")</f>
        <v>1294364</v>
      </c>
      <c r="V210" s="5" cm="1">
        <f t="array" ref="V210">IFERROR(_FV(A210,"Beta"), "NA")</f>
        <v>1.1831</v>
      </c>
      <c r="W210" s="3" cm="1">
        <f t="array" ref="W210">_FV(A210,"Market cap",TRUE)</f>
        <v>155014332045</v>
      </c>
      <c r="X210" s="7" cm="1">
        <f t="array" ref="X210">IFERROR(_FV(A210,"P/E",TRUE), "NA")</f>
        <v>65.389700000000005</v>
      </c>
      <c r="Y210" t="str" cm="1">
        <f t="array" ref="Y210">_FV(A210,"Instrument type",TRUE)</f>
        <v>Stock</v>
      </c>
      <c r="Z210" s="6" cm="1">
        <f t="array" ref="Z210">_FV(A210,"Last trade time",TRUE)</f>
        <v>45176.642942500002</v>
      </c>
      <c r="AA210" s="3" t="s">
        <v>253</v>
      </c>
      <c r="AB210">
        <v>2066000000</v>
      </c>
      <c r="AC210" s="3" t="s">
        <v>26</v>
      </c>
      <c r="AD210" s="3" t="s">
        <v>26</v>
      </c>
      <c r="AE210" s="3">
        <v>3630000000</v>
      </c>
      <c r="AF210" s="7" cm="1">
        <f t="array" ref="AF210">IFERROR(_xldudf_FS_EQUITYMETRICS($B210, "ytd_price_return_daily"),"NA")</f>
        <v>0.41457300000000002</v>
      </c>
    </row>
    <row r="211" spans="1:32" x14ac:dyDescent="0.2">
      <c r="A211" s="1" t="e" vm="210">
        <v>#VALUE!</v>
      </c>
      <c r="B211" t="str" cm="1">
        <f t="array" ref="B211">_FV(A211,"Ticker symbol",TRUE)</f>
        <v>ISRG</v>
      </c>
      <c r="C211" t="str" cm="1">
        <f t="array" ref="C211">_FV(A211,"Official name",TRUE)</f>
        <v>INTUITIVE SURGICAL, INC.</v>
      </c>
      <c r="D211" t="str" cm="1">
        <f t="array" ref="D211">_FV(A211,"Headquarters")</f>
        <v>1020 Kifer Road, SUNNYVALE, CA, 94086 US</v>
      </c>
      <c r="E211" s="3" cm="1">
        <f t="array" ref="E211">IFERROR(_FV(A211,"Employees"), "NA")</f>
        <v>12120</v>
      </c>
      <c r="F211" t="str" cm="1">
        <f t="array" ref="F211">_FV(A211,"Industry")</f>
        <v>Healthcare Equipment &amp; Supplies</v>
      </c>
      <c r="G211" s="3" cm="1">
        <f t="array" ref="G211">IFERROR(_FV(A211,"Year incorporated",TRUE), "NA")</f>
        <v>1995</v>
      </c>
      <c r="H211" s="3" t="str" cm="1">
        <f t="array" ref="H211">_FV(A211,"Exchange")</f>
        <v>Nasdaq Stock Market</v>
      </c>
      <c r="I211" t="str" cm="1">
        <f t="array" ref="I211">_FV(A211,"Currency")</f>
        <v>USD</v>
      </c>
      <c r="J211" s="7" cm="1">
        <f t="array" ref="J211">_FV(A211,"Price")</f>
        <v>301.14</v>
      </c>
      <c r="K211" s="7" cm="1">
        <f t="array" ref="K211">_FV(A211,"Previous close",TRUE)</f>
        <v>307.83999999999997</v>
      </c>
      <c r="L211" s="7" cm="1">
        <f t="array" ref="L211">_FV(A211,"Change")</f>
        <v>-6.7</v>
      </c>
      <c r="M211" s="4" cm="1">
        <f t="array" ref="M211">_FV(A211,"Change (%)",TRUE)</f>
        <v>-2.1765E-2</v>
      </c>
      <c r="N211" s="7" cm="1">
        <f t="array" ref="N211">IFERROR(_FV(A211,"Open"), "NA")</f>
        <v>305.52999999999997</v>
      </c>
      <c r="O211" s="7" cm="1">
        <f t="array" ref="O211">IFERROR(_FV(A211,"High"), "NA")</f>
        <v>305.97000000000003</v>
      </c>
      <c r="P211" s="7" cm="1">
        <f t="array" ref="P211">IFERROR(_FV(A211,"Low"), "NA")</f>
        <v>299.52999999999997</v>
      </c>
      <c r="Q211" s="7" cm="1">
        <f t="array" ref="Q211">IFERROR(_FV(A211,"52 week high",TRUE),"NA")</f>
        <v>358.07</v>
      </c>
      <c r="R211" s="7" cm="1">
        <f t="array" ref="R211">IFERROR(_FV(A211,"52 week low",TRUE),"NA")</f>
        <v>180.07</v>
      </c>
      <c r="S211" s="3" cm="1">
        <f t="array" ref="S211">_FV(A211,"Shares outstanding",TRUE)</f>
        <v>351354700</v>
      </c>
      <c r="T211" s="7" cm="1">
        <f t="array" ref="T211">_FV(A211,"Volume")</f>
        <v>327152</v>
      </c>
      <c r="U211" s="3" cm="1">
        <f t="array" ref="U211">IFERROR(_FV(A211,"Volume average",TRUE), "NA")</f>
        <v>1589359</v>
      </c>
      <c r="V211" s="5" cm="1">
        <f t="array" ref="V211">IFERROR(_FV(A211,"Beta"), "NA")</f>
        <v>1.3006</v>
      </c>
      <c r="W211" s="3" cm="1">
        <f t="array" ref="W211">_FV(A211,"Market cap",TRUE)</f>
        <v>105806954358</v>
      </c>
      <c r="X211" s="7" cm="1">
        <f t="array" ref="X211">IFERROR(_FV(A211,"P/E",TRUE), "NA")</f>
        <v>77.252799999999993</v>
      </c>
      <c r="Y211" t="str" cm="1">
        <f t="array" ref="Y211">_FV(A211,"Instrument type",TRUE)</f>
        <v>Stock</v>
      </c>
      <c r="Z211" s="6" cm="1">
        <f t="array" ref="Z211">_FV(A211,"Last trade time",TRUE)</f>
        <v>45176.643006214843</v>
      </c>
      <c r="AA211" t="s">
        <v>191</v>
      </c>
      <c r="AB211">
        <v>1322300000</v>
      </c>
      <c r="AC211" s="3" t="s">
        <v>26</v>
      </c>
      <c r="AD211" s="3" t="s">
        <v>26</v>
      </c>
      <c r="AE211" s="3" t="s">
        <v>26</v>
      </c>
      <c r="AF211" s="7" cm="1">
        <f t="array" ref="AF211">IFERROR(_xldudf_FS_EQUITYMETRICS($B211, "ytd_price_return_daily"),"NA")</f>
        <v>0.159525</v>
      </c>
    </row>
    <row r="212" spans="1:32" x14ac:dyDescent="0.2">
      <c r="A212" s="1" t="e" vm="211">
        <v>#VALUE!</v>
      </c>
      <c r="B212" t="str" cm="1">
        <f t="array" ref="B212">_FV(A212,"Ticker symbol",TRUE)</f>
        <v>IVZ</v>
      </c>
      <c r="C212" t="str" cm="1">
        <f t="array" ref="C212">_FV(A212,"Official name",TRUE)</f>
        <v>INVESCO LTD.</v>
      </c>
      <c r="D212" t="str" cm="1">
        <f t="array" ref="D212">_FV(A212,"Headquarters")</f>
        <v>1331 SPRING STREET NW, SUITE 2500, ATLANTA, GA, 30309 US</v>
      </c>
      <c r="E212" s="3" cm="1">
        <f t="array" ref="E212">IFERROR(_FV(A212,"Employees"), "NA")</f>
        <v>8621</v>
      </c>
      <c r="F212" t="str" cm="1">
        <f t="array" ref="F212">_FV(A212,"Industry")</f>
        <v>Investment Banking &amp; Investment Services</v>
      </c>
      <c r="G212" s="3" cm="1">
        <f t="array" ref="G212">IFERROR(_FV(A212,"Year incorporated",TRUE), "NA")</f>
        <v>2007</v>
      </c>
      <c r="H212" s="3" t="str" cm="1">
        <f t="array" ref="H212">_FV(A212,"Exchange")</f>
        <v>New York Stock Exchange</v>
      </c>
      <c r="I212" t="str" cm="1">
        <f t="array" ref="I212">_FV(A212,"Currency")</f>
        <v>USD</v>
      </c>
      <c r="J212" s="7" cm="1">
        <f t="array" ref="J212">_FV(A212,"Price")</f>
        <v>15.145</v>
      </c>
      <c r="K212" s="7" cm="1">
        <f t="array" ref="K212">_FV(A212,"Previous close",TRUE)</f>
        <v>15.55</v>
      </c>
      <c r="L212" s="7" cm="1">
        <f t="array" ref="L212">_FV(A212,"Change")</f>
        <v>-0.40500000000000003</v>
      </c>
      <c r="M212" s="4" cm="1">
        <f t="array" ref="M212">_FV(A212,"Change (%)",TRUE)</f>
        <v>-2.6044999999999999E-2</v>
      </c>
      <c r="N212" s="7" cm="1">
        <f t="array" ref="N212">IFERROR(_FV(A212,"Open"), "NA")</f>
        <v>15.39</v>
      </c>
      <c r="O212" s="7" cm="1">
        <f t="array" ref="O212">IFERROR(_FV(A212,"High"), "NA")</f>
        <v>15.437799999999999</v>
      </c>
      <c r="P212" s="7" cm="1">
        <f t="array" ref="P212">IFERROR(_FV(A212,"Low"), "NA")</f>
        <v>14.975</v>
      </c>
      <c r="Q212" s="7" cm="1">
        <f t="array" ref="Q212">IFERROR(_FV(A212,"52 week high",TRUE),"NA")</f>
        <v>20.56</v>
      </c>
      <c r="R212" s="7" cm="1">
        <f t="array" ref="R212">IFERROR(_FV(A212,"52 week low",TRUE),"NA")</f>
        <v>13.2</v>
      </c>
      <c r="S212" s="3" cm="1">
        <f t="array" ref="S212">_FV(A212,"Shares outstanding",TRUE)</f>
        <v>448620500</v>
      </c>
      <c r="T212" s="7" cm="1">
        <f t="array" ref="T212">_FV(A212,"Volume")</f>
        <v>1662795</v>
      </c>
      <c r="U212" s="3" cm="1">
        <f t="array" ref="U212">IFERROR(_FV(A212,"Volume average",TRUE), "NA")</f>
        <v>3095233</v>
      </c>
      <c r="V212" s="5" cm="1">
        <f t="array" ref="V212">IFERROR(_FV(A212,"Beta"), "NA")</f>
        <v>1.3962000000000001</v>
      </c>
      <c r="W212" s="3" cm="1">
        <f t="array" ref="W212">_FV(A212,"Market cap",TRUE)</f>
        <v>6794357472</v>
      </c>
      <c r="X212" s="7" cm="1">
        <f t="array" ref="X212">IFERROR(_FV(A212,"P/E",TRUE), "NA")</f>
        <v>11.073499999999999</v>
      </c>
      <c r="Y212" t="str" cm="1">
        <f t="array" ref="Y212">_FV(A212,"Instrument type",TRUE)</f>
        <v>Stock</v>
      </c>
      <c r="Z212" s="6" cm="1">
        <f t="array" ref="Z212">_FV(A212,"Last trade time",TRUE)</f>
        <v>45176.642852650002</v>
      </c>
      <c r="AA212" t="s">
        <v>192</v>
      </c>
      <c r="AB212">
        <v>920700000</v>
      </c>
      <c r="AC212" s="3" t="s">
        <v>26</v>
      </c>
      <c r="AD212" s="3" t="s">
        <v>26</v>
      </c>
      <c r="AE212" s="3" t="s">
        <v>26</v>
      </c>
      <c r="AF212" s="7" cm="1">
        <f t="array" ref="AF212">IFERROR(_xldudf_FS_EQUITYMETRICS($B212, "ytd_price_return_daily"),"NA")</f>
        <v>-0.12784899999999999</v>
      </c>
    </row>
    <row r="213" spans="1:32" x14ac:dyDescent="0.2">
      <c r="A213" s="1" t="e" vm="212">
        <v>#VALUE!</v>
      </c>
      <c r="B213" t="str" cm="1">
        <f t="array" ref="B213">_FV(A213,"Ticker symbol",TRUE)</f>
        <v>IRM</v>
      </c>
      <c r="C213" t="str" cm="1">
        <f t="array" ref="C213">_FV(A213,"Official name",TRUE)</f>
        <v>IRON MOUNTAIN INCORPORATED</v>
      </c>
      <c r="D213" t="str" cm="1">
        <f t="array" ref="D213">_FV(A213,"Headquarters")</f>
        <v>85 New Hampshire Avenue, Suite 150, Pease International Tradeport, PORTSMOUTH, NH, 03801 US</v>
      </c>
      <c r="E213" s="3" cm="1">
        <f t="array" ref="E213">IFERROR(_FV(A213,"Employees"), "NA")</f>
        <v>27600</v>
      </c>
      <c r="F213" t="str" cm="1">
        <f t="array" ref="F213">_FV(A213,"Industry")</f>
        <v>Residential &amp; Commercial REIT</v>
      </c>
      <c r="G213" s="3" cm="1">
        <f t="array" ref="G213">IFERROR(_FV(A213,"Year incorporated",TRUE), "NA")</f>
        <v>2014</v>
      </c>
      <c r="H213" s="3" t="str" cm="1">
        <f t="array" ref="H213">_FV(A213,"Exchange")</f>
        <v>New York Stock Exchange</v>
      </c>
      <c r="I213" t="str" cm="1">
        <f t="array" ref="I213">_FV(A213,"Currency")</f>
        <v>USD</v>
      </c>
      <c r="J213" s="7" cm="1">
        <f t="array" ref="J213">_FV(A213,"Price")</f>
        <v>63.77</v>
      </c>
      <c r="K213" s="7" cm="1">
        <f t="array" ref="K213">_FV(A213,"Previous close",TRUE)</f>
        <v>64.02</v>
      </c>
      <c r="L213" s="7" cm="1">
        <f t="array" ref="L213">_FV(A213,"Change")</f>
        <v>-0.25</v>
      </c>
      <c r="M213" s="4" cm="1">
        <f t="array" ref="M213">_FV(A213,"Change (%)",TRUE)</f>
        <v>-3.9050000000000001E-3</v>
      </c>
      <c r="N213" s="7" cm="1">
        <f t="array" ref="N213">IFERROR(_FV(A213,"Open"), "NA")</f>
        <v>64.040000000000006</v>
      </c>
      <c r="O213" s="7" cm="1">
        <f t="array" ref="O213">IFERROR(_FV(A213,"High"), "NA")</f>
        <v>64.37</v>
      </c>
      <c r="P213" s="7" cm="1">
        <f t="array" ref="P213">IFERROR(_FV(A213,"Low"), "NA")</f>
        <v>63.77</v>
      </c>
      <c r="Q213" s="7" cm="1">
        <f t="array" ref="Q213">IFERROR(_FV(A213,"52 week high",TRUE),"NA")</f>
        <v>64.37</v>
      </c>
      <c r="R213" s="7" cm="1">
        <f t="array" ref="R213">IFERROR(_FV(A213,"52 week low",TRUE),"NA")</f>
        <v>43.33</v>
      </c>
      <c r="S213" s="3" cm="1">
        <f t="array" ref="S213">_FV(A213,"Shares outstanding",TRUE)</f>
        <v>291852400</v>
      </c>
      <c r="T213" s="7" cm="1">
        <f t="array" ref="T213">_FV(A213,"Volume")</f>
        <v>230323</v>
      </c>
      <c r="U213" s="3" cm="1">
        <f t="array" ref="U213">IFERROR(_FV(A213,"Volume average",TRUE), "NA")</f>
        <v>1179438</v>
      </c>
      <c r="V213" s="5" cm="1">
        <f t="array" ref="V213">IFERROR(_FV(A213,"Beta"), "NA")</f>
        <v>0.94179999999999997</v>
      </c>
      <c r="W213" s="3" cm="1">
        <f t="array" ref="W213">_FV(A213,"Market cap",TRUE)</f>
        <v>18611427548</v>
      </c>
      <c r="X213" s="7" cm="1">
        <f t="array" ref="X213">IFERROR(_FV(A213,"P/E",TRUE), "NA")</f>
        <v>49.410299999999999</v>
      </c>
      <c r="Y213" t="str" cm="1">
        <f t="array" ref="Y213">_FV(A213,"Instrument type",TRUE)</f>
        <v>Stock</v>
      </c>
      <c r="Z213" s="6" cm="1">
        <f t="array" ref="Z213">_FV(A213,"Last trade time",TRUE)</f>
        <v>45176.642968217187</v>
      </c>
      <c r="AA213" t="s">
        <v>193</v>
      </c>
      <c r="AB213">
        <v>556981000</v>
      </c>
      <c r="AC213" s="3" t="s">
        <v>26</v>
      </c>
      <c r="AD213" s="3" t="s">
        <v>26</v>
      </c>
      <c r="AE213" s="3" t="s">
        <v>26</v>
      </c>
      <c r="AF213" s="7" cm="1">
        <f t="array" ref="AF213">IFERROR(_xldudf_FS_EQUITYMETRICS($B213, "ytd_price_return_daily"),"NA")</f>
        <v>0.26940799999999998</v>
      </c>
    </row>
    <row r="214" spans="1:32" x14ac:dyDescent="0.2">
      <c r="A214" s="1" t="e" vm="213">
        <v>#VALUE!</v>
      </c>
      <c r="B214" t="str" cm="1">
        <f t="array" ref="B214">_FV(A214,"Ticker symbol",TRUE)</f>
        <v>JBL</v>
      </c>
      <c r="C214" t="str" cm="1">
        <f t="array" ref="C214">_FV(A214,"Official name",TRUE)</f>
        <v>JABIL INC.</v>
      </c>
      <c r="D214" t="str" cm="1">
        <f t="array" ref="D214">_FV(A214,"Headquarters")</f>
        <v>10800 Roosevelt Boulevard North, ST PETERSBURG, FL, 33716 US</v>
      </c>
      <c r="E214" s="3" cm="1">
        <f t="array" ref="E214">IFERROR(_FV(A214,"Employees"), "NA")</f>
        <v>250000</v>
      </c>
      <c r="F214" t="str" cm="1">
        <f t="array" ref="F214">_FV(A214,"Industry")</f>
        <v>Electronic Equipment &amp; Parts</v>
      </c>
      <c r="G214" s="3" cm="1">
        <f t="array" ref="G214">IFERROR(_FV(A214,"Year incorporated",TRUE), "NA")</f>
        <v>1992</v>
      </c>
      <c r="H214" s="3" t="str" cm="1">
        <f t="array" ref="H214">_FV(A214,"Exchange")</f>
        <v>New York Stock Exchange</v>
      </c>
      <c r="I214" t="str" cm="1">
        <f t="array" ref="I214">_FV(A214,"Currency")</f>
        <v>USD</v>
      </c>
      <c r="J214" s="7" cm="1">
        <f t="array" ref="J214">_FV(A214,"Price")</f>
        <v>108.73</v>
      </c>
      <c r="K214" s="7" cm="1">
        <f t="array" ref="K214">_FV(A214,"Previous close",TRUE)</f>
        <v>111.68</v>
      </c>
      <c r="L214" s="7" cm="1">
        <f t="array" ref="L214">_FV(A214,"Change")</f>
        <v>-2.95</v>
      </c>
      <c r="M214" s="4" cm="1">
        <f t="array" ref="M214">_FV(A214,"Change (%)",TRUE)</f>
        <v>-2.6415000000000001E-2</v>
      </c>
      <c r="N214" s="7" cm="1">
        <f t="array" ref="N214">IFERROR(_FV(A214,"Open"), "NA")</f>
        <v>110.73</v>
      </c>
      <c r="O214" s="7" cm="1">
        <f t="array" ref="O214">IFERROR(_FV(A214,"High"), "NA")</f>
        <v>111.13500000000001</v>
      </c>
      <c r="P214" s="7" cm="1">
        <f t="array" ref="P214">IFERROR(_FV(A214,"Low"), "NA")</f>
        <v>108.49</v>
      </c>
      <c r="Q214" s="7" cm="1">
        <f t="array" ref="Q214">IFERROR(_FV(A214,"52 week high",TRUE),"NA")</f>
        <v>117.29</v>
      </c>
      <c r="R214" s="7" cm="1">
        <f t="array" ref="R214">IFERROR(_FV(A214,"52 week low",TRUE),"NA")</f>
        <v>55.26</v>
      </c>
      <c r="S214" s="3" cm="1">
        <f t="array" ref="S214">_FV(A214,"Shares outstanding",TRUE)</f>
        <v>130881400</v>
      </c>
      <c r="T214" s="7" cm="1">
        <f t="array" ref="T214">_FV(A214,"Volume")</f>
        <v>326530</v>
      </c>
      <c r="U214" s="3" cm="1">
        <f t="array" ref="U214">IFERROR(_FV(A214,"Volume average",TRUE), "NA")</f>
        <v>1386594</v>
      </c>
      <c r="V214" s="5" cm="1">
        <f t="array" ref="V214">IFERROR(_FV(A214,"Beta"), "NA")</f>
        <v>1.4626999999999999</v>
      </c>
      <c r="W214" s="3" cm="1">
        <f t="array" ref="W214">_FV(A214,"Market cap",TRUE)</f>
        <v>14616840000</v>
      </c>
      <c r="X214" s="7" cm="1">
        <f t="array" ref="X214">IFERROR(_FV(A214,"P/E",TRUE), "NA")</f>
        <v>15.716100000000001</v>
      </c>
      <c r="Y214" t="str" cm="1">
        <f t="array" ref="Y214">_FV(A214,"Instrument type",TRUE)</f>
        <v>Stock</v>
      </c>
      <c r="Z214" s="6" cm="1">
        <f t="array" ref="Z214">_FV(A214,"Last trade time",TRUE)</f>
        <v>45176.642424548438</v>
      </c>
      <c r="AA214" t="s">
        <v>194</v>
      </c>
      <c r="AB214">
        <v>996000000</v>
      </c>
      <c r="AC214" s="3" t="s">
        <v>26</v>
      </c>
      <c r="AD214" s="3" t="s">
        <v>26</v>
      </c>
      <c r="AE214" s="3" t="s">
        <v>26</v>
      </c>
      <c r="AF214" s="7" cm="1">
        <f t="array" ref="AF214">IFERROR(_xldudf_FS_EQUITYMETRICS($B214, "ytd_price_return_daily"),"NA")</f>
        <v>0.65337199999999995</v>
      </c>
    </row>
    <row r="215" spans="1:32" x14ac:dyDescent="0.2">
      <c r="A215" s="1" t="e" vm="214">
        <v>#VALUE!</v>
      </c>
      <c r="B215" t="str" cm="1">
        <f t="array" ref="B215">_FV(A215,"Ticker symbol",TRUE)</f>
        <v>JNJ</v>
      </c>
      <c r="C215" t="str" cm="1">
        <f t="array" ref="C215">_FV(A215,"Official name",TRUE)</f>
        <v>JOHNSON &amp; JOHNSON</v>
      </c>
      <c r="D215" t="str" cm="1">
        <f t="array" ref="D215">_FV(A215,"Headquarters")</f>
        <v>One Johnson &amp; Johnson Plaza, NEW BRUNSWICK, NJ, 08933 US</v>
      </c>
      <c r="E215" s="3" cm="1">
        <f t="array" ref="E215">IFERROR(_FV(A215,"Employees"), "NA")</f>
        <v>152700</v>
      </c>
      <c r="F215" t="str" cm="1">
        <f t="array" ref="F215">_FV(A215,"Industry")</f>
        <v>Pharmaceuticals</v>
      </c>
      <c r="G215" s="3" cm="1">
        <f t="array" ref="G215">IFERROR(_FV(A215,"Year incorporated",TRUE), "NA")</f>
        <v>1887</v>
      </c>
      <c r="H215" s="3" t="str" cm="1">
        <f t="array" ref="H215">_FV(A215,"Exchange")</f>
        <v>New York Stock Exchange</v>
      </c>
      <c r="I215" t="str" cm="1">
        <f t="array" ref="I215">_FV(A215,"Currency")</f>
        <v>USD</v>
      </c>
      <c r="J215" s="7" cm="1">
        <f t="array" ref="J215">_FV(A215,"Price")</f>
        <v>160.36000000000001</v>
      </c>
      <c r="K215" s="7" cm="1">
        <f t="array" ref="K215">_FV(A215,"Previous close",TRUE)</f>
        <v>158.01</v>
      </c>
      <c r="L215" s="7" cm="1">
        <f t="array" ref="L215">_FV(A215,"Change")</f>
        <v>2.35</v>
      </c>
      <c r="M215" s="4" cm="1">
        <f t="array" ref="M215">_FV(A215,"Change (%)",TRUE)</f>
        <v>1.4872000000000002E-2</v>
      </c>
      <c r="N215" s="7" cm="1">
        <f t="array" ref="N215">IFERROR(_FV(A215,"Open"), "NA")</f>
        <v>159.27000000000001</v>
      </c>
      <c r="O215" s="7" cm="1">
        <f t="array" ref="O215">IFERROR(_FV(A215,"High"), "NA")</f>
        <v>161.06</v>
      </c>
      <c r="P215" s="7" cm="1">
        <f t="array" ref="P215">IFERROR(_FV(A215,"Low"), "NA")</f>
        <v>158.97999999999999</v>
      </c>
      <c r="Q215" s="7" cm="1">
        <f t="array" ref="Q215">IFERROR(_FV(A215,"52 week high",TRUE),"NA")</f>
        <v>181.03899999999999</v>
      </c>
      <c r="R215" s="7" cm="1">
        <f t="array" ref="R215">IFERROR(_FV(A215,"52 week low",TRUE),"NA")</f>
        <v>150.11000000000001</v>
      </c>
      <c r="S215" s="3" cm="1">
        <f t="array" ref="S215">_FV(A215,"Shares outstanding",TRUE)</f>
        <v>2408014000</v>
      </c>
      <c r="T215" s="7" cm="1">
        <f t="array" ref="T215">_FV(A215,"Volume")</f>
        <v>3697283</v>
      </c>
      <c r="U215" s="3" cm="1">
        <f t="array" ref="U215">IFERROR(_FV(A215,"Volume average",TRUE), "NA")</f>
        <v>43846793</v>
      </c>
      <c r="V215" s="5" cm="1">
        <f t="array" ref="V215">IFERROR(_FV(A215,"Beta"), "NA")</f>
        <v>0.5464</v>
      </c>
      <c r="W215" s="3" cm="1">
        <f t="array" ref="W215">_FV(A215,"Market cap",TRUE)</f>
        <v>386149125040</v>
      </c>
      <c r="X215" s="7" cm="1">
        <f t="array" ref="X215">IFERROR(_FV(A215,"P/E",TRUE), "NA")</f>
        <v>32.019100000000002</v>
      </c>
      <c r="Y215" t="str" cm="1">
        <f t="array" ref="Y215">_FV(A215,"Instrument type",TRUE)</f>
        <v>Stock</v>
      </c>
      <c r="Z215" s="6" cm="1">
        <f t="array" ref="Z215">_FV(A215,"Last trade time",TRUE)</f>
        <v>45176.642980798439</v>
      </c>
      <c r="AA215" t="s">
        <v>195</v>
      </c>
      <c r="AB215">
        <v>17941000000</v>
      </c>
      <c r="AC215" s="3" t="s">
        <v>26</v>
      </c>
      <c r="AD215" s="3" t="s">
        <v>26</v>
      </c>
      <c r="AE215" s="3" t="s">
        <v>26</v>
      </c>
      <c r="AF215" s="7" cm="1">
        <f t="array" ref="AF215">IFERROR(_xldudf_FS_EQUITYMETRICS($B215, "ytd_price_return_daily"),"NA")</f>
        <v>-9.0404999999999999E-2</v>
      </c>
    </row>
    <row r="216" spans="1:32" x14ac:dyDescent="0.2">
      <c r="A216" s="1" t="e" vm="215">
        <v>#VALUE!</v>
      </c>
      <c r="B216" t="str" cm="1">
        <f t="array" ref="B216">_FV(A216,"Ticker symbol",TRUE)</f>
        <v>JCI</v>
      </c>
      <c r="C216" t="str" cm="1">
        <f t="array" ref="C216">_FV(A216,"Official name",TRUE)</f>
        <v>JOHNSON CONTROLS INTERNATIONAL PLC</v>
      </c>
      <c r="D216" t="str" cm="1">
        <f t="array" ref="D216">_FV(A216,"Headquarters")</f>
        <v>One Albert Quay, Albert Quay, CORK, CORK IE</v>
      </c>
      <c r="E216" s="3" cm="1">
        <f t="array" ref="E216">IFERROR(_FV(A216,"Employees"), "NA")</f>
        <v>102000</v>
      </c>
      <c r="F216" t="str" cm="1">
        <f t="array" ref="F216">_FV(A216,"Industry")</f>
        <v>Machinery, Equipment &amp; Components</v>
      </c>
      <c r="G216" s="3" cm="1">
        <f t="array" ref="G216">IFERROR(_FV(A216,"Year incorporated",TRUE), "NA")</f>
        <v>2014</v>
      </c>
      <c r="H216" s="3" t="str" cm="1">
        <f t="array" ref="H216">_FV(A216,"Exchange")</f>
        <v>New York Stock Exchange</v>
      </c>
      <c r="I216" t="str" cm="1">
        <f t="array" ref="I216">_FV(A216,"Currency")</f>
        <v>USD</v>
      </c>
      <c r="J216" s="7" cm="1">
        <f t="array" ref="J216">_FV(A216,"Price")</f>
        <v>56.78</v>
      </c>
      <c r="K216" s="7" cm="1">
        <f t="array" ref="K216">_FV(A216,"Previous close",TRUE)</f>
        <v>57.58</v>
      </c>
      <c r="L216" s="7" cm="1">
        <f t="array" ref="L216">_FV(A216,"Change")</f>
        <v>-0.8</v>
      </c>
      <c r="M216" s="4" cm="1">
        <f t="array" ref="M216">_FV(A216,"Change (%)",TRUE)</f>
        <v>-1.3894E-2</v>
      </c>
      <c r="N216" s="7" cm="1">
        <f t="array" ref="N216">IFERROR(_FV(A216,"Open"), "NA")</f>
        <v>57.29</v>
      </c>
      <c r="O216" s="7" cm="1">
        <f t="array" ref="O216">IFERROR(_FV(A216,"High"), "NA")</f>
        <v>57.42</v>
      </c>
      <c r="P216" s="7" cm="1">
        <f t="array" ref="P216">IFERROR(_FV(A216,"Low"), "NA")</f>
        <v>56.13</v>
      </c>
      <c r="Q216" s="7" cm="1">
        <f t="array" ref="Q216">IFERROR(_FV(A216,"52 week high",TRUE),"NA")</f>
        <v>70.430000000000007</v>
      </c>
      <c r="R216" s="7" cm="1">
        <f t="array" ref="R216">IFERROR(_FV(A216,"52 week low",TRUE),"NA")</f>
        <v>48.82</v>
      </c>
      <c r="S216" s="3" cm="1">
        <f t="array" ref="S216">_FV(A216,"Shares outstanding",TRUE)</f>
        <v>680320000</v>
      </c>
      <c r="T216" s="7" cm="1">
        <f t="array" ref="T216">_FV(A216,"Volume")</f>
        <v>1644508</v>
      </c>
      <c r="U216" s="3" cm="1">
        <f t="array" ref="U216">IFERROR(_FV(A216,"Volume average",TRUE), "NA")</f>
        <v>4357301</v>
      </c>
      <c r="V216" s="5" cm="1">
        <f t="array" ref="V216">IFERROR(_FV(A216,"Beta"), "NA")</f>
        <v>1.2627999999999999</v>
      </c>
      <c r="W216" s="3" cm="1">
        <f t="array" ref="W216">_FV(A216,"Market cap",TRUE)</f>
        <v>38628569600</v>
      </c>
      <c r="X216" s="7" cm="1">
        <f t="array" ref="X216">IFERROR(_FV(A216,"P/E",TRUE), "NA")</f>
        <v>19.235199999999999</v>
      </c>
      <c r="Y216" t="str" cm="1">
        <f t="array" ref="Y216">_FV(A216,"Instrument type",TRUE)</f>
        <v>Stock</v>
      </c>
      <c r="Z216" s="6" cm="1">
        <f t="array" ref="Z216">_FV(A216,"Last trade time",TRUE)</f>
        <v>45176.643047568752</v>
      </c>
      <c r="AA216" t="s">
        <v>196</v>
      </c>
      <c r="AB216" t="s">
        <v>26</v>
      </c>
      <c r="AC216" s="3">
        <v>2031000000</v>
      </c>
      <c r="AD216" s="3" t="s">
        <v>26</v>
      </c>
      <c r="AE216" s="3" t="s">
        <v>26</v>
      </c>
      <c r="AF216" s="7" cm="1">
        <f t="array" ref="AF216">IFERROR(_xldudf_FS_EQUITYMETRICS($B216, "ytd_price_return_daily"),"NA")</f>
        <v>-8.8280999999999998E-2</v>
      </c>
    </row>
    <row r="217" spans="1:32" x14ac:dyDescent="0.2">
      <c r="A217" s="1" t="e" vm="216">
        <v>#VALUE!</v>
      </c>
      <c r="B217" t="str" cm="1">
        <f t="array" ref="B217">_FV(A217,"Ticker symbol",TRUE)</f>
        <v>JOY</v>
      </c>
      <c r="C217" t="str" cm="1">
        <f t="array" ref="C217">_FV(A217,"Official name",TRUE)</f>
        <v>JOURNEY ENERGY INC.</v>
      </c>
      <c r="D217" t="str" cm="1">
        <f t="array" ref="D217">_FV(A217,"Headquarters")</f>
        <v>700, 517 - 10th Avenue SW, CALGARY, AB, T2R 0A8 CA</v>
      </c>
      <c r="E217" s="3" cm="1">
        <f t="array" ref="E217">IFERROR(_FV(A217,"Employees"), "NA")</f>
        <v>42</v>
      </c>
      <c r="F217" t="str" cm="1">
        <f t="array" ref="F217">_FV(A217,"Industry")</f>
        <v>Oil &amp; Gas</v>
      </c>
      <c r="G217" s="3" cm="1">
        <f t="array" ref="G217">IFERROR(_FV(A217,"Year incorporated",TRUE), "NA")</f>
        <v>2012</v>
      </c>
      <c r="H217" s="3" t="str" cm="1">
        <f t="array" ref="H217">_FV(A217,"Exchange")</f>
        <v>Toronto Stock Exchange</v>
      </c>
      <c r="I217" t="str" cm="1">
        <f t="array" ref="I217">_FV(A217,"Currency")</f>
        <v>CAD</v>
      </c>
      <c r="J217" s="7" cm="1">
        <f t="array" ref="J217">_FV(A217,"Price")</f>
        <v>5.77</v>
      </c>
      <c r="K217" s="7" cm="1">
        <f t="array" ref="K217">_FV(A217,"Previous close",TRUE)</f>
        <v>5.85</v>
      </c>
      <c r="L217" s="7" cm="1">
        <f t="array" ref="L217">_FV(A217,"Change")</f>
        <v>-0.08</v>
      </c>
      <c r="M217" s="4" cm="1">
        <f t="array" ref="M217">_FV(A217,"Change (%)",TRUE)</f>
        <v>-1.3675E-2</v>
      </c>
      <c r="N217" s="7" cm="1">
        <f t="array" ref="N217">IFERROR(_FV(A217,"Open"), "NA")</f>
        <v>5.84</v>
      </c>
      <c r="O217" s="7" cm="1">
        <f t="array" ref="O217">IFERROR(_FV(A217,"High"), "NA")</f>
        <v>5.84</v>
      </c>
      <c r="P217" s="7" cm="1">
        <f t="array" ref="P217">IFERROR(_FV(A217,"Low"), "NA")</f>
        <v>5.73</v>
      </c>
      <c r="Q217" s="7" cm="1">
        <f t="array" ref="Q217">IFERROR(_FV(A217,"52 week high",TRUE),"NA")</f>
        <v>6.61</v>
      </c>
      <c r="R217" s="7" cm="1">
        <f t="array" ref="R217">IFERROR(_FV(A217,"52 week low",TRUE),"NA")</f>
        <v>4.22</v>
      </c>
      <c r="S217" s="3" cm="1">
        <f t="array" ref="S217">_FV(A217,"Shares outstanding",TRUE)</f>
        <v>60922510</v>
      </c>
      <c r="T217" s="7" cm="1">
        <f t="array" ref="T217">_FV(A217,"Volume")</f>
        <v>25748</v>
      </c>
      <c r="U217" s="3" cm="1">
        <f t="array" ref="U217">IFERROR(_FV(A217,"Volume average",TRUE), "NA")</f>
        <v>111610</v>
      </c>
      <c r="V217" s="5" cm="1">
        <f t="array" ref="V217">IFERROR(_FV(A217,"Beta"), "NA")</f>
        <v>3.5329000000000002</v>
      </c>
      <c r="W217" s="3" cm="1">
        <f t="array" ref="W217">_FV(A217,"Market cap",TRUE)</f>
        <v>351522882</v>
      </c>
      <c r="X217" s="7" cm="1">
        <f t="array" ref="X217">IFERROR(_FV(A217,"P/E",TRUE), "NA")</f>
        <v>3.73</v>
      </c>
      <c r="Y217" t="str" cm="1">
        <f t="array" ref="Y217">_FV(A217,"Instrument type",TRUE)</f>
        <v>Stock</v>
      </c>
      <c r="Z217" s="6" cm="1">
        <f t="array" ref="Z217">_FV(A217,"Last trade time",TRUE)</f>
        <v>45176.624861111108</v>
      </c>
      <c r="AA217" t="s">
        <v>64</v>
      </c>
      <c r="AB217" t="s">
        <v>26</v>
      </c>
      <c r="AC217" s="3" t="s">
        <v>26</v>
      </c>
      <c r="AD217" s="3" t="s">
        <v>26</v>
      </c>
      <c r="AE217" s="3" t="s">
        <v>26</v>
      </c>
      <c r="AF217" s="7" t="str" cm="1">
        <f t="array" ref="AF217">IFERROR(_xldudf_FS_EQUITYMETRICS($B217, "ytd_price_return_daily"),"NA")</f>
        <v>No data</v>
      </c>
    </row>
    <row r="218" spans="1:32" x14ac:dyDescent="0.2">
      <c r="A218" s="1" t="e" vm="217">
        <v>#VALUE!</v>
      </c>
      <c r="B218" t="str" cm="1">
        <f t="array" ref="B218">_FV(A218,"Ticker symbol",TRUE)</f>
        <v>JPM</v>
      </c>
      <c r="C218" t="str" cm="1">
        <f t="array" ref="C218">_FV(A218,"Official name",TRUE)</f>
        <v>JPMORGAN CHASE &amp; CO.</v>
      </c>
      <c r="D218" t="str" cm="1">
        <f t="array" ref="D218">_FV(A218,"Headquarters")</f>
        <v>383 Madison Avenue, NEW YORK, NY, 10179 US</v>
      </c>
      <c r="E218" s="3" cm="1">
        <f t="array" ref="E218">IFERROR(_FV(A218,"Employees"), "NA")</f>
        <v>300066</v>
      </c>
      <c r="F218" t="str" cm="1">
        <f t="array" ref="F218">_FV(A218,"Industry")</f>
        <v>Banking Services</v>
      </c>
      <c r="G218" s="3" cm="1">
        <f t="array" ref="G218">IFERROR(_FV(A218,"Year incorporated",TRUE), "NA")</f>
        <v>1968</v>
      </c>
      <c r="H218" s="3" t="str" cm="1">
        <f t="array" ref="H218">_FV(A218,"Exchange")</f>
        <v>New York Stock Exchange</v>
      </c>
      <c r="I218" t="str" cm="1">
        <f t="array" ref="I218">_FV(A218,"Currency")</f>
        <v>USD</v>
      </c>
      <c r="J218" s="7" cm="1">
        <f t="array" ref="J218">_FV(A218,"Price")</f>
        <v>144.7131</v>
      </c>
      <c r="K218" s="7" cm="1">
        <f t="array" ref="K218">_FV(A218,"Previous close",TRUE)</f>
        <v>144.96</v>
      </c>
      <c r="L218" s="7" cm="1">
        <f t="array" ref="L218">_FV(A218,"Change")</f>
        <v>-0.24690000000000001</v>
      </c>
      <c r="M218" s="4" cm="1">
        <f t="array" ref="M218">_FV(A218,"Change (%)",TRUE)</f>
        <v>-1.7030000000000001E-3</v>
      </c>
      <c r="N218" s="7" cm="1">
        <f t="array" ref="N218">IFERROR(_FV(A218,"Open"), "NA")</f>
        <v>144.15</v>
      </c>
      <c r="O218" s="7" cm="1">
        <f t="array" ref="O218">IFERROR(_FV(A218,"High"), "NA")</f>
        <v>145.26830000000001</v>
      </c>
      <c r="P218" s="7" cm="1">
        <f t="array" ref="P218">IFERROR(_FV(A218,"Low"), "NA")</f>
        <v>143.96</v>
      </c>
      <c r="Q218" s="7" cm="1">
        <f t="array" ref="Q218">IFERROR(_FV(A218,"52 week high",TRUE),"NA")</f>
        <v>159.38</v>
      </c>
      <c r="R218" s="7" cm="1">
        <f t="array" ref="R218">IFERROR(_FV(A218,"52 week low",TRUE),"NA")</f>
        <v>101.28</v>
      </c>
      <c r="S218" s="3" cm="1">
        <f t="array" ref="S218">_FV(A218,"Shares outstanding",TRUE)</f>
        <v>2906085000</v>
      </c>
      <c r="T218" s="7" cm="1">
        <f t="array" ref="T218">_FV(A218,"Volume")</f>
        <v>1808430</v>
      </c>
      <c r="U218" s="3" cm="1">
        <f t="array" ref="U218">IFERROR(_FV(A218,"Volume average",TRUE), "NA")</f>
        <v>7474001</v>
      </c>
      <c r="V218" s="5" cm="1">
        <f t="array" ref="V218">IFERROR(_FV(A218,"Beta"), "NA")</f>
        <v>1.0947</v>
      </c>
      <c r="W218" s="3" cm="1">
        <f t="array" ref="W218">_FV(A218,"Market cap",TRUE)</f>
        <v>420548569213</v>
      </c>
      <c r="X218" s="7" cm="1">
        <f t="array" ref="X218">IFERROR(_FV(A218,"P/E",TRUE), "NA")</f>
        <v>9.3254999999999999</v>
      </c>
      <c r="Y218" t="str" cm="1">
        <f t="array" ref="Y218">_FV(A218,"Instrument type",TRUE)</f>
        <v>Stock</v>
      </c>
      <c r="Z218" s="6" cm="1">
        <f t="array" ref="Z218">_FV(A218,"Last trade time",TRUE)</f>
        <v>45176.643030774998</v>
      </c>
      <c r="AA218" t="s">
        <v>197</v>
      </c>
      <c r="AB218" t="s">
        <v>26</v>
      </c>
      <c r="AC218" s="3" t="s">
        <v>26</v>
      </c>
      <c r="AD218" s="3" t="s">
        <v>26</v>
      </c>
      <c r="AE218" s="3">
        <v>325300000000</v>
      </c>
      <c r="AF218" s="7" cm="1">
        <f t="array" ref="AF218">IFERROR(_xldudf_FS_EQUITYMETRICS($B218, "ytd_price_return_daily"),"NA")</f>
        <v>8.2774E-2</v>
      </c>
    </row>
    <row r="219" spans="1:32" x14ac:dyDescent="0.2">
      <c r="A219" s="1" t="e" vm="218">
        <v>#VALUE!</v>
      </c>
      <c r="B219" t="str" cm="1">
        <f t="array" ref="B219">_FV(A219,"Ticker symbol",TRUE)</f>
        <v>JNPR</v>
      </c>
      <c r="C219" t="str" cm="1">
        <f t="array" ref="C219">_FV(A219,"Official name",TRUE)</f>
        <v>JUNIPER NETWORKS, INC.</v>
      </c>
      <c r="D219" t="str" cm="1">
        <f t="array" ref="D219">_FV(A219,"Headquarters")</f>
        <v>1133 Innovation Way, SUNNYVALE, CA, 94089 US</v>
      </c>
      <c r="E219" s="3" cm="1">
        <f t="array" ref="E219">IFERROR(_FV(A219,"Employees"), "NA")</f>
        <v>10901</v>
      </c>
      <c r="F219" t="str" cm="1">
        <f t="array" ref="F219">_FV(A219,"Industry")</f>
        <v>Communications &amp; Networking</v>
      </c>
      <c r="G219" s="3" cm="1">
        <f t="array" ref="G219">IFERROR(_FV(A219,"Year incorporated",TRUE), "NA")</f>
        <v>1997</v>
      </c>
      <c r="H219" s="3" t="str" cm="1">
        <f t="array" ref="H219">_FV(A219,"Exchange")</f>
        <v>New York Stock Exchange</v>
      </c>
      <c r="I219" t="str" cm="1">
        <f t="array" ref="I219">_FV(A219,"Currency")</f>
        <v>USD</v>
      </c>
      <c r="J219" s="7" cm="1">
        <f t="array" ref="J219">_FV(A219,"Price")</f>
        <v>28.914999999999999</v>
      </c>
      <c r="K219" s="7" cm="1">
        <f t="array" ref="K219">_FV(A219,"Previous close",TRUE)</f>
        <v>29.25</v>
      </c>
      <c r="L219" s="7" cm="1">
        <f t="array" ref="L219">_FV(A219,"Change")</f>
        <v>-0.33500000000000002</v>
      </c>
      <c r="M219" s="4" cm="1">
        <f t="array" ref="M219">_FV(A219,"Change (%)",TRUE)</f>
        <v>-1.1453E-2</v>
      </c>
      <c r="N219" s="7" cm="1">
        <f t="array" ref="N219">IFERROR(_FV(A219,"Open"), "NA")</f>
        <v>29.04</v>
      </c>
      <c r="O219" s="7" cm="1">
        <f t="array" ref="O219">IFERROR(_FV(A219,"High"), "NA")</f>
        <v>29.155000000000001</v>
      </c>
      <c r="P219" s="7" cm="1">
        <f t="array" ref="P219">IFERROR(_FV(A219,"Low"), "NA")</f>
        <v>28.914999999999999</v>
      </c>
      <c r="Q219" s="7" cm="1">
        <f t="array" ref="Q219">IFERROR(_FV(A219,"52 week high",TRUE),"NA")</f>
        <v>34.53</v>
      </c>
      <c r="R219" s="7" cm="1">
        <f t="array" ref="R219">IFERROR(_FV(A219,"52 week low",TRUE),"NA")</f>
        <v>25.18</v>
      </c>
      <c r="S219" s="3" cm="1">
        <f t="array" ref="S219">_FV(A219,"Shares outstanding",TRUE)</f>
        <v>321360100</v>
      </c>
      <c r="T219" s="7" cm="1">
        <f t="array" ref="T219">_FV(A219,"Volume")</f>
        <v>375509</v>
      </c>
      <c r="U219" s="3" cm="1">
        <f t="array" ref="U219">IFERROR(_FV(A219,"Volume average",TRUE), "NA")</f>
        <v>3360185</v>
      </c>
      <c r="V219" s="5" cm="1">
        <f t="array" ref="V219">IFERROR(_FV(A219,"Beta"), "NA")</f>
        <v>0.91</v>
      </c>
      <c r="W219" s="3" cm="1">
        <f t="array" ref="W219">_FV(A219,"Market cap",TRUE)</f>
        <v>9292127291</v>
      </c>
      <c r="X219" s="7" cm="1">
        <f t="array" ref="X219">IFERROR(_FV(A219,"P/E",TRUE), "NA")</f>
        <v>23.395099999999999</v>
      </c>
      <c r="Y219" t="str" cm="1">
        <f t="array" ref="Y219">_FV(A219,"Instrument type",TRUE)</f>
        <v>Stock</v>
      </c>
      <c r="Z219" s="6" cm="1">
        <f t="array" ref="Z219">_FV(A219,"Last trade time",TRUE)</f>
        <v>45176.642997175783</v>
      </c>
      <c r="AA219" t="s">
        <v>198</v>
      </c>
      <c r="AB219">
        <v>471000000</v>
      </c>
      <c r="AC219" s="3">
        <v>880100000</v>
      </c>
      <c r="AD219" s="3" t="s">
        <v>26</v>
      </c>
      <c r="AE219" s="3" t="s">
        <v>26</v>
      </c>
      <c r="AF219" s="7" cm="1">
        <f t="array" ref="AF219">IFERROR(_xldudf_FS_EQUITYMETRICS($B219, "ytd_price_return_daily"),"NA")</f>
        <v>-9.2302999999999996E-2</v>
      </c>
    </row>
    <row r="220" spans="1:32" x14ac:dyDescent="0.2">
      <c r="A220" s="1" t="e" vm="219">
        <v>#VALUE!</v>
      </c>
      <c r="B220" t="str" cm="1">
        <f t="array" ref="B220">_FV(A220,"Ticker symbol",TRUE)</f>
        <v>JEC</v>
      </c>
      <c r="C220" t="str" cm="1">
        <f t="array" ref="C220">_FV(A220,"Official name",TRUE)</f>
        <v>JURA ENERGY CORPORATION</v>
      </c>
      <c r="D220" t="str" cm="1">
        <f t="array" ref="D220">_FV(A220,"Headquarters")</f>
        <v>Suite 2100, 144 - 4th Avenue SW, CALGARY, AB, T2P 3N4 CA</v>
      </c>
      <c r="E220" s="3" cm="1">
        <f t="array" ref="E220">IFERROR(_FV(A220,"Employees"), "NA")</f>
        <v>37</v>
      </c>
      <c r="F220" t="str" cm="1">
        <f t="array" ref="F220">_FV(A220,"Industry")</f>
        <v>Oil &amp; Gas</v>
      </c>
      <c r="G220" s="3" cm="1">
        <f t="array" ref="G220">IFERROR(_FV(A220,"Year incorporated",TRUE), "NA")</f>
        <v>2002</v>
      </c>
      <c r="H220" s="3" t="str" cm="1">
        <f t="array" ref="H220">_FV(A220,"Exchange")</f>
        <v>TSX Venture Exchange</v>
      </c>
      <c r="I220" t="str" cm="1">
        <f t="array" ref="I220">_FV(A220,"Currency")</f>
        <v>CAD</v>
      </c>
      <c r="J220" s="7" cm="1">
        <f t="array" ref="J220">_FV(A220,"Price")</f>
        <v>0.06</v>
      </c>
      <c r="K220" s="7" cm="1">
        <f t="array" ref="K220">_FV(A220,"Previous close",TRUE)</f>
        <v>0.06</v>
      </c>
      <c r="L220" s="7" cm="1">
        <f t="array" ref="L220">_FV(A220,"Change")</f>
        <v>0</v>
      </c>
      <c r="M220" s="4" cm="1">
        <f t="array" ref="M220">_FV(A220,"Change (%)",TRUE)</f>
        <v>0</v>
      </c>
      <c r="N220" s="7" cm="1">
        <f t="array" ref="N220">IFERROR(_FV(A220,"Open"), "NA")</f>
        <v>0.06</v>
      </c>
      <c r="O220" s="7" cm="1">
        <f t="array" ref="O220">IFERROR(_FV(A220,"High"), "NA")</f>
        <v>0.06</v>
      </c>
      <c r="P220" s="7" cm="1">
        <f t="array" ref="P220">IFERROR(_FV(A220,"Low"), "NA")</f>
        <v>0.06</v>
      </c>
      <c r="Q220" s="7" cm="1">
        <f t="array" ref="Q220">IFERROR(_FV(A220,"52 week high",TRUE),"NA")</f>
        <v>0.19500000000000001</v>
      </c>
      <c r="R220" s="7" cm="1">
        <f t="array" ref="R220">IFERROR(_FV(A220,"52 week low",TRUE),"NA")</f>
        <v>0.04</v>
      </c>
      <c r="S220" s="3" cm="1">
        <f t="array" ref="S220">_FV(A220,"Shares outstanding",TRUE)</f>
        <v>69076330</v>
      </c>
      <c r="T220" s="7" cm="1">
        <f t="array" ref="T220">_FV(A220,"Volume")</f>
        <v>3000</v>
      </c>
      <c r="U220" s="3" t="str" cm="1">
        <f t="array" ref="U220">IFERROR(_FV(A220,"Volume average",TRUE), "NA")</f>
        <v>NA</v>
      </c>
      <c r="V220" s="5" cm="1">
        <f t="array" ref="V220">IFERROR(_FV(A220,"Beta"), "NA")</f>
        <v>3.1213000000000002</v>
      </c>
      <c r="W220" s="3" cm="1">
        <f t="array" ref="W220">_FV(A220,"Market cap",TRUE)</f>
        <v>4144579</v>
      </c>
      <c r="X220" s="7" t="str" cm="1">
        <f t="array" ref="X220">IFERROR(_FV(A220,"P/E",TRUE), "NA")</f>
        <v>NA</v>
      </c>
      <c r="Y220" t="str" cm="1">
        <f t="array" ref="Y220">_FV(A220,"Instrument type",TRUE)</f>
        <v>Stock</v>
      </c>
      <c r="Z220" s="6" cm="1">
        <f t="array" ref="Z220">_FV(A220,"Last trade time",TRUE)</f>
        <v>45155.797256944446</v>
      </c>
      <c r="AA220" t="s">
        <v>64</v>
      </c>
      <c r="AB220" t="s">
        <v>26</v>
      </c>
      <c r="AC220" s="3" t="s">
        <v>26</v>
      </c>
      <c r="AD220" s="3" t="s">
        <v>26</v>
      </c>
      <c r="AE220" s="3" t="s">
        <v>26</v>
      </c>
      <c r="AF220" s="7" t="str" cm="1">
        <f t="array" ref="AF220">IFERROR(_xldudf_FS_EQUITYMETRICS($B220, "ytd_price_return_daily"),"NA")</f>
        <v>No data</v>
      </c>
    </row>
    <row r="221" spans="1:32" x14ac:dyDescent="0.2">
      <c r="A221" s="1" t="e" vm="220">
        <v>#VALUE!</v>
      </c>
      <c r="B221" t="str" cm="1">
        <f t="array" ref="B221">_FV(A221,"Ticker symbol",TRUE)</f>
        <v>K</v>
      </c>
      <c r="C221" t="str" cm="1">
        <f t="array" ref="C221">_FV(A221,"Official name",TRUE)</f>
        <v>KELLOGG COMPANY</v>
      </c>
      <c r="D221" t="str" cm="1">
        <f t="array" ref="D221">_FV(A221,"Headquarters")</f>
        <v>P O BOX 3599, ONE KELLOGG SQ, BATTLE CREEK, MI, 49016-3599 US</v>
      </c>
      <c r="E221" s="3" cm="1">
        <f t="array" ref="E221">IFERROR(_FV(A221,"Employees"), "NA")</f>
        <v>30000</v>
      </c>
      <c r="F221" t="str" cm="1">
        <f t="array" ref="F221">_FV(A221,"Industry")</f>
        <v>Food &amp; Tobacco</v>
      </c>
      <c r="G221" s="3" cm="1">
        <f t="array" ref="G221">IFERROR(_FV(A221,"Year incorporated",TRUE), "NA")</f>
        <v>1922</v>
      </c>
      <c r="H221" s="3" t="str" cm="1">
        <f t="array" ref="H221">_FV(A221,"Exchange")</f>
        <v>New York Stock Exchange</v>
      </c>
      <c r="I221" t="str" cm="1">
        <f t="array" ref="I221">_FV(A221,"Currency")</f>
        <v>USD</v>
      </c>
      <c r="J221" s="7" cm="1">
        <f t="array" ref="J221">_FV(A221,"Price")</f>
        <v>59.454999999999998</v>
      </c>
      <c r="K221" s="7" cm="1">
        <f t="array" ref="K221">_FV(A221,"Previous close",TRUE)</f>
        <v>59.3</v>
      </c>
      <c r="L221" s="7" cm="1">
        <f t="array" ref="L221">_FV(A221,"Change")</f>
        <v>0.155</v>
      </c>
      <c r="M221" s="4" cm="1">
        <f t="array" ref="M221">_FV(A221,"Change (%)",TRUE)</f>
        <v>2.614E-3</v>
      </c>
      <c r="N221" s="7" cm="1">
        <f t="array" ref="N221">IFERROR(_FV(A221,"Open"), "NA")</f>
        <v>59.6</v>
      </c>
      <c r="O221" s="7" cm="1">
        <f t="array" ref="O221">IFERROR(_FV(A221,"High"), "NA")</f>
        <v>60.14</v>
      </c>
      <c r="P221" s="7" cm="1">
        <f t="array" ref="P221">IFERROR(_FV(A221,"Low"), "NA")</f>
        <v>59.2</v>
      </c>
      <c r="Q221" s="7" cm="1">
        <f t="array" ref="Q221">IFERROR(_FV(A221,"52 week high",TRUE),"NA")</f>
        <v>77.17</v>
      </c>
      <c r="R221" s="7" cm="1">
        <f t="array" ref="R221">IFERROR(_FV(A221,"52 week low",TRUE),"NA")</f>
        <v>59.2</v>
      </c>
      <c r="S221" s="3" cm="1">
        <f t="array" ref="S221">_FV(A221,"Shares outstanding",TRUE)</f>
        <v>342346700</v>
      </c>
      <c r="T221" s="7" cm="1">
        <f t="array" ref="T221">_FV(A221,"Volume")</f>
        <v>526203</v>
      </c>
      <c r="U221" s="3" cm="1">
        <f t="array" ref="U221">IFERROR(_FV(A221,"Volume average",TRUE), "NA")</f>
        <v>2282611</v>
      </c>
      <c r="V221" s="5" cm="1">
        <f t="array" ref="V221">IFERROR(_FV(A221,"Beta"), "NA")</f>
        <v>0.42649999999999999</v>
      </c>
      <c r="W221" s="3" cm="1">
        <f t="array" ref="W221">_FV(A221,"Market cap",TRUE)</f>
        <v>20354223048</v>
      </c>
      <c r="X221" s="7" cm="1">
        <f t="array" ref="X221">IFERROR(_FV(A221,"P/E",TRUE), "NA")</f>
        <v>23.560500000000001</v>
      </c>
      <c r="Y221" t="str" cm="1">
        <f t="array" ref="Y221">_FV(A221,"Instrument type",TRUE)</f>
        <v>Stock</v>
      </c>
      <c r="Z221" s="6" cm="1">
        <f t="array" ref="Z221">_FV(A221,"Last trade time",TRUE)</f>
        <v>45176.64300185156</v>
      </c>
      <c r="AA221" t="s">
        <v>199</v>
      </c>
      <c r="AB221" t="s">
        <v>26</v>
      </c>
      <c r="AC221" s="3">
        <v>299000000</v>
      </c>
      <c r="AD221" s="3" t="s">
        <v>26</v>
      </c>
      <c r="AE221" s="3" t="s">
        <v>26</v>
      </c>
      <c r="AF221" s="7" cm="1">
        <f t="array" ref="AF221">IFERROR(_xldudf_FS_EQUITYMETRICS($B221, "ytd_price_return_daily"),"NA")</f>
        <v>-0.165216</v>
      </c>
    </row>
    <row r="222" spans="1:32" x14ac:dyDescent="0.2">
      <c r="A222" s="1" t="e" vm="221">
        <v>#VALUE!</v>
      </c>
      <c r="B222" t="str" cm="1">
        <f t="array" ref="B222">_FV(A222,"Ticker symbol",TRUE)</f>
        <v>KEY</v>
      </c>
      <c r="C222" t="str" cm="1">
        <f t="array" ref="C222">_FV(A222,"Official name",TRUE)</f>
        <v>KEYCORP</v>
      </c>
      <c r="D222" t="str" cm="1">
        <f t="array" ref="D222">_FV(A222,"Headquarters")</f>
        <v>127 Public Sq, CLEVELAND, OH, 44114-1306 US</v>
      </c>
      <c r="E222" s="3" cm="1">
        <f t="array" ref="E222">IFERROR(_FV(A222,"Employees"), "NA")</f>
        <v>17754</v>
      </c>
      <c r="F222" t="str" cm="1">
        <f t="array" ref="F222">_FV(A222,"Industry")</f>
        <v>Banking Services</v>
      </c>
      <c r="G222" s="3" cm="1">
        <f t="array" ref="G222">IFERROR(_FV(A222,"Year incorporated",TRUE), "NA")</f>
        <v>1958</v>
      </c>
      <c r="H222" s="3" t="str" cm="1">
        <f t="array" ref="H222">_FV(A222,"Exchange")</f>
        <v>New York Stock Exchange</v>
      </c>
      <c r="I222" t="str" cm="1">
        <f t="array" ref="I222">_FV(A222,"Currency")</f>
        <v>USD</v>
      </c>
      <c r="J222" s="7" cm="1">
        <f t="array" ref="J222">_FV(A222,"Price")</f>
        <v>10.94</v>
      </c>
      <c r="K222" s="7" cm="1">
        <f t="array" ref="K222">_FV(A222,"Previous close",TRUE)</f>
        <v>11.09</v>
      </c>
      <c r="L222" s="7" cm="1">
        <f t="array" ref="L222">_FV(A222,"Change")</f>
        <v>-0.15</v>
      </c>
      <c r="M222" s="4" cm="1">
        <f t="array" ref="M222">_FV(A222,"Change (%)",TRUE)</f>
        <v>-1.3526E-2</v>
      </c>
      <c r="N222" s="7" cm="1">
        <f t="array" ref="N222">IFERROR(_FV(A222,"Open"), "NA")</f>
        <v>11.03</v>
      </c>
      <c r="O222" s="7" cm="1">
        <f t="array" ref="O222">IFERROR(_FV(A222,"High"), "NA")</f>
        <v>11.145</v>
      </c>
      <c r="P222" s="7" cm="1">
        <f t="array" ref="P222">IFERROR(_FV(A222,"Low"), "NA")</f>
        <v>10.795</v>
      </c>
      <c r="Q222" s="7" cm="1">
        <f t="array" ref="Q222">IFERROR(_FV(A222,"52 week high",TRUE),"NA")</f>
        <v>20.3</v>
      </c>
      <c r="R222" s="7" cm="1">
        <f t="array" ref="R222">IFERROR(_FV(A222,"52 week low",TRUE),"NA")</f>
        <v>8.5350000000000001</v>
      </c>
      <c r="S222" s="3" cm="1">
        <f t="array" ref="S222">_FV(A222,"Shares outstanding",TRUE)</f>
        <v>935918900</v>
      </c>
      <c r="T222" s="7" cm="1">
        <f t="array" ref="T222">_FV(A222,"Volume")</f>
        <v>4615448</v>
      </c>
      <c r="U222" s="3" cm="1">
        <f t="array" ref="U222">IFERROR(_FV(A222,"Volume average",TRUE), "NA")</f>
        <v>12423453</v>
      </c>
      <c r="V222" s="5" cm="1">
        <f t="array" ref="V222">IFERROR(_FV(A222,"Beta"), "NA")</f>
        <v>1.2693000000000001</v>
      </c>
      <c r="W222" s="3" cm="1">
        <f t="array" ref="W222">_FV(A222,"Market cap",TRUE)</f>
        <v>10238952766</v>
      </c>
      <c r="X222" s="7" cm="1">
        <f t="array" ref="X222">IFERROR(_FV(A222,"P/E",TRUE), "NA")</f>
        <v>7.3932000000000002</v>
      </c>
      <c r="Y222" t="str" cm="1">
        <f t="array" ref="Y222">_FV(A222,"Instrument type",TRUE)</f>
        <v>Stock</v>
      </c>
      <c r="Z222" s="6" cm="1">
        <f t="array" ref="Z222">_FV(A222,"Last trade time",TRUE)</f>
        <v>45176.643030219529</v>
      </c>
      <c r="AA222" t="s">
        <v>40</v>
      </c>
      <c r="AB222">
        <v>1917000000</v>
      </c>
      <c r="AC222" s="3" t="s">
        <v>26</v>
      </c>
      <c r="AD222" s="3" t="s">
        <v>26</v>
      </c>
      <c r="AE222" s="3">
        <v>4032000000</v>
      </c>
      <c r="AF222" s="7" cm="1">
        <f t="array" ref="AF222">IFERROR(_xldudf_FS_EQUITYMETRICS($B222, "ytd_price_return_daily"),"NA")</f>
        <v>-0.341561</v>
      </c>
    </row>
    <row r="223" spans="1:32" x14ac:dyDescent="0.2">
      <c r="A223" s="1" t="e" vm="222">
        <v>#VALUE!</v>
      </c>
      <c r="B223" t="str" cm="1">
        <f t="array" ref="B223">_FV(A223,"Ticker symbol",TRUE)</f>
        <v>KMB</v>
      </c>
      <c r="C223" t="str" cm="1">
        <f t="array" ref="C223">_FV(A223,"Official name",TRUE)</f>
        <v>KIMBERLY-CLARK CORPORATION</v>
      </c>
      <c r="D223" t="str" cm="1">
        <f t="array" ref="D223">_FV(A223,"Headquarters")</f>
        <v>351 Phelps Dr, IRVING, TX, 75038 US</v>
      </c>
      <c r="E223" s="3" cm="1">
        <f t="array" ref="E223">IFERROR(_FV(A223,"Employees"), "NA")</f>
        <v>44000</v>
      </c>
      <c r="F223" t="str" cm="1">
        <f t="array" ref="F223">_FV(A223,"Industry")</f>
        <v>Personal &amp; Household Products &amp; Services</v>
      </c>
      <c r="G223" s="3" cm="1">
        <f t="array" ref="G223">IFERROR(_FV(A223,"Year incorporated",TRUE), "NA")</f>
        <v>1928</v>
      </c>
      <c r="H223" s="3" t="str" cm="1">
        <f t="array" ref="H223">_FV(A223,"Exchange")</f>
        <v>New York Stock Exchange</v>
      </c>
      <c r="I223" t="str" cm="1">
        <f t="array" ref="I223">_FV(A223,"Currency")</f>
        <v>USD</v>
      </c>
      <c r="J223" s="7" cm="1">
        <f t="array" ref="J223">_FV(A223,"Price")</f>
        <v>127.25</v>
      </c>
      <c r="K223" s="7" cm="1">
        <f t="array" ref="K223">_FV(A223,"Previous close",TRUE)</f>
        <v>125.41</v>
      </c>
      <c r="L223" s="7" cm="1">
        <f t="array" ref="L223">_FV(A223,"Change")</f>
        <v>1.84</v>
      </c>
      <c r="M223" s="4" cm="1">
        <f t="array" ref="M223">_FV(A223,"Change (%)",TRUE)</f>
        <v>1.4672000000000001E-2</v>
      </c>
      <c r="N223" s="7" cm="1">
        <f t="array" ref="N223">IFERROR(_FV(A223,"Open"), "NA")</f>
        <v>125.36</v>
      </c>
      <c r="O223" s="7" cm="1">
        <f t="array" ref="O223">IFERROR(_FV(A223,"High"), "NA")</f>
        <v>127.42</v>
      </c>
      <c r="P223" s="7" cm="1">
        <f t="array" ref="P223">IFERROR(_FV(A223,"Low"), "NA")</f>
        <v>125.35</v>
      </c>
      <c r="Q223" s="7" cm="1">
        <f t="array" ref="Q223">IFERROR(_FV(A223,"52 week high",TRUE),"NA")</f>
        <v>147.87</v>
      </c>
      <c r="R223" s="7" cm="1">
        <f t="array" ref="R223">IFERROR(_FV(A223,"52 week low",TRUE),"NA")</f>
        <v>108.74</v>
      </c>
      <c r="S223" s="3" cm="1">
        <f t="array" ref="S223">_FV(A223,"Shares outstanding",TRUE)</f>
        <v>338185200</v>
      </c>
      <c r="T223" s="7" cm="1">
        <f t="array" ref="T223">_FV(A223,"Volume")</f>
        <v>496960</v>
      </c>
      <c r="U223" s="3" cm="1">
        <f t="array" ref="U223">IFERROR(_FV(A223,"Volume average",TRUE), "NA")</f>
        <v>1454991</v>
      </c>
      <c r="V223" s="5" cm="1">
        <f t="array" ref="V223">IFERROR(_FV(A223,"Beta"), "NA")</f>
        <v>0.40749999999999997</v>
      </c>
      <c r="W223" s="3" cm="1">
        <f t="array" ref="W223">_FV(A223,"Market cap",TRUE)</f>
        <v>42810860000</v>
      </c>
      <c r="X223" s="7" cm="1">
        <f t="array" ref="X223">IFERROR(_FV(A223,"P/E",TRUE), "NA")</f>
        <v>25.8489</v>
      </c>
      <c r="Y223" t="str" cm="1">
        <f t="array" ref="Y223">_FV(A223,"Instrument type",TRUE)</f>
        <v>Stock</v>
      </c>
      <c r="Z223" s="6" cm="1">
        <f t="array" ref="Z223">_FV(A223,"Last trade time",TRUE)</f>
        <v>45176.643015856251</v>
      </c>
      <c r="AA223" t="s">
        <v>200</v>
      </c>
      <c r="AB223" t="s">
        <v>26</v>
      </c>
      <c r="AC223" s="3" t="s">
        <v>26</v>
      </c>
      <c r="AD223" s="3">
        <v>2091000000</v>
      </c>
      <c r="AE223" s="3">
        <v>7334000000</v>
      </c>
      <c r="AF223" s="7" cm="1">
        <f t="array" ref="AF223">IFERROR(_xldudf_FS_EQUITYMETRICS($B223, "ytd_price_return_daily"),"NA")</f>
        <v>-6.4309000000000005E-2</v>
      </c>
    </row>
    <row r="224" spans="1:32" x14ac:dyDescent="0.2">
      <c r="A224" s="1" t="e" vm="223">
        <v>#VALUE!</v>
      </c>
      <c r="B224" t="str" cm="1">
        <f t="array" ref="B224">_FV(A224,"Ticker symbol",TRUE)</f>
        <v>KIM</v>
      </c>
      <c r="C224" t="str" cm="1">
        <f t="array" ref="C224">_FV(A224,"Official name",TRUE)</f>
        <v>KIMCO REALTY CORPORATION.</v>
      </c>
      <c r="D224" t="str" cm="1">
        <f t="array" ref="D224">_FV(A224,"Headquarters")</f>
        <v>500 North Broadway, Suite 201, P.O. Box 9010, JERICHO, NY, 11753 US</v>
      </c>
      <c r="E224" s="3" cm="1">
        <f t="array" ref="E224">IFERROR(_FV(A224,"Employees"), "NA")</f>
        <v>639</v>
      </c>
      <c r="F224" t="str" cm="1">
        <f t="array" ref="F224">_FV(A224,"Industry")</f>
        <v>Residential &amp; Commercial REIT</v>
      </c>
      <c r="G224" s="3" cm="1">
        <f t="array" ref="G224">IFERROR(_FV(A224,"Year incorporated",TRUE), "NA")</f>
        <v>2022</v>
      </c>
      <c r="H224" s="3" t="str" cm="1">
        <f t="array" ref="H224">_FV(A224,"Exchange")</f>
        <v>New York Stock Exchange</v>
      </c>
      <c r="I224" t="str" cm="1">
        <f t="array" ref="I224">_FV(A224,"Currency")</f>
        <v>USD</v>
      </c>
      <c r="J224" s="7" cm="1">
        <f t="array" ref="J224">_FV(A224,"Price")</f>
        <v>18.445</v>
      </c>
      <c r="K224" s="7" cm="1">
        <f t="array" ref="K224">_FV(A224,"Previous close",TRUE)</f>
        <v>18.62</v>
      </c>
      <c r="L224" s="7" cm="1">
        <f t="array" ref="L224">_FV(A224,"Change")</f>
        <v>-0.17499999999999999</v>
      </c>
      <c r="M224" s="4" cm="1">
        <f t="array" ref="M224">_FV(A224,"Change (%)",TRUE)</f>
        <v>-9.3980000000000001E-3</v>
      </c>
      <c r="N224" s="7" cm="1">
        <f t="array" ref="N224">IFERROR(_FV(A224,"Open"), "NA")</f>
        <v>18.574999999999999</v>
      </c>
      <c r="O224" s="7" cm="1">
        <f t="array" ref="O224">IFERROR(_FV(A224,"High"), "NA")</f>
        <v>18.664999999999999</v>
      </c>
      <c r="P224" s="7" cm="1">
        <f t="array" ref="P224">IFERROR(_FV(A224,"Low"), "NA")</f>
        <v>18.425000000000001</v>
      </c>
      <c r="Q224" s="7" cm="1">
        <f t="array" ref="Q224">IFERROR(_FV(A224,"52 week high",TRUE),"NA")</f>
        <v>23.27</v>
      </c>
      <c r="R224" s="7" cm="1">
        <f t="array" ref="R224">IFERROR(_FV(A224,"52 week low",TRUE),"NA")</f>
        <v>17.34</v>
      </c>
      <c r="S224" s="3" cm="1">
        <f t="array" ref="S224">_FV(A224,"Shares outstanding",TRUE)</f>
        <v>619874600</v>
      </c>
      <c r="T224" s="7" cm="1">
        <f t="array" ref="T224">_FV(A224,"Volume")</f>
        <v>936330</v>
      </c>
      <c r="U224" s="3" cm="1">
        <f t="array" ref="U224">IFERROR(_FV(A224,"Volume average",TRUE), "NA")</f>
        <v>4553148</v>
      </c>
      <c r="V224" s="5" cm="1">
        <f t="array" ref="V224">IFERROR(_FV(A224,"Beta"), "NA")</f>
        <v>1.4563999999999999</v>
      </c>
      <c r="W224" s="3" cm="1">
        <f t="array" ref="W224">_FV(A224,"Market cap",TRUE)</f>
        <v>11542060000</v>
      </c>
      <c r="X224" s="7" cm="1">
        <f t="array" ref="X224">IFERROR(_FV(A224,"P/E",TRUE), "NA")</f>
        <v>30.609400000000001</v>
      </c>
      <c r="Y224" t="str" cm="1">
        <f t="array" ref="Y224">_FV(A224,"Instrument type",TRUE)</f>
        <v>Stock</v>
      </c>
      <c r="Z224" s="6" cm="1">
        <f t="array" ref="Z224">_FV(A224,"Last trade time",TRUE)</f>
        <v>45176.642988275002</v>
      </c>
      <c r="AA224" t="s">
        <v>201</v>
      </c>
      <c r="AB224" t="s">
        <v>26</v>
      </c>
      <c r="AC224" s="3">
        <v>149829000</v>
      </c>
      <c r="AD224" s="3" t="s">
        <v>26</v>
      </c>
      <c r="AE224" s="3" t="s">
        <v>26</v>
      </c>
      <c r="AF224" s="7" cm="1">
        <f t="array" ref="AF224">IFERROR(_xldudf_FS_EQUITYMETRICS($B224, "ytd_price_return_daily"),"NA")</f>
        <v>-0.12511800000000001</v>
      </c>
    </row>
    <row r="225" spans="1:32" x14ac:dyDescent="0.2">
      <c r="A225" s="1" t="e" vm="224">
        <v>#VALUE!</v>
      </c>
      <c r="B225" t="str" cm="1">
        <f t="array" ref="B225">_FV(A225,"Ticker symbol",TRUE)</f>
        <v>KMI</v>
      </c>
      <c r="C225" t="str" cm="1">
        <f t="array" ref="C225">_FV(A225,"Official name",TRUE)</f>
        <v>KINDER MORGAN, INC.</v>
      </c>
      <c r="D225" t="str" cm="1">
        <f t="array" ref="D225">_FV(A225,"Headquarters")</f>
        <v>1001 Louisiana Street, Suite 1000, HOUSTON, TX, 77002 US</v>
      </c>
      <c r="E225" s="3" cm="1">
        <f t="array" ref="E225">IFERROR(_FV(A225,"Employees"), "NA")</f>
        <v>10525</v>
      </c>
      <c r="F225" t="str" cm="1">
        <f t="array" ref="F225">_FV(A225,"Industry")</f>
        <v>Oil &amp; Gas Related Equipment and Services</v>
      </c>
      <c r="G225" s="3" cm="1">
        <f t="array" ref="G225">IFERROR(_FV(A225,"Year incorporated",TRUE), "NA")</f>
        <v>2006</v>
      </c>
      <c r="H225" s="3" t="str" cm="1">
        <f t="array" ref="H225">_FV(A225,"Exchange")</f>
        <v>New York Stock Exchange</v>
      </c>
      <c r="I225" t="str" cm="1">
        <f t="array" ref="I225">_FV(A225,"Currency")</f>
        <v>USD</v>
      </c>
      <c r="J225" s="7" cm="1">
        <f t="array" ref="J225">_FV(A225,"Price")</f>
        <v>16.704999999999998</v>
      </c>
      <c r="K225" s="7" cm="1">
        <f t="array" ref="K225">_FV(A225,"Previous close",TRUE)</f>
        <v>16.63</v>
      </c>
      <c r="L225" s="7" cm="1">
        <f t="array" ref="L225">_FV(A225,"Change")</f>
        <v>7.4999999999999997E-2</v>
      </c>
      <c r="M225" s="4" cm="1">
        <f t="array" ref="M225">_FV(A225,"Change (%)",TRUE)</f>
        <v>4.5100000000000001E-3</v>
      </c>
      <c r="N225" s="7" cm="1">
        <f t="array" ref="N225">IFERROR(_FV(A225,"Open"), "NA")</f>
        <v>16.7</v>
      </c>
      <c r="O225" s="7" cm="1">
        <f t="array" ref="O225">IFERROR(_FV(A225,"High"), "NA")</f>
        <v>16.77</v>
      </c>
      <c r="P225" s="7" cm="1">
        <f t="array" ref="P225">IFERROR(_FV(A225,"Low"), "NA")</f>
        <v>16.635000000000002</v>
      </c>
      <c r="Q225" s="7" cm="1">
        <f t="array" ref="Q225">IFERROR(_FV(A225,"52 week high",TRUE),"NA")</f>
        <v>19.355</v>
      </c>
      <c r="R225" s="7" cm="1">
        <f t="array" ref="R225">IFERROR(_FV(A225,"52 week low",TRUE),"NA")</f>
        <v>16</v>
      </c>
      <c r="S225" s="3" cm="1">
        <f t="array" ref="S225">_FV(A225,"Shares outstanding",TRUE)</f>
        <v>2228165000</v>
      </c>
      <c r="T225" s="7" cm="1">
        <f t="array" ref="T225">_FV(A225,"Volume")</f>
        <v>4298248</v>
      </c>
      <c r="U225" s="3" cm="1">
        <f t="array" ref="U225">IFERROR(_FV(A225,"Volume average",TRUE), "NA")</f>
        <v>11130149</v>
      </c>
      <c r="V225" s="5" cm="1">
        <f t="array" ref="V225">IFERROR(_FV(A225,"Beta"), "NA")</f>
        <v>0.93520000000000003</v>
      </c>
      <c r="W225" s="3" cm="1">
        <f t="array" ref="W225">_FV(A225,"Market cap",TRUE)</f>
        <v>37221496325</v>
      </c>
      <c r="X225" s="7" cm="1">
        <f t="array" ref="X225">IFERROR(_FV(A225,"P/E",TRUE), "NA")</f>
        <v>14.9688</v>
      </c>
      <c r="Y225" t="str" cm="1">
        <f t="array" ref="Y225">_FV(A225,"Instrument type",TRUE)</f>
        <v>Stock</v>
      </c>
      <c r="Z225" s="6" cm="1">
        <f t="array" ref="Z225">_FV(A225,"Last trade time",TRUE)</f>
        <v>45176.642990613283</v>
      </c>
      <c r="AA225" t="s">
        <v>202</v>
      </c>
      <c r="AB225">
        <v>2548000000</v>
      </c>
      <c r="AC225" s="3" t="s">
        <v>26</v>
      </c>
      <c r="AD225" s="3" t="s">
        <v>26</v>
      </c>
      <c r="AE225" s="3">
        <v>6930000000</v>
      </c>
      <c r="AF225" s="7" cm="1">
        <f t="array" ref="AF225">IFERROR(_xldudf_FS_EQUITYMETRICS($B225, "ytd_price_return_daily"),"NA")</f>
        <v>-5.5863000000000003E-2</v>
      </c>
    </row>
    <row r="226" spans="1:32" x14ac:dyDescent="0.2">
      <c r="A226" s="1" t="e" vm="225">
        <v>#VALUE!</v>
      </c>
      <c r="B226" t="str" cm="1">
        <f t="array" ref="B226">_FV(A226,"Ticker symbol",TRUE)</f>
        <v>KLAC</v>
      </c>
      <c r="C226" t="str" cm="1">
        <f t="array" ref="C226">_FV(A226,"Official name",TRUE)</f>
        <v>KLA Corporation</v>
      </c>
      <c r="D226" t="str" cm="1">
        <f t="array" ref="D226">_FV(A226,"Headquarters")</f>
        <v>1 Technology Dr, MILPITAS, CA, 95035-7916 US</v>
      </c>
      <c r="E226" s="3" cm="1">
        <f t="array" ref="E226">IFERROR(_FV(A226,"Employees"), "NA")</f>
        <v>15000</v>
      </c>
      <c r="F226" t="str" cm="1">
        <f t="array" ref="F226">_FV(A226,"Industry")</f>
        <v>Semiconductors &amp; Semiconductor Equipment</v>
      </c>
      <c r="G226" s="3" cm="1">
        <f t="array" ref="G226">IFERROR(_FV(A226,"Year incorporated",TRUE), "NA")</f>
        <v>1975</v>
      </c>
      <c r="H226" s="3" t="str" cm="1">
        <f t="array" ref="H226">_FV(A226,"Exchange")</f>
        <v>Nasdaq Stock Market</v>
      </c>
      <c r="I226" t="str" cm="1">
        <f t="array" ref="I226">_FV(A226,"Currency")</f>
        <v>USD</v>
      </c>
      <c r="J226" s="7" cm="1">
        <f t="array" ref="J226">_FV(A226,"Price")</f>
        <v>494.20499999999998</v>
      </c>
      <c r="K226" s="7" cm="1">
        <f t="array" ref="K226">_FV(A226,"Previous close",TRUE)</f>
        <v>513.47</v>
      </c>
      <c r="L226" s="7" cm="1">
        <f t="array" ref="L226">_FV(A226,"Change")</f>
        <v>-19.265000000000001</v>
      </c>
      <c r="M226" s="4" cm="1">
        <f t="array" ref="M226">_FV(A226,"Change (%)",TRUE)</f>
        <v>-3.7518999999999997E-2</v>
      </c>
      <c r="N226" s="7" cm="1">
        <f t="array" ref="N226">IFERROR(_FV(A226,"Open"), "NA")</f>
        <v>503.28</v>
      </c>
      <c r="O226" s="7" cm="1">
        <f t="array" ref="O226">IFERROR(_FV(A226,"High"), "NA")</f>
        <v>503.28</v>
      </c>
      <c r="P226" s="7" cm="1">
        <f t="array" ref="P226">IFERROR(_FV(A226,"Low"), "NA")</f>
        <v>488.17</v>
      </c>
      <c r="Q226" s="7" cm="1">
        <f t="array" ref="Q226">IFERROR(_FV(A226,"52 week high",TRUE),"NA")</f>
        <v>520.19000000000005</v>
      </c>
      <c r="R226" s="7" cm="1">
        <f t="array" ref="R226">IFERROR(_FV(A226,"52 week low",TRUE),"NA")</f>
        <v>250.2</v>
      </c>
      <c r="S226" s="3" cm="1">
        <f t="array" ref="S226">_FV(A226,"Shares outstanding",TRUE)</f>
        <v>136720100</v>
      </c>
      <c r="T226" s="7" cm="1">
        <f t="array" ref="T226">_FV(A226,"Volume")</f>
        <v>368166</v>
      </c>
      <c r="U226" s="3" cm="1">
        <f t="array" ref="U226">IFERROR(_FV(A226,"Volume average",TRUE), "NA")</f>
        <v>860238</v>
      </c>
      <c r="V226" s="5" cm="1">
        <f t="array" ref="V226">IFERROR(_FV(A226,"Beta"), "NA")</f>
        <v>1.3463000000000001</v>
      </c>
      <c r="W226" s="3" cm="1">
        <f t="array" ref="W226">_FV(A226,"Market cap",TRUE)</f>
        <v>67567757020</v>
      </c>
      <c r="X226" s="7" cm="1">
        <f t="array" ref="X226">IFERROR(_FV(A226,"P/E",TRUE), "NA")</f>
        <v>21.3094</v>
      </c>
      <c r="Y226" t="str" cm="1">
        <f t="array" ref="Y226">_FV(A226,"Instrument type",TRUE)</f>
        <v>Stock</v>
      </c>
      <c r="Z226" s="6" cm="1">
        <f t="array" ref="Z226">_FV(A226,"Last trade time",TRUE)</f>
        <v>45176.642982997655</v>
      </c>
      <c r="AA226" t="s">
        <v>203</v>
      </c>
      <c r="AB226">
        <v>3387277000</v>
      </c>
      <c r="AC226" s="3">
        <v>1927865000</v>
      </c>
      <c r="AD226" s="3" t="s">
        <v>26</v>
      </c>
      <c r="AE226" s="3" t="s">
        <v>26</v>
      </c>
      <c r="AF226" s="7" cm="1">
        <f t="array" ref="AF226">IFERROR(_xldudf_FS_EQUITYMETRICS($B226, "ytd_price_return_daily"),"NA")</f>
        <v>0.35944100000000001</v>
      </c>
    </row>
    <row r="227" spans="1:32" x14ac:dyDescent="0.2">
      <c r="A227" s="1" t="e" vm="226">
        <v>#VALUE!</v>
      </c>
      <c r="B227" t="str" cm="1">
        <f t="array" ref="B227">_FV(A227,"Ticker symbol",TRUE)</f>
        <v>KSS</v>
      </c>
      <c r="C227" t="str" cm="1">
        <f t="array" ref="C227">_FV(A227,"Official name",TRUE)</f>
        <v>KOHL'S CORPORATION</v>
      </c>
      <c r="D227" t="str" cm="1">
        <f t="array" ref="D227">_FV(A227,"Headquarters")</f>
        <v>N56W17000 Ridgewood Dr, MENOMONEE FALLS, WI, 53051-5660 US</v>
      </c>
      <c r="E227" s="3" cm="1">
        <f t="array" ref="E227">IFERROR(_FV(A227,"Employees"), "NA")</f>
        <v>36000</v>
      </c>
      <c r="F227" t="str" cm="1">
        <f t="array" ref="F227">_FV(A227,"Industry")</f>
        <v>Diversified Retail</v>
      </c>
      <c r="G227" s="3" cm="1">
        <f t="array" ref="G227">IFERROR(_FV(A227,"Year incorporated",TRUE), "NA")</f>
        <v>1993</v>
      </c>
      <c r="H227" s="3" t="str" cm="1">
        <f t="array" ref="H227">_FV(A227,"Exchange")</f>
        <v>New York Stock Exchange</v>
      </c>
      <c r="I227" t="str" cm="1">
        <f t="array" ref="I227">_FV(A227,"Currency")</f>
        <v>USD</v>
      </c>
      <c r="J227" s="7" cm="1">
        <f t="array" ref="J227">_FV(A227,"Price")</f>
        <v>23.984999999999999</v>
      </c>
      <c r="K227" s="7" cm="1">
        <f t="array" ref="K227">_FV(A227,"Previous close",TRUE)</f>
        <v>24.8</v>
      </c>
      <c r="L227" s="7" cm="1">
        <f t="array" ref="L227">_FV(A227,"Change")</f>
        <v>-0.81499999999999995</v>
      </c>
      <c r="M227" s="4" cm="1">
        <f t="array" ref="M227">_FV(A227,"Change (%)",TRUE)</f>
        <v>-3.2863000000000003E-2</v>
      </c>
      <c r="N227" s="7" cm="1">
        <f t="array" ref="N227">IFERROR(_FV(A227,"Open"), "NA")</f>
        <v>24.61</v>
      </c>
      <c r="O227" s="7" cm="1">
        <f t="array" ref="O227">IFERROR(_FV(A227,"High"), "NA")</f>
        <v>24.61</v>
      </c>
      <c r="P227" s="7" cm="1">
        <f t="array" ref="P227">IFERROR(_FV(A227,"Low"), "NA")</f>
        <v>23.875</v>
      </c>
      <c r="Q227" s="7" cm="1">
        <f t="array" ref="Q227">IFERROR(_FV(A227,"52 week high",TRUE),"NA")</f>
        <v>35.770000000000003</v>
      </c>
      <c r="R227" s="7" cm="1">
        <f t="array" ref="R227">IFERROR(_FV(A227,"52 week low",TRUE),"NA")</f>
        <v>17.887</v>
      </c>
      <c r="S227" s="3" cm="1">
        <f t="array" ref="S227">_FV(A227,"Shares outstanding",TRUE)</f>
        <v>110688800</v>
      </c>
      <c r="T227" s="7" cm="1">
        <f t="array" ref="T227">_FV(A227,"Volume")</f>
        <v>739389</v>
      </c>
      <c r="U227" s="3" cm="1">
        <f t="array" ref="U227">IFERROR(_FV(A227,"Volume average",TRUE), "NA")</f>
        <v>4232537</v>
      </c>
      <c r="V227" s="5" cm="1">
        <f t="array" ref="V227">IFERROR(_FV(A227,"Beta"), "NA")</f>
        <v>1.7859</v>
      </c>
      <c r="W227" s="3" cm="1">
        <f t="array" ref="W227">_FV(A227,"Market cap",TRUE)</f>
        <v>2654870868</v>
      </c>
      <c r="X227" s="7" t="str" cm="1">
        <f t="array" ref="X227">IFERROR(_FV(A227,"P/E",TRUE), "NA")</f>
        <v>NA</v>
      </c>
      <c r="Y227" t="str" cm="1">
        <f t="array" ref="Y227">_FV(A227,"Instrument type",TRUE)</f>
        <v>Stock</v>
      </c>
      <c r="Z227" s="6" cm="1">
        <f t="array" ref="Z227">_FV(A227,"Last trade time",TRUE)</f>
        <v>45176.642980404686</v>
      </c>
      <c r="AA227" t="s">
        <v>204</v>
      </c>
      <c r="AB227" t="s">
        <v>26</v>
      </c>
      <c r="AC227" s="3">
        <v>153000000</v>
      </c>
      <c r="AD227" s="3" t="s">
        <v>26</v>
      </c>
      <c r="AE227" s="3">
        <v>3115000000</v>
      </c>
      <c r="AF227" s="7" cm="1">
        <f t="array" ref="AF227">IFERROR(_xldudf_FS_EQUITYMETRICS($B227, "ytd_price_return_daily"),"NA")</f>
        <v>-5.9410000000000001E-3</v>
      </c>
    </row>
    <row r="228" spans="1:32" x14ac:dyDescent="0.2">
      <c r="A228" s="1" t="e" vm="227">
        <v>#VALUE!</v>
      </c>
      <c r="B228" t="str" cm="1">
        <f t="array" ref="B228">_FV(A228,"Ticker symbol",TRUE)</f>
        <v>HRS</v>
      </c>
      <c r="C228" t="str" cm="1">
        <f t="array" ref="C228">_FV(A228,"Official name",TRUE)</f>
        <v>L3HARRIS TECHNOLOGIES, INC.</v>
      </c>
      <c r="D228" t="str" cm="1">
        <f t="array" ref="D228">_FV(A228,"Headquarters")</f>
        <v>1025 W Nasa Blvd, MELBOURNE, FL, 32919-0001 US</v>
      </c>
      <c r="E228" s="3" cm="1">
        <f t="array" ref="E228">IFERROR(_FV(A228,"Employees"), "NA")</f>
        <v>46000</v>
      </c>
      <c r="F228" t="str" cm="1">
        <f t="array" ref="F228">_FV(A228,"Industry")</f>
        <v>Aerospace &amp; Defense</v>
      </c>
      <c r="G228" s="3" cm="1">
        <f t="array" ref="G228">IFERROR(_FV(A228,"Year incorporated",TRUE), "NA")</f>
        <v>1926</v>
      </c>
      <c r="H228" s="3" t="str" cm="1">
        <f t="array" ref="H228">_FV(A228,"Exchange")</f>
        <v>Xetra</v>
      </c>
      <c r="I228" t="str" cm="1">
        <f t="array" ref="I228">_FV(A228,"Currency")</f>
        <v>EUR</v>
      </c>
      <c r="J228" s="7" cm="1">
        <f t="array" ref="J228">_FV(A228,"Price")</f>
        <v>158</v>
      </c>
      <c r="K228" s="7" cm="1">
        <f t="array" ref="K228">_FV(A228,"Previous close",TRUE)</f>
        <v>162.80000000000001</v>
      </c>
      <c r="L228" s="7" cm="1">
        <f t="array" ref="L228">_FV(A228,"Change")</f>
        <v>-4.8</v>
      </c>
      <c r="M228" s="4" cm="1">
        <f t="array" ref="M228">_FV(A228,"Change (%)",TRUE)</f>
        <v>-2.9484E-2</v>
      </c>
      <c r="N228" s="7" cm="1">
        <f t="array" ref="N228">IFERROR(_FV(A228,"Open"), "NA")</f>
        <v>158.05000000000001</v>
      </c>
      <c r="O228" s="7" cm="1">
        <f t="array" ref="O228">IFERROR(_FV(A228,"High"), "NA")</f>
        <v>158.05000000000001</v>
      </c>
      <c r="P228" s="7" cm="1">
        <f t="array" ref="P228">IFERROR(_FV(A228,"Low"), "NA")</f>
        <v>158</v>
      </c>
      <c r="Q228" s="7" cm="1">
        <f t="array" ref="Q228">IFERROR(_FV(A228,"52 week high",TRUE),"NA")</f>
        <v>255.25</v>
      </c>
      <c r="R228" s="7" cm="1">
        <f t="array" ref="R228">IFERROR(_FV(A228,"52 week low",TRUE),"NA")</f>
        <v>158</v>
      </c>
      <c r="S228" s="3" cm="1">
        <f t="array" ref="S228">_FV(A228,"Shares outstanding",TRUE)</f>
        <v>189132700</v>
      </c>
      <c r="T228" s="7" cm="1">
        <f t="array" ref="T228">_FV(A228,"Volume")</f>
        <v>35</v>
      </c>
      <c r="U228" s="3" cm="1">
        <f t="array" ref="U228">IFERROR(_FV(A228,"Volume average",TRUE), "NA")</f>
        <v>1169120</v>
      </c>
      <c r="V228" s="5" cm="1">
        <f t="array" ref="V228">IFERROR(_FV(A228,"Beta"), "NA")</f>
        <v>0.72519999999999996</v>
      </c>
      <c r="W228" s="3" cm="1">
        <f t="array" ref="W228">_FV(A228,"Market cap",TRUE)</f>
        <v>32188490000</v>
      </c>
      <c r="X228" s="7" cm="1">
        <f t="array" ref="X228">IFERROR(_FV(A228,"P/E",TRUE), "NA")</f>
        <v>42.25</v>
      </c>
      <c r="Y228" t="str" cm="1">
        <f t="array" ref="Y228">_FV(A228,"Instrument type",TRUE)</f>
        <v>Stock</v>
      </c>
      <c r="Z228" s="6" cm="1">
        <f t="array" ref="Z228">_FV(A228,"Last trade time",TRUE)</f>
        <v>45176.632569444446</v>
      </c>
      <c r="AA228" t="s">
        <v>64</v>
      </c>
      <c r="AB228" t="s">
        <v>26</v>
      </c>
      <c r="AC228" s="3" t="s">
        <v>26</v>
      </c>
      <c r="AD228" s="3" t="s">
        <v>26</v>
      </c>
      <c r="AE228" s="3" t="s">
        <v>26</v>
      </c>
      <c r="AF228" s="7" t="str" cm="1">
        <f t="array" ref="AF228">IFERROR(_xldudf_FS_EQUITYMETRICS($B228, "ytd_price_return_daily"),"NA")</f>
        <v>No data</v>
      </c>
    </row>
    <row r="229" spans="1:32" x14ac:dyDescent="0.2">
      <c r="A229" s="1" t="e" vm="228">
        <v>#VALUE!</v>
      </c>
      <c r="B229" t="str" cm="1">
        <f t="array" ref="B229">_FV(A229,"Ticker symbol",TRUE)</f>
        <v>LH</v>
      </c>
      <c r="C229" t="str" cm="1">
        <f t="array" ref="C229">_FV(A229,"Official name",TRUE)</f>
        <v>LABORATORY CORPORATION OF AMERICA HOLDINGS</v>
      </c>
      <c r="D229" t="str" cm="1">
        <f t="array" ref="D229">_FV(A229,"Headquarters")</f>
        <v>358 S MAIN ST, BURLINGTON, NC, 27215-5837 US</v>
      </c>
      <c r="E229" s="3" cm="1">
        <f t="array" ref="E229">IFERROR(_FV(A229,"Employees"), "NA")</f>
        <v>80000</v>
      </c>
      <c r="F229" t="str" cm="1">
        <f t="array" ref="F229">_FV(A229,"Industry")</f>
        <v>Healthcare Providers &amp; Services</v>
      </c>
      <c r="G229" s="3" cm="1">
        <f t="array" ref="G229">IFERROR(_FV(A229,"Year incorporated",TRUE), "NA")</f>
        <v>1994</v>
      </c>
      <c r="H229" s="3" t="str" cm="1">
        <f t="array" ref="H229">_FV(A229,"Exchange")</f>
        <v>New York Stock Exchange</v>
      </c>
      <c r="I229" t="str" cm="1">
        <f t="array" ref="I229">_FV(A229,"Currency")</f>
        <v>USD</v>
      </c>
      <c r="J229" s="7" cm="1">
        <f t="array" ref="J229">_FV(A229,"Price")</f>
        <v>204.69499999999999</v>
      </c>
      <c r="K229" s="7" cm="1">
        <f t="array" ref="K229">_FV(A229,"Previous close",TRUE)</f>
        <v>204.6</v>
      </c>
      <c r="L229" s="7" cm="1">
        <f t="array" ref="L229">_FV(A229,"Change")</f>
        <v>9.5000000000000001E-2</v>
      </c>
      <c r="M229" s="4" cm="1">
        <f t="array" ref="M229">_FV(A229,"Change (%)",TRUE)</f>
        <v>4.6430000000000001E-4</v>
      </c>
      <c r="N229" s="7" cm="1">
        <f t="array" ref="N229">IFERROR(_FV(A229,"Open"), "NA")</f>
        <v>205.33</v>
      </c>
      <c r="O229" s="7" cm="1">
        <f t="array" ref="O229">IFERROR(_FV(A229,"High"), "NA")</f>
        <v>205.49</v>
      </c>
      <c r="P229" s="7" cm="1">
        <f t="array" ref="P229">IFERROR(_FV(A229,"Low"), "NA")</f>
        <v>203.43</v>
      </c>
      <c r="Q229" s="7" cm="1">
        <f t="array" ref="Q229">IFERROR(_FV(A229,"52 week high",TRUE),"NA")</f>
        <v>222.41399999999999</v>
      </c>
      <c r="R229" s="7" cm="1">
        <f t="array" ref="R229">IFERROR(_FV(A229,"52 week low",TRUE),"NA")</f>
        <v>172.08949999999999</v>
      </c>
      <c r="S229" s="3" cm="1">
        <f t="array" ref="S229">_FV(A229,"Shares outstanding",TRUE)</f>
        <v>88600000</v>
      </c>
      <c r="T229" s="7" cm="1">
        <f t="array" ref="T229">_FV(A229,"Volume")</f>
        <v>162138</v>
      </c>
      <c r="U229" s="3" cm="1">
        <f t="array" ref="U229">IFERROR(_FV(A229,"Volume average",TRUE), "NA")</f>
        <v>760691</v>
      </c>
      <c r="V229" s="5" cm="1">
        <f t="array" ref="V229">IFERROR(_FV(A229,"Beta"), "NA")</f>
        <v>1.0810999999999999</v>
      </c>
      <c r="W229" s="3" cm="1">
        <f t="array" ref="W229">_FV(A229,"Market cap",TRUE)</f>
        <v>18135977000</v>
      </c>
      <c r="X229" s="7" cm="1">
        <f t="array" ref="X229">IFERROR(_FV(A229,"P/E",TRUE), "NA")</f>
        <v>23.049399999999999</v>
      </c>
      <c r="Y229" t="str" cm="1">
        <f t="array" ref="Y229">_FV(A229,"Instrument type",TRUE)</f>
        <v>Stock</v>
      </c>
      <c r="Z229" s="6" cm="1">
        <f t="array" ref="Z229">_FV(A229,"Last trade time",TRUE)</f>
        <v>45176.642952488284</v>
      </c>
      <c r="AA229" t="s">
        <v>205</v>
      </c>
      <c r="AB229">
        <v>1279100000</v>
      </c>
      <c r="AC229" s="3">
        <v>430000000</v>
      </c>
      <c r="AD229" s="3" t="s">
        <v>26</v>
      </c>
      <c r="AE229" s="3">
        <v>3078500000</v>
      </c>
      <c r="AF229" s="7" cm="1">
        <f t="array" ref="AF229">IFERROR(_xldudf_FS_EQUITYMETRICS($B229, "ytd_price_return_daily"),"NA")</f>
        <v>1.0655E-2</v>
      </c>
    </row>
    <row r="230" spans="1:32" x14ac:dyDescent="0.2">
      <c r="A230" s="1" t="e" vm="229">
        <v>#VALUE!</v>
      </c>
      <c r="B230" t="str" cm="1">
        <f t="array" ref="B230">_FV(A230,"Ticker symbol",TRUE)</f>
        <v>LRCX</v>
      </c>
      <c r="C230" t="str" cm="1">
        <f t="array" ref="C230">_FV(A230,"Official name",TRUE)</f>
        <v>LAM RESEARCH CORPORATION</v>
      </c>
      <c r="D230" t="str" cm="1">
        <f t="array" ref="D230">_FV(A230,"Headquarters")</f>
        <v>4650 Cushing Blvd, FREMONT, CA, 94538 US</v>
      </c>
      <c r="E230" s="3" cm="1">
        <f t="array" ref="E230">IFERROR(_FV(A230,"Employees"), "NA")</f>
        <v>17200</v>
      </c>
      <c r="F230" t="str" cm="1">
        <f t="array" ref="F230">_FV(A230,"Industry")</f>
        <v>Semiconductors &amp; Semiconductor Equipment</v>
      </c>
      <c r="G230" s="3" cm="1">
        <f t="array" ref="G230">IFERROR(_FV(A230,"Year incorporated",TRUE), "NA")</f>
        <v>1989</v>
      </c>
      <c r="H230" s="3" t="str" cm="1">
        <f t="array" ref="H230">_FV(A230,"Exchange")</f>
        <v>Nasdaq Stock Market</v>
      </c>
      <c r="I230" t="str" cm="1">
        <f t="array" ref="I230">_FV(A230,"Currency")</f>
        <v>USD</v>
      </c>
      <c r="J230" s="7" cm="1">
        <f t="array" ref="J230">_FV(A230,"Price")</f>
        <v>671.38499999999999</v>
      </c>
      <c r="K230" s="7" cm="1">
        <f t="array" ref="K230">_FV(A230,"Previous close",TRUE)</f>
        <v>696.24</v>
      </c>
      <c r="L230" s="7" cm="1">
        <f t="array" ref="L230">_FV(A230,"Change")</f>
        <v>-24.855</v>
      </c>
      <c r="M230" s="4" cm="1">
        <f t="array" ref="M230">_FV(A230,"Change (%)",TRUE)</f>
        <v>-3.5699000000000002E-2</v>
      </c>
      <c r="N230" s="7" cm="1">
        <f t="array" ref="N230">IFERROR(_FV(A230,"Open"), "NA")</f>
        <v>681</v>
      </c>
      <c r="O230" s="7" cm="1">
        <f t="array" ref="O230">IFERROR(_FV(A230,"High"), "NA")</f>
        <v>681.26</v>
      </c>
      <c r="P230" s="7" cm="1">
        <f t="array" ref="P230">IFERROR(_FV(A230,"Low"), "NA")</f>
        <v>665.17</v>
      </c>
      <c r="Q230" s="7" cm="1">
        <f t="array" ref="Q230">IFERROR(_FV(A230,"52 week high",TRUE),"NA")</f>
        <v>726.52499999999998</v>
      </c>
      <c r="R230" s="7" cm="1">
        <f t="array" ref="R230">IFERROR(_FV(A230,"52 week low",TRUE),"NA")</f>
        <v>299.59199999999998</v>
      </c>
      <c r="S230" s="3" cm="1">
        <f t="array" ref="S230">_FV(A230,"Shares outstanding",TRUE)</f>
        <v>132511700</v>
      </c>
      <c r="T230" s="7" cm="1">
        <f t="array" ref="T230">_FV(A230,"Volume")</f>
        <v>448798</v>
      </c>
      <c r="U230" s="3" cm="1">
        <f t="array" ref="U230">IFERROR(_FV(A230,"Volume average",TRUE), "NA")</f>
        <v>937552</v>
      </c>
      <c r="V230" s="5" cm="1">
        <f t="array" ref="V230">IFERROR(_FV(A230,"Beta"), "NA")</f>
        <v>1.4911000000000001</v>
      </c>
      <c r="W230" s="3" cm="1">
        <f t="array" ref="W230">_FV(A230,"Market cap",TRUE)</f>
        <v>88966367704</v>
      </c>
      <c r="X230" s="7" cm="1">
        <f t="array" ref="X230">IFERROR(_FV(A230,"P/E",TRUE), "NA")</f>
        <v>21.004799999999999</v>
      </c>
      <c r="Y230" t="str" cm="1">
        <f t="array" ref="Y230">_FV(A230,"Instrument type",TRUE)</f>
        <v>Stock</v>
      </c>
      <c r="Z230" s="6" cm="1">
        <f t="array" ref="Z230">_FV(A230,"Last trade time",TRUE)</f>
        <v>45176.642971678128</v>
      </c>
      <c r="AA230" t="s">
        <v>206</v>
      </c>
      <c r="AB230" t="s">
        <v>26</v>
      </c>
      <c r="AC230" s="3">
        <v>5337056000</v>
      </c>
      <c r="AD230" s="3" t="s">
        <v>26</v>
      </c>
      <c r="AE230" s="3" t="s">
        <v>26</v>
      </c>
      <c r="AF230" s="7" cm="1">
        <f t="array" ref="AF230">IFERROR(_xldudf_FS_EQUITYMETRICS($B230, "ytd_price_return_daily"),"NA")</f>
        <v>0.66730900000000004</v>
      </c>
    </row>
    <row r="231" spans="1:32" x14ac:dyDescent="0.2">
      <c r="A231" s="1" t="e" vm="230">
        <v>#VALUE!</v>
      </c>
      <c r="B231" t="str" cm="1">
        <f t="array" ref="B231">_FV(A231,"Ticker symbol",TRUE)</f>
        <v>LEG</v>
      </c>
      <c r="C231" t="str" cm="1">
        <f t="array" ref="C231">_FV(A231,"Official name",TRUE)</f>
        <v>LEGGETT &amp; PLATT, INCORPORATED</v>
      </c>
      <c r="D231" t="str" cm="1">
        <f t="array" ref="D231">_FV(A231,"Headquarters")</f>
        <v>No. 1 Leggett Road, CARTHAGE, MO, 64836 US</v>
      </c>
      <c r="E231" s="3" cm="1">
        <f t="array" ref="E231">IFERROR(_FV(A231,"Employees"), "NA")</f>
        <v>19900</v>
      </c>
      <c r="F231" t="str" cm="1">
        <f t="array" ref="F231">_FV(A231,"Industry")</f>
        <v>Household Goods</v>
      </c>
      <c r="G231" s="3" cm="1">
        <f t="array" ref="G231">IFERROR(_FV(A231,"Year incorporated",TRUE), "NA")</f>
        <v>1901</v>
      </c>
      <c r="H231" s="3" t="str" cm="1">
        <f t="array" ref="H231">_FV(A231,"Exchange")</f>
        <v>New York Stock Exchange</v>
      </c>
      <c r="I231" t="str" cm="1">
        <f t="array" ref="I231">_FV(A231,"Currency")</f>
        <v>USD</v>
      </c>
      <c r="J231" s="7" cm="1">
        <f t="array" ref="J231">_FV(A231,"Price")</f>
        <v>26.465</v>
      </c>
      <c r="K231" s="7" cm="1">
        <f t="array" ref="K231">_FV(A231,"Previous close",TRUE)</f>
        <v>27.03</v>
      </c>
      <c r="L231" s="7" cm="1">
        <f t="array" ref="L231">_FV(A231,"Change")</f>
        <v>-0.56499999999999995</v>
      </c>
      <c r="M231" s="4" cm="1">
        <f t="array" ref="M231">_FV(A231,"Change (%)",TRUE)</f>
        <v>-2.0903000000000001E-2</v>
      </c>
      <c r="N231" s="7" cm="1">
        <f t="array" ref="N231">IFERROR(_FV(A231,"Open"), "NA")</f>
        <v>27.04</v>
      </c>
      <c r="O231" s="7" cm="1">
        <f t="array" ref="O231">IFERROR(_FV(A231,"High"), "NA")</f>
        <v>27.04</v>
      </c>
      <c r="P231" s="7" cm="1">
        <f t="array" ref="P231">IFERROR(_FV(A231,"Low"), "NA")</f>
        <v>26.35</v>
      </c>
      <c r="Q231" s="7" cm="1">
        <f t="array" ref="Q231">IFERROR(_FV(A231,"52 week high",TRUE),"NA")</f>
        <v>39.634999999999998</v>
      </c>
      <c r="R231" s="7" cm="1">
        <f t="array" ref="R231">IFERROR(_FV(A231,"52 week low",TRUE),"NA")</f>
        <v>26.35</v>
      </c>
      <c r="S231" s="3" cm="1">
        <f t="array" ref="S231">_FV(A231,"Shares outstanding",TRUE)</f>
        <v>133194500</v>
      </c>
      <c r="T231" s="7" cm="1">
        <f t="array" ref="T231">_FV(A231,"Volume")</f>
        <v>175068</v>
      </c>
      <c r="U231" s="3" cm="1">
        <f t="array" ref="U231">IFERROR(_FV(A231,"Volume average",TRUE), "NA")</f>
        <v>973754</v>
      </c>
      <c r="V231" s="5" cm="1">
        <f t="array" ref="V231">IFERROR(_FV(A231,"Beta"), "NA")</f>
        <v>1.2982</v>
      </c>
      <c r="W231" s="3" cm="1">
        <f t="array" ref="W231">_FV(A231,"Market cap",TRUE)</f>
        <v>3524992442</v>
      </c>
      <c r="X231" s="7" cm="1">
        <f t="array" ref="X231">IFERROR(_FV(A231,"P/E",TRUE), "NA")</f>
        <v>15.885199999999999</v>
      </c>
      <c r="Y231" t="str" cm="1">
        <f t="array" ref="Y231">_FV(A231,"Instrument type",TRUE)</f>
        <v>Stock</v>
      </c>
      <c r="Z231" s="6" cm="1">
        <f t="array" ref="Z231">_FV(A231,"Last trade time",TRUE)</f>
        <v>45176.643005474216</v>
      </c>
      <c r="AA231" t="s">
        <v>207</v>
      </c>
      <c r="AB231">
        <v>309800000</v>
      </c>
      <c r="AC231" s="3">
        <v>316500000</v>
      </c>
      <c r="AD231" s="3">
        <v>609000000</v>
      </c>
      <c r="AE231" s="3">
        <v>968100000</v>
      </c>
      <c r="AF231" s="7" cm="1">
        <f t="array" ref="AF231">IFERROR(_xldudf_FS_EQUITYMETRICS($B231, "ytd_price_return_daily"),"NA")</f>
        <v>-0.158858</v>
      </c>
    </row>
    <row r="232" spans="1:32" x14ac:dyDescent="0.2">
      <c r="A232" s="1" t="e" vm="231">
        <v>#VALUE!</v>
      </c>
      <c r="B232" t="str" cm="1">
        <f t="array" ref="B232">_FV(A232,"Ticker symbol",TRUE)</f>
        <v>LEN</v>
      </c>
      <c r="C232" t="str" cm="1">
        <f t="array" ref="C232">_FV(A232,"Official name",TRUE)</f>
        <v>LENNAR CORPORATION</v>
      </c>
      <c r="D232" t="str" cm="1">
        <f t="array" ref="D232">_FV(A232,"Headquarters")</f>
        <v>5505 BLUE LAGOON DRIVE, MIAMI, FL, 33126 US</v>
      </c>
      <c r="E232" s="3" cm="1">
        <f t="array" ref="E232">IFERROR(_FV(A232,"Employees"), "NA")</f>
        <v>12012</v>
      </c>
      <c r="F232" t="str" cm="1">
        <f t="array" ref="F232">_FV(A232,"Industry")</f>
        <v>Homebuilding &amp; Construction Supplies</v>
      </c>
      <c r="G232" s="3" cm="1">
        <f t="array" ref="G232">IFERROR(_FV(A232,"Year incorporated",TRUE), "NA")</f>
        <v>1991</v>
      </c>
      <c r="H232" s="3" t="str" cm="1">
        <f t="array" ref="H232">_FV(A232,"Exchange")</f>
        <v>New York Stock Exchange</v>
      </c>
      <c r="I232" t="str" cm="1">
        <f t="array" ref="I232">_FV(A232,"Currency")</f>
        <v>USD</v>
      </c>
      <c r="J232" s="7" cm="1">
        <f t="array" ref="J232">_FV(A232,"Price")</f>
        <v>117.395</v>
      </c>
      <c r="K232" s="7" cm="1">
        <f t="array" ref="K232">_FV(A232,"Previous close",TRUE)</f>
        <v>116.94</v>
      </c>
      <c r="L232" s="7" cm="1">
        <f t="array" ref="L232">_FV(A232,"Change")</f>
        <v>0.45500000000000002</v>
      </c>
      <c r="M232" s="4" cm="1">
        <f t="array" ref="M232">_FV(A232,"Change (%)",TRUE)</f>
        <v>3.8909999999999999E-3</v>
      </c>
      <c r="N232" s="7" cm="1">
        <f t="array" ref="N232">IFERROR(_FV(A232,"Open"), "NA")</f>
        <v>116.37</v>
      </c>
      <c r="O232" s="7" cm="1">
        <f t="array" ref="O232">IFERROR(_FV(A232,"High"), "NA")</f>
        <v>117.77</v>
      </c>
      <c r="P232" s="7" cm="1">
        <f t="array" ref="P232">IFERROR(_FV(A232,"Low"), "NA")</f>
        <v>115.36</v>
      </c>
      <c r="Q232" s="7" cm="1">
        <f t="array" ref="Q232">IFERROR(_FV(A232,"52 week high",TRUE),"NA")</f>
        <v>133.24</v>
      </c>
      <c r="R232" s="7" cm="1">
        <f t="array" ref="R232">IFERROR(_FV(A232,"52 week low",TRUE),"NA")</f>
        <v>69.900000000000006</v>
      </c>
      <c r="S232" s="3" cm="1">
        <f t="array" ref="S232">_FV(A232,"Shares outstanding",TRUE)</f>
        <v>322320000</v>
      </c>
      <c r="T232" s="7" cm="1">
        <f t="array" ref="T232">_FV(A232,"Volume")</f>
        <v>443627</v>
      </c>
      <c r="U232" s="3" cm="1">
        <f t="array" ref="U232">IFERROR(_FV(A232,"Volume average",TRUE), "NA")</f>
        <v>2055649</v>
      </c>
      <c r="V232" s="5" cm="1">
        <f t="array" ref="V232">IFERROR(_FV(A232,"Beta"), "NA")</f>
        <v>1.4758</v>
      </c>
      <c r="W232" s="3" cm="1">
        <f t="array" ref="W232">_FV(A232,"Market cap",TRUE)</f>
        <v>37291830000</v>
      </c>
      <c r="X232" s="7" cm="1">
        <f t="array" ref="X232">IFERROR(_FV(A232,"P/E",TRUE), "NA")</f>
        <v>7.9756</v>
      </c>
      <c r="Y232" t="str" cm="1">
        <f t="array" ref="Y232">_FV(A232,"Instrument type",TRUE)</f>
        <v>Stock</v>
      </c>
      <c r="Z232" s="6" cm="1">
        <f t="array" ref="Z232">_FV(A232,"Last trade time",TRUE)</f>
        <v>45176.642805231248</v>
      </c>
      <c r="AA232" t="s">
        <v>208</v>
      </c>
      <c r="AB232" s="3" t="str" cm="1">
        <f t="array" ref="AB232">IFERROR(_xldudf_FS_EQUITYMETRICS($B232, "net_income", "FY")*1000*1000,"NA")</f>
        <v>NA</v>
      </c>
      <c r="AC232" s="3" t="str" cm="1">
        <f t="array" ref="AC232">IFERROR(_xldudf_FS_EQUITYMETRICS($B232, "cash_equiv", "FY")*1000*1000,"NA")</f>
        <v>NA</v>
      </c>
      <c r="AD232" s="3" t="str" cm="1">
        <f t="array" ref="AD232">IFERROR(_xldudf_FS_EQUITYMETRICS($B232, "account_receivable", "FY")*1000*1000,"NA")</f>
        <v>NA</v>
      </c>
      <c r="AE232" s="3" t="str" cm="1">
        <f t="array" ref="AE232">IFERROR(_xldudf_FS_EQUITYMETRICS($B232, "total_curr_lib", "FY")*1000*1000,"NA")</f>
        <v>NA</v>
      </c>
      <c r="AF232" s="7" cm="1">
        <f t="array" ref="AF232">IFERROR(_xldudf_FS_EQUITYMETRICS($B232, "ytd_price_return_daily"),"NA")</f>
        <v>0.267735</v>
      </c>
    </row>
    <row r="233" spans="1:32" x14ac:dyDescent="0.2">
      <c r="A233" s="1" t="e" vm="232">
        <v>#VALUE!</v>
      </c>
      <c r="B233" t="str" cm="1">
        <f t="array" ref="B233">_FV(A233,"Ticker symbol",TRUE)</f>
        <v>LSI</v>
      </c>
      <c r="C233" t="str" cm="1">
        <f t="array" ref="C233">_FV(A233,"Official name",TRUE)</f>
        <v>LIFE STORAGE, INC.</v>
      </c>
      <c r="D233" t="str" cm="1">
        <f t="array" ref="D233">_FV(A233,"Headquarters")</f>
        <v>6467 MAIN ST, WILLIAMSVILLE, NY, 14221 US</v>
      </c>
      <c r="E233" s="3" cm="1">
        <f t="array" ref="E233">IFERROR(_FV(A233,"Employees"), "NA")</f>
        <v>2508</v>
      </c>
      <c r="F233" t="str" cm="1">
        <f t="array" ref="F233">_FV(A233,"Industry")</f>
        <v>Residential &amp; Commercial REIT</v>
      </c>
      <c r="G233" s="3" cm="1">
        <f t="array" ref="G233">IFERROR(_FV(A233,"Year incorporated",TRUE), "NA")</f>
        <v>1995</v>
      </c>
      <c r="H233" s="3" t="str" cm="1">
        <f t="array" ref="H233">_FV(A233,"Exchange")</f>
        <v>New York Stock Exchange</v>
      </c>
      <c r="I233" t="str" cm="1">
        <f t="array" ref="I233">_FV(A233,"Currency")</f>
        <v>USD</v>
      </c>
      <c r="J233" s="7" cm="1">
        <f t="array" ref="J233">_FV(A233,"Price")</f>
        <v>133.1</v>
      </c>
      <c r="K233" s="7" cm="1">
        <f t="array" ref="K233">_FV(A233,"Previous close",TRUE)</f>
        <v>134.12</v>
      </c>
      <c r="L233" s="7" cm="1">
        <f t="array" ref="L233">_FV(A233,"Change")</f>
        <v>0</v>
      </c>
      <c r="M233" s="4" cm="1">
        <f t="array" ref="M233">_FV(A233,"Change (%)",TRUE)</f>
        <v>0</v>
      </c>
      <c r="N233" s="7" cm="1">
        <f t="array" ref="N233">IFERROR(_FV(A233,"Open"), "NA")</f>
        <v>135</v>
      </c>
      <c r="O233" s="7" cm="1">
        <f t="array" ref="O233">IFERROR(_FV(A233,"High"), "NA")</f>
        <v>139.19999999999999</v>
      </c>
      <c r="P233" s="7" cm="1">
        <f t="array" ref="P233">IFERROR(_FV(A233,"Low"), "NA")</f>
        <v>132.94</v>
      </c>
      <c r="Q233" s="7" cm="1">
        <f t="array" ref="Q233">IFERROR(_FV(A233,"52 week high",TRUE),"NA")</f>
        <v>146.66</v>
      </c>
      <c r="R233" s="7" cm="1">
        <f t="array" ref="R233">IFERROR(_FV(A233,"52 week low",TRUE),"NA")</f>
        <v>94.02</v>
      </c>
      <c r="S233" s="3" cm="1">
        <f t="array" ref="S233">_FV(A233,"Shares outstanding",TRUE)</f>
        <v>85093810</v>
      </c>
      <c r="T233" s="7" cm="1">
        <f t="array" ref="T233">_FV(A233,"Volume")</f>
        <v>7208602</v>
      </c>
      <c r="U233" s="3" cm="1">
        <f t="array" ref="U233">IFERROR(_FV(A233,"Volume average",TRUE), "NA")</f>
        <v>672330</v>
      </c>
      <c r="V233" s="5" cm="1">
        <f t="array" ref="V233">IFERROR(_FV(A233,"Beta"), "NA")</f>
        <v>0.6341</v>
      </c>
      <c r="W233" s="3" cm="1">
        <f t="array" ref="W233">_FV(A233,"Market cap",TRUE)</f>
        <v>11325986111</v>
      </c>
      <c r="X233" s="7" cm="1">
        <f t="array" ref="X233">IFERROR(_FV(A233,"P/E",TRUE), "NA")</f>
        <v>31.232299999999999</v>
      </c>
      <c r="Y233" t="str" cm="1">
        <f t="array" ref="Y233">_FV(A233,"Instrument type",TRUE)</f>
        <v>Stock</v>
      </c>
      <c r="Z233" s="6" cm="1">
        <f t="array" ref="Z233">_FV(A233,"Last trade time",TRUE)</f>
        <v>45126.958333344533</v>
      </c>
      <c r="AA233" t="s">
        <v>209</v>
      </c>
      <c r="AB233" s="3" t="str" cm="1">
        <f t="array" ref="AB233">IFERROR(_xldudf_FS_EQUITYMETRICS($B233, "net_income", "FY")*1000*1000,"NA")</f>
        <v>NA</v>
      </c>
      <c r="AC233" s="3" t="str" cm="1">
        <f t="array" ref="AC233">IFERROR(_xldudf_FS_EQUITYMETRICS($B233, "cash_equiv", "FY")*1000*1000,"NA")</f>
        <v>NA</v>
      </c>
      <c r="AD233" s="3" t="str" cm="1">
        <f t="array" ref="AD233">IFERROR(_xldudf_FS_EQUITYMETRICS($B233, "account_receivable", "FY")*1000*1000,"NA")</f>
        <v>NA</v>
      </c>
      <c r="AE233" s="3" t="str" cm="1">
        <f t="array" ref="AE233">IFERROR(_xldudf_FS_EQUITYMETRICS($B233, "total_curr_lib", "FY")*1000*1000,"NA")</f>
        <v>NA</v>
      </c>
      <c r="AF233" s="7" cm="1">
        <f t="array" ref="AF233">IFERROR(_xldudf_FS_EQUITYMETRICS($B233, "ytd_price_return_daily"),"NA")</f>
        <v>0.4129949</v>
      </c>
    </row>
    <row r="234" spans="1:32" x14ac:dyDescent="0.2">
      <c r="A234" s="1" t="e" vm="233">
        <v>#VALUE!</v>
      </c>
      <c r="B234" t="str" cm="1">
        <f t="array" ref="B234">_FV(A234,"Ticker symbol",TRUE)</f>
        <v>LNC</v>
      </c>
      <c r="C234" t="str" cm="1">
        <f t="array" ref="C234">_FV(A234,"Official name",TRUE)</f>
        <v>LINCOLN NATIONAL CORPORATION</v>
      </c>
      <c r="D234" t="str" cm="1">
        <f t="array" ref="D234">_FV(A234,"Headquarters")</f>
        <v>150 N RADNOR CHESTER RD, RADNOR, PA, 19087 US</v>
      </c>
      <c r="E234" s="3" cm="1">
        <f t="array" ref="E234">IFERROR(_FV(A234,"Employees"), "NA")</f>
        <v>11316</v>
      </c>
      <c r="F234" t="str" cm="1">
        <f t="array" ref="F234">_FV(A234,"Industry")</f>
        <v>Insurance</v>
      </c>
      <c r="G234" s="3" cm="1">
        <f t="array" ref="G234">IFERROR(_FV(A234,"Year incorporated",TRUE), "NA")</f>
        <v>1968</v>
      </c>
      <c r="H234" s="3" t="str" cm="1">
        <f t="array" ref="H234">_FV(A234,"Exchange")</f>
        <v>New York Stock Exchange</v>
      </c>
      <c r="I234" t="str" cm="1">
        <f t="array" ref="I234">_FV(A234,"Currency")</f>
        <v>USD</v>
      </c>
      <c r="J234" s="7" cm="1">
        <f t="array" ref="J234">_FV(A234,"Price")</f>
        <v>24.930099999999999</v>
      </c>
      <c r="K234" s="7" cm="1">
        <f t="array" ref="K234">_FV(A234,"Previous close",TRUE)</f>
        <v>25.52</v>
      </c>
      <c r="L234" s="7" cm="1">
        <f t="array" ref="L234">_FV(A234,"Change")</f>
        <v>-0.58989999999999998</v>
      </c>
      <c r="M234" s="4" cm="1">
        <f t="array" ref="M234">_FV(A234,"Change (%)",TRUE)</f>
        <v>-2.3115E-2</v>
      </c>
      <c r="N234" s="7" cm="1">
        <f t="array" ref="N234">IFERROR(_FV(A234,"Open"), "NA")</f>
        <v>25.42</v>
      </c>
      <c r="O234" s="7" cm="1">
        <f t="array" ref="O234">IFERROR(_FV(A234,"High"), "NA")</f>
        <v>25.629300000000001</v>
      </c>
      <c r="P234" s="7" cm="1">
        <f t="array" ref="P234">IFERROR(_FV(A234,"Low"), "NA")</f>
        <v>24.79</v>
      </c>
      <c r="Q234" s="7" cm="1">
        <f t="array" ref="Q234">IFERROR(_FV(A234,"52 week high",TRUE),"NA")</f>
        <v>54.590899999999998</v>
      </c>
      <c r="R234" s="7" cm="1">
        <f t="array" ref="R234">IFERROR(_FV(A234,"52 week low",TRUE),"NA")</f>
        <v>18.5</v>
      </c>
      <c r="S234" s="3" cm="1">
        <f t="array" ref="S234">_FV(A234,"Shares outstanding",TRUE)</f>
        <v>169638100</v>
      </c>
      <c r="T234" s="7" cm="1">
        <f t="array" ref="T234">_FV(A234,"Volume")</f>
        <v>563038</v>
      </c>
      <c r="U234" s="3" cm="1">
        <f t="array" ref="U234">IFERROR(_FV(A234,"Volume average",TRUE), "NA")</f>
        <v>2080020</v>
      </c>
      <c r="V234" s="5" cm="1">
        <f t="array" ref="V234">IFERROR(_FV(A234,"Beta"), "NA")</f>
        <v>1.8036000000000001</v>
      </c>
      <c r="W234" s="3" cm="1">
        <f t="array" ref="W234">_FV(A234,"Market cap",TRUE)</f>
        <v>4229094796</v>
      </c>
      <c r="X234" s="7" cm="1">
        <f t="array" ref="X234">IFERROR(_FV(A234,"P/E",TRUE), "NA")</f>
        <v>6.7282000000000002</v>
      </c>
      <c r="Y234" t="str" cm="1">
        <f t="array" ref="Y234">_FV(A234,"Instrument type",TRUE)</f>
        <v>Stock</v>
      </c>
      <c r="Z234" s="6" cm="1">
        <f t="array" ref="Z234">_FV(A234,"Last trade time",TRUE)</f>
        <v>45176.643056411718</v>
      </c>
      <c r="AA234" t="s">
        <v>210</v>
      </c>
      <c r="AB234" s="3" t="str" cm="1">
        <f t="array" ref="AB234">IFERROR(_xldudf_FS_EQUITYMETRICS($B234, "net_income", "FY")*1000*1000,"NA")</f>
        <v>NA</v>
      </c>
      <c r="AC234" s="3" t="str" cm="1">
        <f t="array" ref="AC234">IFERROR(_xldudf_FS_EQUITYMETRICS($B234, "cash_equiv", "FY")*1000*1000,"NA")</f>
        <v>NA</v>
      </c>
      <c r="AD234" s="3" t="str" cm="1">
        <f t="array" ref="AD234">IFERROR(_xldudf_FS_EQUITYMETRICS($B234, "account_receivable", "FY")*1000*1000,"NA")</f>
        <v>NA</v>
      </c>
      <c r="AE234" s="3" t="str" cm="1">
        <f t="array" ref="AE234">IFERROR(_xldudf_FS_EQUITYMETRICS($B234, "total_curr_lib", "FY")*1000*1000,"NA")</f>
        <v>NA</v>
      </c>
      <c r="AF234" s="7" cm="1">
        <f t="array" ref="AF234">IFERROR(_xldudf_FS_EQUITYMETRICS($B234, "ytd_price_return_daily"),"NA")</f>
        <v>-0.17513000000000001</v>
      </c>
    </row>
    <row r="235" spans="1:32" x14ac:dyDescent="0.2">
      <c r="A235" s="1" t="e" vm="234">
        <v>#VALUE!</v>
      </c>
      <c r="B235" t="str" cm="1">
        <f t="array" ref="B235">_FV(A235,"Ticker symbol",TRUE)</f>
        <v>FII</v>
      </c>
      <c r="C235" t="str" cm="1">
        <f t="array" ref="C235">_FV(A235,"Official name",TRUE)</f>
        <v>Lisi SA</v>
      </c>
      <c r="D235" t="str" cm="1">
        <f t="array" ref="D235">_FV(A235,"Headquarters")</f>
        <v>Le Millenium, 18 rue Albert Camus, CS 70431, BELFORT Cedex, BELFORT, BOURGOGNE-FRANCHE-COMTE, 90008 FR</v>
      </c>
      <c r="E235" s="3" cm="1">
        <f t="array" ref="E235">IFERROR(_FV(A235,"Employees"), "NA")</f>
        <v>9839</v>
      </c>
      <c r="F235" t="str" cm="1">
        <f t="array" ref="F235">_FV(A235,"Industry")</f>
        <v>Aerospace &amp; Defense</v>
      </c>
      <c r="G235" s="3" cm="1">
        <f t="array" ref="G235">IFERROR(_FV(A235,"Year incorporated",TRUE), "NA")</f>
        <v>1983</v>
      </c>
      <c r="H235" s="3" t="str" cm="1">
        <f t="array" ref="H235">_FV(A235,"Exchange")</f>
        <v>Euronext Paris</v>
      </c>
      <c r="I235" t="str" cm="1">
        <f t="array" ref="I235">_FV(A235,"Currency")</f>
        <v>EUR</v>
      </c>
      <c r="J235" s="7" cm="1">
        <f t="array" ref="J235">_FV(A235,"Price")</f>
        <v>22.2</v>
      </c>
      <c r="K235" s="7" cm="1">
        <f t="array" ref="K235">_FV(A235,"Previous close",TRUE)</f>
        <v>22.3</v>
      </c>
      <c r="L235" s="7" cm="1">
        <f t="array" ref="L235">_FV(A235,"Change")</f>
        <v>-0.1</v>
      </c>
      <c r="M235" s="4" cm="1">
        <f t="array" ref="M235">_FV(A235,"Change (%)",TRUE)</f>
        <v>-4.4840000000000001E-3</v>
      </c>
      <c r="N235" s="7" cm="1">
        <f t="array" ref="N235">IFERROR(_FV(A235,"Open"), "NA")</f>
        <v>22.3</v>
      </c>
      <c r="O235" s="7" cm="1">
        <f t="array" ref="O235">IFERROR(_FV(A235,"High"), "NA")</f>
        <v>22.35</v>
      </c>
      <c r="P235" s="7" cm="1">
        <f t="array" ref="P235">IFERROR(_FV(A235,"Low"), "NA")</f>
        <v>22.1</v>
      </c>
      <c r="Q235" s="7" cm="1">
        <f t="array" ref="Q235">IFERROR(_FV(A235,"52 week high",TRUE),"NA")</f>
        <v>27</v>
      </c>
      <c r="R235" s="7" cm="1">
        <f t="array" ref="R235">IFERROR(_FV(A235,"52 week low",TRUE),"NA")</f>
        <v>17.079999999999998</v>
      </c>
      <c r="S235" s="3" cm="1">
        <f t="array" ref="S235">_FV(A235,"Shares outstanding",TRUE)</f>
        <v>46538310</v>
      </c>
      <c r="T235" s="7" cm="1">
        <f t="array" ref="T235">_FV(A235,"Volume")</f>
        <v>1346</v>
      </c>
      <c r="U235" s="3" cm="1">
        <f t="array" ref="U235">IFERROR(_FV(A235,"Volume average",TRUE), "NA")</f>
        <v>15820</v>
      </c>
      <c r="V235" s="5" cm="1">
        <f t="array" ref="V235">IFERROR(_FV(A235,"Beta"), "NA")</f>
        <v>2.0325000000000002</v>
      </c>
      <c r="W235" s="3" cm="1">
        <f t="array" ref="W235">_FV(A235,"Market cap",TRUE)</f>
        <v>1037804000</v>
      </c>
      <c r="X235" s="7" cm="1">
        <f t="array" ref="X235">IFERROR(_FV(A235,"P/E",TRUE), "NA")</f>
        <v>30.0823</v>
      </c>
      <c r="Y235" t="str" cm="1">
        <f t="array" ref="Y235">_FV(A235,"Instrument type",TRUE)</f>
        <v>Stock</v>
      </c>
      <c r="Z235" s="6" cm="1">
        <f t="array" ref="Z235">_FV(A235,"Last trade time",TRUE)</f>
        <v>45176.630300925928</v>
      </c>
      <c r="AA235" t="s">
        <v>64</v>
      </c>
      <c r="AB235" s="3" t="str" cm="1">
        <f t="array" ref="AB235">IFERROR(_xldudf_FS_EQUITYMETRICS($B235, "net_income", "FY")*1000*1000,"NA")</f>
        <v>NA</v>
      </c>
      <c r="AC235" s="3" t="str" cm="1">
        <f t="array" ref="AC235">IFERROR(_xldudf_FS_EQUITYMETRICS($B235, "cash_equiv", "FY")*1000*1000,"NA")</f>
        <v>NA</v>
      </c>
      <c r="AD235" s="3" t="str" cm="1">
        <f t="array" ref="AD235">IFERROR(_xldudf_FS_EQUITYMETRICS($B235, "account_receivable", "FY")*1000*1000,"NA")</f>
        <v>NA</v>
      </c>
      <c r="AE235" s="3" t="str" cm="1">
        <f t="array" ref="AE235">IFERROR(_xldudf_FS_EQUITYMETRICS($B235, "total_curr_lib", "FY")*1000*1000,"NA")</f>
        <v>NA</v>
      </c>
      <c r="AF235" s="7" t="str" cm="1">
        <f t="array" ref="AF235">IFERROR(_xldudf_FS_EQUITYMETRICS($B235, "ytd_price_return_daily"),"NA")</f>
        <v>No data</v>
      </c>
    </row>
    <row r="236" spans="1:32" x14ac:dyDescent="0.2">
      <c r="A236" s="1" t="e" vm="235">
        <v>#VALUE!</v>
      </c>
      <c r="B236" t="str" cm="1">
        <f t="array" ref="B236">_FV(A236,"Ticker symbol",TRUE)</f>
        <v>LMT</v>
      </c>
      <c r="C236" t="str" cm="1">
        <f t="array" ref="C236">_FV(A236,"Official name",TRUE)</f>
        <v>LOCKHEED MARTIN CORPORATION</v>
      </c>
      <c r="D236" t="str" cm="1">
        <f t="array" ref="D236">_FV(A236,"Headquarters")</f>
        <v>6801 ROCKLEDGE DR, BETHESDA, MD, 20817 US</v>
      </c>
      <c r="E236" s="3" cm="1">
        <f t="array" ref="E236">IFERROR(_FV(A236,"Employees"), "NA")</f>
        <v>116000</v>
      </c>
      <c r="F236" t="str" cm="1">
        <f t="array" ref="F236">_FV(A236,"Industry")</f>
        <v>Aerospace &amp; Defense</v>
      </c>
      <c r="G236" s="3" cm="1">
        <f t="array" ref="G236">IFERROR(_FV(A236,"Year incorporated",TRUE), "NA")</f>
        <v>1994</v>
      </c>
      <c r="H236" s="3" t="str" cm="1">
        <f t="array" ref="H236">_FV(A236,"Exchange")</f>
        <v>New York Stock Exchange</v>
      </c>
      <c r="I236" t="str" cm="1">
        <f t="array" ref="I236">_FV(A236,"Currency")</f>
        <v>USD</v>
      </c>
      <c r="J236" s="7" cm="1">
        <f t="array" ref="J236">_FV(A236,"Price")</f>
        <v>426.92</v>
      </c>
      <c r="K236" s="7" cm="1">
        <f t="array" ref="K236">_FV(A236,"Previous close",TRUE)</f>
        <v>423.94</v>
      </c>
      <c r="L236" s="7" cm="1">
        <f t="array" ref="L236">_FV(A236,"Change")</f>
        <v>2.98</v>
      </c>
      <c r="M236" s="4" cm="1">
        <f t="array" ref="M236">_FV(A236,"Change (%)",TRUE)</f>
        <v>7.0289999999999997E-3</v>
      </c>
      <c r="N236" s="7" cm="1">
        <f t="array" ref="N236">IFERROR(_FV(A236,"Open"), "NA")</f>
        <v>424.495</v>
      </c>
      <c r="O236" s="7" cm="1">
        <f t="array" ref="O236">IFERROR(_FV(A236,"High"), "NA")</f>
        <v>426.995</v>
      </c>
      <c r="P236" s="7" cm="1">
        <f t="array" ref="P236">IFERROR(_FV(A236,"Low"), "NA")</f>
        <v>422.07749999999999</v>
      </c>
      <c r="Q236" s="7" cm="1">
        <f t="array" ref="Q236">IFERROR(_FV(A236,"52 week high",TRUE),"NA")</f>
        <v>508.1</v>
      </c>
      <c r="R236" s="7" cm="1">
        <f t="array" ref="R236">IFERROR(_FV(A236,"52 week low",TRUE),"NA")</f>
        <v>381.55</v>
      </c>
      <c r="S236" s="3" cm="1">
        <f t="array" ref="S236">_FV(A236,"Shares outstanding",TRUE)</f>
        <v>251831500</v>
      </c>
      <c r="T236" s="7" cm="1">
        <f t="array" ref="T236">_FV(A236,"Volume")</f>
        <v>446505</v>
      </c>
      <c r="U236" s="3" cm="1">
        <f t="array" ref="U236">IFERROR(_FV(A236,"Volume average",TRUE), "NA")</f>
        <v>894984</v>
      </c>
      <c r="V236" s="5" cm="1">
        <f t="array" ref="V236">IFERROR(_FV(A236,"Beta"), "NA")</f>
        <v>0.65720000000000001</v>
      </c>
      <c r="W236" s="3" cm="1">
        <f t="array" ref="W236">_FV(A236,"Market cap",TRUE)</f>
        <v>106761400000</v>
      </c>
      <c r="X236" s="7" cm="1">
        <f t="array" ref="X236">IFERROR(_FV(A236,"P/E",TRUE), "NA")</f>
        <v>15.4947</v>
      </c>
      <c r="Y236" t="str" cm="1">
        <f t="array" ref="Y236">_FV(A236,"Instrument type",TRUE)</f>
        <v>Stock</v>
      </c>
      <c r="Z236" s="6" cm="1">
        <f t="array" ref="Z236">_FV(A236,"Last trade time",TRUE)</f>
        <v>45176.643000404685</v>
      </c>
      <c r="AA236" t="s">
        <v>211</v>
      </c>
      <c r="AB236" s="3" t="str" cm="1">
        <f t="array" ref="AB236">IFERROR(_xldudf_FS_EQUITYMETRICS($B236, "net_income", "FY")*1000*1000,"NA")</f>
        <v>NA</v>
      </c>
      <c r="AC236" s="3" t="str" cm="1">
        <f t="array" ref="AC236">IFERROR(_xldudf_FS_EQUITYMETRICS($B236, "cash_equiv", "FY")*1000*1000,"NA")</f>
        <v>NA</v>
      </c>
      <c r="AD236" s="3" t="str" cm="1">
        <f t="array" ref="AD236">IFERROR(_xldudf_FS_EQUITYMETRICS($B236, "account_receivable", "FY")*1000*1000,"NA")</f>
        <v>NA</v>
      </c>
      <c r="AE236" s="3" t="str" cm="1">
        <f t="array" ref="AE236">IFERROR(_xldudf_FS_EQUITYMETRICS($B236, "total_curr_lib", "FY")*1000*1000,"NA")</f>
        <v>NA</v>
      </c>
      <c r="AF236" s="7" cm="1">
        <f t="array" ref="AF236">IFERROR(_xldudf_FS_EQUITYMETRICS($B236, "ytd_price_return_daily"),"NA")</f>
        <v>-8.4893999999999997E-2</v>
      </c>
    </row>
    <row r="237" spans="1:32" x14ac:dyDescent="0.2">
      <c r="A237" s="1" t="e" vm="236">
        <v>#VALUE!</v>
      </c>
      <c r="B237" t="str" cm="1">
        <f t="array" ref="B237">_FV(A237,"Ticker symbol",TRUE)</f>
        <v>L</v>
      </c>
      <c r="C237" t="str" cm="1">
        <f t="array" ref="C237">_FV(A237,"Official name",TRUE)</f>
        <v>LOEWS CORPORATION</v>
      </c>
      <c r="D237" t="str" cm="1">
        <f t="array" ref="D237">_FV(A237,"Headquarters")</f>
        <v>9 West 57Th Street, NEW YORK, NY, 10019-2714 US</v>
      </c>
      <c r="E237" s="3" cm="1">
        <f t="array" ref="E237">IFERROR(_FV(A237,"Employees"), "NA")</f>
        <v>12050</v>
      </c>
      <c r="F237" t="str" cm="1">
        <f t="array" ref="F237">_FV(A237,"Industry")</f>
        <v>Insurance</v>
      </c>
      <c r="G237" s="3" cm="1">
        <f t="array" ref="G237">IFERROR(_FV(A237,"Year incorporated",TRUE), "NA")</f>
        <v>1969</v>
      </c>
      <c r="H237" s="3" t="str" cm="1">
        <f t="array" ref="H237">_FV(A237,"Exchange")</f>
        <v>New York Stock Exchange</v>
      </c>
      <c r="I237" t="str" cm="1">
        <f t="array" ref="I237">_FV(A237,"Currency")</f>
        <v>USD</v>
      </c>
      <c r="J237" s="7" cm="1">
        <f t="array" ref="J237">_FV(A237,"Price")</f>
        <v>62.15</v>
      </c>
      <c r="K237" s="7" cm="1">
        <f t="array" ref="K237">_FV(A237,"Previous close",TRUE)</f>
        <v>61.72</v>
      </c>
      <c r="L237" s="7" cm="1">
        <f t="array" ref="L237">_FV(A237,"Change")</f>
        <v>0.43</v>
      </c>
      <c r="M237" s="4" cm="1">
        <f t="array" ref="M237">_FV(A237,"Change (%)",TRUE)</f>
        <v>6.9670000000000001E-3</v>
      </c>
      <c r="N237" s="7" cm="1">
        <f t="array" ref="N237">IFERROR(_FV(A237,"Open"), "NA")</f>
        <v>62.09</v>
      </c>
      <c r="O237" s="7" cm="1">
        <f t="array" ref="O237">IFERROR(_FV(A237,"High"), "NA")</f>
        <v>62.25</v>
      </c>
      <c r="P237" s="7" cm="1">
        <f t="array" ref="P237">IFERROR(_FV(A237,"Low"), "NA")</f>
        <v>61.75</v>
      </c>
      <c r="Q237" s="7" cm="1">
        <f t="array" ref="Q237">IFERROR(_FV(A237,"52 week high",TRUE),"NA")</f>
        <v>63.93</v>
      </c>
      <c r="R237" s="7" cm="1">
        <f t="array" ref="R237">IFERROR(_FV(A237,"52 week low",TRUE),"NA")</f>
        <v>49.36</v>
      </c>
      <c r="S237" s="3" cm="1">
        <f t="array" ref="S237">_FV(A237,"Shares outstanding",TRUE)</f>
        <v>225508700</v>
      </c>
      <c r="T237" s="7" cm="1">
        <f t="array" ref="T237">_FV(A237,"Volume")</f>
        <v>176372</v>
      </c>
      <c r="U237" s="3" cm="1">
        <f t="array" ref="U237">IFERROR(_FV(A237,"Volume average",TRUE), "NA")</f>
        <v>582806</v>
      </c>
      <c r="V237" s="5" cm="1">
        <f t="array" ref="V237">IFERROR(_FV(A237,"Beta"), "NA")</f>
        <v>0.83660000000000001</v>
      </c>
      <c r="W237" s="3" cm="1">
        <f t="array" ref="W237">_FV(A237,"Market cap",TRUE)</f>
        <v>13918390000</v>
      </c>
      <c r="X237" s="7" cm="1">
        <f t="array" ref="X237">IFERROR(_FV(A237,"P/E",TRUE), "NA")</f>
        <v>11.7483</v>
      </c>
      <c r="Y237" t="str" cm="1">
        <f t="array" ref="Y237">_FV(A237,"Instrument type",TRUE)</f>
        <v>Stock</v>
      </c>
      <c r="Z237" s="6" cm="1">
        <f t="array" ref="Z237">_FV(A237,"Last trade time",TRUE)</f>
        <v>45176.642889085153</v>
      </c>
      <c r="AA237" t="s">
        <v>212</v>
      </c>
      <c r="AB237" s="3" t="str" cm="1">
        <f t="array" ref="AB237">IFERROR(_xldudf_FS_EQUITYMETRICS($B237, "net_income", "FY")*1000*1000,"NA")</f>
        <v>NA</v>
      </c>
      <c r="AC237" s="3" t="str" cm="1">
        <f t="array" ref="AC237">IFERROR(_xldudf_FS_EQUITYMETRICS($B237, "cash_equiv", "FY")*1000*1000,"NA")</f>
        <v>NA</v>
      </c>
      <c r="AD237" s="3" t="str" cm="1">
        <f t="array" ref="AD237">IFERROR(_xldudf_FS_EQUITYMETRICS($B237, "account_receivable", "FY")*1000*1000,"NA")</f>
        <v>NA</v>
      </c>
      <c r="AE237" s="3" t="str" cm="1">
        <f t="array" ref="AE237">IFERROR(_xldudf_FS_EQUITYMETRICS($B237, "total_curr_lib", "FY")*1000*1000,"NA")</f>
        <v>NA</v>
      </c>
      <c r="AF237" s="7" cm="1">
        <f t="array" ref="AF237">IFERROR(_xldudf_FS_EQUITYMETRICS($B237, "ytd_price_return_daily"),"NA")</f>
        <v>5.8289000000000001E-2</v>
      </c>
    </row>
    <row r="238" spans="1:32" x14ac:dyDescent="0.2">
      <c r="A238" s="1" t="e" vm="237">
        <v>#VALUE!</v>
      </c>
      <c r="B238" t="str" cm="1">
        <f t="array" ref="B238">_FV(A238,"Ticker symbol",TRUE)</f>
        <v>LOW</v>
      </c>
      <c r="C238" t="str" cm="1">
        <f t="array" ref="C238">_FV(A238,"Official name",TRUE)</f>
        <v>LOWE'S COMPANIES, INC.</v>
      </c>
      <c r="D238" t="str" cm="1">
        <f t="array" ref="D238">_FV(A238,"Headquarters")</f>
        <v>1000 Lowes Blvd, MOORESVILLE, NC, 28117-8520 US</v>
      </c>
      <c r="E238" s="3" cm="1">
        <f t="array" ref="E238">IFERROR(_FV(A238,"Employees"), "NA")</f>
        <v>182000</v>
      </c>
      <c r="F238" t="str" cm="1">
        <f t="array" ref="F238">_FV(A238,"Industry")</f>
        <v>Specialty Retailers</v>
      </c>
      <c r="G238" s="3" cm="1">
        <f t="array" ref="G238">IFERROR(_FV(A238,"Year incorporated",TRUE), "NA")</f>
        <v>1952</v>
      </c>
      <c r="H238" s="3" t="str" cm="1">
        <f t="array" ref="H238">_FV(A238,"Exchange")</f>
        <v>New York Stock Exchange</v>
      </c>
      <c r="I238" t="str" cm="1">
        <f t="array" ref="I238">_FV(A238,"Currency")</f>
        <v>USD</v>
      </c>
      <c r="J238" s="7" cm="1">
        <f t="array" ref="J238">_FV(A238,"Price")</f>
        <v>232.84</v>
      </c>
      <c r="K238" s="7" cm="1">
        <f t="array" ref="K238">_FV(A238,"Previous close",TRUE)</f>
        <v>229.61</v>
      </c>
      <c r="L238" s="7" cm="1">
        <f t="array" ref="L238">_FV(A238,"Change")</f>
        <v>3.23</v>
      </c>
      <c r="M238" s="4" cm="1">
        <f t="array" ref="M238">_FV(A238,"Change (%)",TRUE)</f>
        <v>1.4067000000000001E-2</v>
      </c>
      <c r="N238" s="7" cm="1">
        <f t="array" ref="N238">IFERROR(_FV(A238,"Open"), "NA")</f>
        <v>228.88</v>
      </c>
      <c r="O238" s="7" cm="1">
        <f t="array" ref="O238">IFERROR(_FV(A238,"High"), "NA")</f>
        <v>232.87</v>
      </c>
      <c r="P238" s="7" cm="1">
        <f t="array" ref="P238">IFERROR(_FV(A238,"Low"), "NA")</f>
        <v>228.88</v>
      </c>
      <c r="Q238" s="7" cm="1">
        <f t="array" ref="Q238">IFERROR(_FV(A238,"52 week high",TRUE),"NA")</f>
        <v>237.20500000000001</v>
      </c>
      <c r="R238" s="7" cm="1">
        <f t="array" ref="R238">IFERROR(_FV(A238,"52 week low",TRUE),"NA")</f>
        <v>176.5</v>
      </c>
      <c r="S238" s="3" cm="1">
        <f t="array" ref="S238">_FV(A238,"Shares outstanding",TRUE)</f>
        <v>577115200</v>
      </c>
      <c r="T238" s="7" cm="1">
        <f t="array" ref="T238">_FV(A238,"Volume")</f>
        <v>774304</v>
      </c>
      <c r="U238" s="3" cm="1">
        <f t="array" ref="U238">IFERROR(_FV(A238,"Volume average",TRUE), "NA")</f>
        <v>2326347</v>
      </c>
      <c r="V238" s="5" cm="1">
        <f t="array" ref="V238">IFERROR(_FV(A238,"Beta"), "NA")</f>
        <v>1.0768</v>
      </c>
      <c r="W238" s="3" cm="1">
        <f t="array" ref="W238">_FV(A238,"Market cap",TRUE)</f>
        <v>134375503168</v>
      </c>
      <c r="X238" s="7" cm="1">
        <f t="array" ref="X238">IFERROR(_FV(A238,"P/E",TRUE), "NA")</f>
        <v>22.234300000000001</v>
      </c>
      <c r="Y238" t="str" cm="1">
        <f t="array" ref="Y238">_FV(A238,"Instrument type",TRUE)</f>
        <v>Stock</v>
      </c>
      <c r="Z238" s="6" cm="1">
        <f t="array" ref="Z238">_FV(A238,"Last trade time",TRUE)</f>
        <v>45176.64294717578</v>
      </c>
      <c r="AA238" t="s">
        <v>213</v>
      </c>
      <c r="AB238" s="3" t="str" cm="1">
        <f t="array" ref="AB238">IFERROR(_xldudf_FS_EQUITYMETRICS($B238, "net_income", "FY")*1000*1000,"NA")</f>
        <v>NA</v>
      </c>
      <c r="AC238" s="3" t="str" cm="1">
        <f t="array" ref="AC238">IFERROR(_xldudf_FS_EQUITYMETRICS($B238, "cash_equiv", "FY")*1000*1000,"NA")</f>
        <v>NA</v>
      </c>
      <c r="AD238" s="3" t="str" cm="1">
        <f t="array" ref="AD238">IFERROR(_xldudf_FS_EQUITYMETRICS($B238, "account_receivable", "FY")*1000*1000,"NA")</f>
        <v>NA</v>
      </c>
      <c r="AE238" s="3" t="str" cm="1">
        <f t="array" ref="AE238">IFERROR(_xldudf_FS_EQUITYMETRICS($B238, "total_curr_lib", "FY")*1000*1000,"NA")</f>
        <v>NA</v>
      </c>
      <c r="AF238" s="7" cm="1">
        <f t="array" ref="AF238">IFERROR(_xldudf_FS_EQUITYMETRICS($B238, "ytd_price_return_daily"),"NA")</f>
        <v>0.15654499999999999</v>
      </c>
    </row>
    <row r="239" spans="1:32" x14ac:dyDescent="0.2">
      <c r="A239" s="1" t="e" vm="238">
        <v>#VALUE!</v>
      </c>
      <c r="B239" t="str" cm="1">
        <f t="array" ref="B239">_FV(A239,"Ticker symbol",TRUE)</f>
        <v>LUK</v>
      </c>
      <c r="C239" t="str" cm="1">
        <f t="array" ref="C239">_FV(A239,"Official name",TRUE)</f>
        <v>LUKARDI S.A.</v>
      </c>
      <c r="D239" t="str" cm="1">
        <f t="array" ref="D239">_FV(A239,"Headquarters")</f>
        <v>ul. Teczowa 3, POZNAN, WOJ. WIELKOPOLSKIE, 60-275 PL</v>
      </c>
      <c r="E239" s="3" t="str" cm="1">
        <f t="array" ref="E239">IFERROR(_FV(A239,"Employees"), "NA")</f>
        <v>NA</v>
      </c>
      <c r="F239" t="str" cm="1">
        <f t="array" ref="F239">_FV(A239,"Industry")</f>
        <v>Software &amp; IT Services</v>
      </c>
      <c r="G239" s="3" cm="1">
        <f t="array" ref="G239">IFERROR(_FV(A239,"Year incorporated",TRUE), "NA")</f>
        <v>2015</v>
      </c>
      <c r="H239" s="3" t="str" cm="1">
        <f t="array" ref="H239">_FV(A239,"Exchange")</f>
        <v>Warsaw Stock Exchange</v>
      </c>
      <c r="I239" t="str" cm="1">
        <f t="array" ref="I239">_FV(A239,"Currency")</f>
        <v>PLN</v>
      </c>
      <c r="J239" s="7" cm="1">
        <f t="array" ref="J239">_FV(A239,"Price")</f>
        <v>0.54500000000000004</v>
      </c>
      <c r="K239" s="7" cm="1">
        <f t="array" ref="K239">_FV(A239,"Previous close",TRUE)</f>
        <v>0.54500000000000004</v>
      </c>
      <c r="L239" s="7" cm="1">
        <f t="array" ref="L239">_FV(A239,"Change")</f>
        <v>0</v>
      </c>
      <c r="M239" s="4" cm="1">
        <f t="array" ref="M239">_FV(A239,"Change (%)",TRUE)</f>
        <v>0</v>
      </c>
      <c r="N239" s="7" cm="1">
        <f t="array" ref="N239">IFERROR(_FV(A239,"Open"), "NA")</f>
        <v>0.55000000000000004</v>
      </c>
      <c r="O239" s="7" cm="1">
        <f t="array" ref="O239">IFERROR(_FV(A239,"High"), "NA")</f>
        <v>0.62</v>
      </c>
      <c r="P239" s="7" cm="1">
        <f t="array" ref="P239">IFERROR(_FV(A239,"Low"), "NA")</f>
        <v>0.54500000000000004</v>
      </c>
      <c r="Q239" s="7" cm="1">
        <f t="array" ref="Q239">IFERROR(_FV(A239,"52 week high",TRUE),"NA")</f>
        <v>1.1399999999999999</v>
      </c>
      <c r="R239" s="7" cm="1">
        <f t="array" ref="R239">IFERROR(_FV(A239,"52 week low",TRUE),"NA")</f>
        <v>0.505</v>
      </c>
      <c r="S239" s="3" cm="1">
        <f t="array" ref="S239">_FV(A239,"Shares outstanding",TRUE)</f>
        <v>58503470</v>
      </c>
      <c r="T239" s="7" cm="1">
        <f t="array" ref="T239">_FV(A239,"Volume")</f>
        <v>2501</v>
      </c>
      <c r="U239" s="3" cm="1">
        <f t="array" ref="U239">IFERROR(_FV(A239,"Volume average",TRUE), "NA")</f>
        <v>1930</v>
      </c>
      <c r="V239" s="5" cm="1">
        <f t="array" ref="V239">IFERROR(_FV(A239,"Beta"), "NA")</f>
        <v>0.94489999999999996</v>
      </c>
      <c r="W239" s="3" cm="1">
        <f t="array" ref="W239">_FV(A239,"Market cap",TRUE)</f>
        <v>31884390</v>
      </c>
      <c r="X239" s="7" cm="1">
        <f t="array" ref="X239">IFERROR(_FV(A239,"P/E",TRUE), "NA")</f>
        <v>300</v>
      </c>
      <c r="Y239" t="str" cm="1">
        <f t="array" ref="Y239">_FV(A239,"Instrument type",TRUE)</f>
        <v>Stock</v>
      </c>
      <c r="Z239" s="6" cm="1">
        <f t="array" ref="Z239">_FV(A239,"Last trade time",TRUE)</f>
        <v>45176.625</v>
      </c>
      <c r="AA239" t="s">
        <v>64</v>
      </c>
      <c r="AB239" s="3" t="str" cm="1">
        <f t="array" ref="AB239">IFERROR(_xldudf_FS_EQUITYMETRICS($B239, "net_income", "FY")*1000*1000,"NA")</f>
        <v>NA</v>
      </c>
      <c r="AC239" s="3" t="str" cm="1">
        <f t="array" ref="AC239">IFERROR(_xldudf_FS_EQUITYMETRICS($B239, "cash_equiv", "FY")*1000*1000,"NA")</f>
        <v>NA</v>
      </c>
      <c r="AD239" s="3" t="str" cm="1">
        <f t="array" ref="AD239">IFERROR(_xldudf_FS_EQUITYMETRICS($B239, "account_receivable", "FY")*1000*1000,"NA")</f>
        <v>NA</v>
      </c>
      <c r="AE239" s="3" t="str" cm="1">
        <f t="array" ref="AE239">IFERROR(_xldudf_FS_EQUITYMETRICS($B239, "total_curr_lib", "FY")*1000*1000,"NA")</f>
        <v>NA</v>
      </c>
      <c r="AF239" s="7" t="str" cm="1">
        <f t="array" ref="AF239">IFERROR(_xldudf_FS_EQUITYMETRICS($B239, "ytd_price_return_daily"),"NA")</f>
        <v>No data</v>
      </c>
    </row>
    <row r="240" spans="1:32" x14ac:dyDescent="0.2">
      <c r="A240" s="1" t="e" vm="239">
        <v>#VALUE!</v>
      </c>
      <c r="B240" t="str" cm="1">
        <f t="array" ref="B240">_FV(A240,"Ticker symbol",TRUE)</f>
        <v>MTB</v>
      </c>
      <c r="C240" t="str" cm="1">
        <f t="array" ref="C240">_FV(A240,"Official name",TRUE)</f>
        <v>M&amp;T BANK CORPORATION</v>
      </c>
      <c r="D240" t="str" cm="1">
        <f t="array" ref="D240">_FV(A240,"Headquarters")</f>
        <v>One M&amp;T Plaza, BUFFALO, NY, 14203 US</v>
      </c>
      <c r="E240" s="3" cm="1">
        <f t="array" ref="E240">IFERROR(_FV(A240,"Employees"), "NA")</f>
        <v>22210</v>
      </c>
      <c r="F240" t="str" cm="1">
        <f t="array" ref="F240">_FV(A240,"Industry")</f>
        <v>Banking Services</v>
      </c>
      <c r="G240" s="3" cm="1">
        <f t="array" ref="G240">IFERROR(_FV(A240,"Year incorporated",TRUE), "NA")</f>
        <v>1969</v>
      </c>
      <c r="H240" s="3" t="str" cm="1">
        <f t="array" ref="H240">_FV(A240,"Exchange")</f>
        <v>New York Stock Exchange</v>
      </c>
      <c r="I240" t="str" cm="1">
        <f t="array" ref="I240">_FV(A240,"Currency")</f>
        <v>USD</v>
      </c>
      <c r="J240" s="7" cm="1">
        <f t="array" ref="J240">_FV(A240,"Price")</f>
        <v>120.44499999999999</v>
      </c>
      <c r="K240" s="7" cm="1">
        <f t="array" ref="K240">_FV(A240,"Previous close",TRUE)</f>
        <v>121.79</v>
      </c>
      <c r="L240" s="7" cm="1">
        <f t="array" ref="L240">_FV(A240,"Change")</f>
        <v>-1.345</v>
      </c>
      <c r="M240" s="4" cm="1">
        <f t="array" ref="M240">_FV(A240,"Change (%)",TRUE)</f>
        <v>-1.1044E-2</v>
      </c>
      <c r="N240" s="7" cm="1">
        <f t="array" ref="N240">IFERROR(_FV(A240,"Open"), "NA")</f>
        <v>121.34</v>
      </c>
      <c r="O240" s="7" cm="1">
        <f t="array" ref="O240">IFERROR(_FV(A240,"High"), "NA")</f>
        <v>122.1</v>
      </c>
      <c r="P240" s="7" cm="1">
        <f t="array" ref="P240">IFERROR(_FV(A240,"Low"), "NA")</f>
        <v>119.6</v>
      </c>
      <c r="Q240" s="7" cm="1">
        <f t="array" ref="Q240">IFERROR(_FV(A240,"52 week high",TRUE),"NA")</f>
        <v>192.56</v>
      </c>
      <c r="R240" s="7" cm="1">
        <f t="array" ref="R240">IFERROR(_FV(A240,"52 week low",TRUE),"NA")</f>
        <v>109.36</v>
      </c>
      <c r="S240" s="3" cm="1">
        <f t="array" ref="S240">_FV(A240,"Shares outstanding",TRUE)</f>
        <v>165948600</v>
      </c>
      <c r="T240" s="7" cm="1">
        <f t="array" ref="T240">_FV(A240,"Volume")</f>
        <v>190640</v>
      </c>
      <c r="U240" s="3" cm="1">
        <f t="array" ref="U240">IFERROR(_FV(A240,"Volume average",TRUE), "NA")</f>
        <v>733660</v>
      </c>
      <c r="V240" s="5" cm="1">
        <f t="array" ref="V240">IFERROR(_FV(A240,"Beta"), "NA")</f>
        <v>0.80740000000000001</v>
      </c>
      <c r="W240" s="3" cm="1">
        <f t="array" ref="W240">_FV(A240,"Market cap",TRUE)</f>
        <v>19987679127</v>
      </c>
      <c r="X240" s="7" cm="1">
        <f t="array" ref="X240">IFERROR(_FV(A240,"P/E",TRUE), "NA")</f>
        <v>7.1955</v>
      </c>
      <c r="Y240" t="str" cm="1">
        <f t="array" ref="Y240">_FV(A240,"Instrument type",TRUE)</f>
        <v>Stock</v>
      </c>
      <c r="Z240" s="6" cm="1">
        <f t="array" ref="Z240">_FV(A240,"Last trade time",TRUE)</f>
        <v>45176.643003032033</v>
      </c>
      <c r="AA240" t="s">
        <v>40</v>
      </c>
      <c r="AB240" s="3" t="str" cm="1">
        <f t="array" ref="AB240">IFERROR(_xldudf_FS_EQUITYMETRICS($B240, "net_income", "FY")*1000*1000,"NA")</f>
        <v>NA</v>
      </c>
      <c r="AC240" s="3" t="str" cm="1">
        <f t="array" ref="AC240">IFERROR(_xldudf_FS_EQUITYMETRICS($B240, "cash_equiv", "FY")*1000*1000,"NA")</f>
        <v>NA</v>
      </c>
      <c r="AD240" s="3" t="str" cm="1">
        <f t="array" ref="AD240">IFERROR(_xldudf_FS_EQUITYMETRICS($B240, "account_receivable", "FY")*1000*1000,"NA")</f>
        <v>NA</v>
      </c>
      <c r="AE240" s="3" t="str" cm="1">
        <f t="array" ref="AE240">IFERROR(_xldudf_FS_EQUITYMETRICS($B240, "total_curr_lib", "FY")*1000*1000,"NA")</f>
        <v>NA</v>
      </c>
      <c r="AF240" s="7" cm="1">
        <f t="array" ref="AF240">IFERROR(_xldudf_FS_EQUITYMETRICS($B240, "ytd_price_return_daily"),"NA")</f>
        <v>-0.14649100000000001</v>
      </c>
    </row>
    <row r="241" spans="1:32" x14ac:dyDescent="0.2">
      <c r="A241" s="1" t="e" vm="240">
        <v>#VALUE!</v>
      </c>
      <c r="B241" t="str" cm="1">
        <f t="array" ref="B241">_FV(A241,"Ticker symbol",TRUE)</f>
        <v>FDO</v>
      </c>
      <c r="C241" t="str" cm="1">
        <f t="array" ref="C241">_FV(A241,"Official name",TRUE)</f>
        <v>MACY'S, INC.</v>
      </c>
      <c r="D241" t="str" cm="1">
        <f t="array" ref="D241">_FV(A241,"Headquarters")</f>
        <v>151 West 34Th Street, NEW YORK, NY, 10001 US</v>
      </c>
      <c r="E241" s="3" cm="1">
        <f t="array" ref="E241">IFERROR(_FV(A241,"Employees"), "NA")</f>
        <v>94570</v>
      </c>
      <c r="F241" t="str" cm="1">
        <f t="array" ref="F241">_FV(A241,"Industry")</f>
        <v>Diversified Retail</v>
      </c>
      <c r="G241" s="3" cm="1">
        <f t="array" ref="G241">IFERROR(_FV(A241,"Year incorporated",TRUE), "NA")</f>
        <v>1985</v>
      </c>
      <c r="H241" s="3" t="str" cm="1">
        <f t="array" ref="H241">_FV(A241,"Exchange")</f>
        <v>Xetra</v>
      </c>
      <c r="I241" t="str" cm="1">
        <f t="array" ref="I241">_FV(A241,"Currency")</f>
        <v>EUR</v>
      </c>
      <c r="J241" s="7" cm="1">
        <f t="array" ref="J241">_FV(A241,"Price")</f>
        <v>11.074999999999999</v>
      </c>
      <c r="K241" s="7" cm="1">
        <f t="array" ref="K241">_FV(A241,"Previous close",TRUE)</f>
        <v>11.08</v>
      </c>
      <c r="L241" s="7" cm="1">
        <f t="array" ref="L241">_FV(A241,"Change")</f>
        <v>-5.0000000000000001E-3</v>
      </c>
      <c r="M241" s="4" cm="1">
        <f t="array" ref="M241">_FV(A241,"Change (%)",TRUE)</f>
        <v>-4.5130000000000002E-4</v>
      </c>
      <c r="N241" s="7" cm="1">
        <f t="array" ref="N241">IFERROR(_FV(A241,"Open"), "NA")</f>
        <v>10.91</v>
      </c>
      <c r="O241" s="7" cm="1">
        <f t="array" ref="O241">IFERROR(_FV(A241,"High"), "NA")</f>
        <v>11.09</v>
      </c>
      <c r="P241" s="7" cm="1">
        <f t="array" ref="P241">IFERROR(_FV(A241,"Low"), "NA")</f>
        <v>10.81</v>
      </c>
      <c r="Q241" s="7" cm="1">
        <f t="array" ref="Q241">IFERROR(_FV(A241,"52 week high",TRUE),"NA")</f>
        <v>25.1</v>
      </c>
      <c r="R241" s="7" cm="1">
        <f t="array" ref="R241">IFERROR(_FV(A241,"52 week low",TRUE),"NA")</f>
        <v>10.81</v>
      </c>
      <c r="S241" s="3" cm="1">
        <f t="array" ref="S241">_FV(A241,"Shares outstanding",TRUE)</f>
        <v>273634200</v>
      </c>
      <c r="T241" s="7" cm="1">
        <f t="array" ref="T241">_FV(A241,"Volume")</f>
        <v>31998</v>
      </c>
      <c r="U241" s="3" cm="1">
        <f t="array" ref="U241">IFERROR(_FV(A241,"Volume average",TRUE), "NA")</f>
        <v>17407840</v>
      </c>
      <c r="V241" s="5" cm="1">
        <f t="array" ref="V241">IFERROR(_FV(A241,"Beta"), "NA")</f>
        <v>1.9119999999999999</v>
      </c>
      <c r="W241" s="3" cm="1">
        <f t="array" ref="W241">_FV(A241,"Market cap",TRUE)</f>
        <v>3234356000</v>
      </c>
      <c r="X241" s="7" cm="1">
        <f t="array" ref="X241">IFERROR(_FV(A241,"P/E",TRUE), "NA")</f>
        <v>4.72</v>
      </c>
      <c r="Y241" t="str" cm="1">
        <f t="array" ref="Y241">_FV(A241,"Instrument type",TRUE)</f>
        <v>Stock</v>
      </c>
      <c r="Z241" s="6" cm="1">
        <f t="array" ref="Z241">_FV(A241,"Last trade time",TRUE)</f>
        <v>45176.632164351853</v>
      </c>
      <c r="AA241" t="s">
        <v>64</v>
      </c>
      <c r="AB241" s="3" t="str" cm="1">
        <f t="array" ref="AB241">IFERROR(_xldudf_FS_EQUITYMETRICS($B241, "net_income", "FY")*1000*1000,"NA")</f>
        <v>NA</v>
      </c>
      <c r="AC241" s="3" t="str" cm="1">
        <f t="array" ref="AC241">IFERROR(_xldudf_FS_EQUITYMETRICS($B241, "cash_equiv", "FY")*1000*1000,"NA")</f>
        <v>NA</v>
      </c>
      <c r="AD241" s="3" t="str" cm="1">
        <f t="array" ref="AD241">IFERROR(_xldudf_FS_EQUITYMETRICS($B241, "account_receivable", "FY")*1000*1000,"NA")</f>
        <v>NA</v>
      </c>
      <c r="AE241" s="3" t="str" cm="1">
        <f t="array" ref="AE241">IFERROR(_xldudf_FS_EQUITYMETRICS($B241, "total_curr_lib", "FY")*1000*1000,"NA")</f>
        <v>NA</v>
      </c>
      <c r="AF241" s="7" t="str" cm="1">
        <f t="array" ref="AF241">IFERROR(_xldudf_FS_EQUITYMETRICS($B241, "ytd_price_return_daily"),"NA")</f>
        <v>No data</v>
      </c>
    </row>
    <row r="242" spans="1:32" x14ac:dyDescent="0.2">
      <c r="A242" s="1" t="e" vm="241">
        <v>#VALUE!</v>
      </c>
      <c r="B242" t="str" cm="1">
        <f t="array" ref="B242">_FV(A242,"Ticker symbol",TRUE)</f>
        <v>M</v>
      </c>
      <c r="C242" t="str" cm="1">
        <f t="array" ref="C242">_FV(A242,"Official name",TRUE)</f>
        <v>MACY'S, INC.</v>
      </c>
      <c r="D242" t="str" cm="1">
        <f t="array" ref="D242">_FV(A242,"Headquarters")</f>
        <v>151 West 34Th Street, NEW YORK, NY, 10001 US</v>
      </c>
      <c r="E242" s="3" cm="1">
        <f t="array" ref="E242">IFERROR(_FV(A242,"Employees"), "NA")</f>
        <v>94570</v>
      </c>
      <c r="F242" t="str" cm="1">
        <f t="array" ref="F242">_FV(A242,"Industry")</f>
        <v>Diversified Retail</v>
      </c>
      <c r="G242" s="3" cm="1">
        <f t="array" ref="G242">IFERROR(_FV(A242,"Year incorporated",TRUE), "NA")</f>
        <v>1985</v>
      </c>
      <c r="H242" s="3" t="str" cm="1">
        <f t="array" ref="H242">_FV(A242,"Exchange")</f>
        <v>New York Stock Exchange</v>
      </c>
      <c r="I242" t="str" cm="1">
        <f t="array" ref="I242">_FV(A242,"Currency")</f>
        <v>USD</v>
      </c>
      <c r="J242" s="7" cm="1">
        <f t="array" ref="J242">_FV(A242,"Price")</f>
        <v>11.6288</v>
      </c>
      <c r="K242" s="7" cm="1">
        <f t="array" ref="K242">_FV(A242,"Previous close",TRUE)</f>
        <v>11.82</v>
      </c>
      <c r="L242" s="7" cm="1">
        <f t="array" ref="L242">_FV(A242,"Change")</f>
        <v>-0.19120000000000001</v>
      </c>
      <c r="M242" s="4" cm="1">
        <f t="array" ref="M242">_FV(A242,"Change (%)",TRUE)</f>
        <v>-1.6175999999999999E-2</v>
      </c>
      <c r="N242" s="7" cm="1">
        <f t="array" ref="N242">IFERROR(_FV(A242,"Open"), "NA")</f>
        <v>11.74</v>
      </c>
      <c r="O242" s="7" cm="1">
        <f t="array" ref="O242">IFERROR(_FV(A242,"High"), "NA")</f>
        <v>11.824999999999999</v>
      </c>
      <c r="P242" s="7" cm="1">
        <f t="array" ref="P242">IFERROR(_FV(A242,"Low"), "NA")</f>
        <v>11.61</v>
      </c>
      <c r="Q242" s="7" cm="1">
        <f t="array" ref="Q242">IFERROR(_FV(A242,"52 week high",TRUE),"NA")</f>
        <v>25.12</v>
      </c>
      <c r="R242" s="7" cm="1">
        <f t="array" ref="R242">IFERROR(_FV(A242,"52 week low",TRUE),"NA")</f>
        <v>11.61</v>
      </c>
      <c r="S242" s="3" cm="1">
        <f t="array" ref="S242">_FV(A242,"Shares outstanding",TRUE)</f>
        <v>273634200</v>
      </c>
      <c r="T242" s="7" cm="1">
        <f t="array" ref="T242">_FV(A242,"Volume")</f>
        <v>2913399</v>
      </c>
      <c r="U242" s="3" cm="1">
        <f t="array" ref="U242">IFERROR(_FV(A242,"Volume average",TRUE), "NA")</f>
        <v>12556894</v>
      </c>
      <c r="V242" s="5" cm="1">
        <f t="array" ref="V242">IFERROR(_FV(A242,"Beta"), "NA")</f>
        <v>1.9119999999999999</v>
      </c>
      <c r="W242" s="3" cm="1">
        <f t="array" ref="W242">_FV(A242,"Market cap",TRUE)</f>
        <v>3182037384</v>
      </c>
      <c r="X242" s="7" cm="1">
        <f t="array" ref="X242">IFERROR(_FV(A242,"P/E",TRUE), "NA")</f>
        <v>4.5698999999999996</v>
      </c>
      <c r="Y242" t="str" cm="1">
        <f t="array" ref="Y242">_FV(A242,"Instrument type",TRUE)</f>
        <v>Stock</v>
      </c>
      <c r="Z242" s="6" cm="1">
        <f t="array" ref="Z242">_FV(A242,"Last trade time",TRUE)</f>
        <v>45176.643031481253</v>
      </c>
      <c r="AA242" t="s">
        <v>214</v>
      </c>
      <c r="AB242" s="3" t="str" cm="1">
        <f t="array" ref="AB242">IFERROR(_xldudf_FS_EQUITYMETRICS($B242, "net_income", "FY")*1000*1000,"NA")</f>
        <v>NA</v>
      </c>
      <c r="AC242" s="3" t="str" cm="1">
        <f t="array" ref="AC242">IFERROR(_xldudf_FS_EQUITYMETRICS($B242, "cash_equiv", "FY")*1000*1000,"NA")</f>
        <v>NA</v>
      </c>
      <c r="AD242" s="3" t="str" cm="1">
        <f t="array" ref="AD242">IFERROR(_xldudf_FS_EQUITYMETRICS($B242, "account_receivable", "FY")*1000*1000,"NA")</f>
        <v>NA</v>
      </c>
      <c r="AE242" s="3" t="str" cm="1">
        <f t="array" ref="AE242">IFERROR(_xldudf_FS_EQUITYMETRICS($B242, "total_curr_lib", "FY")*1000*1000,"NA")</f>
        <v>NA</v>
      </c>
      <c r="AF242" s="7" cm="1">
        <f t="array" ref="AF242">IFERROR(_xldudf_FS_EQUITYMETRICS($B242, "ytd_price_return_daily"),"NA")</f>
        <v>-0.41888599999999998</v>
      </c>
    </row>
    <row r="243" spans="1:32" x14ac:dyDescent="0.2">
      <c r="A243" s="1" t="e" vm="242">
        <v>#VALUE!</v>
      </c>
      <c r="B243" t="str" cm="1">
        <f t="array" ref="B243">_FV(A243,"Ticker symbol",TRUE)</f>
        <v>MRO</v>
      </c>
      <c r="C243" t="str" cm="1">
        <f t="array" ref="C243">_FV(A243,"Official name",TRUE)</f>
        <v>MARATHON OIL CORPORATION</v>
      </c>
      <c r="D243" t="str" cm="1">
        <f t="array" ref="D243">_FV(A243,"Headquarters")</f>
        <v>PO Box 3128, HOUSTON, TX, 77253-3128 US</v>
      </c>
      <c r="E243" s="3" cm="1">
        <f t="array" ref="E243">IFERROR(_FV(A243,"Employees"), "NA")</f>
        <v>1570</v>
      </c>
      <c r="F243" t="str" cm="1">
        <f t="array" ref="F243">_FV(A243,"Industry")</f>
        <v>Oil &amp; Gas</v>
      </c>
      <c r="G243" s="3" cm="1">
        <f t="array" ref="G243">IFERROR(_FV(A243,"Year incorporated",TRUE), "NA")</f>
        <v>2001</v>
      </c>
      <c r="H243" s="3" t="str" cm="1">
        <f t="array" ref="H243">_FV(A243,"Exchange")</f>
        <v>New York Stock Exchange</v>
      </c>
      <c r="I243" t="str" cm="1">
        <f t="array" ref="I243">_FV(A243,"Currency")</f>
        <v>USD</v>
      </c>
      <c r="J243" s="7" cm="1">
        <f t="array" ref="J243">_FV(A243,"Price")</f>
        <v>26.94</v>
      </c>
      <c r="K243" s="7" cm="1">
        <f t="array" ref="K243">_FV(A243,"Previous close",TRUE)</f>
        <v>27.09</v>
      </c>
      <c r="L243" s="7" cm="1">
        <f t="array" ref="L243">_FV(A243,"Change")</f>
        <v>-0.15</v>
      </c>
      <c r="M243" s="4" cm="1">
        <f t="array" ref="M243">_FV(A243,"Change (%)",TRUE)</f>
        <v>-5.5369999999999994E-3</v>
      </c>
      <c r="N243" s="7" cm="1">
        <f t="array" ref="N243">IFERROR(_FV(A243,"Open"), "NA")</f>
        <v>27.06</v>
      </c>
      <c r="O243" s="7" cm="1">
        <f t="array" ref="O243">IFERROR(_FV(A243,"High"), "NA")</f>
        <v>27.249099999999999</v>
      </c>
      <c r="P243" s="7" cm="1">
        <f t="array" ref="P243">IFERROR(_FV(A243,"Low"), "NA")</f>
        <v>26.71</v>
      </c>
      <c r="Q243" s="7" cm="1">
        <f t="array" ref="Q243">IFERROR(_FV(A243,"52 week high",TRUE),"NA")</f>
        <v>33.42</v>
      </c>
      <c r="R243" s="7" cm="1">
        <f t="array" ref="R243">IFERROR(_FV(A243,"52 week low",TRUE),"NA")</f>
        <v>20.57</v>
      </c>
      <c r="S243" s="3" cm="1">
        <f t="array" ref="S243">_FV(A243,"Shares outstanding",TRUE)</f>
        <v>605687200</v>
      </c>
      <c r="T243" s="7" cm="1">
        <f t="array" ref="T243">_FV(A243,"Volume")</f>
        <v>2447202</v>
      </c>
      <c r="U243" s="3" cm="1">
        <f t="array" ref="U243">IFERROR(_FV(A243,"Volume average",TRUE), "NA")</f>
        <v>9847212</v>
      </c>
      <c r="V243" s="5" cm="1">
        <f t="array" ref="V243">IFERROR(_FV(A243,"Beta"), "NA")</f>
        <v>2.3723000000000001</v>
      </c>
      <c r="W243" s="3" cm="1">
        <f t="array" ref="W243">_FV(A243,"Market cap",TRUE)</f>
        <v>16317213168</v>
      </c>
      <c r="X243" s="7" cm="1">
        <f t="array" ref="X243">IFERROR(_FV(A243,"P/E",TRUE), "NA")</f>
        <v>6.6551</v>
      </c>
      <c r="Y243" t="str" cm="1">
        <f t="array" ref="Y243">_FV(A243,"Instrument type",TRUE)</f>
        <v>Stock</v>
      </c>
      <c r="Z243" s="6" cm="1">
        <f t="array" ref="Z243">_FV(A243,"Last trade time",TRUE)</f>
        <v>45176.643014212503</v>
      </c>
      <c r="AA243" t="s">
        <v>215</v>
      </c>
      <c r="AB243" s="3" t="str" cm="1">
        <f t="array" ref="AB243">IFERROR(_xldudf_FS_EQUITYMETRICS($B243, "net_income", "FY")*1000*1000,"NA")</f>
        <v>NA</v>
      </c>
      <c r="AC243" s="3" t="str" cm="1">
        <f t="array" ref="AC243">IFERROR(_xldudf_FS_EQUITYMETRICS($B243, "cash_equiv", "FY")*1000*1000,"NA")</f>
        <v>NA</v>
      </c>
      <c r="AD243" s="3" t="str" cm="1">
        <f t="array" ref="AD243">IFERROR(_xldudf_FS_EQUITYMETRICS($B243, "account_receivable", "FY")*1000*1000,"NA")</f>
        <v>NA</v>
      </c>
      <c r="AE243" s="3" t="str" cm="1">
        <f t="array" ref="AE243">IFERROR(_xldudf_FS_EQUITYMETRICS($B243, "total_curr_lib", "FY")*1000*1000,"NA")</f>
        <v>NA</v>
      </c>
      <c r="AF243" s="7" cm="1">
        <f t="array" ref="AF243">IFERROR(_xldudf_FS_EQUITYMETRICS($B243, "ytd_price_return_daily"),"NA")</f>
        <v>3.3249999999999998E-3</v>
      </c>
    </row>
    <row r="244" spans="1:32" x14ac:dyDescent="0.2">
      <c r="A244" s="1" t="e" vm="243">
        <v>#VALUE!</v>
      </c>
      <c r="B244" t="str" cm="1">
        <f t="array" ref="B244">_FV(A244,"Ticker symbol",TRUE)</f>
        <v>MPC</v>
      </c>
      <c r="C244" t="str" cm="1">
        <f t="array" ref="C244">_FV(A244,"Official name",TRUE)</f>
        <v>MARATHON PETROLEUM CORPORATION</v>
      </c>
      <c r="D244" t="str" cm="1">
        <f t="array" ref="D244">_FV(A244,"Headquarters")</f>
        <v>539 S Main St, FINDLAY, OH, 45840-3229 US</v>
      </c>
      <c r="E244" s="3" cm="1">
        <f t="array" ref="E244">IFERROR(_FV(A244,"Employees"), "NA")</f>
        <v>17800</v>
      </c>
      <c r="F244" t="str" cm="1">
        <f t="array" ref="F244">_FV(A244,"Industry")</f>
        <v>Oil &amp; Gas</v>
      </c>
      <c r="G244" s="3" cm="1">
        <f t="array" ref="G244">IFERROR(_FV(A244,"Year incorporated",TRUE), "NA")</f>
        <v>2009</v>
      </c>
      <c r="H244" s="3" t="str" cm="1">
        <f t="array" ref="H244">_FV(A244,"Exchange")</f>
        <v>New York Stock Exchange</v>
      </c>
      <c r="I244" t="str" cm="1">
        <f t="array" ref="I244">_FV(A244,"Currency")</f>
        <v>USD</v>
      </c>
      <c r="J244" s="7" cm="1">
        <f t="array" ref="J244">_FV(A244,"Price")</f>
        <v>149.63499999999999</v>
      </c>
      <c r="K244" s="7" cm="1">
        <f t="array" ref="K244">_FV(A244,"Previous close",TRUE)</f>
        <v>147.88999999999999</v>
      </c>
      <c r="L244" s="7" cm="1">
        <f t="array" ref="L244">_FV(A244,"Change")</f>
        <v>1.7450000000000001</v>
      </c>
      <c r="M244" s="4" cm="1">
        <f t="array" ref="M244">_FV(A244,"Change (%)",TRUE)</f>
        <v>1.1798999999999999E-2</v>
      </c>
      <c r="N244" s="7" cm="1">
        <f t="array" ref="N244">IFERROR(_FV(A244,"Open"), "NA")</f>
        <v>148.21</v>
      </c>
      <c r="O244" s="7" cm="1">
        <f t="array" ref="O244">IFERROR(_FV(A244,"High"), "NA")</f>
        <v>149.99</v>
      </c>
      <c r="P244" s="7" cm="1">
        <f t="array" ref="P244">IFERROR(_FV(A244,"Low"), "NA")</f>
        <v>148</v>
      </c>
      <c r="Q244" s="7" cm="1">
        <f t="array" ref="Q244">IFERROR(_FV(A244,"52 week high",TRUE),"NA")</f>
        <v>149.99</v>
      </c>
      <c r="R244" s="7" cm="1">
        <f t="array" ref="R244">IFERROR(_FV(A244,"52 week low",TRUE),"NA")</f>
        <v>89.4</v>
      </c>
      <c r="S244" s="3" cm="1">
        <f t="array" ref="S244">_FV(A244,"Shares outstanding",TRUE)</f>
        <v>399844100</v>
      </c>
      <c r="T244" s="7" cm="1">
        <f t="array" ref="T244">_FV(A244,"Volume")</f>
        <v>933138</v>
      </c>
      <c r="U244" s="3" cm="1">
        <f t="array" ref="U244">IFERROR(_FV(A244,"Volume average",TRUE), "NA")</f>
        <v>3634548</v>
      </c>
      <c r="V244" s="5" cm="1">
        <f t="array" ref="V244">IFERROR(_FV(A244,"Beta"), "NA")</f>
        <v>1.6109</v>
      </c>
      <c r="W244" s="3" cm="1">
        <f t="array" ref="W244">_FV(A244,"Market cap",TRUE)</f>
        <v>59830671903</v>
      </c>
      <c r="X244" s="7" cm="1">
        <f t="array" ref="X244">IFERROR(_FV(A244,"P/E",TRUE), "NA")</f>
        <v>5.399</v>
      </c>
      <c r="Y244" t="str" cm="1">
        <f t="array" ref="Y244">_FV(A244,"Instrument type",TRUE)</f>
        <v>Stock</v>
      </c>
      <c r="Z244" s="6" cm="1">
        <f t="array" ref="Z244">_FV(A244,"Last trade time",TRUE)</f>
        <v>45176.643003738282</v>
      </c>
      <c r="AA244" t="s">
        <v>216</v>
      </c>
      <c r="AB244" s="3" t="str" cm="1">
        <f t="array" ref="AB244">IFERROR(_xldudf_FS_EQUITYMETRICS($B244, "net_income", "FY")*1000*1000,"NA")</f>
        <v>NA</v>
      </c>
      <c r="AC244" s="3" t="str" cm="1">
        <f t="array" ref="AC244">IFERROR(_xldudf_FS_EQUITYMETRICS($B244, "cash_equiv", "FY")*1000*1000,"NA")</f>
        <v>NA</v>
      </c>
      <c r="AD244" s="3" t="str" cm="1">
        <f t="array" ref="AD244">IFERROR(_xldudf_FS_EQUITYMETRICS($B244, "account_receivable", "FY")*1000*1000,"NA")</f>
        <v>NA</v>
      </c>
      <c r="AE244" s="3" t="str" cm="1">
        <f t="array" ref="AE244">IFERROR(_xldudf_FS_EQUITYMETRICS($B244, "total_curr_lib", "FY")*1000*1000,"NA")</f>
        <v>NA</v>
      </c>
      <c r="AF244" s="7" cm="1">
        <f t="array" ref="AF244">IFERROR(_xldudf_FS_EQUITYMETRICS($B244, "ytd_price_return_daily"),"NA")</f>
        <v>0.26316699999999998</v>
      </c>
    </row>
    <row r="245" spans="1:32" x14ac:dyDescent="0.2">
      <c r="A245" s="1" t="e" vm="244">
        <v>#VALUE!</v>
      </c>
      <c r="B245" t="str" cm="1">
        <f t="array" ref="B245">_FV(A245,"Ticker symbol",TRUE)</f>
        <v>MAR</v>
      </c>
      <c r="C245" t="str" cm="1">
        <f t="array" ref="C245">_FV(A245,"Official name",TRUE)</f>
        <v>MARRIOTT INTERNATIONAL, INC.</v>
      </c>
      <c r="D245" t="str" cm="1">
        <f t="array" ref="D245">_FV(A245,"Headquarters")</f>
        <v>7750 WISCONSIN AVENUE, BETHESDA, MD, 20814 US</v>
      </c>
      <c r="E245" s="3" cm="1">
        <f t="array" ref="E245">IFERROR(_FV(A245,"Employees"), "NA")</f>
        <v>140000</v>
      </c>
      <c r="F245" t="str" cm="1">
        <f t="array" ref="F245">_FV(A245,"Industry")</f>
        <v>Hotels &amp; Entertainment Services</v>
      </c>
      <c r="G245" s="3" cm="1">
        <f t="array" ref="G245">IFERROR(_FV(A245,"Year incorporated",TRUE), "NA")</f>
        <v>1997</v>
      </c>
      <c r="H245" s="3" t="str" cm="1">
        <f t="array" ref="H245">_FV(A245,"Exchange")</f>
        <v>Nasdaq Stock Market</v>
      </c>
      <c r="I245" t="str" cm="1">
        <f t="array" ref="I245">_FV(A245,"Currency")</f>
        <v>USD</v>
      </c>
      <c r="J245" s="7" cm="1">
        <f t="array" ref="J245">_FV(A245,"Price")</f>
        <v>199.23</v>
      </c>
      <c r="K245" s="7" cm="1">
        <f t="array" ref="K245">_FV(A245,"Previous close",TRUE)</f>
        <v>202.42</v>
      </c>
      <c r="L245" s="7" cm="1">
        <f t="array" ref="L245">_FV(A245,"Change")</f>
        <v>-3.19</v>
      </c>
      <c r="M245" s="4" cm="1">
        <f t="array" ref="M245">_FV(A245,"Change (%)",TRUE)</f>
        <v>-1.5759000000000002E-2</v>
      </c>
      <c r="N245" s="7" cm="1">
        <f t="array" ref="N245">IFERROR(_FV(A245,"Open"), "NA")</f>
        <v>202</v>
      </c>
      <c r="O245" s="7" cm="1">
        <f t="array" ref="O245">IFERROR(_FV(A245,"High"), "NA")</f>
        <v>202.05</v>
      </c>
      <c r="P245" s="7" cm="1">
        <f t="array" ref="P245">IFERROR(_FV(A245,"Low"), "NA")</f>
        <v>198.8</v>
      </c>
      <c r="Q245" s="7" cm="1">
        <f t="array" ref="Q245">IFERROR(_FV(A245,"52 week high",TRUE),"NA")</f>
        <v>210.98</v>
      </c>
      <c r="R245" s="7" cm="1">
        <f t="array" ref="R245">IFERROR(_FV(A245,"52 week low",TRUE),"NA")</f>
        <v>135.9</v>
      </c>
      <c r="S245" s="3" cm="1">
        <f t="array" ref="S245">_FV(A245,"Shares outstanding",TRUE)</f>
        <v>298239600</v>
      </c>
      <c r="T245" s="7" cm="1">
        <f t="array" ref="T245">_FV(A245,"Volume")</f>
        <v>519305</v>
      </c>
      <c r="U245" s="3" cm="1">
        <f t="array" ref="U245">IFERROR(_FV(A245,"Volume average",TRUE), "NA")</f>
        <v>2017544</v>
      </c>
      <c r="V245" s="5" cm="1">
        <f t="array" ref="V245">IFERROR(_FV(A245,"Beta"), "NA")</f>
        <v>1.5941000000000001</v>
      </c>
      <c r="W245" s="3" cm="1">
        <f t="array" ref="W245">_FV(A245,"Market cap",TRUE)</f>
        <v>59418275508</v>
      </c>
      <c r="X245" s="7" cm="1">
        <f t="array" ref="X245">IFERROR(_FV(A245,"P/E",TRUE), "NA")</f>
        <v>22.833500000000001</v>
      </c>
      <c r="Y245" t="str" cm="1">
        <f t="array" ref="Y245">_FV(A245,"Instrument type",TRUE)</f>
        <v>Stock</v>
      </c>
      <c r="Z245" s="6" cm="1">
        <f t="array" ref="Z245">_FV(A245,"Last trade time",TRUE)</f>
        <v>45176.643010995314</v>
      </c>
      <c r="AA245" t="s">
        <v>217</v>
      </c>
      <c r="AB245" s="3" t="str" cm="1">
        <f t="array" ref="AB245">IFERROR(_xldudf_FS_EQUITYMETRICS($B245, "net_income", "FY")*1000*1000,"NA")</f>
        <v>NA</v>
      </c>
      <c r="AC245" s="3" t="str" cm="1">
        <f t="array" ref="AC245">IFERROR(_xldudf_FS_EQUITYMETRICS($B245, "cash_equiv", "FY")*1000*1000,"NA")</f>
        <v>NA</v>
      </c>
      <c r="AD245" s="3" t="str" cm="1">
        <f t="array" ref="AD245">IFERROR(_xldudf_FS_EQUITYMETRICS($B245, "account_receivable", "FY")*1000*1000,"NA")</f>
        <v>NA</v>
      </c>
      <c r="AE245" s="3" t="str" cm="1">
        <f t="array" ref="AE245">IFERROR(_xldudf_FS_EQUITYMETRICS($B245, "total_curr_lib", "FY")*1000*1000,"NA")</f>
        <v>NA</v>
      </c>
      <c r="AF245" s="7" cm="1">
        <f t="array" ref="AF245">IFERROR(_xldudf_FS_EQUITYMETRICS($B245, "ytd_price_return_daily"),"NA")</f>
        <v>0.35019099999999997</v>
      </c>
    </row>
    <row r="246" spans="1:32" x14ac:dyDescent="0.2">
      <c r="A246" s="1" t="e" vm="245">
        <v>#VALUE!</v>
      </c>
      <c r="B246" t="str" cm="1">
        <f t="array" ref="B246">_FV(A246,"Ticker symbol",TRUE)</f>
        <v>MMC</v>
      </c>
      <c r="C246" t="str" cm="1">
        <f t="array" ref="C246">_FV(A246,"Official name",TRUE)</f>
        <v>MARSH &amp; MCLENNAN COMPANIES, INC.</v>
      </c>
      <c r="D246" t="str" cm="1">
        <f t="array" ref="D246">_FV(A246,"Headquarters")</f>
        <v>1166 Avenue of the Americas, NEW YORK, NY, 10036 US</v>
      </c>
      <c r="E246" s="3" cm="1">
        <f t="array" ref="E246">IFERROR(_FV(A246,"Employees"), "NA")</f>
        <v>85000</v>
      </c>
      <c r="F246" t="str" cm="1">
        <f t="array" ref="F246">_FV(A246,"Industry")</f>
        <v>Insurance</v>
      </c>
      <c r="G246" s="3" cm="1">
        <f t="array" ref="G246">IFERROR(_FV(A246,"Year incorporated",TRUE), "NA")</f>
        <v>1969</v>
      </c>
      <c r="H246" s="3" t="str" cm="1">
        <f t="array" ref="H246">_FV(A246,"Exchange")</f>
        <v>New York Stock Exchange</v>
      </c>
      <c r="I246" t="str" cm="1">
        <f t="array" ref="I246">_FV(A246,"Currency")</f>
        <v>USD</v>
      </c>
      <c r="J246" s="7" cm="1">
        <f t="array" ref="J246">_FV(A246,"Price")</f>
        <v>195.5</v>
      </c>
      <c r="K246" s="7" cm="1">
        <f t="array" ref="K246">_FV(A246,"Previous close",TRUE)</f>
        <v>193.93</v>
      </c>
      <c r="L246" s="7" cm="1">
        <f t="array" ref="L246">_FV(A246,"Change")</f>
        <v>1.57</v>
      </c>
      <c r="M246" s="4" cm="1">
        <f t="array" ref="M246">_FV(A246,"Change (%)",TRUE)</f>
        <v>8.095999999999999E-3</v>
      </c>
      <c r="N246" s="7" cm="1">
        <f t="array" ref="N246">IFERROR(_FV(A246,"Open"), "NA")</f>
        <v>193.26</v>
      </c>
      <c r="O246" s="7" cm="1">
        <f t="array" ref="O246">IFERROR(_FV(A246,"High"), "NA")</f>
        <v>195.565</v>
      </c>
      <c r="P246" s="7" cm="1">
        <f t="array" ref="P246">IFERROR(_FV(A246,"Low"), "NA")</f>
        <v>192.97</v>
      </c>
      <c r="Q246" s="7" cm="1">
        <f t="array" ref="Q246">IFERROR(_FV(A246,"52 week high",TRUE),"NA")</f>
        <v>197.79</v>
      </c>
      <c r="R246" s="7" cm="1">
        <f t="array" ref="R246">IFERROR(_FV(A246,"52 week low",TRUE),"NA")</f>
        <v>148.11000000000001</v>
      </c>
      <c r="S246" s="3" cm="1">
        <f t="array" ref="S246">_FV(A246,"Shares outstanding",TRUE)</f>
        <v>493953700</v>
      </c>
      <c r="T246" s="7" cm="1">
        <f t="array" ref="T246">_FV(A246,"Volume")</f>
        <v>154713</v>
      </c>
      <c r="U246" s="3" cm="1">
        <f t="array" ref="U246">IFERROR(_FV(A246,"Volume average",TRUE), "NA")</f>
        <v>1221101</v>
      </c>
      <c r="V246" s="5" cm="1">
        <f t="array" ref="V246">IFERROR(_FV(A246,"Beta"), "NA")</f>
        <v>0.92749999999999999</v>
      </c>
      <c r="W246" s="3" cm="1">
        <f t="array" ref="W246">_FV(A246,"Market cap",TRUE)</f>
        <v>96567948350</v>
      </c>
      <c r="X246" s="7" cm="1">
        <f t="array" ref="X246">IFERROR(_FV(A246,"P/E",TRUE), "NA")</f>
        <v>29.5718</v>
      </c>
      <c r="Y246" t="str" cm="1">
        <f t="array" ref="Y246">_FV(A246,"Instrument type",TRUE)</f>
        <v>Stock</v>
      </c>
      <c r="Z246" s="6" cm="1">
        <f t="array" ref="Z246">_FV(A246,"Last trade time",TRUE)</f>
        <v>45176.643036272653</v>
      </c>
      <c r="AA246" t="s">
        <v>218</v>
      </c>
      <c r="AB246" s="3" t="str" cm="1">
        <f t="array" ref="AB246">IFERROR(_xldudf_FS_EQUITYMETRICS($B246, "net_income", "FY")*1000*1000,"NA")</f>
        <v>NA</v>
      </c>
      <c r="AC246" s="3" t="str" cm="1">
        <f t="array" ref="AC246">IFERROR(_xldudf_FS_EQUITYMETRICS($B246, "cash_equiv", "FY")*1000*1000,"NA")</f>
        <v>NA</v>
      </c>
      <c r="AD246" s="3" t="str" cm="1">
        <f t="array" ref="AD246">IFERROR(_xldudf_FS_EQUITYMETRICS($B246, "account_receivable", "FY")*1000*1000,"NA")</f>
        <v>NA</v>
      </c>
      <c r="AE246" s="3" t="str" cm="1">
        <f t="array" ref="AE246">IFERROR(_xldudf_FS_EQUITYMETRICS($B246, "total_curr_lib", "FY")*1000*1000,"NA")</f>
        <v>NA</v>
      </c>
      <c r="AF246" s="7" cm="1">
        <f t="array" ref="AF246">IFERROR(_xldudf_FS_EQUITYMETRICS($B246, "ytd_price_return_daily"),"NA")</f>
        <v>0.16606199999999999</v>
      </c>
    </row>
    <row r="247" spans="1:32" x14ac:dyDescent="0.2">
      <c r="A247" s="1" t="e" vm="246">
        <v>#VALUE!</v>
      </c>
      <c r="B247" t="str" cm="1">
        <f t="array" ref="B247">_FV(A247,"Ticker symbol",TRUE)</f>
        <v>MAS</v>
      </c>
      <c r="C247" t="str" cm="1">
        <f t="array" ref="C247">_FV(A247,"Official name",TRUE)</f>
        <v>MASCO CORPORATION</v>
      </c>
      <c r="D247" t="str" cm="1">
        <f t="array" ref="D247">_FV(A247,"Headquarters")</f>
        <v>17450 College Parkway, LIVONIA, MI, 48152 US</v>
      </c>
      <c r="E247" s="3" cm="1">
        <f t="array" ref="E247">IFERROR(_FV(A247,"Employees"), "NA")</f>
        <v>19000</v>
      </c>
      <c r="F247" t="str" cm="1">
        <f t="array" ref="F247">_FV(A247,"Industry")</f>
        <v>Homebuilding &amp; Construction Supplies</v>
      </c>
      <c r="G247" s="3" cm="1">
        <f t="array" ref="G247">IFERROR(_FV(A247,"Year incorporated",TRUE), "NA")</f>
        <v>1962</v>
      </c>
      <c r="H247" s="3" t="str" cm="1">
        <f t="array" ref="H247">_FV(A247,"Exchange")</f>
        <v>New York Stock Exchange</v>
      </c>
      <c r="I247" t="str" cm="1">
        <f t="array" ref="I247">_FV(A247,"Currency")</f>
        <v>USD</v>
      </c>
      <c r="J247" s="7" cm="1">
        <f t="array" ref="J247">_FV(A247,"Price")</f>
        <v>56.68</v>
      </c>
      <c r="K247" s="7" cm="1">
        <f t="array" ref="K247">_FV(A247,"Previous close",TRUE)</f>
        <v>57.68</v>
      </c>
      <c r="L247" s="7" cm="1">
        <f t="array" ref="L247">_FV(A247,"Change")</f>
        <v>-1</v>
      </c>
      <c r="M247" s="4" cm="1">
        <f t="array" ref="M247">_FV(A247,"Change (%)",TRUE)</f>
        <v>-1.7337000000000002E-2</v>
      </c>
      <c r="N247" s="7" cm="1">
        <f t="array" ref="N247">IFERROR(_FV(A247,"Open"), "NA")</f>
        <v>57.59</v>
      </c>
      <c r="O247" s="7" cm="1">
        <f t="array" ref="O247">IFERROR(_FV(A247,"High"), "NA")</f>
        <v>57.59</v>
      </c>
      <c r="P247" s="7" cm="1">
        <f t="array" ref="P247">IFERROR(_FV(A247,"Low"), "NA")</f>
        <v>56.36</v>
      </c>
      <c r="Q247" s="7" cm="1">
        <f t="array" ref="Q247">IFERROR(_FV(A247,"52 week high",TRUE),"NA")</f>
        <v>63.854999999999997</v>
      </c>
      <c r="R247" s="7" cm="1">
        <f t="array" ref="R247">IFERROR(_FV(A247,"52 week low",TRUE),"NA")</f>
        <v>42.33</v>
      </c>
      <c r="S247" s="3" cm="1">
        <f t="array" ref="S247">_FV(A247,"Shares outstanding",TRUE)</f>
        <v>224926100</v>
      </c>
      <c r="T247" s="7" cm="1">
        <f t="array" ref="T247">_FV(A247,"Volume")</f>
        <v>321656</v>
      </c>
      <c r="U247" s="3" cm="1">
        <f t="array" ref="U247">IFERROR(_FV(A247,"Volume average",TRUE), "NA")</f>
        <v>1368363</v>
      </c>
      <c r="V247" s="5" cm="1">
        <f t="array" ref="V247">IFERROR(_FV(A247,"Beta"), "NA")</f>
        <v>1.2370000000000001</v>
      </c>
      <c r="W247" s="3" cm="1">
        <f t="array" ref="W247">_FV(A247,"Market cap",TRUE)</f>
        <v>12973730000</v>
      </c>
      <c r="X247" s="7" cm="1">
        <f t="array" ref="X247">IFERROR(_FV(A247,"P/E",TRUE), "NA")</f>
        <v>16.322500000000002</v>
      </c>
      <c r="Y247" t="str" cm="1">
        <f t="array" ref="Y247">_FV(A247,"Instrument type",TRUE)</f>
        <v>Stock</v>
      </c>
      <c r="Z247" s="6" cm="1">
        <f t="array" ref="Z247">_FV(A247,"Last trade time",TRUE)</f>
        <v>45176.642864883594</v>
      </c>
      <c r="AA247" t="s">
        <v>219</v>
      </c>
      <c r="AB247" s="3" t="str" cm="1">
        <f t="array" ref="AB247">IFERROR(_xldudf_FS_EQUITYMETRICS($B247, "net_income", "FY")*1000*1000,"NA")</f>
        <v>NA</v>
      </c>
      <c r="AC247" s="3" t="str" cm="1">
        <f t="array" ref="AC247">IFERROR(_xldudf_FS_EQUITYMETRICS($B247, "cash_equiv", "FY")*1000*1000,"NA")</f>
        <v>NA</v>
      </c>
      <c r="AD247" s="3" t="str" cm="1">
        <f t="array" ref="AD247">IFERROR(_xldudf_FS_EQUITYMETRICS($B247, "account_receivable", "FY")*1000*1000,"NA")</f>
        <v>NA</v>
      </c>
      <c r="AE247" s="3" t="str" cm="1">
        <f t="array" ref="AE247">IFERROR(_xldudf_FS_EQUITYMETRICS($B247, "total_curr_lib", "FY")*1000*1000,"NA")</f>
        <v>NA</v>
      </c>
      <c r="AF247" s="7" cm="1">
        <f t="array" ref="AF247">IFERROR(_xldudf_FS_EQUITYMETRICS($B247, "ytd_price_return_daily"),"NA")</f>
        <v>0.22734099999999999</v>
      </c>
    </row>
    <row r="248" spans="1:32" x14ac:dyDescent="0.2">
      <c r="A248" s="1" t="e" vm="247">
        <v>#VALUE!</v>
      </c>
      <c r="B248" t="str" cm="1">
        <f t="array" ref="B248">_FV(A248,"Ticker symbol",TRUE)</f>
        <v>MA</v>
      </c>
      <c r="C248" t="str" cm="1">
        <f t="array" ref="C248">_FV(A248,"Official name",TRUE)</f>
        <v>MASTERCARD INCORPORATED.</v>
      </c>
      <c r="D248" t="str" cm="1">
        <f t="array" ref="D248">_FV(A248,"Headquarters")</f>
        <v>2000 Purchase St, PURCHASE, NY, 10577-2405 US</v>
      </c>
      <c r="E248" s="3" cm="1">
        <f t="array" ref="E248">IFERROR(_FV(A248,"Employees"), "NA")</f>
        <v>29900</v>
      </c>
      <c r="F248" t="str" cm="1">
        <f t="array" ref="F248">_FV(A248,"Industry")</f>
        <v>Software &amp; IT Services</v>
      </c>
      <c r="G248" s="3" cm="1">
        <f t="array" ref="G248">IFERROR(_FV(A248,"Year incorporated",TRUE), "NA")</f>
        <v>2001</v>
      </c>
      <c r="H248" s="3" t="str" cm="1">
        <f t="array" ref="H248">_FV(A248,"Exchange")</f>
        <v>New York Stock Exchange</v>
      </c>
      <c r="I248" t="str" cm="1">
        <f t="array" ref="I248">_FV(A248,"Currency")</f>
        <v>USD</v>
      </c>
      <c r="J248" s="7" cm="1">
        <f t="array" ref="J248">_FV(A248,"Price")</f>
        <v>414.95499999999998</v>
      </c>
      <c r="K248" s="7" cm="1">
        <f t="array" ref="K248">_FV(A248,"Previous close",TRUE)</f>
        <v>413.18</v>
      </c>
      <c r="L248" s="7" cm="1">
        <f t="array" ref="L248">_FV(A248,"Change")</f>
        <v>1.7749999999999999</v>
      </c>
      <c r="M248" s="4" cm="1">
        <f t="array" ref="M248">_FV(A248,"Change (%)",TRUE)</f>
        <v>4.2959999999999995E-3</v>
      </c>
      <c r="N248" s="7" cm="1">
        <f t="array" ref="N248">IFERROR(_FV(A248,"Open"), "NA")</f>
        <v>411.61500000000001</v>
      </c>
      <c r="O248" s="7" cm="1">
        <f t="array" ref="O248">IFERROR(_FV(A248,"High"), "NA")</f>
        <v>415.19</v>
      </c>
      <c r="P248" s="7" cm="1">
        <f t="array" ref="P248">IFERROR(_FV(A248,"Low"), "NA")</f>
        <v>411.61500000000001</v>
      </c>
      <c r="Q248" s="7" cm="1">
        <f t="array" ref="Q248">IFERROR(_FV(A248,"52 week high",TRUE),"NA")</f>
        <v>417.77699999999999</v>
      </c>
      <c r="R248" s="7" cm="1">
        <f t="array" ref="R248">IFERROR(_FV(A248,"52 week low",TRUE),"NA")</f>
        <v>276.87</v>
      </c>
      <c r="S248" s="3" cm="1">
        <f t="array" ref="S248">_FV(A248,"Shares outstanding",TRUE)</f>
        <v>942212300</v>
      </c>
      <c r="T248" s="7" cm="1">
        <f t="array" ref="T248">_FV(A248,"Volume")</f>
        <v>633034</v>
      </c>
      <c r="U248" s="3" cm="1">
        <f t="array" ref="U248">IFERROR(_FV(A248,"Volume average",TRUE), "NA")</f>
        <v>2029806</v>
      </c>
      <c r="V248" s="5" cm="1">
        <f t="array" ref="V248">IFERROR(_FV(A248,"Beta"), "NA")</f>
        <v>1.0925</v>
      </c>
      <c r="W248" s="3" cm="1">
        <f t="array" ref="W248">_FV(A248,"Market cap",TRUE)</f>
        <v>390975704946</v>
      </c>
      <c r="X248" s="7" cm="1">
        <f t="array" ref="X248">IFERROR(_FV(A248,"P/E",TRUE), "NA")</f>
        <v>38.708100000000002</v>
      </c>
      <c r="Y248" t="str" cm="1">
        <f t="array" ref="Y248">_FV(A248,"Instrument type",TRUE)</f>
        <v>Stock</v>
      </c>
      <c r="Z248" s="6" cm="1">
        <f t="array" ref="Z248">_FV(A248,"Last trade time",TRUE)</f>
        <v>45176.642985323437</v>
      </c>
      <c r="AA248" t="s">
        <v>220</v>
      </c>
      <c r="AB248" s="3" t="str" cm="1">
        <f t="array" ref="AB248">IFERROR(_xldudf_FS_EQUITYMETRICS($B248, "net_income", "FY")*1000*1000,"NA")</f>
        <v>NA</v>
      </c>
      <c r="AC248" s="3" t="str" cm="1">
        <f t="array" ref="AC248">IFERROR(_xldudf_FS_EQUITYMETRICS($B248, "cash_equiv", "FY")*1000*1000,"NA")</f>
        <v>NA</v>
      </c>
      <c r="AD248" s="3" t="str" cm="1">
        <f t="array" ref="AD248">IFERROR(_xldudf_FS_EQUITYMETRICS($B248, "account_receivable", "FY")*1000*1000,"NA")</f>
        <v>NA</v>
      </c>
      <c r="AE248" s="3" t="str" cm="1">
        <f t="array" ref="AE248">IFERROR(_xldudf_FS_EQUITYMETRICS($B248, "total_curr_lib", "FY")*1000*1000,"NA")</f>
        <v>NA</v>
      </c>
      <c r="AF248" s="7" cm="1">
        <f t="array" ref="AF248">IFERROR(_xldudf_FS_EQUITYMETRICS($B248, "ytd_price_return_daily"),"NA")</f>
        <v>0.183389</v>
      </c>
    </row>
    <row r="249" spans="1:32" x14ac:dyDescent="0.2">
      <c r="A249" s="1" t="e" vm="248">
        <v>#VALUE!</v>
      </c>
      <c r="B249" t="str" cm="1">
        <f t="array" ref="B249">_FV(A249,"Ticker symbol",TRUE)</f>
        <v>MAT</v>
      </c>
      <c r="C249" t="str" cm="1">
        <f t="array" ref="C249">_FV(A249,"Official name",TRUE)</f>
        <v>MATTEL, INC.</v>
      </c>
      <c r="D249" t="str" cm="1">
        <f t="array" ref="D249">_FV(A249,"Headquarters")</f>
        <v>333 CONTINENTAL BLVD, EL SEGUNDO, CA, 90245 US</v>
      </c>
      <c r="E249" s="3" cm="1">
        <f t="array" ref="E249">IFERROR(_FV(A249,"Employees"), "NA")</f>
        <v>33900</v>
      </c>
      <c r="F249" t="str" cm="1">
        <f t="array" ref="F249">_FV(A249,"Industry")</f>
        <v>Leisure Products</v>
      </c>
      <c r="G249" s="3" cm="1">
        <f t="array" ref="G249">IFERROR(_FV(A249,"Year incorporated",TRUE), "NA")</f>
        <v>1968</v>
      </c>
      <c r="H249" s="3" t="str" cm="1">
        <f t="array" ref="H249">_FV(A249,"Exchange")</f>
        <v>Nasdaq Stock Market</v>
      </c>
      <c r="I249" t="str" cm="1">
        <f t="array" ref="I249">_FV(A249,"Currency")</f>
        <v>USD</v>
      </c>
      <c r="J249" s="7" cm="1">
        <f t="array" ref="J249">_FV(A249,"Price")</f>
        <v>21.78</v>
      </c>
      <c r="K249" s="7" cm="1">
        <f t="array" ref="K249">_FV(A249,"Previous close",TRUE)</f>
        <v>22.3</v>
      </c>
      <c r="L249" s="7" cm="1">
        <f t="array" ref="L249">_FV(A249,"Change")</f>
        <v>-0.52</v>
      </c>
      <c r="M249" s="4" cm="1">
        <f t="array" ref="M249">_FV(A249,"Change (%)",TRUE)</f>
        <v>-2.3317999999999998E-2</v>
      </c>
      <c r="N249" s="7" cm="1">
        <f t="array" ref="N249">IFERROR(_FV(A249,"Open"), "NA")</f>
        <v>22.22</v>
      </c>
      <c r="O249" s="7" cm="1">
        <f t="array" ref="O249">IFERROR(_FV(A249,"High"), "NA")</f>
        <v>22.28</v>
      </c>
      <c r="P249" s="7" cm="1">
        <f t="array" ref="P249">IFERROR(_FV(A249,"Low"), "NA")</f>
        <v>21.68</v>
      </c>
      <c r="Q249" s="7" cm="1">
        <f t="array" ref="Q249">IFERROR(_FV(A249,"52 week high",TRUE),"NA")</f>
        <v>24.2</v>
      </c>
      <c r="R249" s="7" cm="1">
        <f t="array" ref="R249">IFERROR(_FV(A249,"52 week low",TRUE),"NA")</f>
        <v>15.36</v>
      </c>
      <c r="S249" s="3" cm="1">
        <f t="array" ref="S249">_FV(A249,"Shares outstanding",TRUE)</f>
        <v>354139500</v>
      </c>
      <c r="T249" s="7" cm="1">
        <f t="array" ref="T249">_FV(A249,"Volume")</f>
        <v>995558</v>
      </c>
      <c r="U249" s="3" cm="1">
        <f t="array" ref="U249">IFERROR(_FV(A249,"Volume average",TRUE), "NA")</f>
        <v>2537805</v>
      </c>
      <c r="V249" s="5" cm="1">
        <f t="array" ref="V249">IFERROR(_FV(A249,"Beta"), "NA")</f>
        <v>1.2035</v>
      </c>
      <c r="W249" s="3" cm="1">
        <f t="array" ref="W249">_FV(A249,"Market cap",TRUE)</f>
        <v>7713158310</v>
      </c>
      <c r="X249" s="7" cm="1">
        <f t="array" ref="X249">IFERROR(_FV(A249,"P/E",TRUE), "NA")</f>
        <v>35.6355</v>
      </c>
      <c r="Y249" t="str" cm="1">
        <f t="array" ref="Y249">_FV(A249,"Instrument type",TRUE)</f>
        <v>Stock</v>
      </c>
      <c r="Z249" s="6" cm="1">
        <f t="array" ref="Z249">_FV(A249,"Last trade time",TRUE)</f>
        <v>45176.642973378905</v>
      </c>
      <c r="AA249" t="s">
        <v>221</v>
      </c>
      <c r="AB249" s="3" t="str" cm="1">
        <f t="array" ref="AB249">IFERROR(_xldudf_FS_EQUITYMETRICS($B249, "net_income", "FY")*1000*1000,"NA")</f>
        <v>NA</v>
      </c>
      <c r="AC249" s="3" t="str" cm="1">
        <f t="array" ref="AC249">IFERROR(_xldudf_FS_EQUITYMETRICS($B249, "cash_equiv", "FY")*1000*1000,"NA")</f>
        <v>NA</v>
      </c>
      <c r="AD249" s="3" t="str" cm="1">
        <f t="array" ref="AD249">IFERROR(_xldudf_FS_EQUITYMETRICS($B249, "account_receivable", "FY")*1000*1000,"NA")</f>
        <v>NA</v>
      </c>
      <c r="AE249" s="3" t="str" cm="1">
        <f t="array" ref="AE249">IFERROR(_xldudf_FS_EQUITYMETRICS($B249, "total_curr_lib", "FY")*1000*1000,"NA")</f>
        <v>NA</v>
      </c>
      <c r="AF249" s="7" cm="1">
        <f t="array" ref="AF249">IFERROR(_xldudf_FS_EQUITYMETRICS($B249, "ytd_price_return_daily"),"NA")</f>
        <v>0.247197</v>
      </c>
    </row>
    <row r="250" spans="1:32" x14ac:dyDescent="0.2">
      <c r="A250" s="1" t="e" vm="249">
        <v>#VALUE!</v>
      </c>
      <c r="B250" t="str" cm="1">
        <f t="array" ref="B250">_FV(A250,"Ticker symbol",TRUE)</f>
        <v>MKC</v>
      </c>
      <c r="C250" t="str" cm="1">
        <f t="array" ref="C250">_FV(A250,"Official name",TRUE)</f>
        <v>MCCORMICK &amp; COMPANY, INCORPORATED</v>
      </c>
      <c r="D250" t="str" cm="1">
        <f t="array" ref="D250">_FV(A250,"Headquarters")</f>
        <v>24 Schilling Road, HUNT VALLEY, MD, 21031 US</v>
      </c>
      <c r="E250" s="3" cm="1">
        <f t="array" ref="E250">IFERROR(_FV(A250,"Employees"), "NA")</f>
        <v>14200</v>
      </c>
      <c r="F250" t="str" cm="1">
        <f t="array" ref="F250">_FV(A250,"Industry")</f>
        <v>Food &amp; Tobacco</v>
      </c>
      <c r="G250" s="3" cm="1">
        <f t="array" ref="G250">IFERROR(_FV(A250,"Year incorporated",TRUE), "NA")</f>
        <v>1915</v>
      </c>
      <c r="H250" s="3" t="str" cm="1">
        <f t="array" ref="H250">_FV(A250,"Exchange")</f>
        <v>New York Stock Exchange</v>
      </c>
      <c r="I250" t="str" cm="1">
        <f t="array" ref="I250">_FV(A250,"Currency")</f>
        <v>USD</v>
      </c>
      <c r="J250" s="7" cm="1">
        <f t="array" ref="J250">_FV(A250,"Price")</f>
        <v>80.75</v>
      </c>
      <c r="K250" s="7" cm="1">
        <f t="array" ref="K250">_FV(A250,"Previous close",TRUE)</f>
        <v>80.099999999999994</v>
      </c>
      <c r="L250" s="7" cm="1">
        <f t="array" ref="L250">_FV(A250,"Change")</f>
        <v>0.65</v>
      </c>
      <c r="M250" s="4" cm="1">
        <f t="array" ref="M250">_FV(A250,"Change (%)",TRUE)</f>
        <v>8.1150000000000007E-3</v>
      </c>
      <c r="N250" s="7" cm="1">
        <f t="array" ref="N250">IFERROR(_FV(A250,"Open"), "NA")</f>
        <v>80.78</v>
      </c>
      <c r="O250" s="7" cm="1">
        <f t="array" ref="O250">IFERROR(_FV(A250,"High"), "NA")</f>
        <v>80.97</v>
      </c>
      <c r="P250" s="7" cm="1">
        <f t="array" ref="P250">IFERROR(_FV(A250,"Low"), "NA")</f>
        <v>80.335599999999999</v>
      </c>
      <c r="Q250" s="7" cm="1">
        <f t="array" ref="Q250">IFERROR(_FV(A250,"52 week high",TRUE),"NA")</f>
        <v>94.39</v>
      </c>
      <c r="R250" s="7" cm="1">
        <f t="array" ref="R250">IFERROR(_FV(A250,"52 week low",TRUE),"NA")</f>
        <v>70.599999999999994</v>
      </c>
      <c r="S250" s="3" cm="1">
        <f t="array" ref="S250">_FV(A250,"Shares outstanding",TRUE)</f>
        <v>268326500</v>
      </c>
      <c r="T250" s="7" cm="1">
        <f t="array" ref="T250">_FV(A250,"Volume")</f>
        <v>146603</v>
      </c>
      <c r="U250" s="3" cm="1">
        <f t="array" ref="U250">IFERROR(_FV(A250,"Volume average",TRUE), "NA")</f>
        <v>990980</v>
      </c>
      <c r="V250" s="5" cm="1">
        <f t="array" ref="V250">IFERROR(_FV(A250,"Beta"), "NA")</f>
        <v>0.58509999999999995</v>
      </c>
      <c r="W250" s="3" cm="1">
        <f t="array" ref="W250">_FV(A250,"Market cap",TRUE)</f>
        <v>21483480000</v>
      </c>
      <c r="X250" s="7" cm="1">
        <f t="array" ref="X250">IFERROR(_FV(A250,"P/E",TRUE), "NA")</f>
        <v>30.940999999999999</v>
      </c>
      <c r="Y250" t="str" cm="1">
        <f t="array" ref="Y250">_FV(A250,"Instrument type",TRUE)</f>
        <v>Stock</v>
      </c>
      <c r="Z250" s="6" cm="1">
        <f t="array" ref="Z250">_FV(A250,"Last trade time",TRUE)</f>
        <v>45176.642988089843</v>
      </c>
      <c r="AA250" t="s">
        <v>40</v>
      </c>
      <c r="AB250" s="3" t="str" cm="1">
        <f t="array" ref="AB250">IFERROR(_xldudf_FS_EQUITYMETRICS($B250, "net_income", "FY")*1000*1000,"NA")</f>
        <v>NA</v>
      </c>
      <c r="AC250" s="3" t="str" cm="1">
        <f t="array" ref="AC250">IFERROR(_xldudf_FS_EQUITYMETRICS($B250, "cash_equiv", "FY")*1000*1000,"NA")</f>
        <v>NA</v>
      </c>
      <c r="AD250" s="3" t="str" cm="1">
        <f t="array" ref="AD250">IFERROR(_xldudf_FS_EQUITYMETRICS($B250, "account_receivable", "FY")*1000*1000,"NA")</f>
        <v>NA</v>
      </c>
      <c r="AE250" s="3" t="str" cm="1">
        <f t="array" ref="AE250">IFERROR(_xldudf_FS_EQUITYMETRICS($B250, "total_curr_lib", "FY")*1000*1000,"NA")</f>
        <v>NA</v>
      </c>
      <c r="AF250" s="7" cm="1">
        <f t="array" ref="AF250">IFERROR(_xldudf_FS_EQUITYMETRICS($B250, "ytd_price_return_daily"),"NA")</f>
        <v>-2.8954000000000001E-2</v>
      </c>
    </row>
    <row r="251" spans="1:32" x14ac:dyDescent="0.2">
      <c r="A251" s="1" t="e" vm="250">
        <v>#VALUE!</v>
      </c>
      <c r="B251" t="str" cm="1">
        <f t="array" ref="B251">_FV(A251,"Ticker symbol",TRUE)</f>
        <v>MCD</v>
      </c>
      <c r="C251" t="str" cm="1">
        <f t="array" ref="C251">_FV(A251,"Official name",TRUE)</f>
        <v>MCDONALD'S CORPORATION</v>
      </c>
      <c r="D251" t="str" cm="1">
        <f t="array" ref="D251">_FV(A251,"Headquarters")</f>
        <v>110 N Carpenter St, CHICAGO, IL, 60607-2104 US</v>
      </c>
      <c r="E251" s="3" cm="1">
        <f t="array" ref="E251">IFERROR(_FV(A251,"Employees"), "NA")</f>
        <v>150000</v>
      </c>
      <c r="F251" t="str" cm="1">
        <f t="array" ref="F251">_FV(A251,"Industry")</f>
        <v>Hotels &amp; Entertainment Services</v>
      </c>
      <c r="G251" s="3" cm="1">
        <f t="array" ref="G251">IFERROR(_FV(A251,"Year incorporated",TRUE), "NA")</f>
        <v>1964</v>
      </c>
      <c r="H251" s="3" t="str" cm="1">
        <f t="array" ref="H251">_FV(A251,"Exchange")</f>
        <v>New York Stock Exchange</v>
      </c>
      <c r="I251" t="str" cm="1">
        <f t="array" ref="I251">_FV(A251,"Currency")</f>
        <v>USD</v>
      </c>
      <c r="J251" s="7" cm="1">
        <f t="array" ref="J251">_FV(A251,"Price")</f>
        <v>277.77499999999998</v>
      </c>
      <c r="K251" s="7" cm="1">
        <f t="array" ref="K251">_FV(A251,"Previous close",TRUE)</f>
        <v>275.44</v>
      </c>
      <c r="L251" s="7" cm="1">
        <f t="array" ref="L251">_FV(A251,"Change")</f>
        <v>2.335</v>
      </c>
      <c r="M251" s="4" cm="1">
        <f t="array" ref="M251">_FV(A251,"Change (%)",TRUE)</f>
        <v>8.4770000000000002E-3</v>
      </c>
      <c r="N251" s="7" cm="1">
        <f t="array" ref="N251">IFERROR(_FV(A251,"Open"), "NA")</f>
        <v>277.5</v>
      </c>
      <c r="O251" s="7" cm="1">
        <f t="array" ref="O251">IFERROR(_FV(A251,"High"), "NA")</f>
        <v>278.99</v>
      </c>
      <c r="P251" s="7" cm="1">
        <f t="array" ref="P251">IFERROR(_FV(A251,"Low"), "NA")</f>
        <v>276.09870000000001</v>
      </c>
      <c r="Q251" s="7" cm="1">
        <f t="array" ref="Q251">IFERROR(_FV(A251,"52 week high",TRUE),"NA")</f>
        <v>299.35000000000002</v>
      </c>
      <c r="R251" s="7" cm="1">
        <f t="array" ref="R251">IFERROR(_FV(A251,"52 week low",TRUE),"NA")</f>
        <v>230.58</v>
      </c>
      <c r="S251" s="3" cm="1">
        <f t="array" ref="S251">_FV(A251,"Shares outstanding",TRUE)</f>
        <v>728763400</v>
      </c>
      <c r="T251" s="7" cm="1">
        <f t="array" ref="T251">_FV(A251,"Volume")</f>
        <v>1210477</v>
      </c>
      <c r="U251" s="3" cm="1">
        <f t="array" ref="U251">IFERROR(_FV(A251,"Volume average",TRUE), "NA")</f>
        <v>2292990</v>
      </c>
      <c r="V251" s="5" cm="1">
        <f t="array" ref="V251">IFERROR(_FV(A251,"Beta"), "NA")</f>
        <v>0.64539999999999997</v>
      </c>
      <c r="W251" s="3" cm="1">
        <f t="array" ref="W251">_FV(A251,"Market cap",TRUE)</f>
        <v>202432253434</v>
      </c>
      <c r="X251" s="7" cm="1">
        <f t="array" ref="X251">IFERROR(_FV(A251,"P/E",TRUE), "NA")</f>
        <v>25.3583</v>
      </c>
      <c r="Y251" t="str" cm="1">
        <f t="array" ref="Y251">_FV(A251,"Instrument type",TRUE)</f>
        <v>Stock</v>
      </c>
      <c r="Z251" s="6" cm="1">
        <f t="array" ref="Z251">_FV(A251,"Last trade time",TRUE)</f>
        <v>45176.642976642972</v>
      </c>
      <c r="AA251" t="s">
        <v>32</v>
      </c>
      <c r="AB251" s="3" t="str" cm="1">
        <f t="array" ref="AB251">IFERROR(_xldudf_FS_EQUITYMETRICS($B251, "net_income", "FY")*1000*1000,"NA")</f>
        <v>NA</v>
      </c>
      <c r="AC251" s="3" t="str" cm="1">
        <f t="array" ref="AC251">IFERROR(_xldudf_FS_EQUITYMETRICS($B251, "cash_equiv", "FY")*1000*1000,"NA")</f>
        <v>NA</v>
      </c>
      <c r="AD251" s="3" t="str" cm="1">
        <f t="array" ref="AD251">IFERROR(_xldudf_FS_EQUITYMETRICS($B251, "account_receivable", "FY")*1000*1000,"NA")</f>
        <v>NA</v>
      </c>
      <c r="AE251" s="3" t="str" cm="1">
        <f t="array" ref="AE251">IFERROR(_xldudf_FS_EQUITYMETRICS($B251, "total_curr_lib", "FY")*1000*1000,"NA")</f>
        <v>NA</v>
      </c>
      <c r="AF251" s="7" cm="1">
        <f t="array" ref="AF251">IFERROR(_xldudf_FS_EQUITYMETRICS($B251, "ytd_price_return_daily"),"NA")</f>
        <v>5.9310000000000002E-2</v>
      </c>
    </row>
    <row r="252" spans="1:32" x14ac:dyDescent="0.2">
      <c r="A252" s="1" t="e" vm="251">
        <v>#VALUE!</v>
      </c>
      <c r="B252" t="str" cm="1">
        <f t="array" ref="B252">_FV(A252,"Ticker symbol",TRUE)</f>
        <v>MCK</v>
      </c>
      <c r="C252" t="str" cm="1">
        <f t="array" ref="C252">_FV(A252,"Official name",TRUE)</f>
        <v>MCKESSON CORPORATION</v>
      </c>
      <c r="D252" t="str" cm="1">
        <f t="array" ref="D252">_FV(A252,"Headquarters")</f>
        <v>6555 State Highway 161, IRVING, TX, 75039 US</v>
      </c>
      <c r="E252" s="3" cm="1">
        <f t="array" ref="E252">IFERROR(_FV(A252,"Employees"), "NA")</f>
        <v>45000</v>
      </c>
      <c r="F252" t="str" cm="1">
        <f t="array" ref="F252">_FV(A252,"Industry")</f>
        <v>Pharmaceuticals</v>
      </c>
      <c r="G252" s="3" cm="1">
        <f t="array" ref="G252">IFERROR(_FV(A252,"Year incorporated",TRUE), "NA")</f>
        <v>1994</v>
      </c>
      <c r="H252" s="3" t="str" cm="1">
        <f t="array" ref="H252">_FV(A252,"Exchange")</f>
        <v>New York Stock Exchange</v>
      </c>
      <c r="I252" t="str" cm="1">
        <f t="array" ref="I252">_FV(A252,"Currency")</f>
        <v>USD</v>
      </c>
      <c r="J252" s="7" cm="1">
        <f t="array" ref="J252">_FV(A252,"Price")</f>
        <v>419.83969999999999</v>
      </c>
      <c r="K252" s="7" cm="1">
        <f t="array" ref="K252">_FV(A252,"Previous close",TRUE)</f>
        <v>411.25</v>
      </c>
      <c r="L252" s="7" cm="1">
        <f t="array" ref="L252">_FV(A252,"Change")</f>
        <v>8.5897000000000006</v>
      </c>
      <c r="M252" s="4" cm="1">
        <f t="array" ref="M252">_FV(A252,"Change (%)",TRUE)</f>
        <v>2.0886999999999999E-2</v>
      </c>
      <c r="N252" s="7" cm="1">
        <f t="array" ref="N252">IFERROR(_FV(A252,"Open"), "NA")</f>
        <v>411.86</v>
      </c>
      <c r="O252" s="7" cm="1">
        <f t="array" ref="O252">IFERROR(_FV(A252,"High"), "NA")</f>
        <v>420.52</v>
      </c>
      <c r="P252" s="7" cm="1">
        <f t="array" ref="P252">IFERROR(_FV(A252,"Low"), "NA")</f>
        <v>411.86</v>
      </c>
      <c r="Q252" s="7" cm="1">
        <f t="array" ref="Q252">IFERROR(_FV(A252,"52 week high",TRUE),"NA")</f>
        <v>441</v>
      </c>
      <c r="R252" s="7" cm="1">
        <f t="array" ref="R252">IFERROR(_FV(A252,"52 week low",TRUE),"NA")</f>
        <v>331.75</v>
      </c>
      <c r="S252" s="3" cm="1">
        <f t="array" ref="S252">_FV(A252,"Shares outstanding",TRUE)</f>
        <v>134902400</v>
      </c>
      <c r="T252" s="7" cm="1">
        <f t="array" ref="T252">_FV(A252,"Volume")</f>
        <v>222999</v>
      </c>
      <c r="U252" s="3" cm="1">
        <f t="array" ref="U252">IFERROR(_FV(A252,"Volume average",TRUE), "NA")</f>
        <v>856969</v>
      </c>
      <c r="V252" s="5" cm="1">
        <f t="array" ref="V252">IFERROR(_FV(A252,"Beta"), "NA")</f>
        <v>0.60240000000000005</v>
      </c>
      <c r="W252" s="3" cm="1">
        <f t="array" ref="W252">_FV(A252,"Market cap",TRUE)</f>
        <v>56637383145</v>
      </c>
      <c r="X252" s="7" cm="1">
        <f t="array" ref="X252">IFERROR(_FV(A252,"P/E",TRUE), "NA")</f>
        <v>15.3284</v>
      </c>
      <c r="Y252" t="str" cm="1">
        <f t="array" ref="Y252">_FV(A252,"Instrument type",TRUE)</f>
        <v>Stock</v>
      </c>
      <c r="Z252" s="6" cm="1">
        <f t="array" ref="Z252">_FV(A252,"Last trade time",TRUE)</f>
        <v>45176.642885751564</v>
      </c>
      <c r="AA252" t="s">
        <v>33</v>
      </c>
      <c r="AB252" s="3" t="str" cm="1">
        <f t="array" ref="AB252">IFERROR(_xldudf_FS_EQUITYMETRICS($B252, "net_income", "FY")*1000*1000,"NA")</f>
        <v>NA</v>
      </c>
      <c r="AC252" s="3" t="str" cm="1">
        <f t="array" ref="AC252">IFERROR(_xldudf_FS_EQUITYMETRICS($B252, "cash_equiv", "FY")*1000*1000,"NA")</f>
        <v>NA</v>
      </c>
      <c r="AD252" s="3" t="str" cm="1">
        <f t="array" ref="AD252">IFERROR(_xldudf_FS_EQUITYMETRICS($B252, "account_receivable", "FY")*1000*1000,"NA")</f>
        <v>NA</v>
      </c>
      <c r="AE252" s="3" t="str" cm="1">
        <f t="array" ref="AE252">IFERROR(_xldudf_FS_EQUITYMETRICS($B252, "total_curr_lib", "FY")*1000*1000,"NA")</f>
        <v>NA</v>
      </c>
      <c r="AF252" s="7" cm="1">
        <f t="array" ref="AF252">IFERROR(_xldudf_FS_EQUITYMETRICS($B252, "ytd_price_return_daily"),"NA")</f>
        <v>8.5333000000000006E-2</v>
      </c>
    </row>
    <row r="253" spans="1:32" x14ac:dyDescent="0.2">
      <c r="A253" s="1" t="e" vm="252">
        <v>#VALUE!</v>
      </c>
      <c r="B253" t="str" cm="1">
        <f t="array" ref="B253">_FV(A253,"Ticker symbol",TRUE)</f>
        <v>MDT</v>
      </c>
      <c r="C253" t="str" cm="1">
        <f t="array" ref="C253">_FV(A253,"Official name",TRUE)</f>
        <v>MEDTRONIC PUBLIC LIMITED COMPANY</v>
      </c>
      <c r="D253" t="str" cm="1">
        <f t="array" ref="D253">_FV(A253,"Headquarters")</f>
        <v>20 On Hatch, Hatch Street Lower, DUBLIN, DUBLIN IE</v>
      </c>
      <c r="E253" s="3" cm="1">
        <f t="array" ref="E253">IFERROR(_FV(A253,"Employees"), "NA")</f>
        <v>95000</v>
      </c>
      <c r="F253" t="str" cm="1">
        <f t="array" ref="F253">_FV(A253,"Industry")</f>
        <v>Healthcare Equipment &amp; Supplies</v>
      </c>
      <c r="G253" s="3" cm="1">
        <f t="array" ref="G253">IFERROR(_FV(A253,"Year incorporated",TRUE), "NA")</f>
        <v>2014</v>
      </c>
      <c r="H253" s="3" t="str" cm="1">
        <f t="array" ref="H253">_FV(A253,"Exchange")</f>
        <v>New York Stock Exchange</v>
      </c>
      <c r="I253" t="str" cm="1">
        <f t="array" ref="I253">_FV(A253,"Currency")</f>
        <v>USD</v>
      </c>
      <c r="J253" s="7" cm="1">
        <f t="array" ref="J253">_FV(A253,"Price")</f>
        <v>80.245000000000005</v>
      </c>
      <c r="K253" s="7" cm="1">
        <f t="array" ref="K253">_FV(A253,"Previous close",TRUE)</f>
        <v>80.709999999999994</v>
      </c>
      <c r="L253" s="7" cm="1">
        <f t="array" ref="L253">_FV(A253,"Change")</f>
        <v>-0.46500000000000002</v>
      </c>
      <c r="M253" s="4" cm="1">
        <f t="array" ref="M253">_FV(A253,"Change (%)",TRUE)</f>
        <v>-5.7609999999999996E-3</v>
      </c>
      <c r="N253" s="7" cm="1">
        <f t="array" ref="N253">IFERROR(_FV(A253,"Open"), "NA")</f>
        <v>80.930000000000007</v>
      </c>
      <c r="O253" s="7" cm="1">
        <f t="array" ref="O253">IFERROR(_FV(A253,"High"), "NA")</f>
        <v>81.2</v>
      </c>
      <c r="P253" s="7" cm="1">
        <f t="array" ref="P253">IFERROR(_FV(A253,"Low"), "NA")</f>
        <v>79.97</v>
      </c>
      <c r="Q253" s="7" cm="1">
        <f t="array" ref="Q253">IFERROR(_FV(A253,"52 week high",TRUE),"NA")</f>
        <v>92.39</v>
      </c>
      <c r="R253" s="7" cm="1">
        <f t="array" ref="R253">IFERROR(_FV(A253,"52 week low",TRUE),"NA")</f>
        <v>75.765000000000001</v>
      </c>
      <c r="S253" s="3" cm="1">
        <f t="array" ref="S253">_FV(A253,"Shares outstanding",TRUE)</f>
        <v>1330534000</v>
      </c>
      <c r="T253" s="7" cm="1">
        <f t="array" ref="T253">_FV(A253,"Volume")</f>
        <v>1276487</v>
      </c>
      <c r="U253" s="3" cm="1">
        <f t="array" ref="U253">IFERROR(_FV(A253,"Volume average",TRUE), "NA")</f>
        <v>4990556</v>
      </c>
      <c r="V253" s="5" cm="1">
        <f t="array" ref="V253">IFERROR(_FV(A253,"Beta"), "NA")</f>
        <v>0.72289999999999999</v>
      </c>
      <c r="W253" s="3" cm="1">
        <f t="array" ref="W253">_FV(A253,"Market cap",TRUE)</f>
        <v>106768700830</v>
      </c>
      <c r="X253" s="7" cm="1">
        <f t="array" ref="X253">IFERROR(_FV(A253,"P/E",TRUE), "NA")</f>
        <v>29.704499999999999</v>
      </c>
      <c r="Y253" t="str" cm="1">
        <f t="array" ref="Y253">_FV(A253,"Instrument type",TRUE)</f>
        <v>Stock</v>
      </c>
      <c r="Z253" s="6" cm="1">
        <f t="array" ref="Z253">_FV(A253,"Last trade time",TRUE)</f>
        <v>45176.643054988279</v>
      </c>
      <c r="AA253" t="s">
        <v>34</v>
      </c>
      <c r="AB253" s="3" t="str" cm="1">
        <f t="array" ref="AB253">IFERROR(_xldudf_FS_EQUITYMETRICS($B253, "net_income", "FY")*1000*1000,"NA")</f>
        <v>NA</v>
      </c>
      <c r="AC253" s="3" t="str" cm="1">
        <f t="array" ref="AC253">IFERROR(_xldudf_FS_EQUITYMETRICS($B253, "cash_equiv", "FY")*1000*1000,"NA")</f>
        <v>NA</v>
      </c>
      <c r="AD253" s="3" t="str" cm="1">
        <f t="array" ref="AD253">IFERROR(_xldudf_FS_EQUITYMETRICS($B253, "account_receivable", "FY")*1000*1000,"NA")</f>
        <v>NA</v>
      </c>
      <c r="AE253" s="3" t="str" cm="1">
        <f t="array" ref="AE253">IFERROR(_xldudf_FS_EQUITYMETRICS($B253, "total_curr_lib", "FY")*1000*1000,"NA")</f>
        <v>NA</v>
      </c>
      <c r="AF253" s="7" cm="1">
        <f t="array" ref="AF253">IFERROR(_xldudf_FS_EQUITYMETRICS($B253, "ytd_price_return_daily"),"NA")</f>
        <v>3.1909E-2</v>
      </c>
    </row>
    <row r="254" spans="1:32" x14ac:dyDescent="0.2">
      <c r="A254" s="1" t="e" vm="253">
        <v>#VALUE!</v>
      </c>
      <c r="B254" t="str" cm="1">
        <f t="array" ref="B254">_FV(A254,"Ticker symbol",TRUE)</f>
        <v>MRK</v>
      </c>
      <c r="C254" t="str" cm="1">
        <f t="array" ref="C254">_FV(A254,"Official name",TRUE)</f>
        <v>MERCK &amp; CO., INC.</v>
      </c>
      <c r="D254" t="str" cm="1">
        <f t="array" ref="D254">_FV(A254,"Headquarters")</f>
        <v>2000 Galloping Hill Road, KENILWORTH, NJ, 07033 US</v>
      </c>
      <c r="E254" s="3" cm="1">
        <f t="array" ref="E254">IFERROR(_FV(A254,"Employees"), "NA")</f>
        <v>69000</v>
      </c>
      <c r="F254" t="str" cm="1">
        <f t="array" ref="F254">_FV(A254,"Industry")</f>
        <v>Pharmaceuticals</v>
      </c>
      <c r="G254" s="3" cm="1">
        <f t="array" ref="G254">IFERROR(_FV(A254,"Year incorporated",TRUE), "NA")</f>
        <v>1970</v>
      </c>
      <c r="H254" s="3" t="str" cm="1">
        <f t="array" ref="H254">_FV(A254,"Exchange")</f>
        <v>New York Stock Exchange</v>
      </c>
      <c r="I254" t="str" cm="1">
        <f t="array" ref="I254">_FV(A254,"Currency")</f>
        <v>USD</v>
      </c>
      <c r="J254" s="7" cm="1">
        <f t="array" ref="J254">_FV(A254,"Price")</f>
        <v>107.65</v>
      </c>
      <c r="K254" s="7" cm="1">
        <f t="array" ref="K254">_FV(A254,"Previous close",TRUE)</f>
        <v>106.49</v>
      </c>
      <c r="L254" s="7" cm="1">
        <f t="array" ref="L254">_FV(A254,"Change")</f>
        <v>1.1599999999999999</v>
      </c>
      <c r="M254" s="4" cm="1">
        <f t="array" ref="M254">_FV(A254,"Change (%)",TRUE)</f>
        <v>1.0893E-2</v>
      </c>
      <c r="N254" s="7" cm="1">
        <f t="array" ref="N254">IFERROR(_FV(A254,"Open"), "NA")</f>
        <v>107.17</v>
      </c>
      <c r="O254" s="7" cm="1">
        <f t="array" ref="O254">IFERROR(_FV(A254,"High"), "NA")</f>
        <v>108.1</v>
      </c>
      <c r="P254" s="7" cm="1">
        <f t="array" ref="P254">IFERROR(_FV(A254,"Low"), "NA")</f>
        <v>106.86</v>
      </c>
      <c r="Q254" s="7" cm="1">
        <f t="array" ref="Q254">IFERROR(_FV(A254,"52 week high",TRUE),"NA")</f>
        <v>119.65</v>
      </c>
      <c r="R254" s="7" cm="1">
        <f t="array" ref="R254">IFERROR(_FV(A254,"52 week low",TRUE),"NA")</f>
        <v>84.52</v>
      </c>
      <c r="S254" s="3" cm="1">
        <f t="array" ref="S254">_FV(A254,"Shares outstanding",TRUE)</f>
        <v>2537521000</v>
      </c>
      <c r="T254" s="7" cm="1">
        <f t="array" ref="T254">_FV(A254,"Volume")</f>
        <v>1691568</v>
      </c>
      <c r="U254" s="3" cm="1">
        <f t="array" ref="U254">IFERROR(_FV(A254,"Volume average",TRUE), "NA")</f>
        <v>6807717</v>
      </c>
      <c r="V254" s="5" cm="1">
        <f t="array" ref="V254">IFERROR(_FV(A254,"Beta"), "NA")</f>
        <v>0.34160000000000001</v>
      </c>
      <c r="W254" s="3" cm="1">
        <f t="array" ref="W254">_FV(A254,"Market cap",TRUE)</f>
        <v>273164135650</v>
      </c>
      <c r="X254" s="7" cm="1">
        <f t="array" ref="X254">IFERROR(_FV(A254,"P/E",TRUE), "NA")</f>
        <v>87.38</v>
      </c>
      <c r="Y254" t="str" cm="1">
        <f t="array" ref="Y254">_FV(A254,"Instrument type",TRUE)</f>
        <v>Stock</v>
      </c>
      <c r="Z254" s="6" cm="1">
        <f t="array" ref="Z254">_FV(A254,"Last trade time",TRUE)</f>
        <v>45176.642999536722</v>
      </c>
      <c r="AA254" t="s">
        <v>35</v>
      </c>
      <c r="AB254" s="3" t="str" cm="1">
        <f t="array" ref="AB254">IFERROR(_xldudf_FS_EQUITYMETRICS($B254, "net_income", "FY")*1000*1000,"NA")</f>
        <v>NA</v>
      </c>
      <c r="AC254" s="3" t="str" cm="1">
        <f t="array" ref="AC254">IFERROR(_xldudf_FS_EQUITYMETRICS($B254, "cash_equiv", "FY")*1000*1000,"NA")</f>
        <v>NA</v>
      </c>
      <c r="AD254" s="3" t="str" cm="1">
        <f t="array" ref="AD254">IFERROR(_xldudf_FS_EQUITYMETRICS($B254, "account_receivable", "FY")*1000*1000,"NA")</f>
        <v>NA</v>
      </c>
      <c r="AE254" s="3" t="str" cm="1">
        <f t="array" ref="AE254">IFERROR(_xldudf_FS_EQUITYMETRICS($B254, "total_curr_lib", "FY")*1000*1000,"NA")</f>
        <v>NA</v>
      </c>
      <c r="AF254" s="7" cm="1">
        <f t="array" ref="AF254">IFERROR(_xldudf_FS_EQUITYMETRICS($B254, "ytd_price_return_daily"),"NA")</f>
        <v>-3.1005000000000001E-2</v>
      </c>
    </row>
    <row r="255" spans="1:32" x14ac:dyDescent="0.2">
      <c r="A255" s="1" t="e" vm="254">
        <v>#VALUE!</v>
      </c>
      <c r="B255" t="str" cm="1">
        <f t="array" ref="B255">_FV(A255,"Ticker symbol",TRUE)</f>
        <v>MET</v>
      </c>
      <c r="C255" t="str" cm="1">
        <f t="array" ref="C255">_FV(A255,"Official name",TRUE)</f>
        <v>METLIFE, INC.</v>
      </c>
      <c r="D255" t="str" cm="1">
        <f t="array" ref="D255">_FV(A255,"Headquarters")</f>
        <v>200 Park Avenue, NEW YORK, NY, 10166 US</v>
      </c>
      <c r="E255" s="3" cm="1">
        <f t="array" ref="E255">IFERROR(_FV(A255,"Employees"), "NA")</f>
        <v>45000</v>
      </c>
      <c r="F255" t="str" cm="1">
        <f t="array" ref="F255">_FV(A255,"Industry")</f>
        <v>Insurance</v>
      </c>
      <c r="G255" s="3" cm="1">
        <f t="array" ref="G255">IFERROR(_FV(A255,"Year incorporated",TRUE), "NA")</f>
        <v>1999</v>
      </c>
      <c r="H255" s="3" t="str" cm="1">
        <f t="array" ref="H255">_FV(A255,"Exchange")</f>
        <v>New York Stock Exchange</v>
      </c>
      <c r="I255" t="str" cm="1">
        <f t="array" ref="I255">_FV(A255,"Currency")</f>
        <v>USD</v>
      </c>
      <c r="J255" s="7" cm="1">
        <f t="array" ref="J255">_FV(A255,"Price")</f>
        <v>62.9</v>
      </c>
      <c r="K255" s="7" cm="1">
        <f t="array" ref="K255">_FV(A255,"Previous close",TRUE)</f>
        <v>63.2</v>
      </c>
      <c r="L255" s="7" cm="1">
        <f t="array" ref="L255">_FV(A255,"Change")</f>
        <v>-0.3</v>
      </c>
      <c r="M255" s="4" cm="1">
        <f t="array" ref="M255">_FV(A255,"Change (%)",TRUE)</f>
        <v>-4.7470000000000004E-3</v>
      </c>
      <c r="N255" s="7" cm="1">
        <f t="array" ref="N255">IFERROR(_FV(A255,"Open"), "NA")</f>
        <v>63.16</v>
      </c>
      <c r="O255" s="7" cm="1">
        <f t="array" ref="O255">IFERROR(_FV(A255,"High"), "NA")</f>
        <v>63.5</v>
      </c>
      <c r="P255" s="7" cm="1">
        <f t="array" ref="P255">IFERROR(_FV(A255,"Low"), "NA")</f>
        <v>62.61</v>
      </c>
      <c r="Q255" s="7" cm="1">
        <f t="array" ref="Q255">IFERROR(_FV(A255,"52 week high",TRUE),"NA")</f>
        <v>77.36</v>
      </c>
      <c r="R255" s="7" cm="1">
        <f t="array" ref="R255">IFERROR(_FV(A255,"52 week low",TRUE),"NA")</f>
        <v>48.95</v>
      </c>
      <c r="S255" s="3" cm="1">
        <f t="array" ref="S255">_FV(A255,"Shares outstanding",TRUE)</f>
        <v>752022500</v>
      </c>
      <c r="T255" s="7" cm="1">
        <f t="array" ref="T255">_FV(A255,"Volume")</f>
        <v>725935</v>
      </c>
      <c r="U255" s="3" cm="1">
        <f t="array" ref="U255">IFERROR(_FV(A255,"Volume average",TRUE), "NA")</f>
        <v>3349956</v>
      </c>
      <c r="V255" s="5" cm="1">
        <f t="array" ref="V255">IFERROR(_FV(A255,"Beta"), "NA")</f>
        <v>1.0919000000000001</v>
      </c>
      <c r="W255" s="3" cm="1">
        <f t="array" ref="W255">_FV(A255,"Market cap",TRUE)</f>
        <v>47302215250</v>
      </c>
      <c r="X255" s="7" cm="1">
        <f t="array" ref="X255">IFERROR(_FV(A255,"P/E",TRUE), "NA")</f>
        <v>28.947500000000002</v>
      </c>
      <c r="Y255" t="str" cm="1">
        <f t="array" ref="Y255">_FV(A255,"Instrument type",TRUE)</f>
        <v>Stock</v>
      </c>
      <c r="Z255" s="6" cm="1">
        <f t="array" ref="Z255">_FV(A255,"Last trade time",TRUE)</f>
        <v>45176.642979178127</v>
      </c>
      <c r="AA255" t="s">
        <v>36</v>
      </c>
      <c r="AB255" s="3" t="str" cm="1">
        <f t="array" ref="AB255">IFERROR(_xldudf_FS_EQUITYMETRICS($B255, "net_income", "FY")*1000*1000,"NA")</f>
        <v>NA</v>
      </c>
      <c r="AC255" s="3" t="str" cm="1">
        <f t="array" ref="AC255">IFERROR(_xldudf_FS_EQUITYMETRICS($B255, "cash_equiv", "FY")*1000*1000,"NA")</f>
        <v>NA</v>
      </c>
      <c r="AD255" s="3" t="str" cm="1">
        <f t="array" ref="AD255">IFERROR(_xldudf_FS_EQUITYMETRICS($B255, "account_receivable", "FY")*1000*1000,"NA")</f>
        <v>NA</v>
      </c>
      <c r="AE255" s="3" t="str" cm="1">
        <f t="array" ref="AE255">IFERROR(_xldudf_FS_EQUITYMETRICS($B255, "total_curr_lib", "FY")*1000*1000,"NA")</f>
        <v>NA</v>
      </c>
      <c r="AF255" s="7" cm="1">
        <f t="array" ref="AF255">IFERROR(_xldudf_FS_EQUITYMETRICS($B255, "ytd_price_return_daily"),"NA")</f>
        <v>-0.118834</v>
      </c>
    </row>
    <row r="256" spans="1:32" x14ac:dyDescent="0.2">
      <c r="A256" s="1" t="e" vm="255">
        <v>#VALUE!</v>
      </c>
      <c r="B256" t="str" cm="1">
        <f t="array" ref="B256">_FV(A256,"Ticker symbol",TRUE)</f>
        <v>MCHP</v>
      </c>
      <c r="C256" t="str" cm="1">
        <f t="array" ref="C256">_FV(A256,"Official name",TRUE)</f>
        <v>MICROCHIP TECHNOLOGY INCORPORATED</v>
      </c>
      <c r="D256" t="str" cm="1">
        <f t="array" ref="D256">_FV(A256,"Headquarters")</f>
        <v>2355 W CHANDLER BLVD, CHANDLER, AZ, 85224-6199 US</v>
      </c>
      <c r="E256" s="3" cm="1">
        <f t="array" ref="E256">IFERROR(_FV(A256,"Employees"), "NA")</f>
        <v>22600</v>
      </c>
      <c r="F256" t="str" cm="1">
        <f t="array" ref="F256">_FV(A256,"Industry")</f>
        <v>Semiconductors &amp; Semiconductor Equipment</v>
      </c>
      <c r="G256" s="3" cm="1">
        <f t="array" ref="G256">IFERROR(_FV(A256,"Year incorporated",TRUE), "NA")</f>
        <v>1989</v>
      </c>
      <c r="H256" s="3" t="str" cm="1">
        <f t="array" ref="H256">_FV(A256,"Exchange")</f>
        <v>Nasdaq Stock Market</v>
      </c>
      <c r="I256" t="str" cm="1">
        <f t="array" ref="I256">_FV(A256,"Currency")</f>
        <v>USD</v>
      </c>
      <c r="J256" s="7" cm="1">
        <f t="array" ref="J256">_FV(A256,"Price")</f>
        <v>78.290000000000006</v>
      </c>
      <c r="K256" s="7" cm="1">
        <f t="array" ref="K256">_FV(A256,"Previous close",TRUE)</f>
        <v>81.06</v>
      </c>
      <c r="L256" s="7" cm="1">
        <f t="array" ref="L256">_FV(A256,"Change")</f>
        <v>-2.77</v>
      </c>
      <c r="M256" s="4" cm="1">
        <f t="array" ref="M256">_FV(A256,"Change (%)",TRUE)</f>
        <v>-3.4172000000000001E-2</v>
      </c>
      <c r="N256" s="7" cm="1">
        <f t="array" ref="N256">IFERROR(_FV(A256,"Open"), "NA")</f>
        <v>79.45</v>
      </c>
      <c r="O256" s="7" cm="1">
        <f t="array" ref="O256">IFERROR(_FV(A256,"High"), "NA")</f>
        <v>79.45</v>
      </c>
      <c r="P256" s="7" cm="1">
        <f t="array" ref="P256">IFERROR(_FV(A256,"Low"), "NA")</f>
        <v>78.17</v>
      </c>
      <c r="Q256" s="7" cm="1">
        <f t="array" ref="Q256">IFERROR(_FV(A256,"52 week high",TRUE),"NA")</f>
        <v>94.3</v>
      </c>
      <c r="R256" s="7" cm="1">
        <f t="array" ref="R256">IFERROR(_FV(A256,"52 week low",TRUE),"NA")</f>
        <v>54.77</v>
      </c>
      <c r="S256" s="3" cm="1">
        <f t="array" ref="S256">_FV(A256,"Shares outstanding",TRUE)</f>
        <v>544334300</v>
      </c>
      <c r="T256" s="7" cm="1">
        <f t="array" ref="T256">_FV(A256,"Volume")</f>
        <v>966069</v>
      </c>
      <c r="U256" s="3" cm="1">
        <f t="array" ref="U256">IFERROR(_FV(A256,"Volume average",TRUE), "NA")</f>
        <v>4734050</v>
      </c>
      <c r="V256" s="5" cm="1">
        <f t="array" ref="V256">IFERROR(_FV(A256,"Beta"), "NA")</f>
        <v>1.6237999999999999</v>
      </c>
      <c r="W256" s="3" cm="1">
        <f t="array" ref="W256">_FV(A256,"Market cap",TRUE)</f>
        <v>42615932347</v>
      </c>
      <c r="X256" s="7" cm="1">
        <f t="array" ref="X256">IFERROR(_FV(A256,"P/E",TRUE), "NA")</f>
        <v>18.755299999999998</v>
      </c>
      <c r="Y256" t="str" cm="1">
        <f t="array" ref="Y256">_FV(A256,"Instrument type",TRUE)</f>
        <v>Stock</v>
      </c>
      <c r="Z256" s="6" cm="1">
        <f t="array" ref="Z256">_FV(A256,"Last trade time",TRUE)</f>
        <v>45176.643011875</v>
      </c>
      <c r="AA256" t="s">
        <v>37</v>
      </c>
      <c r="AB256" s="3" t="str" cm="1">
        <f t="array" ref="AB256">IFERROR(_xldudf_FS_EQUITYMETRICS($B256, "net_income", "FY")*1000*1000,"NA")</f>
        <v>NA</v>
      </c>
      <c r="AC256" s="3" t="str" cm="1">
        <f t="array" ref="AC256">IFERROR(_xldudf_FS_EQUITYMETRICS($B256, "cash_equiv", "FY")*1000*1000,"NA")</f>
        <v>NA</v>
      </c>
      <c r="AD256" s="3" t="str" cm="1">
        <f t="array" ref="AD256">IFERROR(_xldudf_FS_EQUITYMETRICS($B256, "account_receivable", "FY")*1000*1000,"NA")</f>
        <v>NA</v>
      </c>
      <c r="AE256" s="3" t="str" cm="1">
        <f t="array" ref="AE256">IFERROR(_xldudf_FS_EQUITYMETRICS($B256, "total_curr_lib", "FY")*1000*1000,"NA")</f>
        <v>NA</v>
      </c>
      <c r="AF256" s="7" cm="1">
        <f t="array" ref="AF256">IFERROR(_xldudf_FS_EQUITYMETRICS($B256, "ytd_price_return_daily"),"NA")</f>
        <v>0.160996</v>
      </c>
    </row>
    <row r="257" spans="1:32" x14ac:dyDescent="0.2">
      <c r="A257" s="1" t="e" vm="256">
        <v>#VALUE!</v>
      </c>
      <c r="B257" t="str" cm="1">
        <f t="array" ref="B257">_FV(A257,"Ticker symbol",TRUE)</f>
        <v>MU</v>
      </c>
      <c r="C257" t="str" cm="1">
        <f t="array" ref="C257">_FV(A257,"Official name",TRUE)</f>
        <v>MICRON TECHNOLOGY, INC.</v>
      </c>
      <c r="D257" t="str" cm="1">
        <f t="array" ref="D257">_FV(A257,"Headquarters")</f>
        <v>PO BOX 6, 8000 S FEDERAL WAY, BOISE, ID, 83716-9632 US</v>
      </c>
      <c r="E257" s="3" cm="1">
        <f t="array" ref="E257">IFERROR(_FV(A257,"Employees"), "NA")</f>
        <v>48000</v>
      </c>
      <c r="F257" t="str" cm="1">
        <f t="array" ref="F257">_FV(A257,"Industry")</f>
        <v>Semiconductors &amp; Semiconductor Equipment</v>
      </c>
      <c r="G257" s="3" cm="1">
        <f t="array" ref="G257">IFERROR(_FV(A257,"Year incorporated",TRUE), "NA")</f>
        <v>1984</v>
      </c>
      <c r="H257" s="3" t="str" cm="1">
        <f t="array" ref="H257">_FV(A257,"Exchange")</f>
        <v>Nasdaq Stock Market</v>
      </c>
      <c r="I257" t="str" cm="1">
        <f t="array" ref="I257">_FV(A257,"Currency")</f>
        <v>USD</v>
      </c>
      <c r="J257" s="7" cm="1">
        <f t="array" ref="J257">_FV(A257,"Price")</f>
        <v>69.89</v>
      </c>
      <c r="K257" s="7" cm="1">
        <f t="array" ref="K257">_FV(A257,"Previous close",TRUE)</f>
        <v>70.41</v>
      </c>
      <c r="L257" s="7" cm="1">
        <f t="array" ref="L257">_FV(A257,"Change")</f>
        <v>-0.52</v>
      </c>
      <c r="M257" s="4" cm="1">
        <f t="array" ref="M257">_FV(A257,"Change (%)",TRUE)</f>
        <v>-7.3850000000000001E-3</v>
      </c>
      <c r="N257" s="7" cm="1">
        <f t="array" ref="N257">IFERROR(_FV(A257,"Open"), "NA")</f>
        <v>69.5</v>
      </c>
      <c r="O257" s="7" cm="1">
        <f t="array" ref="O257">IFERROR(_FV(A257,"High"), "NA")</f>
        <v>70.287999999999997</v>
      </c>
      <c r="P257" s="7" cm="1">
        <f t="array" ref="P257">IFERROR(_FV(A257,"Low"), "NA")</f>
        <v>69.099999999999994</v>
      </c>
      <c r="Q257" s="7" cm="1">
        <f t="array" ref="Q257">IFERROR(_FV(A257,"52 week high",TRUE),"NA")</f>
        <v>74.769900000000007</v>
      </c>
      <c r="R257" s="7" cm="1">
        <f t="array" ref="R257">IFERROR(_FV(A257,"52 week low",TRUE),"NA")</f>
        <v>48.43</v>
      </c>
      <c r="S257" s="3" cm="1">
        <f t="array" ref="S257">_FV(A257,"Shares outstanding",TRUE)</f>
        <v>1095302000</v>
      </c>
      <c r="T257" s="7" cm="1">
        <f t="array" ref="T257">_FV(A257,"Volume")</f>
        <v>4366242</v>
      </c>
      <c r="U257" s="3" cm="1">
        <f t="array" ref="U257">IFERROR(_FV(A257,"Volume average",TRUE), "NA")</f>
        <v>12030121</v>
      </c>
      <c r="V257" s="5" cm="1">
        <f t="array" ref="V257">IFERROR(_FV(A257,"Beta"), "NA")</f>
        <v>1.3506</v>
      </c>
      <c r="W257" s="3" cm="1">
        <f t="array" ref="W257">_FV(A257,"Market cap",TRUE)</f>
        <v>76550656780</v>
      </c>
      <c r="X257" s="7" cm="1">
        <f t="array" ref="X257">IFERROR(_FV(A257,"P/E",TRUE), "NA")</f>
        <v>46.887099999999997</v>
      </c>
      <c r="Y257" t="str" cm="1">
        <f t="array" ref="Y257">_FV(A257,"Instrument type",TRUE)</f>
        <v>Stock</v>
      </c>
      <c r="Z257" s="6" cm="1">
        <f t="array" ref="Z257">_FV(A257,"Last trade time",TRUE)</f>
        <v>45176.643007464845</v>
      </c>
      <c r="AA257" t="s">
        <v>38</v>
      </c>
      <c r="AB257" s="3" t="str" cm="1">
        <f t="array" ref="AB257">IFERROR(_xldudf_FS_EQUITYMETRICS($B257, "net_income", "FY")*1000*1000,"NA")</f>
        <v>NA</v>
      </c>
      <c r="AC257" s="3" t="str" cm="1">
        <f t="array" ref="AC257">IFERROR(_xldudf_FS_EQUITYMETRICS($B257, "cash_equiv", "FY")*1000*1000,"NA")</f>
        <v>NA</v>
      </c>
      <c r="AD257" s="3" t="str" cm="1">
        <f t="array" ref="AD257">IFERROR(_xldudf_FS_EQUITYMETRICS($B257, "account_receivable", "FY")*1000*1000,"NA")</f>
        <v>NA</v>
      </c>
      <c r="AE257" s="3" t="str" cm="1">
        <f t="array" ref="AE257">IFERROR(_xldudf_FS_EQUITYMETRICS($B257, "total_curr_lib", "FY")*1000*1000,"NA")</f>
        <v>NA</v>
      </c>
      <c r="AF257" s="7" cm="1">
        <f t="array" ref="AF257">IFERROR(_xldudf_FS_EQUITYMETRICS($B257, "ytd_price_return_daily"),"NA")</f>
        <v>0.40636299999999997</v>
      </c>
    </row>
    <row r="258" spans="1:32" x14ac:dyDescent="0.2">
      <c r="A258" s="1" t="e" vm="257">
        <v>#VALUE!</v>
      </c>
      <c r="B258" t="str" cm="1">
        <f t="array" ref="B258">_FV(A258,"Ticker symbol",TRUE)</f>
        <v>MSFT</v>
      </c>
      <c r="C258" t="str" cm="1">
        <f t="array" ref="C258">_FV(A258,"Official name",TRUE)</f>
        <v>MICROSOFT CORPORATION</v>
      </c>
      <c r="D258" t="str" cm="1">
        <f t="array" ref="D258">_FV(A258,"Headquarters")</f>
        <v>One Microsoft Way, REDMOND, WA, 98052-6399 US</v>
      </c>
      <c r="E258" s="3" cm="1">
        <f t="array" ref="E258">IFERROR(_FV(A258,"Employees"), "NA")</f>
        <v>221000</v>
      </c>
      <c r="F258" t="str" cm="1">
        <f t="array" ref="F258">_FV(A258,"Industry")</f>
        <v>Software &amp; IT Services</v>
      </c>
      <c r="G258" s="3" cm="1">
        <f t="array" ref="G258">IFERROR(_FV(A258,"Year incorporated",TRUE), "NA")</f>
        <v>1993</v>
      </c>
      <c r="H258" s="3" t="str" cm="1">
        <f t="array" ref="H258">_FV(A258,"Exchange")</f>
        <v>Nasdaq Stock Market</v>
      </c>
      <c r="I258" t="str" cm="1">
        <f t="array" ref="I258">_FV(A258,"Currency")</f>
        <v>USD</v>
      </c>
      <c r="J258" s="7" cm="1">
        <f t="array" ref="J258">_FV(A258,"Price")</f>
        <v>330.87790000000001</v>
      </c>
      <c r="K258" s="7" cm="1">
        <f t="array" ref="K258">_FV(A258,"Previous close",TRUE)</f>
        <v>332.88</v>
      </c>
      <c r="L258" s="7" cm="1">
        <f t="array" ref="L258">_FV(A258,"Change")</f>
        <v>-2.0021</v>
      </c>
      <c r="M258" s="4" cm="1">
        <f t="array" ref="M258">_FV(A258,"Change (%)",TRUE)</f>
        <v>-6.0140000000000002E-3</v>
      </c>
      <c r="N258" s="7" cm="1">
        <f t="array" ref="N258">IFERROR(_FV(A258,"Open"), "NA")</f>
        <v>331.5</v>
      </c>
      <c r="O258" s="7" cm="1">
        <f t="array" ref="O258">IFERROR(_FV(A258,"High"), "NA")</f>
        <v>333.08</v>
      </c>
      <c r="P258" s="7" cm="1">
        <f t="array" ref="P258">IFERROR(_FV(A258,"Low"), "NA")</f>
        <v>330.02</v>
      </c>
      <c r="Q258" s="7" cm="1">
        <f t="array" ref="Q258">IFERROR(_FV(A258,"52 week high",TRUE),"NA")</f>
        <v>366.78</v>
      </c>
      <c r="R258" s="7" cm="1">
        <f t="array" ref="R258">IFERROR(_FV(A258,"52 week low",TRUE),"NA")</f>
        <v>213.43100000000001</v>
      </c>
      <c r="S258" s="3" cm="1">
        <f t="array" ref="S258">_FV(A258,"Shares outstanding",TRUE)</f>
        <v>7429764000</v>
      </c>
      <c r="T258" s="7" cm="1">
        <f t="array" ref="T258">_FV(A258,"Volume")</f>
        <v>5466779</v>
      </c>
      <c r="U258" s="3" cm="1">
        <f t="array" ref="U258">IFERROR(_FV(A258,"Volume average",TRUE), "NA")</f>
        <v>20492793</v>
      </c>
      <c r="V258" s="5" cm="1">
        <f t="array" ref="V258">IFERROR(_FV(A258,"Beta"), "NA")</f>
        <v>0.90329999999999999</v>
      </c>
      <c r="W258" s="3" cm="1">
        <f t="array" ref="W258">_FV(A258,"Market cap",TRUE)</f>
        <v>2458344709815</v>
      </c>
      <c r="X258" s="7" cm="1">
        <f t="array" ref="X258">IFERROR(_FV(A258,"P/E",TRUE), "NA")</f>
        <v>34.3718</v>
      </c>
      <c r="Y258" t="str" cm="1">
        <f t="array" ref="Y258">_FV(A258,"Instrument type",TRUE)</f>
        <v>Stock</v>
      </c>
      <c r="Z258" s="6" cm="1">
        <f t="array" ref="Z258">_FV(A258,"Last trade time",TRUE)</f>
        <v>45176.643035786721</v>
      </c>
      <c r="AA258" t="s">
        <v>39</v>
      </c>
      <c r="AB258" s="3" t="str" cm="1">
        <f t="array" ref="AB258">IFERROR(_xldudf_FS_EQUITYMETRICS($B258, "net_income", "FY")*1000*1000,"NA")</f>
        <v>NA</v>
      </c>
      <c r="AC258" s="3" t="str" cm="1">
        <f t="array" ref="AC258">IFERROR(_xldudf_FS_EQUITYMETRICS($B258, "cash_equiv", "FY")*1000*1000,"NA")</f>
        <v>NA</v>
      </c>
      <c r="AD258" s="3" t="str" cm="1">
        <f t="array" ref="AD258">IFERROR(_xldudf_FS_EQUITYMETRICS($B258, "account_receivable", "FY")*1000*1000,"NA")</f>
        <v>NA</v>
      </c>
      <c r="AE258" s="3" t="str" cm="1">
        <f t="array" ref="AE258">IFERROR(_xldudf_FS_EQUITYMETRICS($B258, "total_curr_lib", "FY")*1000*1000,"NA")</f>
        <v>NA</v>
      </c>
      <c r="AF258" s="7" cm="1">
        <f t="array" ref="AF258">IFERROR(_xldudf_FS_EQUITYMETRICS($B258, "ytd_price_return_daily"),"NA")</f>
        <v>0.39083499999999999</v>
      </c>
    </row>
    <row r="259" spans="1:32" x14ac:dyDescent="0.2">
      <c r="A259" s="1" t="e" vm="258">
        <v>#VALUE!</v>
      </c>
      <c r="B259" t="str" cm="1">
        <f t="array" ref="B259">_FV(A259,"Ticker symbol",TRUE)</f>
        <v>TAP</v>
      </c>
      <c r="C259" t="str" cm="1">
        <f t="array" ref="C259">_FV(A259,"Official name",TRUE)</f>
        <v>MOLSON COORS BEVERAGE COMPANY</v>
      </c>
      <c r="D259" t="str" cm="1">
        <f t="array" ref="D259">_FV(A259,"Headquarters")</f>
        <v>P.O. Box 4030, Bc555, GOLDEN, CO, 80401 US</v>
      </c>
      <c r="E259" s="3" cm="1">
        <f t="array" ref="E259">IFERROR(_FV(A259,"Employees"), "NA")</f>
        <v>16600</v>
      </c>
      <c r="F259" t="str" cm="1">
        <f t="array" ref="F259">_FV(A259,"Industry")</f>
        <v>Beverages</v>
      </c>
      <c r="G259" s="3" cm="1">
        <f t="array" ref="G259">IFERROR(_FV(A259,"Year incorporated",TRUE), "NA")</f>
        <v>2003</v>
      </c>
      <c r="H259" s="3" t="str" cm="1">
        <f t="array" ref="H259">_FV(A259,"Exchange")</f>
        <v>New York Stock Exchange</v>
      </c>
      <c r="I259" t="str" cm="1">
        <f t="array" ref="I259">_FV(A259,"Currency")</f>
        <v>USD</v>
      </c>
      <c r="J259" s="7" cm="1">
        <f t="array" ref="J259">_FV(A259,"Price")</f>
        <v>62.85</v>
      </c>
      <c r="K259" s="7" cm="1">
        <f t="array" ref="K259">_FV(A259,"Previous close",TRUE)</f>
        <v>62.03</v>
      </c>
      <c r="L259" s="7" cm="1">
        <f t="array" ref="L259">_FV(A259,"Change")</f>
        <v>0.82</v>
      </c>
      <c r="M259" s="4" cm="1">
        <f t="array" ref="M259">_FV(A259,"Change (%)",TRUE)</f>
        <v>1.3219000000000002E-2</v>
      </c>
      <c r="N259" s="7" cm="1">
        <f t="array" ref="N259">IFERROR(_FV(A259,"Open"), "NA")</f>
        <v>62.24</v>
      </c>
      <c r="O259" s="7" cm="1">
        <f t="array" ref="O259">IFERROR(_FV(A259,"High"), "NA")</f>
        <v>62.989899999999999</v>
      </c>
      <c r="P259" s="7" cm="1">
        <f t="array" ref="P259">IFERROR(_FV(A259,"Low"), "NA")</f>
        <v>62.23</v>
      </c>
      <c r="Q259" s="7" cm="1">
        <f t="array" ref="Q259">IFERROR(_FV(A259,"52 week high",TRUE),"NA")</f>
        <v>70.900000000000006</v>
      </c>
      <c r="R259" s="7" cm="1">
        <f t="array" ref="R259">IFERROR(_FV(A259,"52 week low",TRUE),"NA")</f>
        <v>46.685000000000002</v>
      </c>
      <c r="S259" s="3" cm="1">
        <f t="array" ref="S259">_FV(A259,"Shares outstanding",TRUE)</f>
        <v>203522900</v>
      </c>
      <c r="T259" s="7" cm="1">
        <f t="array" ref="T259">_FV(A259,"Volume")</f>
        <v>393920</v>
      </c>
      <c r="U259" s="3" cm="1">
        <f t="array" ref="U259">IFERROR(_FV(A259,"Volume average",TRUE), "NA")</f>
        <v>1565713</v>
      </c>
      <c r="V259" s="5" cm="1">
        <f t="array" ref="V259">IFERROR(_FV(A259,"Beta"), "NA")</f>
        <v>0.89570000000000005</v>
      </c>
      <c r="W259" s="3" cm="1">
        <f t="array" ref="W259">_FV(A259,"Market cap",TRUE)</f>
        <v>12633450000</v>
      </c>
      <c r="X259" s="7" cm="1">
        <f t="array" ref="X259">IFERROR(_FV(A259,"P/E",TRUE), "NA")</f>
        <v>373.99009999999998</v>
      </c>
      <c r="Y259" t="str" cm="1">
        <f t="array" ref="Y259">_FV(A259,"Instrument type",TRUE)</f>
        <v>Stock</v>
      </c>
      <c r="Z259" s="6" cm="1">
        <f t="array" ref="Z259">_FV(A259,"Last trade time",TRUE)</f>
        <v>45176.643023135941</v>
      </c>
      <c r="AA259" t="s">
        <v>40</v>
      </c>
      <c r="AB259" s="3" t="str" cm="1">
        <f t="array" ref="AB259">IFERROR(_xldudf_FS_EQUITYMETRICS($B259, "net_income", "FY")*1000*1000,"NA")</f>
        <v>NA</v>
      </c>
      <c r="AC259" s="3" t="str" cm="1">
        <f t="array" ref="AC259">IFERROR(_xldudf_FS_EQUITYMETRICS($B259, "cash_equiv", "FY")*1000*1000,"NA")</f>
        <v>NA</v>
      </c>
      <c r="AD259" s="3" t="str" cm="1">
        <f t="array" ref="AD259">IFERROR(_xldudf_FS_EQUITYMETRICS($B259, "account_receivable", "FY")*1000*1000,"NA")</f>
        <v>NA</v>
      </c>
      <c r="AE259" s="3" t="str" cm="1">
        <f t="array" ref="AE259">IFERROR(_xldudf_FS_EQUITYMETRICS($B259, "total_curr_lib", "FY")*1000*1000,"NA")</f>
        <v>NA</v>
      </c>
      <c r="AF259" s="7" cm="1">
        <f t="array" ref="AF259">IFERROR(_xldudf_FS_EQUITYMETRICS($B259, "ytd_price_return_daily"),"NA")</f>
        <v>0.20885100000000001</v>
      </c>
    </row>
    <row r="260" spans="1:32" x14ac:dyDescent="0.2">
      <c r="A260" s="1" t="e" vm="259">
        <v>#VALUE!</v>
      </c>
      <c r="B260" t="str" cm="1">
        <f t="array" ref="B260">_FV(A260,"Ticker symbol",TRUE)</f>
        <v>MON</v>
      </c>
      <c r="C260" t="str" cm="1">
        <f t="array" ref="C260">_FV(A260,"Official name",TRUE)</f>
        <v>MONNARI TRADE S.A.</v>
      </c>
      <c r="D260" t="str" cm="1">
        <f t="array" ref="D260">_FV(A260,"Headquarters")</f>
        <v>ul. Radwanska 6, LODZ, WOJ. LODZKIE, 90-453 PL</v>
      </c>
      <c r="E260" s="3" cm="1">
        <f t="array" ref="E260">IFERROR(_FV(A260,"Employees"), "NA")</f>
        <v>999</v>
      </c>
      <c r="F260" t="str" cm="1">
        <f t="array" ref="F260">_FV(A260,"Industry")</f>
        <v>Specialty Retailers</v>
      </c>
      <c r="G260" s="3" cm="1">
        <f t="array" ref="G260">IFERROR(_FV(A260,"Year incorporated",TRUE), "NA")</f>
        <v>2003</v>
      </c>
      <c r="H260" s="3" t="str" cm="1">
        <f t="array" ref="H260">_FV(A260,"Exchange")</f>
        <v>Warsaw Stock Exchange</v>
      </c>
      <c r="I260" t="str" cm="1">
        <f t="array" ref="I260">_FV(A260,"Currency")</f>
        <v>PLN</v>
      </c>
      <c r="J260" s="7" cm="1">
        <f t="array" ref="J260">_FV(A260,"Price")</f>
        <v>6.06</v>
      </c>
      <c r="K260" s="7" cm="1">
        <f t="array" ref="K260">_FV(A260,"Previous close",TRUE)</f>
        <v>6.06</v>
      </c>
      <c r="L260" s="7" cm="1">
        <f t="array" ref="L260">_FV(A260,"Change")</f>
        <v>0</v>
      </c>
      <c r="M260" s="4" cm="1">
        <f t="array" ref="M260">_FV(A260,"Change (%)",TRUE)</f>
        <v>0</v>
      </c>
      <c r="N260" s="7" cm="1">
        <f t="array" ref="N260">IFERROR(_FV(A260,"Open"), "NA")</f>
        <v>6</v>
      </c>
      <c r="O260" s="7" cm="1">
        <f t="array" ref="O260">IFERROR(_FV(A260,"High"), "NA")</f>
        <v>6.14</v>
      </c>
      <c r="P260" s="7" cm="1">
        <f t="array" ref="P260">IFERROR(_FV(A260,"Low"), "NA")</f>
        <v>6</v>
      </c>
      <c r="Q260" s="7" cm="1">
        <f t="array" ref="Q260">IFERROR(_FV(A260,"52 week high",TRUE),"NA")</f>
        <v>6.26</v>
      </c>
      <c r="R260" s="7" cm="1">
        <f t="array" ref="R260">IFERROR(_FV(A260,"52 week low",TRUE),"NA")</f>
        <v>3.12</v>
      </c>
      <c r="S260" s="3" cm="1">
        <f t="array" ref="S260">_FV(A260,"Shares outstanding",TRUE)</f>
        <v>30563090</v>
      </c>
      <c r="T260" s="7" cm="1">
        <f t="array" ref="T260">_FV(A260,"Volume")</f>
        <v>11409</v>
      </c>
      <c r="U260" s="3" cm="1">
        <f t="array" ref="U260">IFERROR(_FV(A260,"Volume average",TRUE), "NA")</f>
        <v>25830</v>
      </c>
      <c r="V260" s="5" cm="1">
        <f t="array" ref="V260">IFERROR(_FV(A260,"Beta"), "NA")</f>
        <v>1.4393</v>
      </c>
      <c r="W260" s="3" cm="1">
        <f t="array" ref="W260">_FV(A260,"Market cap",TRUE)</f>
        <v>185212300</v>
      </c>
      <c r="X260" s="7" cm="1">
        <f t="array" ref="X260">IFERROR(_FV(A260,"P/E",TRUE), "NA")</f>
        <v>3.1017999999999999</v>
      </c>
      <c r="Y260" t="str" cm="1">
        <f t="array" ref="Y260">_FV(A260,"Instrument type",TRUE)</f>
        <v>Stock</v>
      </c>
      <c r="Z260" s="6" cm="1">
        <f t="array" ref="Z260">_FV(A260,"Last trade time",TRUE)</f>
        <v>45176.625489606253</v>
      </c>
      <c r="AA260" t="s">
        <v>41</v>
      </c>
      <c r="AB260" s="3" t="str" cm="1">
        <f t="array" ref="AB260">IFERROR(_xldudf_FS_EQUITYMETRICS($B260, "net_income", "FY")*1000*1000,"NA")</f>
        <v>NA</v>
      </c>
      <c r="AC260" s="3" t="str" cm="1">
        <f t="array" ref="AC260">IFERROR(_xldudf_FS_EQUITYMETRICS($B260, "cash_equiv", "FY")*1000*1000,"NA")</f>
        <v>NA</v>
      </c>
      <c r="AD260" s="3" t="str" cm="1">
        <f t="array" ref="AD260">IFERROR(_xldudf_FS_EQUITYMETRICS($B260, "account_receivable", "FY")*1000*1000,"NA")</f>
        <v>NA</v>
      </c>
      <c r="AE260" s="3" t="str" cm="1">
        <f t="array" ref="AE260">IFERROR(_xldudf_FS_EQUITYMETRICS($B260, "total_curr_lib", "FY")*1000*1000,"NA")</f>
        <v>NA</v>
      </c>
      <c r="AF260" s="7" cm="1">
        <f t="array" ref="AF260">IFERROR(_xldudf_FS_EQUITYMETRICS($B260, "ytd_price_return_daily"),"NA")</f>
        <v>8.2704899999999998E-2</v>
      </c>
    </row>
    <row r="261" spans="1:32" x14ac:dyDescent="0.2">
      <c r="A261" s="1" t="e" vm="260">
        <v>#VALUE!</v>
      </c>
      <c r="B261" t="str" cm="1">
        <f t="array" ref="B261">_FV(A261,"Ticker symbol",TRUE)</f>
        <v>MNST</v>
      </c>
      <c r="C261" t="str" cm="1">
        <f t="array" ref="C261">_FV(A261,"Official name",TRUE)</f>
        <v>MONSTER BEVERAGE CORPORATION</v>
      </c>
      <c r="D261" t="str" cm="1">
        <f t="array" ref="D261">_FV(A261,"Headquarters")</f>
        <v>1 Monster Way, CORONA, CA, 92879-7101 US</v>
      </c>
      <c r="E261" s="3" cm="1">
        <f t="array" ref="E261">IFERROR(_FV(A261,"Employees"), "NA")</f>
        <v>5296</v>
      </c>
      <c r="F261" t="str" cm="1">
        <f t="array" ref="F261">_FV(A261,"Industry")</f>
        <v>Beverages</v>
      </c>
      <c r="G261" s="3" cm="1">
        <f t="array" ref="G261">IFERROR(_FV(A261,"Year incorporated",TRUE), "NA")</f>
        <v>2014</v>
      </c>
      <c r="H261" s="3" t="str" cm="1">
        <f t="array" ref="H261">_FV(A261,"Exchange")</f>
        <v>Nasdaq Stock Market</v>
      </c>
      <c r="I261" t="str" cm="1">
        <f t="array" ref="I261">_FV(A261,"Currency")</f>
        <v>USD</v>
      </c>
      <c r="J261" s="7" cm="1">
        <f t="array" ref="J261">_FV(A261,"Price")</f>
        <v>56.255000000000003</v>
      </c>
      <c r="K261" s="7" cm="1">
        <f t="array" ref="K261">_FV(A261,"Previous close",TRUE)</f>
        <v>56.28</v>
      </c>
      <c r="L261" s="7" cm="1">
        <f t="array" ref="L261">_FV(A261,"Change")</f>
        <v>-2.5000000000000001E-2</v>
      </c>
      <c r="M261" s="4" cm="1">
        <f t="array" ref="M261">_FV(A261,"Change (%)",TRUE)</f>
        <v>-4.4420000000000001E-4</v>
      </c>
      <c r="N261" s="7" cm="1">
        <f t="array" ref="N261">IFERROR(_FV(A261,"Open"), "NA")</f>
        <v>56.28</v>
      </c>
      <c r="O261" s="7" cm="1">
        <f t="array" ref="O261">IFERROR(_FV(A261,"High"), "NA")</f>
        <v>56.56</v>
      </c>
      <c r="P261" s="7" cm="1">
        <f t="array" ref="P261">IFERROR(_FV(A261,"Low"), "NA")</f>
        <v>55.99</v>
      </c>
      <c r="Q261" s="7" cm="1">
        <f t="array" ref="Q261">IFERROR(_FV(A261,"52 week high",TRUE),"NA")</f>
        <v>60.465000000000003</v>
      </c>
      <c r="R261" s="7" cm="1">
        <f t="array" ref="R261">IFERROR(_FV(A261,"52 week low",TRUE),"NA")</f>
        <v>42.805</v>
      </c>
      <c r="S261" s="3" cm="1">
        <f t="array" ref="S261">_FV(A261,"Shares outstanding",TRUE)</f>
        <v>1047518000</v>
      </c>
      <c r="T261" s="7" cm="1">
        <f t="array" ref="T261">_FV(A261,"Volume")</f>
        <v>848793</v>
      </c>
      <c r="U261" s="3" cm="1">
        <f t="array" ref="U261">IFERROR(_FV(A261,"Volume average",TRUE), "NA")</f>
        <v>4274261</v>
      </c>
      <c r="V261" s="5" cm="1">
        <f t="array" ref="V261">IFERROR(_FV(A261,"Beta"), "NA")</f>
        <v>0.83260000000000001</v>
      </c>
      <c r="W261" s="3" cm="1">
        <f t="array" ref="W261">_FV(A261,"Market cap",TRUE)</f>
        <v>58928125090</v>
      </c>
      <c r="X261" s="7" cm="1">
        <f t="array" ref="X261">IFERROR(_FV(A261,"P/E",TRUE), "NA")</f>
        <v>46.493600000000001</v>
      </c>
      <c r="Y261" t="str" cm="1">
        <f t="array" ref="Y261">_FV(A261,"Instrument type",TRUE)</f>
        <v>Stock</v>
      </c>
      <c r="Z261" s="6" cm="1">
        <f t="array" ref="Z261">_FV(A261,"Last trade time",TRUE)</f>
        <v>45176.64295366875</v>
      </c>
      <c r="AA261" t="s">
        <v>42</v>
      </c>
      <c r="AB261" s="3" t="str" cm="1">
        <f t="array" ref="AB261">IFERROR(_xldudf_FS_EQUITYMETRICS($B261, "net_income", "FY")*1000*1000,"NA")</f>
        <v>NA</v>
      </c>
      <c r="AC261" s="3" t="str" cm="1">
        <f t="array" ref="AC261">IFERROR(_xldudf_FS_EQUITYMETRICS($B261, "cash_equiv", "FY")*1000*1000,"NA")</f>
        <v>NA</v>
      </c>
      <c r="AD261" s="3" t="str" cm="1">
        <f t="array" ref="AD261">IFERROR(_xldudf_FS_EQUITYMETRICS($B261, "account_receivable", "FY")*1000*1000,"NA")</f>
        <v>NA</v>
      </c>
      <c r="AE261" s="3" t="str" cm="1">
        <f t="array" ref="AE261">IFERROR(_xldudf_FS_EQUITYMETRICS($B261, "total_curr_lib", "FY")*1000*1000,"NA")</f>
        <v>NA</v>
      </c>
      <c r="AF261" s="7" cm="1">
        <f t="array" ref="AF261">IFERROR(_xldudf_FS_EQUITYMETRICS($B261, "ytd_price_return_daily"),"NA")</f>
        <v>0.102226</v>
      </c>
    </row>
    <row r="262" spans="1:32" x14ac:dyDescent="0.2">
      <c r="A262" s="1" t="e" vm="261">
        <v>#VALUE!</v>
      </c>
      <c r="B262" t="str" cm="1">
        <f t="array" ref="B262">_FV(A262,"Ticker symbol",TRUE)</f>
        <v>MCO</v>
      </c>
      <c r="C262" t="str" cm="1">
        <f t="array" ref="C262">_FV(A262,"Official name",TRUE)</f>
        <v>MOODY'S CORPORATION</v>
      </c>
      <c r="D262" t="str" cm="1">
        <f t="array" ref="D262">_FV(A262,"Headquarters")</f>
        <v>7 World Trade Ctr, NEW YORK, NY, 10007-2140 US</v>
      </c>
      <c r="E262" s="3" cm="1">
        <f t="array" ref="E262">IFERROR(_FV(A262,"Employees"), "NA")</f>
        <v>14635</v>
      </c>
      <c r="F262" t="str" cm="1">
        <f t="array" ref="F262">_FV(A262,"Industry")</f>
        <v>Professional &amp; Commercial Services</v>
      </c>
      <c r="G262" s="3" cm="1">
        <f t="array" ref="G262">IFERROR(_FV(A262,"Year incorporated",TRUE), "NA")</f>
        <v>2000</v>
      </c>
      <c r="H262" s="3" t="str" cm="1">
        <f t="array" ref="H262">_FV(A262,"Exchange")</f>
        <v>New York Stock Exchange</v>
      </c>
      <c r="I262" t="str" cm="1">
        <f t="array" ref="I262">_FV(A262,"Currency")</f>
        <v>USD</v>
      </c>
      <c r="J262" s="7" cm="1">
        <f t="array" ref="J262">_FV(A262,"Price")</f>
        <v>342.39499999999998</v>
      </c>
      <c r="K262" s="7" cm="1">
        <f t="array" ref="K262">_FV(A262,"Previous close",TRUE)</f>
        <v>340.68</v>
      </c>
      <c r="L262" s="7" cm="1">
        <f t="array" ref="L262">_FV(A262,"Change")</f>
        <v>1.7150000000000001</v>
      </c>
      <c r="M262" s="4" cm="1">
        <f t="array" ref="M262">_FV(A262,"Change (%)",TRUE)</f>
        <v>5.0339999999999994E-3</v>
      </c>
      <c r="N262" s="7" cm="1">
        <f t="array" ref="N262">IFERROR(_FV(A262,"Open"), "NA")</f>
        <v>338.77</v>
      </c>
      <c r="O262" s="7" cm="1">
        <f t="array" ref="O262">IFERROR(_FV(A262,"High"), "NA")</f>
        <v>342.61</v>
      </c>
      <c r="P262" s="7" cm="1">
        <f t="array" ref="P262">IFERROR(_FV(A262,"Low"), "NA")</f>
        <v>338.36</v>
      </c>
      <c r="Q262" s="7" cm="1">
        <f t="array" ref="Q262">IFERROR(_FV(A262,"52 week high",TRUE),"NA")</f>
        <v>363.19</v>
      </c>
      <c r="R262" s="7" cm="1">
        <f t="array" ref="R262">IFERROR(_FV(A262,"52 week low",TRUE),"NA")</f>
        <v>230.16</v>
      </c>
      <c r="S262" s="3" cm="1">
        <f t="array" ref="S262">_FV(A262,"Shares outstanding",TRUE)</f>
        <v>183500000</v>
      </c>
      <c r="T262" s="7" cm="1">
        <f t="array" ref="T262">_FV(A262,"Volume")</f>
        <v>135931</v>
      </c>
      <c r="U262" s="3" cm="1">
        <f t="array" ref="U262">IFERROR(_FV(A262,"Volume average",TRUE), "NA")</f>
        <v>548816</v>
      </c>
      <c r="V262" s="5" cm="1">
        <f t="array" ref="V262">IFERROR(_FV(A262,"Beta"), "NA")</f>
        <v>1.3006</v>
      </c>
      <c r="W262" s="3" cm="1">
        <f t="array" ref="W262">_FV(A262,"Market cap",TRUE)</f>
        <v>62829482500</v>
      </c>
      <c r="X262" s="7" cm="1">
        <f t="array" ref="X262">IFERROR(_FV(A262,"P/E",TRUE), "NA")</f>
        <v>42.512</v>
      </c>
      <c r="Y262" t="str" cm="1">
        <f t="array" ref="Y262">_FV(A262,"Instrument type",TRUE)</f>
        <v>Stock</v>
      </c>
      <c r="Z262" s="6" cm="1">
        <f t="array" ref="Z262">_FV(A262,"Last trade time",TRUE)</f>
        <v>45176.642892673437</v>
      </c>
      <c r="AA262" t="s">
        <v>43</v>
      </c>
      <c r="AB262" s="3" t="str" cm="1">
        <f t="array" ref="AB262">IFERROR(_xldudf_FS_EQUITYMETRICS($B262, "net_income", "FY")*1000*1000,"NA")</f>
        <v>NA</v>
      </c>
      <c r="AC262" s="3" t="str" cm="1">
        <f t="array" ref="AC262">IFERROR(_xldudf_FS_EQUITYMETRICS($B262, "cash_equiv", "FY")*1000*1000,"NA")</f>
        <v>NA</v>
      </c>
      <c r="AD262" s="3" t="str" cm="1">
        <f t="array" ref="AD262">IFERROR(_xldudf_FS_EQUITYMETRICS($B262, "account_receivable", "FY")*1000*1000,"NA")</f>
        <v>NA</v>
      </c>
      <c r="AE262" s="3" t="str" cm="1">
        <f t="array" ref="AE262">IFERROR(_xldudf_FS_EQUITYMETRICS($B262, "total_curr_lib", "FY")*1000*1000,"NA")</f>
        <v>NA</v>
      </c>
      <c r="AF262" s="7" cm="1">
        <f t="array" ref="AF262">IFERROR(_xldudf_FS_EQUITYMETRICS($B262, "ytd_price_return_daily"),"NA")</f>
        <v>0.214199</v>
      </c>
    </row>
    <row r="263" spans="1:32" x14ac:dyDescent="0.2">
      <c r="A263" s="1" t="e" vm="262">
        <v>#VALUE!</v>
      </c>
      <c r="B263" t="str" cm="1">
        <f t="array" ref="B263">_FV(A263,"Ticker symbol",TRUE)</f>
        <v>MS</v>
      </c>
      <c r="C263" t="str" cm="1">
        <f t="array" ref="C263">_FV(A263,"Official name",TRUE)</f>
        <v>MORGAN STANLEY</v>
      </c>
      <c r="D263" t="str" cm="1">
        <f t="array" ref="D263">_FV(A263,"Headquarters")</f>
        <v>1585 Broadway, NEW YORK, NY, 10036 US</v>
      </c>
      <c r="E263" s="3" cm="1">
        <f t="array" ref="E263">IFERROR(_FV(A263,"Employees"), "NA")</f>
        <v>82000</v>
      </c>
      <c r="F263" t="str" cm="1">
        <f t="array" ref="F263">_FV(A263,"Industry")</f>
        <v>Investment Banking &amp; Investment Services</v>
      </c>
      <c r="G263" s="3" cm="1">
        <f t="array" ref="G263">IFERROR(_FV(A263,"Year incorporated",TRUE), "NA")</f>
        <v>1981</v>
      </c>
      <c r="H263" s="3" t="str" cm="1">
        <f t="array" ref="H263">_FV(A263,"Exchange")</f>
        <v>New York Stock Exchange</v>
      </c>
      <c r="I263" t="str" cm="1">
        <f t="array" ref="I263">_FV(A263,"Currency")</f>
        <v>USD</v>
      </c>
      <c r="J263" s="7" cm="1">
        <f t="array" ref="J263">_FV(A263,"Price")</f>
        <v>84.715000000000003</v>
      </c>
      <c r="K263" s="7" cm="1">
        <f t="array" ref="K263">_FV(A263,"Previous close",TRUE)</f>
        <v>84.16</v>
      </c>
      <c r="L263" s="7" cm="1">
        <f t="array" ref="L263">_FV(A263,"Change")</f>
        <v>0.55500000000000005</v>
      </c>
      <c r="M263" s="4" cm="1">
        <f t="array" ref="M263">_FV(A263,"Change (%)",TRUE)</f>
        <v>6.5950000000000002E-3</v>
      </c>
      <c r="N263" s="7" cm="1">
        <f t="array" ref="N263">IFERROR(_FV(A263,"Open"), "NA")</f>
        <v>83.9</v>
      </c>
      <c r="O263" s="7" cm="1">
        <f t="array" ref="O263">IFERROR(_FV(A263,"High"), "NA")</f>
        <v>84.87</v>
      </c>
      <c r="P263" s="7" cm="1">
        <f t="array" ref="P263">IFERROR(_FV(A263,"Low"), "NA")</f>
        <v>83.85</v>
      </c>
      <c r="Q263" s="7" cm="1">
        <f t="array" ref="Q263">IFERROR(_FV(A263,"52 week high",TRUE),"NA")</f>
        <v>100.99</v>
      </c>
      <c r="R263" s="7" cm="1">
        <f t="array" ref="R263">IFERROR(_FV(A263,"52 week low",TRUE),"NA")</f>
        <v>74.67</v>
      </c>
      <c r="S263" s="3" cm="1">
        <f t="array" ref="S263">_FV(A263,"Shares outstanding",TRUE)</f>
        <v>1656967000</v>
      </c>
      <c r="T263" s="7" cm="1">
        <f t="array" ref="T263">_FV(A263,"Volume")</f>
        <v>1374267</v>
      </c>
      <c r="U263" s="3" cm="1">
        <f t="array" ref="U263">IFERROR(_FV(A263,"Volume average",TRUE), "NA")</f>
        <v>5679082</v>
      </c>
      <c r="V263" s="5" cm="1">
        <f t="array" ref="V263">IFERROR(_FV(A263,"Beta"), "NA")</f>
        <v>1.3341000000000001</v>
      </c>
      <c r="W263" s="3" cm="1">
        <f t="array" ref="W263">_FV(A263,"Market cap",TRUE)</f>
        <v>140369959405</v>
      </c>
      <c r="X263" s="7" cm="1">
        <f t="array" ref="X263">IFERROR(_FV(A263,"P/E",TRUE), "NA")</f>
        <v>14.789</v>
      </c>
      <c r="Y263" t="str" cm="1">
        <f t="array" ref="Y263">_FV(A263,"Instrument type",TRUE)</f>
        <v>Stock</v>
      </c>
      <c r="Z263" s="6" cm="1">
        <f t="array" ref="Z263">_FV(A263,"Last trade time",TRUE)</f>
        <v>45176.642973760936</v>
      </c>
      <c r="AA263" t="s">
        <v>44</v>
      </c>
      <c r="AB263" s="3" t="str" cm="1">
        <f t="array" ref="AB263">IFERROR(_xldudf_FS_EQUITYMETRICS($B263, "net_income", "FY")*1000*1000,"NA")</f>
        <v>NA</v>
      </c>
      <c r="AC263" s="3" t="str" cm="1">
        <f t="array" ref="AC263">IFERROR(_xldudf_FS_EQUITYMETRICS($B263, "cash_equiv", "FY")*1000*1000,"NA")</f>
        <v>NA</v>
      </c>
      <c r="AD263" s="3" t="str" cm="1">
        <f t="array" ref="AD263">IFERROR(_xldudf_FS_EQUITYMETRICS($B263, "account_receivable", "FY")*1000*1000,"NA")</f>
        <v>NA</v>
      </c>
      <c r="AE263" s="3" t="str" cm="1">
        <f t="array" ref="AE263">IFERROR(_xldudf_FS_EQUITYMETRICS($B263, "total_curr_lib", "FY")*1000*1000,"NA")</f>
        <v>NA</v>
      </c>
      <c r="AF263" s="7" cm="1">
        <f t="array" ref="AF263">IFERROR(_xldudf_FS_EQUITYMETRICS($B263, "ytd_price_return_daily"),"NA")</f>
        <v>-2.117E-3</v>
      </c>
    </row>
    <row r="264" spans="1:32" x14ac:dyDescent="0.2">
      <c r="A264" s="1" t="e" vm="263">
        <v>#VALUE!</v>
      </c>
      <c r="B264" t="str" cm="1">
        <f t="array" ref="B264">_FV(A264,"Ticker symbol",TRUE)</f>
        <v>MSI</v>
      </c>
      <c r="C264" t="str" cm="1">
        <f t="array" ref="C264">_FV(A264,"Official name",TRUE)</f>
        <v>MOTOROLA SOLUTIONS, INC.</v>
      </c>
      <c r="D264" t="str" cm="1">
        <f t="array" ref="D264">_FV(A264,"Headquarters")</f>
        <v>500 W. Monroe St., CHICAGO, IL, 60661 US</v>
      </c>
      <c r="E264" s="3" cm="1">
        <f t="array" ref="E264">IFERROR(_FV(A264,"Employees"), "NA")</f>
        <v>20000</v>
      </c>
      <c r="F264" t="str" cm="1">
        <f t="array" ref="F264">_FV(A264,"Industry")</f>
        <v>Communications &amp; Networking</v>
      </c>
      <c r="G264" s="3" cm="1">
        <f t="array" ref="G264">IFERROR(_FV(A264,"Year incorporated",TRUE), "NA")</f>
        <v>1973</v>
      </c>
      <c r="H264" s="3" t="str" cm="1">
        <f t="array" ref="H264">_FV(A264,"Exchange")</f>
        <v>New York Stock Exchange</v>
      </c>
      <c r="I264" t="str" cm="1">
        <f t="array" ref="I264">_FV(A264,"Currency")</f>
        <v>USD</v>
      </c>
      <c r="J264" s="7" cm="1">
        <f t="array" ref="J264">_FV(A264,"Price")</f>
        <v>283.32</v>
      </c>
      <c r="K264" s="7" cm="1">
        <f t="array" ref="K264">_FV(A264,"Previous close",TRUE)</f>
        <v>280.92</v>
      </c>
      <c r="L264" s="7" cm="1">
        <f t="array" ref="L264">_FV(A264,"Change")</f>
        <v>2.4</v>
      </c>
      <c r="M264" s="4" cm="1">
        <f t="array" ref="M264">_FV(A264,"Change (%)",TRUE)</f>
        <v>8.5430000000000002E-3</v>
      </c>
      <c r="N264" s="7" cm="1">
        <f t="array" ref="N264">IFERROR(_FV(A264,"Open"), "NA")</f>
        <v>280.55</v>
      </c>
      <c r="O264" s="7" cm="1">
        <f t="array" ref="O264">IFERROR(_FV(A264,"High"), "NA")</f>
        <v>284.7</v>
      </c>
      <c r="P264" s="7" cm="1">
        <f t="array" ref="P264">IFERROR(_FV(A264,"Low"), "NA")</f>
        <v>280.55</v>
      </c>
      <c r="Q264" s="7" cm="1">
        <f t="array" ref="Q264">IFERROR(_FV(A264,"52 week high",TRUE),"NA")</f>
        <v>299.43</v>
      </c>
      <c r="R264" s="7" cm="1">
        <f t="array" ref="R264">IFERROR(_FV(A264,"52 week low",TRUE),"NA")</f>
        <v>212.76</v>
      </c>
      <c r="S264" s="3" cm="1">
        <f t="array" ref="S264">_FV(A264,"Shares outstanding",TRUE)</f>
        <v>167019600</v>
      </c>
      <c r="T264" s="7" cm="1">
        <f t="array" ref="T264">_FV(A264,"Volume")</f>
        <v>166390</v>
      </c>
      <c r="U264" s="3" cm="1">
        <f t="array" ref="U264">IFERROR(_FV(A264,"Volume average",TRUE), "NA")</f>
        <v>697371</v>
      </c>
      <c r="V264" s="5" cm="1">
        <f t="array" ref="V264">IFERROR(_FV(A264,"Beta"), "NA")</f>
        <v>0.9234</v>
      </c>
      <c r="W264" s="3" cm="1">
        <f t="array" ref="W264">_FV(A264,"Market cap",TRUE)</f>
        <v>47319993072</v>
      </c>
      <c r="X264" s="7" cm="1">
        <f t="array" ref="X264">IFERROR(_FV(A264,"P/E",TRUE), "NA")</f>
        <v>31.874300000000002</v>
      </c>
      <c r="Y264" t="str" cm="1">
        <f t="array" ref="Y264">_FV(A264,"Instrument type",TRUE)</f>
        <v>Stock</v>
      </c>
      <c r="Z264" s="6" cm="1">
        <f t="array" ref="Z264">_FV(A264,"Last trade time",TRUE)</f>
        <v>45176.642963182814</v>
      </c>
      <c r="AA264" t="s">
        <v>40</v>
      </c>
      <c r="AB264" s="3" t="str" cm="1">
        <f t="array" ref="AB264">IFERROR(_xldudf_FS_EQUITYMETRICS($B264, "net_income", "FY")*1000*1000,"NA")</f>
        <v>NA</v>
      </c>
      <c r="AC264" s="3" t="str" cm="1">
        <f t="array" ref="AC264">IFERROR(_xldudf_FS_EQUITYMETRICS($B264, "cash_equiv", "FY")*1000*1000,"NA")</f>
        <v>NA</v>
      </c>
      <c r="AD264" s="3" t="str" cm="1">
        <f t="array" ref="AD264">IFERROR(_xldudf_FS_EQUITYMETRICS($B264, "account_receivable", "FY")*1000*1000,"NA")</f>
        <v>NA</v>
      </c>
      <c r="AE264" s="3" t="str" cm="1">
        <f t="array" ref="AE264">IFERROR(_xldudf_FS_EQUITYMETRICS($B264, "total_curr_lib", "FY")*1000*1000,"NA")</f>
        <v>NA</v>
      </c>
      <c r="AF264" s="7" cm="1">
        <f t="array" ref="AF264">IFERROR(_xldudf_FS_EQUITYMETRICS($B264, "ytd_price_return_daily"),"NA")</f>
        <v>9.0645000000000003E-2</v>
      </c>
    </row>
    <row r="265" spans="1:32" x14ac:dyDescent="0.2">
      <c r="A265" s="1" t="e" vm="264">
        <v>#VALUE!</v>
      </c>
      <c r="B265" t="str" cm="1">
        <f t="array" ref="B265">_FV(A265,"Ticker symbol",TRUE)</f>
        <v>MUR</v>
      </c>
      <c r="C265" t="str" cm="1">
        <f t="array" ref="C265">_FV(A265,"Official name",TRUE)</f>
        <v>MURPHY OIL CORPORATION</v>
      </c>
      <c r="D265" t="str" cm="1">
        <f t="array" ref="D265">_FV(A265,"Headquarters")</f>
        <v>9805 Katy Fwy, Suite G-200, HOUSTON, TX, 77024 US</v>
      </c>
      <c r="E265" s="3" cm="1">
        <f t="array" ref="E265">IFERROR(_FV(A265,"Employees"), "NA")</f>
        <v>691</v>
      </c>
      <c r="F265" t="str" cm="1">
        <f t="array" ref="F265">_FV(A265,"Industry")</f>
        <v>Oil &amp; Gas</v>
      </c>
      <c r="G265" s="3" cm="1">
        <f t="array" ref="G265">IFERROR(_FV(A265,"Year incorporated",TRUE), "NA")</f>
        <v>1964</v>
      </c>
      <c r="H265" s="3" t="str" cm="1">
        <f t="array" ref="H265">_FV(A265,"Exchange")</f>
        <v>New York Stock Exchange</v>
      </c>
      <c r="I265" t="str" cm="1">
        <f t="array" ref="I265">_FV(A265,"Currency")</f>
        <v>USD</v>
      </c>
      <c r="J265" s="7" cm="1">
        <f t="array" ref="J265">_FV(A265,"Price")</f>
        <v>46.66</v>
      </c>
      <c r="K265" s="7" cm="1">
        <f t="array" ref="K265">_FV(A265,"Previous close",TRUE)</f>
        <v>46.25</v>
      </c>
      <c r="L265" s="7" cm="1">
        <f t="array" ref="L265">_FV(A265,"Change")</f>
        <v>0.41</v>
      </c>
      <c r="M265" s="4" cm="1">
        <f t="array" ref="M265">_FV(A265,"Change (%)",TRUE)</f>
        <v>8.8649999999999996E-3</v>
      </c>
      <c r="N265" s="7" cm="1">
        <f t="array" ref="N265">IFERROR(_FV(A265,"Open"), "NA")</f>
        <v>46.21</v>
      </c>
      <c r="O265" s="7" cm="1">
        <f t="array" ref="O265">IFERROR(_FV(A265,"High"), "NA")</f>
        <v>46.92</v>
      </c>
      <c r="P265" s="7" cm="1">
        <f t="array" ref="P265">IFERROR(_FV(A265,"Low"), "NA")</f>
        <v>46.21</v>
      </c>
      <c r="Q265" s="7" cm="1">
        <f t="array" ref="Q265">IFERROR(_FV(A265,"52 week high",TRUE),"NA")</f>
        <v>51.284999999999997</v>
      </c>
      <c r="R265" s="7" cm="1">
        <f t="array" ref="R265">IFERROR(_FV(A265,"52 week low",TRUE),"NA")</f>
        <v>31.9</v>
      </c>
      <c r="S265" s="3" cm="1">
        <f t="array" ref="S265">_FV(A265,"Shares outstanding",TRUE)</f>
        <v>156155300</v>
      </c>
      <c r="T265" s="7" cm="1">
        <f t="array" ref="T265">_FV(A265,"Volume")</f>
        <v>448327</v>
      </c>
      <c r="U265" s="3" cm="1">
        <f t="array" ref="U265">IFERROR(_FV(A265,"Volume average",TRUE), "NA")</f>
        <v>1425538</v>
      </c>
      <c r="V265" s="5" cm="1">
        <f t="array" ref="V265">IFERROR(_FV(A265,"Beta"), "NA")</f>
        <v>2.3845000000000001</v>
      </c>
      <c r="W265" s="3" cm="1">
        <f t="array" ref="W265">_FV(A265,"Market cap",TRUE)</f>
        <v>7286206297</v>
      </c>
      <c r="X265" s="7" cm="1">
        <f t="array" ref="X265">IFERROR(_FV(A265,"P/E",TRUE), "NA")</f>
        <v>7.1467999999999998</v>
      </c>
      <c r="Y265" t="str" cm="1">
        <f t="array" ref="Y265">_FV(A265,"Instrument type",TRUE)</f>
        <v>Stock</v>
      </c>
      <c r="Z265" s="6" cm="1">
        <f t="array" ref="Z265">_FV(A265,"Last trade time",TRUE)</f>
        <v>45176.64295880781</v>
      </c>
      <c r="AA265" t="s">
        <v>45</v>
      </c>
      <c r="AB265" s="3" t="str" cm="1">
        <f t="array" ref="AB265">IFERROR(_xldudf_FS_EQUITYMETRICS($B265, "net_income", "FY")*1000*1000,"NA")</f>
        <v>NA</v>
      </c>
      <c r="AC265" s="3" t="str" cm="1">
        <f t="array" ref="AC265">IFERROR(_xldudf_FS_EQUITYMETRICS($B265, "cash_equiv", "FY")*1000*1000,"NA")</f>
        <v>NA</v>
      </c>
      <c r="AD265" s="3" t="str" cm="1">
        <f t="array" ref="AD265">IFERROR(_xldudf_FS_EQUITYMETRICS($B265, "account_receivable", "FY")*1000*1000,"NA")</f>
        <v>NA</v>
      </c>
      <c r="AE265" s="3" t="str" cm="1">
        <f t="array" ref="AE265">IFERROR(_xldudf_FS_EQUITYMETRICS($B265, "total_curr_lib", "FY")*1000*1000,"NA")</f>
        <v>NA</v>
      </c>
      <c r="AF265" s="7" cm="1">
        <f t="array" ref="AF265">IFERROR(_xldudf_FS_EQUITYMETRICS($B265, "ytd_price_return_daily"),"NA")</f>
        <v>8.0213999999999994E-2</v>
      </c>
    </row>
    <row r="266" spans="1:32" x14ac:dyDescent="0.2">
      <c r="A266" s="1" t="e" vm="265">
        <v>#VALUE!</v>
      </c>
      <c r="B266" t="str" cm="1">
        <f t="array" ref="B266">_FV(A266,"Ticker symbol",TRUE)</f>
        <v>NBR</v>
      </c>
      <c r="C266" t="str" cm="1">
        <f t="array" ref="C266">_FV(A266,"Official name",TRUE)</f>
        <v>NABORS INDUSTRIES LTD.</v>
      </c>
      <c r="D266" t="str" cm="1">
        <f t="array" ref="D266">_FV(A266,"Headquarters")</f>
        <v>Crown House, 4 Par-La-Ville Road, HAMILTON, HM 08 BM</v>
      </c>
      <c r="E266" s="3" cm="1">
        <f t="array" ref="E266">IFERROR(_FV(A266,"Employees"), "NA")</f>
        <v>12000</v>
      </c>
      <c r="F266" t="str" cm="1">
        <f t="array" ref="F266">_FV(A266,"Industry")</f>
        <v>Oil &amp; Gas Related Equipment and Services</v>
      </c>
      <c r="G266" s="3" cm="1">
        <f t="array" ref="G266">IFERROR(_FV(A266,"Year incorporated",TRUE), "NA")</f>
        <v>2001</v>
      </c>
      <c r="H266" s="3" t="str" cm="1">
        <f t="array" ref="H266">_FV(A266,"Exchange")</f>
        <v>New York Stock Exchange</v>
      </c>
      <c r="I266" t="str" cm="1">
        <f t="array" ref="I266">_FV(A266,"Currency")</f>
        <v>USD</v>
      </c>
      <c r="J266" s="7" cm="1">
        <f t="array" ref="J266">_FV(A266,"Price")</f>
        <v>119.5</v>
      </c>
      <c r="K266" s="7" cm="1">
        <f t="array" ref="K266">_FV(A266,"Previous close",TRUE)</f>
        <v>121.79</v>
      </c>
      <c r="L266" s="7" cm="1">
        <f t="array" ref="L266">_FV(A266,"Change")</f>
        <v>-2.29</v>
      </c>
      <c r="M266" s="4" cm="1">
        <f t="array" ref="M266">_FV(A266,"Change (%)",TRUE)</f>
        <v>-1.8803E-2</v>
      </c>
      <c r="N266" s="7" cm="1">
        <f t="array" ref="N266">IFERROR(_FV(A266,"Open"), "NA")</f>
        <v>121.015</v>
      </c>
      <c r="O266" s="7" cm="1">
        <f t="array" ref="O266">IFERROR(_FV(A266,"High"), "NA")</f>
        <v>121.8081</v>
      </c>
      <c r="P266" s="7" cm="1">
        <f t="array" ref="P266">IFERROR(_FV(A266,"Low"), "NA")</f>
        <v>118.8</v>
      </c>
      <c r="Q266" s="7" cm="1">
        <f t="array" ref="Q266">IFERROR(_FV(A266,"52 week high",TRUE),"NA")</f>
        <v>190.9</v>
      </c>
      <c r="R266" s="7" cm="1">
        <f t="array" ref="R266">IFERROR(_FV(A266,"52 week low",TRUE),"NA")</f>
        <v>83.05</v>
      </c>
      <c r="S266" s="3" cm="1">
        <f t="array" ref="S266">_FV(A266,"Shares outstanding",TRUE)</f>
        <v>9544920</v>
      </c>
      <c r="T266" s="7" cm="1">
        <f t="array" ref="T266">_FV(A266,"Volume")</f>
        <v>24849</v>
      </c>
      <c r="U266" s="3" cm="1">
        <f t="array" ref="U266">IFERROR(_FV(A266,"Volume average",TRUE), "NA")</f>
        <v>161687</v>
      </c>
      <c r="V266" s="5" cm="1">
        <f t="array" ref="V266">IFERROR(_FV(A266,"Beta"), "NA")</f>
        <v>2.8168000000000002</v>
      </c>
      <c r="W266" s="3" cm="1">
        <f t="array" ref="W266">_FV(A266,"Market cap",TRUE)</f>
        <v>1140617940</v>
      </c>
      <c r="X266" s="7" cm="1">
        <f t="array" ref="X266">IFERROR(_FV(A266,"P/E",TRUE), "NA")</f>
        <v>0</v>
      </c>
      <c r="Y266" t="str" cm="1">
        <f t="array" ref="Y266">_FV(A266,"Instrument type",TRUE)</f>
        <v>Stock</v>
      </c>
      <c r="Z266" s="6" cm="1">
        <f t="array" ref="Z266">_FV(A266,"Last trade time",TRUE)</f>
        <v>45176.642788332814</v>
      </c>
      <c r="AA266" t="s">
        <v>46</v>
      </c>
      <c r="AB266" s="3" t="str" cm="1">
        <f t="array" ref="AB266">IFERROR(_xldudf_FS_EQUITYMETRICS($B266, "net_income", "FY")*1000*1000,"NA")</f>
        <v>NA</v>
      </c>
      <c r="AC266" s="3" t="str" cm="1">
        <f t="array" ref="AC266">IFERROR(_xldudf_FS_EQUITYMETRICS($B266, "cash_equiv", "FY")*1000*1000,"NA")</f>
        <v>NA</v>
      </c>
      <c r="AD266" s="3" t="str" cm="1">
        <f t="array" ref="AD266">IFERROR(_xldudf_FS_EQUITYMETRICS($B266, "account_receivable", "FY")*1000*1000,"NA")</f>
        <v>NA</v>
      </c>
      <c r="AE266" s="3" t="str" cm="1">
        <f t="array" ref="AE266">IFERROR(_xldudf_FS_EQUITYMETRICS($B266, "total_curr_lib", "FY")*1000*1000,"NA")</f>
        <v>NA</v>
      </c>
      <c r="AF266" s="7" cm="1">
        <f t="array" ref="AF266">IFERROR(_xldudf_FS_EQUITYMETRICS($B266, "ytd_price_return_daily"),"NA")</f>
        <v>-0.21166099999999999</v>
      </c>
    </row>
    <row r="267" spans="1:32" x14ac:dyDescent="0.2">
      <c r="A267" s="1" t="e" vm="266">
        <v>#VALUE!</v>
      </c>
      <c r="B267" t="str" cm="1">
        <f t="array" ref="B267">_FV(A267,"Ticker symbol",TRUE)</f>
        <v>NDAQ</v>
      </c>
      <c r="C267" t="str" cm="1">
        <f t="array" ref="C267">_FV(A267,"Official name",TRUE)</f>
        <v>Nasdaq, Inc.</v>
      </c>
      <c r="D267" t="str" cm="1">
        <f t="array" ref="D267">_FV(A267,"Headquarters")</f>
        <v>151 W. 42ND STREET, NEW YORK, NY, 10036 US</v>
      </c>
      <c r="E267" s="3" cm="1">
        <f t="array" ref="E267">IFERROR(_FV(A267,"Employees"), "NA")</f>
        <v>6565</v>
      </c>
      <c r="F267" t="str" cm="1">
        <f t="array" ref="F267">_FV(A267,"Industry")</f>
        <v>Investment Banking &amp; Investment Services</v>
      </c>
      <c r="G267" s="3" cm="1">
        <f t="array" ref="G267">IFERROR(_FV(A267,"Year incorporated",TRUE), "NA")</f>
        <v>1979</v>
      </c>
      <c r="H267" s="3" t="str" cm="1">
        <f t="array" ref="H267">_FV(A267,"Exchange")</f>
        <v>Nasdaq Stock Market</v>
      </c>
      <c r="I267" t="str" cm="1">
        <f t="array" ref="I267">_FV(A267,"Currency")</f>
        <v>USD</v>
      </c>
      <c r="J267" s="7" cm="1">
        <f t="array" ref="J267">_FV(A267,"Price")</f>
        <v>51.4</v>
      </c>
      <c r="K267" s="7" cm="1">
        <f t="array" ref="K267">_FV(A267,"Previous close",TRUE)</f>
        <v>51.58</v>
      </c>
      <c r="L267" s="7" cm="1">
        <f t="array" ref="L267">_FV(A267,"Change")</f>
        <v>-0.18</v>
      </c>
      <c r="M267" s="4" cm="1">
        <f t="array" ref="M267">_FV(A267,"Change (%)",TRUE)</f>
        <v>-3.4899999999999996E-3</v>
      </c>
      <c r="N267" s="7" cm="1">
        <f t="array" ref="N267">IFERROR(_FV(A267,"Open"), "NA")</f>
        <v>51.51</v>
      </c>
      <c r="O267" s="7" cm="1">
        <f t="array" ref="O267">IFERROR(_FV(A267,"High"), "NA")</f>
        <v>51.678699999999999</v>
      </c>
      <c r="P267" s="7" cm="1">
        <f t="array" ref="P267">IFERROR(_FV(A267,"Low"), "NA")</f>
        <v>51.21</v>
      </c>
      <c r="Q267" s="7" cm="1">
        <f t="array" ref="Q267">IFERROR(_FV(A267,"52 week high",TRUE),"NA")</f>
        <v>69.22</v>
      </c>
      <c r="R267" s="7" cm="1">
        <f t="array" ref="R267">IFERROR(_FV(A267,"52 week low",TRUE),"NA")</f>
        <v>48.65</v>
      </c>
      <c r="S267" s="3" cm="1">
        <f t="array" ref="S267">_FV(A267,"Shares outstanding",TRUE)</f>
        <v>491316200</v>
      </c>
      <c r="T267" s="7" cm="1">
        <f t="array" ref="T267">_FV(A267,"Volume")</f>
        <v>328144</v>
      </c>
      <c r="U267" s="3" cm="1">
        <f t="array" ref="U267">IFERROR(_FV(A267,"Volume average",TRUE), "NA")</f>
        <v>2542244</v>
      </c>
      <c r="V267" s="5" cm="1">
        <f t="array" ref="V267">IFERROR(_FV(A267,"Beta"), "NA")</f>
        <v>0.91139999999999999</v>
      </c>
      <c r="W267" s="3" cm="1">
        <f t="array" ref="W267">_FV(A267,"Market cap",TRUE)</f>
        <v>25253652680</v>
      </c>
      <c r="X267" s="7" cm="1">
        <f t="array" ref="X267">IFERROR(_FV(A267,"P/E",TRUE), "NA")</f>
        <v>23.145</v>
      </c>
      <c r="Y267" t="str" cm="1">
        <f t="array" ref="Y267">_FV(A267,"Instrument type",TRUE)</f>
        <v>Stock</v>
      </c>
      <c r="Z267" s="6" cm="1">
        <f t="array" ref="Z267">_FV(A267,"Last trade time",TRUE)</f>
        <v>45176.64305435156</v>
      </c>
      <c r="AA267" t="s">
        <v>47</v>
      </c>
      <c r="AB267" s="3" t="str" cm="1">
        <f t="array" ref="AB267">IFERROR(_xldudf_FS_EQUITYMETRICS($B267, "net_income", "FY")*1000*1000,"NA")</f>
        <v>NA</v>
      </c>
      <c r="AC267" s="3" t="str" cm="1">
        <f t="array" ref="AC267">IFERROR(_xldudf_FS_EQUITYMETRICS($B267, "cash_equiv", "FY")*1000*1000,"NA")</f>
        <v>NA</v>
      </c>
      <c r="AD267" s="3" t="str" cm="1">
        <f t="array" ref="AD267">IFERROR(_xldudf_FS_EQUITYMETRICS($B267, "account_receivable", "FY")*1000*1000,"NA")</f>
        <v>NA</v>
      </c>
      <c r="AE267" s="3" t="str" cm="1">
        <f t="array" ref="AE267">IFERROR(_xldudf_FS_EQUITYMETRICS($B267, "total_curr_lib", "FY")*1000*1000,"NA")</f>
        <v>NA</v>
      </c>
      <c r="AF267" s="7" cm="1">
        <f t="array" ref="AF267">IFERROR(_xldudf_FS_EQUITYMETRICS($B267, "ytd_price_return_daily"),"NA")</f>
        <v>-0.173431</v>
      </c>
    </row>
    <row r="268" spans="1:32" x14ac:dyDescent="0.2">
      <c r="A268" s="1" t="e" vm="267">
        <v>#VALUE!</v>
      </c>
      <c r="B268" t="str" cm="1">
        <f t="array" ref="B268">_FV(A268,"Ticker symbol",TRUE)</f>
        <v>NTAP</v>
      </c>
      <c r="C268" t="str" cm="1">
        <f t="array" ref="C268">_FV(A268,"Official name",TRUE)</f>
        <v>NETAPP, INC.</v>
      </c>
      <c r="D268" t="str" cm="1">
        <f t="array" ref="D268">_FV(A268,"Headquarters")</f>
        <v>3060 Olsen Drive, SAN JOSE, CA, 95128 US</v>
      </c>
      <c r="E268" s="3" cm="1">
        <f t="array" ref="E268">IFERROR(_FV(A268,"Employees"), "NA")</f>
        <v>12000</v>
      </c>
      <c r="F268" t="str" cm="1">
        <f t="array" ref="F268">_FV(A268,"Industry")</f>
        <v>Computers, Phones &amp; Household Electronics</v>
      </c>
      <c r="G268" s="3" cm="1">
        <f t="array" ref="G268">IFERROR(_FV(A268,"Year incorporated",TRUE), "NA")</f>
        <v>2001</v>
      </c>
      <c r="H268" s="3" t="str" cm="1">
        <f t="array" ref="H268">_FV(A268,"Exchange")</f>
        <v>Nasdaq Stock Market</v>
      </c>
      <c r="I268" t="str" cm="1">
        <f t="array" ref="I268">_FV(A268,"Currency")</f>
        <v>USD</v>
      </c>
      <c r="J268" s="7" cm="1">
        <f t="array" ref="J268">_FV(A268,"Price")</f>
        <v>78.5</v>
      </c>
      <c r="K268" s="7" cm="1">
        <f t="array" ref="K268">_FV(A268,"Previous close",TRUE)</f>
        <v>79.92</v>
      </c>
      <c r="L268" s="7" cm="1">
        <f t="array" ref="L268">_FV(A268,"Change")</f>
        <v>-1.42</v>
      </c>
      <c r="M268" s="4" cm="1">
        <f t="array" ref="M268">_FV(A268,"Change (%)",TRUE)</f>
        <v>-1.7767999999999999E-2</v>
      </c>
      <c r="N268" s="7" cm="1">
        <f t="array" ref="N268">IFERROR(_FV(A268,"Open"), "NA")</f>
        <v>79.19</v>
      </c>
      <c r="O268" s="7" cm="1">
        <f t="array" ref="O268">IFERROR(_FV(A268,"High"), "NA")</f>
        <v>79.19</v>
      </c>
      <c r="P268" s="7" cm="1">
        <f t="array" ref="P268">IFERROR(_FV(A268,"Low"), "NA")</f>
        <v>78.13</v>
      </c>
      <c r="Q268" s="7" cm="1">
        <f t="array" ref="Q268">IFERROR(_FV(A268,"52 week high",TRUE),"NA")</f>
        <v>80.53</v>
      </c>
      <c r="R268" s="7" cm="1">
        <f t="array" ref="R268">IFERROR(_FV(A268,"52 week low",TRUE),"NA")</f>
        <v>58.08</v>
      </c>
      <c r="S268" s="3" cm="1">
        <f t="array" ref="S268">_FV(A268,"Shares outstanding",TRUE)</f>
        <v>208791200</v>
      </c>
      <c r="T268" s="7" cm="1">
        <f t="array" ref="T268">_FV(A268,"Volume")</f>
        <v>561059</v>
      </c>
      <c r="U268" s="3" cm="1">
        <f t="array" ref="U268">IFERROR(_FV(A268,"Volume average",TRUE), "NA")</f>
        <v>2098911</v>
      </c>
      <c r="V268" s="5" cm="1">
        <f t="array" ref="V268">IFERROR(_FV(A268,"Beta"), "NA")</f>
        <v>1.1937</v>
      </c>
      <c r="W268" s="3" cm="1">
        <f t="array" ref="W268">_FV(A268,"Market cap",TRUE)</f>
        <v>16390109200</v>
      </c>
      <c r="X268" s="7" cm="1">
        <f t="array" ref="X268">IFERROR(_FV(A268,"P/E",TRUE), "NA")</f>
        <v>14.4659</v>
      </c>
      <c r="Y268" t="str" cm="1">
        <f t="array" ref="Y268">_FV(A268,"Instrument type",TRUE)</f>
        <v>Stock</v>
      </c>
      <c r="Z268" s="6" cm="1">
        <f t="array" ref="Z268">_FV(A268,"Last trade time",TRUE)</f>
        <v>45176.642992626563</v>
      </c>
      <c r="AA268" t="s">
        <v>48</v>
      </c>
      <c r="AB268" s="3" t="str" cm="1">
        <f t="array" ref="AB268">IFERROR(_xldudf_FS_EQUITYMETRICS($B268, "net_income", "FY")*1000*1000,"NA")</f>
        <v>NA</v>
      </c>
      <c r="AC268" s="3" t="str" cm="1">
        <f t="array" ref="AC268">IFERROR(_xldudf_FS_EQUITYMETRICS($B268, "cash_equiv", "FY")*1000*1000,"NA")</f>
        <v>NA</v>
      </c>
      <c r="AD268" s="3" t="str" cm="1">
        <f t="array" ref="AD268">IFERROR(_xldudf_FS_EQUITYMETRICS($B268, "account_receivable", "FY")*1000*1000,"NA")</f>
        <v>NA</v>
      </c>
      <c r="AE268" s="3" t="str" cm="1">
        <f t="array" ref="AE268">IFERROR(_xldudf_FS_EQUITYMETRICS($B268, "total_curr_lib", "FY")*1000*1000,"NA")</f>
        <v>NA</v>
      </c>
      <c r="AF268" s="7" cm="1">
        <f t="array" ref="AF268">IFERROR(_xldudf_FS_EQUITYMETRICS($B268, "ytd_price_return_daily"),"NA")</f>
        <v>0.32351000000000002</v>
      </c>
    </row>
    <row r="269" spans="1:32" x14ac:dyDescent="0.2">
      <c r="A269" s="1" t="e" vm="268">
        <v>#VALUE!</v>
      </c>
      <c r="B269" t="str" cm="1">
        <f t="array" ref="B269">_FV(A269,"Ticker symbol",TRUE)</f>
        <v>NFLX</v>
      </c>
      <c r="C269" t="str" cm="1">
        <f t="array" ref="C269">_FV(A269,"Official name",TRUE)</f>
        <v>NETFLIX, INC.</v>
      </c>
      <c r="D269" t="str" cm="1">
        <f t="array" ref="D269">_FV(A269,"Headquarters")</f>
        <v>121 Albright Way, LOS GATOS, CA, 95032 US</v>
      </c>
      <c r="E269" s="3" cm="1">
        <f t="array" ref="E269">IFERROR(_FV(A269,"Employees"), "NA")</f>
        <v>12800</v>
      </c>
      <c r="F269" t="str" cm="1">
        <f t="array" ref="F269">_FV(A269,"Industry")</f>
        <v>Software &amp; IT Services</v>
      </c>
      <c r="G269" s="3" cm="1">
        <f t="array" ref="G269">IFERROR(_FV(A269,"Year incorporated",TRUE), "NA")</f>
        <v>1997</v>
      </c>
      <c r="H269" s="3" t="str" cm="1">
        <f t="array" ref="H269">_FV(A269,"Exchange")</f>
        <v>Nasdaq Stock Market</v>
      </c>
      <c r="I269" t="str" cm="1">
        <f t="array" ref="I269">_FV(A269,"Currency")</f>
        <v>USD</v>
      </c>
      <c r="J269" s="7" cm="1">
        <f t="array" ref="J269">_FV(A269,"Price")</f>
        <v>440.10480000000001</v>
      </c>
      <c r="K269" s="7" cm="1">
        <f t="array" ref="K269">_FV(A269,"Previous close",TRUE)</f>
        <v>445.76</v>
      </c>
      <c r="L269" s="7" cm="1">
        <f t="array" ref="L269">_FV(A269,"Change")</f>
        <v>-5.6551999999999998</v>
      </c>
      <c r="M269" s="4" cm="1">
        <f t="array" ref="M269">_FV(A269,"Change (%)",TRUE)</f>
        <v>-1.2686999999999999E-2</v>
      </c>
      <c r="N269" s="7" cm="1">
        <f t="array" ref="N269">IFERROR(_FV(A269,"Open"), "NA")</f>
        <v>441.15</v>
      </c>
      <c r="O269" s="7" cm="1">
        <f t="array" ref="O269">IFERROR(_FV(A269,"High"), "NA")</f>
        <v>441.7</v>
      </c>
      <c r="P269" s="7" cm="1">
        <f t="array" ref="P269">IFERROR(_FV(A269,"Low"), "NA")</f>
        <v>436.7</v>
      </c>
      <c r="Q269" s="7" cm="1">
        <f t="array" ref="Q269">IFERROR(_FV(A269,"52 week high",TRUE),"NA")</f>
        <v>485</v>
      </c>
      <c r="R269" s="7" cm="1">
        <f t="array" ref="R269">IFERROR(_FV(A269,"52 week low",TRUE),"NA")</f>
        <v>211.73</v>
      </c>
      <c r="S269" s="3" cm="1">
        <f t="array" ref="S269">_FV(A269,"Shares outstanding",TRUE)</f>
        <v>443146800</v>
      </c>
      <c r="T269" s="7" cm="1">
        <f t="array" ref="T269">_FV(A269,"Volume")</f>
        <v>1304417</v>
      </c>
      <c r="U269" s="3" cm="1">
        <f t="array" ref="U269">IFERROR(_FV(A269,"Volume average",TRUE), "NA")</f>
        <v>4657268</v>
      </c>
      <c r="V269" s="5" cm="1">
        <f t="array" ref="V269">IFERROR(_FV(A269,"Beta"), "NA")</f>
        <v>1.2825</v>
      </c>
      <c r="W269" s="3" cm="1">
        <f t="array" ref="W269">_FV(A269,"Market cap",TRUE)</f>
        <v>195031033784</v>
      </c>
      <c r="X269" s="7" cm="1">
        <f t="array" ref="X269">IFERROR(_FV(A269,"P/E",TRUE), "NA")</f>
        <v>51.896799999999999</v>
      </c>
      <c r="Y269" t="str" cm="1">
        <f t="array" ref="Y269">_FV(A269,"Instrument type",TRUE)</f>
        <v>Stock</v>
      </c>
      <c r="Z269" s="6" cm="1">
        <f t="array" ref="Z269">_FV(A269,"Last trade time",TRUE)</f>
        <v>45176.642974154689</v>
      </c>
      <c r="AA269" t="s">
        <v>49</v>
      </c>
      <c r="AB269" s="3" t="str" cm="1">
        <f t="array" ref="AB269">IFERROR(_xldudf_FS_EQUITYMETRICS($B269, "net_income", "FY")*1000*1000,"NA")</f>
        <v>NA</v>
      </c>
      <c r="AC269" s="3" t="str" cm="1">
        <f t="array" ref="AC269">IFERROR(_xldudf_FS_EQUITYMETRICS($B269, "cash_equiv", "FY")*1000*1000,"NA")</f>
        <v>NA</v>
      </c>
      <c r="AD269" s="3" t="str" cm="1">
        <f t="array" ref="AD269">IFERROR(_xldudf_FS_EQUITYMETRICS($B269, "account_receivable", "FY")*1000*1000,"NA")</f>
        <v>NA</v>
      </c>
      <c r="AE269" s="3" t="str" cm="1">
        <f t="array" ref="AE269">IFERROR(_xldudf_FS_EQUITYMETRICS($B269, "total_curr_lib", "FY")*1000*1000,"NA")</f>
        <v>NA</v>
      </c>
      <c r="AF269" s="7" cm="1">
        <f t="array" ref="AF269">IFERROR(_xldudf_FS_EQUITYMETRICS($B269, "ytd_price_return_daily"),"NA")</f>
        <v>0.52156800000000003</v>
      </c>
    </row>
    <row r="270" spans="1:32" x14ac:dyDescent="0.2">
      <c r="A270" s="1" t="e" vm="269">
        <v>#VALUE!</v>
      </c>
      <c r="B270" t="str" cm="1">
        <f t="array" ref="B270">_FV(A270,"Ticker symbol",TRUE)</f>
        <v>NWL</v>
      </c>
      <c r="C270" t="str" cm="1">
        <f t="array" ref="C270">_FV(A270,"Official name",TRUE)</f>
        <v>NEWELL BRANDS INC.</v>
      </c>
      <c r="D270" t="str" cm="1">
        <f t="array" ref="D270">_FV(A270,"Headquarters")</f>
        <v>6655 Peachtree Dunwoody Rd, ATLANTA, GA, 30328 US</v>
      </c>
      <c r="E270" s="3" cm="1">
        <f t="array" ref="E270">IFERROR(_FV(A270,"Employees"), "NA")</f>
        <v>28000</v>
      </c>
      <c r="F270" t="str" cm="1">
        <f t="array" ref="F270">_FV(A270,"Industry")</f>
        <v>Household Goods</v>
      </c>
      <c r="G270" s="3" cm="1">
        <f t="array" ref="G270">IFERROR(_FV(A270,"Year incorporated",TRUE), "NA")</f>
        <v>1987</v>
      </c>
      <c r="H270" s="3" t="str" cm="1">
        <f t="array" ref="H270">_FV(A270,"Exchange")</f>
        <v>Nasdaq Stock Market</v>
      </c>
      <c r="I270" t="str" cm="1">
        <f t="array" ref="I270">_FV(A270,"Currency")</f>
        <v>USD</v>
      </c>
      <c r="J270" s="7" cm="1">
        <f t="array" ref="J270">_FV(A270,"Price")</f>
        <v>9.875</v>
      </c>
      <c r="K270" s="7" cm="1">
        <f t="array" ref="K270">_FV(A270,"Previous close",TRUE)</f>
        <v>9.9499999999999993</v>
      </c>
      <c r="L270" s="7" cm="1">
        <f t="array" ref="L270">_FV(A270,"Change")</f>
        <v>-7.4999999999999997E-2</v>
      </c>
      <c r="M270" s="4" cm="1">
        <f t="array" ref="M270">_FV(A270,"Change (%)",TRUE)</f>
        <v>-7.5380000000000004E-3</v>
      </c>
      <c r="N270" s="7" cm="1">
        <f t="array" ref="N270">IFERROR(_FV(A270,"Open"), "NA")</f>
        <v>9.83</v>
      </c>
      <c r="O270" s="7" cm="1">
        <f t="array" ref="O270">IFERROR(_FV(A270,"High"), "NA")</f>
        <v>9.98</v>
      </c>
      <c r="P270" s="7" cm="1">
        <f t="array" ref="P270">IFERROR(_FV(A270,"Low"), "NA")</f>
        <v>9.81</v>
      </c>
      <c r="Q270" s="7" cm="1">
        <f t="array" ref="Q270">IFERROR(_FV(A270,"52 week high",TRUE),"NA")</f>
        <v>18.54</v>
      </c>
      <c r="R270" s="7" cm="1">
        <f t="array" ref="R270">IFERROR(_FV(A270,"52 week low",TRUE),"NA")</f>
        <v>7.8</v>
      </c>
      <c r="S270" s="3" cm="1">
        <f t="array" ref="S270">_FV(A270,"Shares outstanding",TRUE)</f>
        <v>414200000</v>
      </c>
      <c r="T270" s="7" cm="1">
        <f t="array" ref="T270">_FV(A270,"Volume")</f>
        <v>1270626</v>
      </c>
      <c r="U270" s="3" cm="1">
        <f t="array" ref="U270">IFERROR(_FV(A270,"Volume average",TRUE), "NA")</f>
        <v>4316205</v>
      </c>
      <c r="V270" s="5" cm="1">
        <f t="array" ref="V270">IFERROR(_FV(A270,"Beta"), "NA")</f>
        <v>1.0061</v>
      </c>
      <c r="W270" s="3" cm="1">
        <f t="array" ref="W270">_FV(A270,"Market cap",TRUE)</f>
        <v>4090225000</v>
      </c>
      <c r="X270" s="7" cm="1">
        <f t="array" ref="X270">IFERROR(_FV(A270,"P/E",TRUE), "NA")</f>
        <v>23.617000000000001</v>
      </c>
      <c r="Y270" t="str" cm="1">
        <f t="array" ref="Y270">_FV(A270,"Instrument type",TRUE)</f>
        <v>Stock</v>
      </c>
      <c r="Z270" s="6" cm="1">
        <f t="array" ref="Z270">_FV(A270,"Last trade time",TRUE)</f>
        <v>45176.642869142968</v>
      </c>
      <c r="AA270" t="s">
        <v>50</v>
      </c>
      <c r="AB270" s="3" t="str" cm="1">
        <f t="array" ref="AB270">IFERROR(_xldudf_FS_EQUITYMETRICS($B270, "net_income", "FY")*1000*1000,"NA")</f>
        <v>NA</v>
      </c>
      <c r="AC270" s="3" t="str" cm="1">
        <f t="array" ref="AC270">IFERROR(_xldudf_FS_EQUITYMETRICS($B270, "cash_equiv", "FY")*1000*1000,"NA")</f>
        <v>NA</v>
      </c>
      <c r="AD270" s="3" t="str" cm="1">
        <f t="array" ref="AD270">IFERROR(_xldudf_FS_EQUITYMETRICS($B270, "account_receivable", "FY")*1000*1000,"NA")</f>
        <v>NA</v>
      </c>
      <c r="AE270" s="3" t="str" cm="1">
        <f t="array" ref="AE270">IFERROR(_xldudf_FS_EQUITYMETRICS($B270, "total_curr_lib", "FY")*1000*1000,"NA")</f>
        <v>NA</v>
      </c>
      <c r="AF270" s="7" cm="1">
        <f t="array" ref="AF270">IFERROR(_xldudf_FS_EQUITYMETRICS($B270, "ytd_price_return_daily"),"NA")</f>
        <v>-0.22094800000000001</v>
      </c>
    </row>
    <row r="271" spans="1:32" x14ac:dyDescent="0.2">
      <c r="A271" s="1" t="e" vm="270">
        <v>#VALUE!</v>
      </c>
      <c r="B271" t="str" cm="1">
        <f t="array" ref="B271">_FV(A271,"Ticker symbol",TRUE)</f>
        <v>NEM</v>
      </c>
      <c r="C271" t="str" cm="1">
        <f t="array" ref="C271">_FV(A271,"Official name",TRUE)</f>
        <v>NEWMONT CORPORATION</v>
      </c>
      <c r="D271" t="str" cm="1">
        <f t="array" ref="D271">_FV(A271,"Headquarters")</f>
        <v>6900 E Layton Avenue, Suite 700, DENVER, CO, 80237 US</v>
      </c>
      <c r="E271" s="3" cm="1">
        <f t="array" ref="E271">IFERROR(_FV(A271,"Employees"), "NA")</f>
        <v>14600</v>
      </c>
      <c r="F271" t="str" cm="1">
        <f t="array" ref="F271">_FV(A271,"Industry")</f>
        <v>Metals &amp; Mining</v>
      </c>
      <c r="G271" s="3" cm="1">
        <f t="array" ref="G271">IFERROR(_FV(A271,"Year incorporated",TRUE), "NA")</f>
        <v>2001</v>
      </c>
      <c r="H271" s="3" t="str" cm="1">
        <f t="array" ref="H271">_FV(A271,"Exchange")</f>
        <v>New York Stock Exchange</v>
      </c>
      <c r="I271" t="str" cm="1">
        <f t="array" ref="I271">_FV(A271,"Currency")</f>
        <v>USD</v>
      </c>
      <c r="J271" s="7" cm="1">
        <f t="array" ref="J271">_FV(A271,"Price")</f>
        <v>38.36</v>
      </c>
      <c r="K271" s="7" cm="1">
        <f t="array" ref="K271">_FV(A271,"Previous close",TRUE)</f>
        <v>38.5</v>
      </c>
      <c r="L271" s="7" cm="1">
        <f t="array" ref="L271">_FV(A271,"Change")</f>
        <v>-0.14000000000000001</v>
      </c>
      <c r="M271" s="4" cm="1">
        <f t="array" ref="M271">_FV(A271,"Change (%)",TRUE)</f>
        <v>-3.6359999999999999E-3</v>
      </c>
      <c r="N271" s="7" cm="1">
        <f t="array" ref="N271">IFERROR(_FV(A271,"Open"), "NA")</f>
        <v>38.36</v>
      </c>
      <c r="O271" s="7" cm="1">
        <f t="array" ref="O271">IFERROR(_FV(A271,"High"), "NA")</f>
        <v>38.56</v>
      </c>
      <c r="P271" s="7" cm="1">
        <f t="array" ref="P271">IFERROR(_FV(A271,"Low"), "NA")</f>
        <v>38.085000000000001</v>
      </c>
      <c r="Q271" s="7" cm="1">
        <f t="array" ref="Q271">IFERROR(_FV(A271,"52 week high",TRUE),"NA")</f>
        <v>55.41</v>
      </c>
      <c r="R271" s="7" cm="1">
        <f t="array" ref="R271">IFERROR(_FV(A271,"52 week low",TRUE),"NA")</f>
        <v>37.450000000000003</v>
      </c>
      <c r="S271" s="3" cm="1">
        <f t="array" ref="S271">_FV(A271,"Shares outstanding",TRUE)</f>
        <v>794796000</v>
      </c>
      <c r="T271" s="7" cm="1">
        <f t="array" ref="T271">_FV(A271,"Volume")</f>
        <v>1670029</v>
      </c>
      <c r="U271" s="3" cm="1">
        <f t="array" ref="U271">IFERROR(_FV(A271,"Volume average",TRUE), "NA")</f>
        <v>6730850</v>
      </c>
      <c r="V271" s="5" cm="1">
        <f t="array" ref="V271">IFERROR(_FV(A271,"Beta"), "NA")</f>
        <v>0.4002</v>
      </c>
      <c r="W271" s="3" cm="1">
        <f t="array" ref="W271">_FV(A271,"Market cap",TRUE)</f>
        <v>30488374560</v>
      </c>
      <c r="X271" s="7" cm="1">
        <f t="array" ref="X271">IFERROR(_FV(A271,"P/E",TRUE), "NA")</f>
        <v>36.326599999999999</v>
      </c>
      <c r="Y271" t="str" cm="1">
        <f t="array" ref="Y271">_FV(A271,"Instrument type",TRUE)</f>
        <v>Stock</v>
      </c>
      <c r="Z271" s="6" cm="1">
        <f t="array" ref="Z271">_FV(A271,"Last trade time",TRUE)</f>
        <v>45176.64304572891</v>
      </c>
      <c r="AA271" t="s">
        <v>51</v>
      </c>
      <c r="AB271" s="3" t="str" cm="1">
        <f t="array" ref="AB271">IFERROR(_xldudf_FS_EQUITYMETRICS($B271, "net_income", "FY")*1000*1000,"NA")</f>
        <v>NA</v>
      </c>
      <c r="AC271" s="3" t="str" cm="1">
        <f t="array" ref="AC271">IFERROR(_xldudf_FS_EQUITYMETRICS($B271, "cash_equiv", "FY")*1000*1000,"NA")</f>
        <v>NA</v>
      </c>
      <c r="AD271" s="3" t="str" cm="1">
        <f t="array" ref="AD271">IFERROR(_xldudf_FS_EQUITYMETRICS($B271, "account_receivable", "FY")*1000*1000,"NA")</f>
        <v>NA</v>
      </c>
      <c r="AE271" s="3" t="str" cm="1">
        <f t="array" ref="AE271">IFERROR(_xldudf_FS_EQUITYMETRICS($B271, "total_curr_lib", "FY")*1000*1000,"NA")</f>
        <v>NA</v>
      </c>
      <c r="AF271" s="7" cm="1">
        <f t="array" ref="AF271">IFERROR(_xldudf_FS_EQUITYMETRICS($B271, "ytd_price_return_daily"),"NA")</f>
        <v>-0.177119</v>
      </c>
    </row>
    <row r="272" spans="1:32" x14ac:dyDescent="0.2">
      <c r="A272" s="1" t="e" vm="271">
        <v>#VALUE!</v>
      </c>
      <c r="B272" t="str" cm="1">
        <f t="array" ref="B272">_FV(A272,"Ticker symbol",TRUE)</f>
        <v>NWSA</v>
      </c>
      <c r="C272" t="str" cm="1">
        <f t="array" ref="C272">_FV(A272,"Official name",TRUE)</f>
        <v>NEWS CORPORATION</v>
      </c>
      <c r="D272" t="str" cm="1">
        <f t="array" ref="D272">_FV(A272,"Headquarters")</f>
        <v>1211 Avenue of the Americas, NEW YORK, NY, 10036 US</v>
      </c>
      <c r="E272" s="3" cm="1">
        <f t="array" ref="E272">IFERROR(_FV(A272,"Employees"), "NA")</f>
        <v>25000</v>
      </c>
      <c r="F272" t="str" cm="1">
        <f t="array" ref="F272">_FV(A272,"Industry")</f>
        <v>Media &amp; Publishing</v>
      </c>
      <c r="G272" s="3" cm="1">
        <f t="array" ref="G272">IFERROR(_FV(A272,"Year incorporated",TRUE), "NA")</f>
        <v>2012</v>
      </c>
      <c r="H272" s="3" t="str" cm="1">
        <f t="array" ref="H272">_FV(A272,"Exchange")</f>
        <v>Nasdaq Stock Market</v>
      </c>
      <c r="I272" t="str" cm="1">
        <f t="array" ref="I272">_FV(A272,"Currency")</f>
        <v>USD</v>
      </c>
      <c r="J272" s="7" cm="1">
        <f t="array" ref="J272">_FV(A272,"Price")</f>
        <v>21.04</v>
      </c>
      <c r="K272" s="7" cm="1">
        <f t="array" ref="K272">_FV(A272,"Previous close",TRUE)</f>
        <v>21.21</v>
      </c>
      <c r="L272" s="7" cm="1">
        <f t="array" ref="L272">_FV(A272,"Change")</f>
        <v>-0.17</v>
      </c>
      <c r="M272" s="4" cm="1">
        <f t="array" ref="M272">_FV(A272,"Change (%)",TRUE)</f>
        <v>-8.0149999999999996E-3</v>
      </c>
      <c r="N272" s="7" cm="1">
        <f t="array" ref="N272">IFERROR(_FV(A272,"Open"), "NA")</f>
        <v>21.22</v>
      </c>
      <c r="O272" s="7" cm="1">
        <f t="array" ref="O272">IFERROR(_FV(A272,"High"), "NA")</f>
        <v>21.28</v>
      </c>
      <c r="P272" s="7" cm="1">
        <f t="array" ref="P272">IFERROR(_FV(A272,"Low"), "NA")</f>
        <v>21.03</v>
      </c>
      <c r="Q272" s="7" cm="1">
        <f t="array" ref="Q272">IFERROR(_FV(A272,"52 week high",TRUE),"NA")</f>
        <v>21.69</v>
      </c>
      <c r="R272" s="7" cm="1">
        <f t="array" ref="R272">IFERROR(_FV(A272,"52 week low",TRUE),"NA")</f>
        <v>14.87</v>
      </c>
      <c r="S272" s="3" cm="1">
        <f t="array" ref="S272">_FV(A272,"Shares outstanding",TRUE)</f>
        <v>571422200</v>
      </c>
      <c r="T272" s="7" cm="1">
        <f t="array" ref="T272">_FV(A272,"Volume")</f>
        <v>331081</v>
      </c>
      <c r="U272" s="3" cm="1">
        <f t="array" ref="U272">IFERROR(_FV(A272,"Volume average",TRUE), "NA")</f>
        <v>2573166</v>
      </c>
      <c r="V272" s="5" cm="1">
        <f t="array" ref="V272">IFERROR(_FV(A272,"Beta"), "NA")</f>
        <v>1.3320000000000001</v>
      </c>
      <c r="W272" s="3" cm="1">
        <f t="array" ref="W272">_FV(A272,"Market cap",TRUE)</f>
        <v>12225380000</v>
      </c>
      <c r="X272" s="7" cm="1">
        <f t="array" ref="X272">IFERROR(_FV(A272,"P/E",TRUE), "NA")</f>
        <v>82.311400000000006</v>
      </c>
      <c r="Y272" t="str" cm="1">
        <f t="array" ref="Y272">_FV(A272,"Instrument type",TRUE)</f>
        <v>Stock</v>
      </c>
      <c r="Z272" s="6" cm="1">
        <f t="array" ref="Z272">_FV(A272,"Last trade time",TRUE)</f>
        <v>45176.642918402344</v>
      </c>
      <c r="AA272" t="s">
        <v>52</v>
      </c>
      <c r="AB272" s="3" t="str" cm="1">
        <f t="array" ref="AB272">IFERROR(_xldudf_FS_EQUITYMETRICS($B272, "net_income", "FY")*1000*1000,"NA")</f>
        <v>NA</v>
      </c>
      <c r="AC272" s="3" t="str" cm="1">
        <f t="array" ref="AC272">IFERROR(_xldudf_FS_EQUITYMETRICS($B272, "cash_equiv", "FY")*1000*1000,"NA")</f>
        <v>NA</v>
      </c>
      <c r="AD272" s="3" t="str" cm="1">
        <f t="array" ref="AD272">IFERROR(_xldudf_FS_EQUITYMETRICS($B272, "account_receivable", "FY")*1000*1000,"NA")</f>
        <v>NA</v>
      </c>
      <c r="AE272" s="3" t="str" cm="1">
        <f t="array" ref="AE272">IFERROR(_xldudf_FS_EQUITYMETRICS($B272, "total_curr_lib", "FY")*1000*1000,"NA")</f>
        <v>NA</v>
      </c>
      <c r="AF272" s="7" cm="1">
        <f t="array" ref="AF272">IFERROR(_xldudf_FS_EQUITYMETRICS($B272, "ytd_price_return_daily"),"NA")</f>
        <v>0.16428599999999999</v>
      </c>
    </row>
    <row r="273" spans="1:32" x14ac:dyDescent="0.2">
      <c r="A273" s="1" t="e" vm="272">
        <v>#VALUE!</v>
      </c>
      <c r="B273" t="str" cm="1">
        <f t="array" ref="B273">_FV(A273,"Ticker symbol",TRUE)</f>
        <v>NEE</v>
      </c>
      <c r="C273" t="str" cm="1">
        <f t="array" ref="C273">_FV(A273,"Official name",TRUE)</f>
        <v>NEXTERA ENERGY, INC.</v>
      </c>
      <c r="D273" t="str" cm="1">
        <f t="array" ref="D273">_FV(A273,"Headquarters")</f>
        <v>700 Universe Blvd, JUNO BEACH, FL, 33408 US</v>
      </c>
      <c r="E273" s="3" cm="1">
        <f t="array" ref="E273">IFERROR(_FV(A273,"Employees"), "NA")</f>
        <v>15300</v>
      </c>
      <c r="F273" t="str" cm="1">
        <f t="array" ref="F273">_FV(A273,"Industry")</f>
        <v>Electrical Utilities &amp; IPPs</v>
      </c>
      <c r="G273" s="3" cm="1">
        <f t="array" ref="G273">IFERROR(_FV(A273,"Year incorporated",TRUE), "NA")</f>
        <v>1984</v>
      </c>
      <c r="H273" s="3" t="str" cm="1">
        <f t="array" ref="H273">_FV(A273,"Exchange")</f>
        <v>New York Stock Exchange</v>
      </c>
      <c r="I273" t="str" cm="1">
        <f t="array" ref="I273">_FV(A273,"Currency")</f>
        <v>USD</v>
      </c>
      <c r="J273" s="7" cm="1">
        <f t="array" ref="J273">_FV(A273,"Price")</f>
        <v>66.761899999999997</v>
      </c>
      <c r="K273" s="7" cm="1">
        <f t="array" ref="K273">_FV(A273,"Previous close",TRUE)</f>
        <v>65.69</v>
      </c>
      <c r="L273" s="7" cm="1">
        <f t="array" ref="L273">_FV(A273,"Change")</f>
        <v>1.0719000000000001</v>
      </c>
      <c r="M273" s="4" cm="1">
        <f t="array" ref="M273">_FV(A273,"Change (%)",TRUE)</f>
        <v>1.6317999999999999E-2</v>
      </c>
      <c r="N273" s="7" cm="1">
        <f t="array" ref="N273">IFERROR(_FV(A273,"Open"), "NA")</f>
        <v>66.2</v>
      </c>
      <c r="O273" s="7" cm="1">
        <f t="array" ref="O273">IFERROR(_FV(A273,"High"), "NA")</f>
        <v>66.814999999999998</v>
      </c>
      <c r="P273" s="7" cm="1">
        <f t="array" ref="P273">IFERROR(_FV(A273,"Low"), "NA")</f>
        <v>65.87</v>
      </c>
      <c r="Q273" s="7" cm="1">
        <f t="array" ref="Q273">IFERROR(_FV(A273,"52 week high",TRUE),"NA")</f>
        <v>91.06</v>
      </c>
      <c r="R273" s="7" cm="1">
        <f t="array" ref="R273">IFERROR(_FV(A273,"52 week low",TRUE),"NA")</f>
        <v>65.355000000000004</v>
      </c>
      <c r="S273" s="3" cm="1">
        <f t="array" ref="S273">_FV(A273,"Shares outstanding",TRUE)</f>
        <v>2023714000</v>
      </c>
      <c r="T273" s="7" cm="1">
        <f t="array" ref="T273">_FV(A273,"Volume")</f>
        <v>2877129</v>
      </c>
      <c r="U273" s="3" cm="1">
        <f t="array" ref="U273">IFERROR(_FV(A273,"Volume average",TRUE), "NA")</f>
        <v>8225408</v>
      </c>
      <c r="V273" s="5" cm="1">
        <f t="array" ref="V273">IFERROR(_FV(A273,"Beta"), "NA")</f>
        <v>0.47439999999999999</v>
      </c>
      <c r="W273" s="3" cm="1">
        <f t="array" ref="W273">_FV(A273,"Market cap",TRUE)</f>
        <v>135106991696</v>
      </c>
      <c r="X273" s="7" cm="1">
        <f t="array" ref="X273">IFERROR(_FV(A273,"P/E",TRUE), "NA")</f>
        <v>16.261600000000001</v>
      </c>
      <c r="Y273" t="str" cm="1">
        <f t="array" ref="Y273">_FV(A273,"Instrument type",TRUE)</f>
        <v>Stock</v>
      </c>
      <c r="Z273" s="6" cm="1">
        <f t="array" ref="Z273">_FV(A273,"Last trade time",TRUE)</f>
        <v>45176.642974003909</v>
      </c>
      <c r="AA273" t="s">
        <v>53</v>
      </c>
      <c r="AB273" s="3" cm="1">
        <f t="array" ref="AB273">IFERROR(_xldudf_FS_EQUITYMETRICS($B273, "net_income", "FY")*1000*1000,"NA")</f>
        <v>4147000000</v>
      </c>
      <c r="AC273" s="3" t="str" cm="1">
        <f t="array" ref="AC273">IFERROR(_xldudf_FS_EQUITYMETRICS($B273, "cash_equiv", "FY")*1000*1000,"NA")</f>
        <v>NA</v>
      </c>
      <c r="AD273" s="3" t="str" cm="1">
        <f t="array" ref="AD273">IFERROR(_xldudf_FS_EQUITYMETRICS($B273, "account_receivable", "FY")*1000*1000,"NA")</f>
        <v>NA</v>
      </c>
      <c r="AE273" s="3" t="str" cm="1">
        <f t="array" ref="AE273">IFERROR(_xldudf_FS_EQUITYMETRICS($B273, "total_curr_lib", "FY")*1000*1000,"NA")</f>
        <v>NA</v>
      </c>
      <c r="AF273" s="7" cm="1">
        <f t="array" ref="AF273">IFERROR(_xldudf_FS_EQUITYMETRICS($B273, "ytd_price_return_daily"),"NA")</f>
        <v>-0.20813400000000001</v>
      </c>
    </row>
    <row r="274" spans="1:32" x14ac:dyDescent="0.2">
      <c r="A274" s="1" t="e" vm="273">
        <v>#VALUE!</v>
      </c>
      <c r="B274" t="str" cm="1">
        <f t="array" ref="B274">_FV(A274,"Ticker symbol",TRUE)</f>
        <v>NKE</v>
      </c>
      <c r="C274" t="str" cm="1">
        <f t="array" ref="C274">_FV(A274,"Official name",TRUE)</f>
        <v>NIKE, INC.</v>
      </c>
      <c r="D274" t="str" cm="1">
        <f t="array" ref="D274">_FV(A274,"Headquarters")</f>
        <v>One Bowerman Dr, BEAVERTON, OR, 97005-6453 US</v>
      </c>
      <c r="E274" s="3" cm="1">
        <f t="array" ref="E274">IFERROR(_FV(A274,"Employees"), "NA")</f>
        <v>83700</v>
      </c>
      <c r="F274" t="str" cm="1">
        <f t="array" ref="F274">_FV(A274,"Industry")</f>
        <v>Textiles &amp; Apparel</v>
      </c>
      <c r="G274" s="3" cm="1">
        <f t="array" ref="G274">IFERROR(_FV(A274,"Year incorporated",TRUE), "NA")</f>
        <v>1969</v>
      </c>
      <c r="H274" s="3" t="str" cm="1">
        <f t="array" ref="H274">_FV(A274,"Exchange")</f>
        <v>New York Stock Exchange</v>
      </c>
      <c r="I274" t="str" cm="1">
        <f t="array" ref="I274">_FV(A274,"Currency")</f>
        <v>USD</v>
      </c>
      <c r="J274" s="7" cm="1">
        <f t="array" ref="J274">_FV(A274,"Price")</f>
        <v>97.85</v>
      </c>
      <c r="K274" s="7" cm="1">
        <f t="array" ref="K274">_FV(A274,"Previous close",TRUE)</f>
        <v>100.18</v>
      </c>
      <c r="L274" s="7" cm="1">
        <f t="array" ref="L274">_FV(A274,"Change")</f>
        <v>-2.33</v>
      </c>
      <c r="M274" s="4" cm="1">
        <f t="array" ref="M274">_FV(A274,"Change (%)",TRUE)</f>
        <v>-2.3258000000000001E-2</v>
      </c>
      <c r="N274" s="7" cm="1">
        <f t="array" ref="N274">IFERROR(_FV(A274,"Open"), "NA")</f>
        <v>97.73</v>
      </c>
      <c r="O274" s="7" cm="1">
        <f t="array" ref="O274">IFERROR(_FV(A274,"High"), "NA")</f>
        <v>98.724999999999994</v>
      </c>
      <c r="P274" s="7" cm="1">
        <f t="array" ref="P274">IFERROR(_FV(A274,"Low"), "NA")</f>
        <v>97.64</v>
      </c>
      <c r="Q274" s="7" cm="1">
        <f t="array" ref="Q274">IFERROR(_FV(A274,"52 week high",TRUE),"NA")</f>
        <v>131.31</v>
      </c>
      <c r="R274" s="7" cm="1">
        <f t="array" ref="R274">IFERROR(_FV(A274,"52 week low",TRUE),"NA")</f>
        <v>82.22</v>
      </c>
      <c r="S274" s="3" cm="1">
        <f t="array" ref="S274">_FV(A274,"Shares outstanding",TRUE)</f>
        <v>1529972000</v>
      </c>
      <c r="T274" s="7" cm="1">
        <f t="array" ref="T274">_FV(A274,"Volume")</f>
        <v>4307035</v>
      </c>
      <c r="U274" s="3" cm="1">
        <f t="array" ref="U274">IFERROR(_FV(A274,"Volume average",TRUE), "NA")</f>
        <v>6962088</v>
      </c>
      <c r="V274" s="5" cm="1">
        <f t="array" ref="V274">IFERROR(_FV(A274,"Beta"), "NA")</f>
        <v>1.1213</v>
      </c>
      <c r="W274" s="3" cm="1">
        <f t="array" ref="W274">_FV(A274,"Market cap",TRUE)</f>
        <v>149707760200</v>
      </c>
      <c r="X274" s="7" cm="1">
        <f t="array" ref="X274">IFERROR(_FV(A274,"P/E",TRUE), "NA")</f>
        <v>31.001000000000001</v>
      </c>
      <c r="Y274" t="str" cm="1">
        <f t="array" ref="Y274">_FV(A274,"Instrument type",TRUE)</f>
        <v>Stock</v>
      </c>
      <c r="Z274" s="6" cm="1">
        <f t="array" ref="Z274">_FV(A274,"Last trade time",TRUE)</f>
        <v>45176.643009814063</v>
      </c>
      <c r="AA274" t="s">
        <v>54</v>
      </c>
      <c r="AB274" s="3" cm="1">
        <f t="array" ref="AB274">IFERROR(_xldudf_FS_EQUITYMETRICS($B274, "net_income", "FY")*1000*1000,"NA")</f>
        <v>5070000000</v>
      </c>
      <c r="AC274" s="3" t="str" cm="1">
        <f t="array" ref="AC274">IFERROR(_xldudf_FS_EQUITYMETRICS($B274, "cash_equiv", "FY")*1000*1000,"NA")</f>
        <v>NA</v>
      </c>
      <c r="AD274" s="3" t="str" cm="1">
        <f t="array" ref="AD274">IFERROR(_xldudf_FS_EQUITYMETRICS($B274, "account_receivable", "FY")*1000*1000,"NA")</f>
        <v>NA</v>
      </c>
      <c r="AE274" s="3" t="str" cm="1">
        <f t="array" ref="AE274">IFERROR(_xldudf_FS_EQUITYMETRICS($B274, "total_curr_lib", "FY")*1000*1000,"NA")</f>
        <v>NA</v>
      </c>
      <c r="AF274" s="7" cm="1">
        <f t="array" ref="AF274">IFERROR(_xldudf_FS_EQUITYMETRICS($B274, "ytd_price_return_daily"),"NA")</f>
        <v>-0.14263700000000001</v>
      </c>
    </row>
    <row r="275" spans="1:32" x14ac:dyDescent="0.2">
      <c r="A275" s="1" t="e" vm="274">
        <v>#VALUE!</v>
      </c>
      <c r="B275" t="str" cm="1">
        <f t="array" ref="B275">_FV(A275,"Ticker symbol",TRUE)</f>
        <v>NI</v>
      </c>
      <c r="C275" t="str" cm="1">
        <f t="array" ref="C275">_FV(A275,"Official name",TRUE)</f>
        <v>NISOURCE INC.</v>
      </c>
      <c r="D275" t="str" cm="1">
        <f t="array" ref="D275">_FV(A275,"Headquarters")</f>
        <v>801 E 86th Ave, MERRILLVILLE, IN, 46410-6272 US</v>
      </c>
      <c r="E275" s="3" cm="1">
        <f t="array" ref="E275">IFERROR(_FV(A275,"Employees"), "NA")</f>
        <v>7117</v>
      </c>
      <c r="F275" t="str" cm="1">
        <f t="array" ref="F275">_FV(A275,"Industry")</f>
        <v>Multiline Utilities</v>
      </c>
      <c r="G275" s="3" cm="1">
        <f t="array" ref="G275">IFERROR(_FV(A275,"Year incorporated",TRUE), "NA")</f>
        <v>2000</v>
      </c>
      <c r="H275" s="3" t="str" cm="1">
        <f t="array" ref="H275">_FV(A275,"Exchange")</f>
        <v>New York Stock Exchange</v>
      </c>
      <c r="I275" t="str" cm="1">
        <f t="array" ref="I275">_FV(A275,"Currency")</f>
        <v>USD</v>
      </c>
      <c r="J275" s="7" cm="1">
        <f t="array" ref="J275">_FV(A275,"Price")</f>
        <v>26.895</v>
      </c>
      <c r="K275" s="7" cm="1">
        <f t="array" ref="K275">_FV(A275,"Previous close",TRUE)</f>
        <v>26.31</v>
      </c>
      <c r="L275" s="7" cm="1">
        <f t="array" ref="L275">_FV(A275,"Change")</f>
        <v>0.58499999999999996</v>
      </c>
      <c r="M275" s="4" cm="1">
        <f t="array" ref="M275">_FV(A275,"Change (%)",TRUE)</f>
        <v>2.2235000000000001E-2</v>
      </c>
      <c r="N275" s="7" cm="1">
        <f t="array" ref="N275">IFERROR(_FV(A275,"Open"), "NA")</f>
        <v>26.52</v>
      </c>
      <c r="O275" s="7" cm="1">
        <f t="array" ref="O275">IFERROR(_FV(A275,"High"), "NA")</f>
        <v>26.914999999999999</v>
      </c>
      <c r="P275" s="7" cm="1">
        <f t="array" ref="P275">IFERROR(_FV(A275,"Low"), "NA")</f>
        <v>26.51</v>
      </c>
      <c r="Q275" s="7" cm="1">
        <f t="array" ref="Q275">IFERROR(_FV(A275,"52 week high",TRUE),"NA")</f>
        <v>30.83</v>
      </c>
      <c r="R275" s="7" cm="1">
        <f t="array" ref="R275">IFERROR(_FV(A275,"52 week low",TRUE),"NA")</f>
        <v>23.78</v>
      </c>
      <c r="S275" s="3" cm="1">
        <f t="array" ref="S275">_FV(A275,"Shares outstanding",TRUE)</f>
        <v>413254800</v>
      </c>
      <c r="T275" s="7" cm="1">
        <f t="array" ref="T275">_FV(A275,"Volume")</f>
        <v>810647</v>
      </c>
      <c r="U275" s="3" cm="1">
        <f t="array" ref="U275">IFERROR(_FV(A275,"Volume average",TRUE), "NA")</f>
        <v>3094400</v>
      </c>
      <c r="V275" s="5" cm="1">
        <f t="array" ref="V275">IFERROR(_FV(A275,"Beta"), "NA")</f>
        <v>0.46760000000000002</v>
      </c>
      <c r="W275" s="3" cm="1">
        <f t="array" ref="W275">_FV(A275,"Market cap",TRUE)</f>
        <v>11114487846</v>
      </c>
      <c r="X275" s="7" cm="1">
        <f t="array" ref="X275">IFERROR(_FV(A275,"P/E",TRUE), "NA")</f>
        <v>18.3018</v>
      </c>
      <c r="Y275" t="str" cm="1">
        <f t="array" ref="Y275">_FV(A275,"Instrument type",TRUE)</f>
        <v>Stock</v>
      </c>
      <c r="Z275" s="6" cm="1">
        <f t="array" ref="Z275">_FV(A275,"Last trade time",TRUE)</f>
        <v>45176.64284058984</v>
      </c>
      <c r="AA275" t="s">
        <v>55</v>
      </c>
      <c r="AB275" s="3" t="str" cm="1">
        <f t="array" ref="AB275">IFERROR(_xldudf_FS_EQUITYMETRICS($B275, "net_income", "FY")*1000*1000,"NA")</f>
        <v>NA</v>
      </c>
      <c r="AC275" s="3" t="str" cm="1">
        <f t="array" ref="AC275">IFERROR(_xldudf_FS_EQUITYMETRICS($B275, "cash_equiv", "FY")*1000*1000,"NA")</f>
        <v>NA</v>
      </c>
      <c r="AD275" s="3" t="str" cm="1">
        <f t="array" ref="AD275">IFERROR(_xldudf_FS_EQUITYMETRICS($B275, "account_receivable", "FY")*1000*1000,"NA")</f>
        <v>NA</v>
      </c>
      <c r="AE275" s="3" t="str" cm="1">
        <f t="array" ref="AE275">IFERROR(_xldudf_FS_EQUITYMETRICS($B275, "total_curr_lib", "FY")*1000*1000,"NA")</f>
        <v>NA</v>
      </c>
      <c r="AF275" s="7" cm="1">
        <f t="array" ref="AF275">IFERROR(_xldudf_FS_EQUITYMETRICS($B275, "ytd_price_return_daily"),"NA")</f>
        <v>-4.4858000000000002E-2</v>
      </c>
    </row>
    <row r="276" spans="1:32" x14ac:dyDescent="0.2">
      <c r="A276" s="1" t="e" vm="275">
        <v>#VALUE!</v>
      </c>
      <c r="B276" t="str" cm="1">
        <f t="array" ref="B276">_FV(A276,"Ticker symbol",TRUE)</f>
        <v>NE</v>
      </c>
      <c r="C276" t="str" cm="1">
        <f t="array" ref="C276">_FV(A276,"Official name",TRUE)</f>
        <v>NOBLE CORPORATION PLC</v>
      </c>
      <c r="D276" t="str" cm="1">
        <f t="array" ref="D276">_FV(A276,"Headquarters")</f>
        <v>13135 Dairy Ashford, Suite 800, SUGAR LAND, TX, 77478 US</v>
      </c>
      <c r="E276" s="3" cm="1">
        <f t="array" ref="E276">IFERROR(_FV(A276,"Employees"), "NA")</f>
        <v>3800</v>
      </c>
      <c r="F276" t="str" cm="1">
        <f t="array" ref="F276">_FV(A276,"Industry")</f>
        <v>Oil &amp; Gas Related Equipment and Services</v>
      </c>
      <c r="G276" s="3" cm="1">
        <f t="array" ref="G276">IFERROR(_FV(A276,"Year incorporated",TRUE), "NA")</f>
        <v>2020</v>
      </c>
      <c r="H276" s="3" t="str" cm="1">
        <f t="array" ref="H276">_FV(A276,"Exchange")</f>
        <v>New York Stock Exchange</v>
      </c>
      <c r="I276" t="str" cm="1">
        <f t="array" ref="I276">_FV(A276,"Currency")</f>
        <v>USD</v>
      </c>
      <c r="J276" s="7" cm="1">
        <f t="array" ref="J276">_FV(A276,"Price")</f>
        <v>51.15</v>
      </c>
      <c r="K276" s="7" cm="1">
        <f t="array" ref="K276">_FV(A276,"Previous close",TRUE)</f>
        <v>52.44</v>
      </c>
      <c r="L276" s="7" cm="1">
        <f t="array" ref="L276">_FV(A276,"Change")</f>
        <v>-1.29</v>
      </c>
      <c r="M276" s="4" cm="1">
        <f t="array" ref="M276">_FV(A276,"Change (%)",TRUE)</f>
        <v>-2.46E-2</v>
      </c>
      <c r="N276" s="7" cm="1">
        <f t="array" ref="N276">IFERROR(_FV(A276,"Open"), "NA")</f>
        <v>52.27</v>
      </c>
      <c r="O276" s="7" cm="1">
        <f t="array" ref="O276">IFERROR(_FV(A276,"High"), "NA")</f>
        <v>52.41</v>
      </c>
      <c r="P276" s="7" cm="1">
        <f t="array" ref="P276">IFERROR(_FV(A276,"Low"), "NA")</f>
        <v>50.96</v>
      </c>
      <c r="Q276" s="7" cm="1">
        <f t="array" ref="Q276">IFERROR(_FV(A276,"52 week high",TRUE),"NA")</f>
        <v>55.34</v>
      </c>
      <c r="R276" s="7" cm="1">
        <f t="array" ref="R276">IFERROR(_FV(A276,"52 week low",TRUE),"NA")</f>
        <v>27.04</v>
      </c>
      <c r="S276" s="3" cm="1">
        <f t="array" ref="S276">_FV(A276,"Shares outstanding",TRUE)</f>
        <v>137083800</v>
      </c>
      <c r="T276" s="7" cm="1">
        <f t="array" ref="T276">_FV(A276,"Volume")</f>
        <v>256267</v>
      </c>
      <c r="U276" s="3" cm="1">
        <f t="array" ref="U276">IFERROR(_FV(A276,"Volume average",TRUE), "NA")</f>
        <v>1143841</v>
      </c>
      <c r="V276" s="5" cm="1">
        <f t="array" ref="V276">IFERROR(_FV(A276,"Beta"), "NA")</f>
        <v>0.99299999999999999</v>
      </c>
      <c r="W276" s="3" cm="1">
        <f t="array" ref="W276">_FV(A276,"Market cap",TRUE)</f>
        <v>7011836370</v>
      </c>
      <c r="X276" s="7" cm="1">
        <f t="array" ref="X276">IFERROR(_FV(A276,"P/E",TRUE), "NA")</f>
        <v>20.808</v>
      </c>
      <c r="Y276" t="str" cm="1">
        <f t="array" ref="Y276">_FV(A276,"Instrument type",TRUE)</f>
        <v>Stock</v>
      </c>
      <c r="Z276" s="6" cm="1">
        <f t="array" ref="Z276">_FV(A276,"Last trade time",TRUE)</f>
        <v>45176.6428790625</v>
      </c>
      <c r="AA276" t="s">
        <v>56</v>
      </c>
      <c r="AB276" s="3" t="str" cm="1">
        <f t="array" ref="AB276">IFERROR(_xldudf_FS_EQUITYMETRICS($B276, "net_income", "FY")*1000*1000,"NA")</f>
        <v>NA</v>
      </c>
      <c r="AC276" s="3" t="str" cm="1">
        <f t="array" ref="AC276">IFERROR(_xldudf_FS_EQUITYMETRICS($B276, "cash_equiv", "FY")*1000*1000,"NA")</f>
        <v>NA</v>
      </c>
      <c r="AD276" s="3" t="str" cm="1">
        <f t="array" ref="AD276">IFERROR(_xldudf_FS_EQUITYMETRICS($B276, "account_receivable", "FY")*1000*1000,"NA")</f>
        <v>NA</v>
      </c>
      <c r="AE276" s="3" t="str" cm="1">
        <f t="array" ref="AE276">IFERROR(_xldudf_FS_EQUITYMETRICS($B276, "total_curr_lib", "FY")*1000*1000,"NA")</f>
        <v>NA</v>
      </c>
      <c r="AF276" s="7" cm="1">
        <f t="array" ref="AF276">IFERROR(_xldudf_FS_EQUITYMETRICS($B276, "ytd_price_return_daily"),"NA")</f>
        <v>0.41394900000000001</v>
      </c>
    </row>
    <row r="277" spans="1:32" x14ac:dyDescent="0.2">
      <c r="A277" s="1" t="e" vm="276">
        <v>#VALUE!</v>
      </c>
      <c r="B277" t="str" cm="1">
        <f t="array" ref="B277">_FV(A277,"Ticker symbol",TRUE)</f>
        <v>JWN</v>
      </c>
      <c r="C277" t="str" cm="1">
        <f t="array" ref="C277">_FV(A277,"Official name",TRUE)</f>
        <v>NORDSTROM, INC.</v>
      </c>
      <c r="D277" t="str" cm="1">
        <f t="array" ref="D277">_FV(A277,"Headquarters")</f>
        <v>1617 6th Ave, SEATTLE, WA, 98101-1707 US</v>
      </c>
      <c r="E277" s="3" cm="1">
        <f t="array" ref="E277">IFERROR(_FV(A277,"Employees"), "NA")</f>
        <v>60000</v>
      </c>
      <c r="F277" t="str" cm="1">
        <f t="array" ref="F277">_FV(A277,"Industry")</f>
        <v>Diversified Retail</v>
      </c>
      <c r="G277" s="3" cm="1">
        <f t="array" ref="G277">IFERROR(_FV(A277,"Year incorporated",TRUE), "NA")</f>
        <v>1946</v>
      </c>
      <c r="H277" s="3" t="str" cm="1">
        <f t="array" ref="H277">_FV(A277,"Exchange")</f>
        <v>New York Stock Exchange</v>
      </c>
      <c r="I277" t="str" cm="1">
        <f t="array" ref="I277">_FV(A277,"Currency")</f>
        <v>USD</v>
      </c>
      <c r="J277" s="7" cm="1">
        <f t="array" ref="J277">_FV(A277,"Price")</f>
        <v>14.695</v>
      </c>
      <c r="K277" s="7" cm="1">
        <f t="array" ref="K277">_FV(A277,"Previous close",TRUE)</f>
        <v>14.9</v>
      </c>
      <c r="L277" s="7" cm="1">
        <f t="array" ref="L277">_FV(A277,"Change")</f>
        <v>-0.20499999999999999</v>
      </c>
      <c r="M277" s="4" cm="1">
        <f t="array" ref="M277">_FV(A277,"Change (%)",TRUE)</f>
        <v>-1.3757999999999999E-2</v>
      </c>
      <c r="N277" s="7" cm="1">
        <f t="array" ref="N277">IFERROR(_FV(A277,"Open"), "NA")</f>
        <v>14.81</v>
      </c>
      <c r="O277" s="7" cm="1">
        <f t="array" ref="O277">IFERROR(_FV(A277,"High"), "NA")</f>
        <v>14.93</v>
      </c>
      <c r="P277" s="7" cm="1">
        <f t="array" ref="P277">IFERROR(_FV(A277,"Low"), "NA")</f>
        <v>14.62</v>
      </c>
      <c r="Q277" s="7" cm="1">
        <f t="array" ref="Q277">IFERROR(_FV(A277,"52 week high",TRUE),"NA")</f>
        <v>27.15</v>
      </c>
      <c r="R277" s="7" cm="1">
        <f t="array" ref="R277">IFERROR(_FV(A277,"52 week low",TRUE),"NA")</f>
        <v>14.025</v>
      </c>
      <c r="S277" s="3" cm="1">
        <f t="array" ref="S277">_FV(A277,"Shares outstanding",TRUE)</f>
        <v>161678400</v>
      </c>
      <c r="T277" s="7" cm="1">
        <f t="array" ref="T277">_FV(A277,"Volume")</f>
        <v>1968567</v>
      </c>
      <c r="U277" s="3" cm="1">
        <f t="array" ref="U277">IFERROR(_FV(A277,"Volume average",TRUE), "NA")</f>
        <v>5801940</v>
      </c>
      <c r="V277" s="5" cm="1">
        <f t="array" ref="V277">IFERROR(_FV(A277,"Beta"), "NA")</f>
        <v>2.3389000000000002</v>
      </c>
      <c r="W277" s="3" cm="1">
        <f t="array" ref="W277">_FV(A277,"Market cap",TRUE)</f>
        <v>2375864088</v>
      </c>
      <c r="X277" s="7" cm="1">
        <f t="array" ref="X277">IFERROR(_FV(A277,"P/E",TRUE), "NA")</f>
        <v>82.897499999999994</v>
      </c>
      <c r="Y277" t="str" cm="1">
        <f t="array" ref="Y277">_FV(A277,"Instrument type",TRUE)</f>
        <v>Stock</v>
      </c>
      <c r="Z277" s="6" cm="1">
        <f t="array" ref="Z277">_FV(A277,"Last trade time",TRUE)</f>
        <v>45176.643004039062</v>
      </c>
      <c r="AA277" t="s">
        <v>57</v>
      </c>
      <c r="AB277" s="3" cm="1">
        <f t="array" ref="AB277">IFERROR(_xldudf_FS_EQUITYMETRICS($B277, "net_income", "FY")*1000*1000,"NA")</f>
        <v>245000000</v>
      </c>
      <c r="AC277" s="3" t="str" cm="1">
        <f t="array" ref="AC277">IFERROR(_xldudf_FS_EQUITYMETRICS($B277, "cash_equiv", "FY")*1000*1000,"NA")</f>
        <v>NA</v>
      </c>
      <c r="AD277" s="3" t="str" cm="1">
        <f t="array" ref="AD277">IFERROR(_xldudf_FS_EQUITYMETRICS($B277, "account_receivable", "FY")*1000*1000,"NA")</f>
        <v>NA</v>
      </c>
      <c r="AE277" s="3" t="str" cm="1">
        <f t="array" ref="AE277">IFERROR(_xldudf_FS_EQUITYMETRICS($B277, "total_curr_lib", "FY")*1000*1000,"NA")</f>
        <v>NA</v>
      </c>
      <c r="AF277" s="7" cm="1">
        <f t="array" ref="AF277">IFERROR(_xldudf_FS_EQUITYMETRICS($B277, "ytd_price_return_daily"),"NA")</f>
        <v>-5.2664000000000002E-2</v>
      </c>
    </row>
    <row r="278" spans="1:32" x14ac:dyDescent="0.2">
      <c r="A278" s="1" t="e" vm="277">
        <v>#VALUE!</v>
      </c>
      <c r="B278" t="str" cm="1">
        <f t="array" ref="B278">_FV(A278,"Ticker symbol",TRUE)</f>
        <v>NSC</v>
      </c>
      <c r="C278" t="str" cm="1">
        <f t="array" ref="C278">_FV(A278,"Official name",TRUE)</f>
        <v>NORFOLK SOUTHERN CORPORATION</v>
      </c>
      <c r="D278" t="str" cm="1">
        <f t="array" ref="D278">_FV(A278,"Headquarters")</f>
        <v>650 W Peachtree Street Nw, ATLANTA, GA, 30308 US</v>
      </c>
      <c r="E278" s="3" cm="1">
        <f t="array" ref="E278">IFERROR(_FV(A278,"Employees"), "NA")</f>
        <v>19300</v>
      </c>
      <c r="F278" t="str" cm="1">
        <f t="array" ref="F278">_FV(A278,"Industry")</f>
        <v>Freight &amp; Logistics Services</v>
      </c>
      <c r="G278" s="3" cm="1">
        <f t="array" ref="G278">IFERROR(_FV(A278,"Year incorporated",TRUE), "NA")</f>
        <v>2009</v>
      </c>
      <c r="H278" s="3" t="str" cm="1">
        <f t="array" ref="H278">_FV(A278,"Exchange")</f>
        <v>New York Stock Exchange</v>
      </c>
      <c r="I278" t="str" cm="1">
        <f t="array" ref="I278">_FV(A278,"Currency")</f>
        <v>USD</v>
      </c>
      <c r="J278" s="7" cm="1">
        <f t="array" ref="J278">_FV(A278,"Price")</f>
        <v>196</v>
      </c>
      <c r="K278" s="7" cm="1">
        <f t="array" ref="K278">_FV(A278,"Previous close",TRUE)</f>
        <v>198.42</v>
      </c>
      <c r="L278" s="7" cm="1">
        <f t="array" ref="L278">_FV(A278,"Change")</f>
        <v>-2.42</v>
      </c>
      <c r="M278" s="4" cm="1">
        <f t="array" ref="M278">_FV(A278,"Change (%)",TRUE)</f>
        <v>-1.2196E-2</v>
      </c>
      <c r="N278" s="7" cm="1">
        <f t="array" ref="N278">IFERROR(_FV(A278,"Open"), "NA")</f>
        <v>197.95</v>
      </c>
      <c r="O278" s="7" cm="1">
        <f t="array" ref="O278">IFERROR(_FV(A278,"High"), "NA")</f>
        <v>199.62</v>
      </c>
      <c r="P278" s="7" cm="1">
        <f t="array" ref="P278">IFERROR(_FV(A278,"Low"), "NA")</f>
        <v>195.88</v>
      </c>
      <c r="Q278" s="7" cm="1">
        <f t="array" ref="Q278">IFERROR(_FV(A278,"52 week high",TRUE),"NA")</f>
        <v>261.70999999999998</v>
      </c>
      <c r="R278" s="7" cm="1">
        <f t="array" ref="R278">IFERROR(_FV(A278,"52 week low",TRUE),"NA")</f>
        <v>195.88</v>
      </c>
      <c r="S278" s="3" cm="1">
        <f t="array" ref="S278">_FV(A278,"Shares outstanding",TRUE)</f>
        <v>227015300</v>
      </c>
      <c r="T278" s="7" cm="1">
        <f t="array" ref="T278">_FV(A278,"Volume")</f>
        <v>187882</v>
      </c>
      <c r="U278" s="3" cm="1">
        <f t="array" ref="U278">IFERROR(_FV(A278,"Volume average",TRUE), "NA")</f>
        <v>1152586</v>
      </c>
      <c r="V278" s="5" cm="1">
        <f t="array" ref="V278">IFERROR(_FV(A278,"Beta"), "NA")</f>
        <v>1.2929999999999999</v>
      </c>
      <c r="W278" s="3" cm="1">
        <f t="array" ref="W278">_FV(A278,"Market cap",TRUE)</f>
        <v>44494998800</v>
      </c>
      <c r="X278" s="7" cm="1">
        <f t="array" ref="X278">IFERROR(_FV(A278,"P/E",TRUE), "NA")</f>
        <v>17.8584</v>
      </c>
      <c r="Y278" t="str" cm="1">
        <f t="array" ref="Y278">_FV(A278,"Instrument type",TRUE)</f>
        <v>Stock</v>
      </c>
      <c r="Z278" s="6" cm="1">
        <f t="array" ref="Z278">_FV(A278,"Last trade time",TRUE)</f>
        <v>45176.643061620314</v>
      </c>
      <c r="AA278" t="s">
        <v>58</v>
      </c>
      <c r="AB278" s="3" cm="1">
        <f t="array" ref="AB278">IFERROR(_xldudf_FS_EQUITYMETRICS($B278, "net_income", "FY")*1000*1000,"NA")</f>
        <v>3270000000</v>
      </c>
      <c r="AC278" s="3" t="str" cm="1">
        <f t="array" ref="AC278">IFERROR(_xldudf_FS_EQUITYMETRICS($B278, "cash_equiv", "FY")*1000*1000,"NA")</f>
        <v>NA</v>
      </c>
      <c r="AD278" s="3" t="str" cm="1">
        <f t="array" ref="AD278">IFERROR(_xldudf_FS_EQUITYMETRICS($B278, "account_receivable", "FY")*1000*1000,"NA")</f>
        <v>NA</v>
      </c>
      <c r="AE278" s="3" t="str" cm="1">
        <f t="array" ref="AE278">IFERROR(_xldudf_FS_EQUITYMETRICS($B278, "total_curr_lib", "FY")*1000*1000,"NA")</f>
        <v>NA</v>
      </c>
      <c r="AF278" s="7" cm="1">
        <f t="array" ref="AF278">IFERROR(_xldudf_FS_EQUITYMETRICS($B278, "ytd_price_return_daily"),"NA")</f>
        <v>-0.18395400000000001</v>
      </c>
    </row>
    <row r="279" spans="1:32" x14ac:dyDescent="0.2">
      <c r="A279" s="1" t="e" vm="278">
        <v>#VALUE!</v>
      </c>
      <c r="B279" t="str" cm="1">
        <f t="array" ref="B279">_FV(A279,"Ticker symbol",TRUE)</f>
        <v>NTRS</v>
      </c>
      <c r="C279" t="str" cm="1">
        <f t="array" ref="C279">_FV(A279,"Official name",TRUE)</f>
        <v>NORTHERN TRUST CORPORATION</v>
      </c>
      <c r="D279" t="str" cm="1">
        <f t="array" ref="D279">_FV(A279,"Headquarters")</f>
        <v>50 S Lasalle St, CHICAGO, IL, 60603 US</v>
      </c>
      <c r="E279" s="3" cm="1">
        <f t="array" ref="E279">IFERROR(_FV(A279,"Employees"), "NA")</f>
        <v>23600</v>
      </c>
      <c r="F279" t="str" cm="1">
        <f t="array" ref="F279">_FV(A279,"Industry")</f>
        <v>Investment Banking &amp; Investment Services</v>
      </c>
      <c r="G279" s="3" cm="1">
        <f t="array" ref="G279">IFERROR(_FV(A279,"Year incorporated",TRUE), "NA")</f>
        <v>1971</v>
      </c>
      <c r="H279" s="3" t="str" cm="1">
        <f t="array" ref="H279">_FV(A279,"Exchange")</f>
        <v>Nasdaq Stock Market</v>
      </c>
      <c r="I279" t="str" cm="1">
        <f t="array" ref="I279">_FV(A279,"Currency")</f>
        <v>USD</v>
      </c>
      <c r="J279" s="7" cm="1">
        <f t="array" ref="J279">_FV(A279,"Price")</f>
        <v>75.25</v>
      </c>
      <c r="K279" s="7" cm="1">
        <f t="array" ref="K279">_FV(A279,"Previous close",TRUE)</f>
        <v>75.58</v>
      </c>
      <c r="L279" s="7" cm="1">
        <f t="array" ref="L279">_FV(A279,"Change")</f>
        <v>-0.33</v>
      </c>
      <c r="M279" s="4" cm="1">
        <f t="array" ref="M279">_FV(A279,"Change (%)",TRUE)</f>
        <v>-4.3660000000000001E-3</v>
      </c>
      <c r="N279" s="7" cm="1">
        <f t="array" ref="N279">IFERROR(_FV(A279,"Open"), "NA")</f>
        <v>75.180000000000007</v>
      </c>
      <c r="O279" s="7" cm="1">
        <f t="array" ref="O279">IFERROR(_FV(A279,"High"), "NA")</f>
        <v>75.88</v>
      </c>
      <c r="P279" s="7" cm="1">
        <f t="array" ref="P279">IFERROR(_FV(A279,"Low"), "NA")</f>
        <v>74.569999999999993</v>
      </c>
      <c r="Q279" s="7" cm="1">
        <f t="array" ref="Q279">IFERROR(_FV(A279,"52 week high",TRUE),"NA")</f>
        <v>100.74</v>
      </c>
      <c r="R279" s="7" cm="1">
        <f t="array" ref="R279">IFERROR(_FV(A279,"52 week low",TRUE),"NA")</f>
        <v>69.540000000000006</v>
      </c>
      <c r="S279" s="3" cm="1">
        <f t="array" ref="S279">_FV(A279,"Shares outstanding",TRUE)</f>
        <v>207004200</v>
      </c>
      <c r="T279" s="7" cm="1">
        <f t="array" ref="T279">_FV(A279,"Volume")</f>
        <v>203116</v>
      </c>
      <c r="U279" s="3" cm="1">
        <f t="array" ref="U279">IFERROR(_FV(A279,"Volume average",TRUE), "NA")</f>
        <v>889649</v>
      </c>
      <c r="V279" s="5" cm="1">
        <f t="array" ref="V279">IFERROR(_FV(A279,"Beta"), "NA")</f>
        <v>1.0879000000000001</v>
      </c>
      <c r="W279" s="3" cm="1">
        <f t="array" ref="W279">_FV(A279,"Market cap",TRUE)</f>
        <v>15800630000</v>
      </c>
      <c r="X279" s="7" cm="1">
        <f t="array" ref="X279">IFERROR(_FV(A279,"P/E",TRUE), "NA")</f>
        <v>13.553000000000001</v>
      </c>
      <c r="Y279" t="str" cm="1">
        <f t="array" ref="Y279">_FV(A279,"Instrument type",TRUE)</f>
        <v>Stock</v>
      </c>
      <c r="Z279" s="6" cm="1">
        <f t="array" ref="Z279">_FV(A279,"Last trade time",TRUE)</f>
        <v>45176.642676943753</v>
      </c>
      <c r="AA279" t="s">
        <v>40</v>
      </c>
      <c r="AB279" s="3" cm="1">
        <f t="array" ref="AB279">IFERROR(_xldudf_FS_EQUITYMETRICS($B279, "net_income", "FY")*1000*1000,"NA")</f>
        <v>1336000000</v>
      </c>
      <c r="AC279" s="3" t="str" cm="1">
        <f t="array" ref="AC279">IFERROR(_xldudf_FS_EQUITYMETRICS($B279, "cash_equiv", "FY")*1000*1000,"NA")</f>
        <v>NA</v>
      </c>
      <c r="AD279" s="3" t="str" cm="1">
        <f t="array" ref="AD279">IFERROR(_xldudf_FS_EQUITYMETRICS($B279, "account_receivable", "FY")*1000*1000,"NA")</f>
        <v>NA</v>
      </c>
      <c r="AE279" s="3" t="str" cm="1">
        <f t="array" ref="AE279">IFERROR(_xldudf_FS_EQUITYMETRICS($B279, "total_curr_lib", "FY")*1000*1000,"NA")</f>
        <v>NA</v>
      </c>
      <c r="AF279" s="7" cm="1">
        <f t="array" ref="AF279">IFERROR(_xldudf_FS_EQUITYMETRICS($B279, "ytd_price_return_daily"),"NA")</f>
        <v>-0.13628699999999999</v>
      </c>
    </row>
    <row r="280" spans="1:32" x14ac:dyDescent="0.2">
      <c r="A280" s="1" t="e" vm="279">
        <v>#VALUE!</v>
      </c>
      <c r="B280" t="str" cm="1">
        <f t="array" ref="B280">_FV(A280,"Ticker symbol",TRUE)</f>
        <v>NOC</v>
      </c>
      <c r="C280" t="str" cm="1">
        <f t="array" ref="C280">_FV(A280,"Official name",TRUE)</f>
        <v>NORTHROP GRUMMAN CORPORATION</v>
      </c>
      <c r="D280" t="str" cm="1">
        <f t="array" ref="D280">_FV(A280,"Headquarters")</f>
        <v>2980 Fairview Park Drive, FALLS CHURCH, VA, 22042 US</v>
      </c>
      <c r="E280" s="3" cm="1">
        <f t="array" ref="E280">IFERROR(_FV(A280,"Employees"), "NA")</f>
        <v>95000</v>
      </c>
      <c r="F280" t="str" cm="1">
        <f t="array" ref="F280">_FV(A280,"Industry")</f>
        <v>Aerospace &amp; Defense</v>
      </c>
      <c r="G280" s="3" cm="1">
        <f t="array" ref="G280">IFERROR(_FV(A280,"Year incorporated",TRUE), "NA")</f>
        <v>2010</v>
      </c>
      <c r="H280" s="3" t="str" cm="1">
        <f t="array" ref="H280">_FV(A280,"Exchange")</f>
        <v>New York Stock Exchange</v>
      </c>
      <c r="I280" t="str" cm="1">
        <f t="array" ref="I280">_FV(A280,"Currency")</f>
        <v>USD</v>
      </c>
      <c r="J280" s="7" cm="1">
        <f t="array" ref="J280">_FV(A280,"Price")</f>
        <v>428.9</v>
      </c>
      <c r="K280" s="7" cm="1">
        <f t="array" ref="K280">_FV(A280,"Previous close",TRUE)</f>
        <v>423.64</v>
      </c>
      <c r="L280" s="7" cm="1">
        <f t="array" ref="L280">_FV(A280,"Change")</f>
        <v>5.26</v>
      </c>
      <c r="M280" s="4" cm="1">
        <f t="array" ref="M280">_FV(A280,"Change (%)",TRUE)</f>
        <v>1.2416E-2</v>
      </c>
      <c r="N280" s="7" cm="1">
        <f t="array" ref="N280">IFERROR(_FV(A280,"Open"), "NA")</f>
        <v>425.41</v>
      </c>
      <c r="O280" s="7" cm="1">
        <f t="array" ref="O280">IFERROR(_FV(A280,"High"), "NA")</f>
        <v>430.54</v>
      </c>
      <c r="P280" s="7" cm="1">
        <f t="array" ref="P280">IFERROR(_FV(A280,"Low"), "NA")</f>
        <v>425.41</v>
      </c>
      <c r="Q280" s="7" cm="1">
        <f t="array" ref="Q280">IFERROR(_FV(A280,"52 week high",TRUE),"NA")</f>
        <v>556.27</v>
      </c>
      <c r="R280" s="7" cm="1">
        <f t="array" ref="R280">IFERROR(_FV(A280,"52 week low",TRUE),"NA")</f>
        <v>421.73</v>
      </c>
      <c r="S280" s="3" cm="1">
        <f t="array" ref="S280">_FV(A280,"Shares outstanding",TRUE)</f>
        <v>151299700</v>
      </c>
      <c r="T280" s="7" cm="1">
        <f t="array" ref="T280">_FV(A280,"Volume")</f>
        <v>210553</v>
      </c>
      <c r="U280" s="3" cm="1">
        <f t="array" ref="U280">IFERROR(_FV(A280,"Volume average",TRUE), "NA")</f>
        <v>652026</v>
      </c>
      <c r="V280" s="5" cm="1">
        <f t="array" ref="V280">IFERROR(_FV(A280,"Beta"), "NA")</f>
        <v>0.51770000000000005</v>
      </c>
      <c r="W280" s="3" cm="1">
        <f t="array" ref="W280">_FV(A280,"Market cap",TRUE)</f>
        <v>64892441330</v>
      </c>
      <c r="X280" s="7" cm="1">
        <f t="array" ref="X280">IFERROR(_FV(A280,"P/E",TRUE), "NA")</f>
        <v>14.0425</v>
      </c>
      <c r="Y280" t="str" cm="1">
        <f t="array" ref="Y280">_FV(A280,"Instrument type",TRUE)</f>
        <v>Stock</v>
      </c>
      <c r="Z280" s="6" cm="1">
        <f t="array" ref="Z280">_FV(A280,"Last trade time",TRUE)</f>
        <v>45176.64304805547</v>
      </c>
      <c r="AA280" t="s">
        <v>59</v>
      </c>
      <c r="AB280" s="3" cm="1">
        <f t="array" ref="AB280">IFERROR(_xldudf_FS_EQUITYMETRICS($B280, "net_income", "FY")*1000*1000,"NA")</f>
        <v>4896000000</v>
      </c>
      <c r="AC280" s="3" t="str" cm="1">
        <f t="array" ref="AC280">IFERROR(_xldudf_FS_EQUITYMETRICS($B280, "cash_equiv", "FY")*1000*1000,"NA")</f>
        <v>NA</v>
      </c>
      <c r="AD280" s="3" t="str" cm="1">
        <f t="array" ref="AD280">IFERROR(_xldudf_FS_EQUITYMETRICS($B280, "account_receivable", "FY")*1000*1000,"NA")</f>
        <v>NA</v>
      </c>
      <c r="AE280" s="3" t="str" cm="1">
        <f t="array" ref="AE280">IFERROR(_xldudf_FS_EQUITYMETRICS($B280, "total_curr_lib", "FY")*1000*1000,"NA")</f>
        <v>NA</v>
      </c>
      <c r="AF280" s="7" cm="1">
        <f t="array" ref="AF280">IFERROR(_xldudf_FS_EQUITYMETRICS($B280, "ytd_price_return_daily"),"NA")</f>
        <v>-0.20991199999999999</v>
      </c>
    </row>
    <row r="281" spans="1:32" x14ac:dyDescent="0.2">
      <c r="A281" s="1" t="e" vm="280">
        <v>#VALUE!</v>
      </c>
      <c r="B281" t="str" cm="1">
        <f t="array" ref="B281">_FV(A281,"Ticker symbol",TRUE)</f>
        <v>NOV</v>
      </c>
      <c r="C281" t="str" cm="1">
        <f t="array" ref="C281">_FV(A281,"Official name",TRUE)</f>
        <v>NOV INC.</v>
      </c>
      <c r="D281" t="str" cm="1">
        <f t="array" ref="D281">_FV(A281,"Headquarters")</f>
        <v>10353 RICHMOND AVE., HOUSTON, TX, 77042 US</v>
      </c>
      <c r="E281" s="3" cm="1">
        <f t="array" ref="E281">IFERROR(_FV(A281,"Employees"), "NA")</f>
        <v>32307</v>
      </c>
      <c r="F281" t="str" cm="1">
        <f t="array" ref="F281">_FV(A281,"Industry")</f>
        <v>Oil &amp; Gas Related Equipment and Services</v>
      </c>
      <c r="G281" s="3" cm="1">
        <f t="array" ref="G281">IFERROR(_FV(A281,"Year incorporated",TRUE), "NA")</f>
        <v>1995</v>
      </c>
      <c r="H281" s="3" t="str" cm="1">
        <f t="array" ref="H281">_FV(A281,"Exchange")</f>
        <v>New York Stock Exchange</v>
      </c>
      <c r="I281" t="str" cm="1">
        <f t="array" ref="I281">_FV(A281,"Currency")</f>
        <v>USD</v>
      </c>
      <c r="J281" s="7" cm="1">
        <f t="array" ref="J281">_FV(A281,"Price")</f>
        <v>21.225000000000001</v>
      </c>
      <c r="K281" s="7" cm="1">
        <f t="array" ref="K281">_FV(A281,"Previous close",TRUE)</f>
        <v>21.57</v>
      </c>
      <c r="L281" s="7" cm="1">
        <f t="array" ref="L281">_FV(A281,"Change")</f>
        <v>-0.34499999999999997</v>
      </c>
      <c r="M281" s="4" cm="1">
        <f t="array" ref="M281">_FV(A281,"Change (%)",TRUE)</f>
        <v>-1.5993999999999998E-2</v>
      </c>
      <c r="N281" s="7" cm="1">
        <f t="array" ref="N281">IFERROR(_FV(A281,"Open"), "NA")</f>
        <v>21.54</v>
      </c>
      <c r="O281" s="7" cm="1">
        <f t="array" ref="O281">IFERROR(_FV(A281,"High"), "NA")</f>
        <v>21.79</v>
      </c>
      <c r="P281" s="7" cm="1">
        <f t="array" ref="P281">IFERROR(_FV(A281,"Low"), "NA")</f>
        <v>21.17</v>
      </c>
      <c r="Q281" s="7" cm="1">
        <f t="array" ref="Q281">IFERROR(_FV(A281,"52 week high",TRUE),"NA")</f>
        <v>24.83</v>
      </c>
      <c r="R281" s="7" cm="1">
        <f t="array" ref="R281">IFERROR(_FV(A281,"52 week low",TRUE),"NA")</f>
        <v>14.05</v>
      </c>
      <c r="S281" s="3" cm="1">
        <f t="array" ref="S281">_FV(A281,"Shares outstanding",TRUE)</f>
        <v>393776800</v>
      </c>
      <c r="T281" s="7" cm="1">
        <f t="array" ref="T281">_FV(A281,"Volume")</f>
        <v>1010742</v>
      </c>
      <c r="U281" s="3" cm="1">
        <f t="array" ref="U281">IFERROR(_FV(A281,"Volume average",TRUE), "NA")</f>
        <v>3076051</v>
      </c>
      <c r="V281" s="5" cm="1">
        <f t="array" ref="V281">IFERROR(_FV(A281,"Beta"), "NA")</f>
        <v>1.9119999999999999</v>
      </c>
      <c r="W281" s="3" cm="1">
        <f t="array" ref="W281">_FV(A281,"Market cap",TRUE)</f>
        <v>8357912580</v>
      </c>
      <c r="X281" s="7" cm="1">
        <f t="array" ref="X281">IFERROR(_FV(A281,"P/E",TRUE), "NA")</f>
        <v>20.465499999999999</v>
      </c>
      <c r="Y281" t="str" cm="1">
        <f t="array" ref="Y281">_FV(A281,"Instrument type",TRUE)</f>
        <v>Stock</v>
      </c>
      <c r="Z281" s="6" cm="1">
        <f t="array" ref="Z281">_FV(A281,"Last trade time",TRUE)</f>
        <v>45176.642993159374</v>
      </c>
      <c r="AA281" t="s">
        <v>60</v>
      </c>
      <c r="AB281" s="3" t="str" cm="1">
        <f t="array" ref="AB281">IFERROR(_xldudf_FS_EQUITYMETRICS($B281, "net_income", "FY")*1000*1000,"NA")</f>
        <v>NA</v>
      </c>
      <c r="AC281" s="3" t="str" cm="1">
        <f t="array" ref="AC281">IFERROR(_xldudf_FS_EQUITYMETRICS($B281, "cash_equiv", "FY")*1000*1000,"NA")</f>
        <v>NA</v>
      </c>
      <c r="AD281" s="3" t="str" cm="1">
        <f t="array" ref="AD281">IFERROR(_xldudf_FS_EQUITYMETRICS($B281, "account_receivable", "FY")*1000*1000,"NA")</f>
        <v>NA</v>
      </c>
      <c r="AE281" s="3" t="str" cm="1">
        <f t="array" ref="AE281">IFERROR(_xldudf_FS_EQUITYMETRICS($B281, "total_curr_lib", "FY")*1000*1000,"NA")</f>
        <v>NA</v>
      </c>
      <c r="AF281" s="7" cm="1">
        <f t="array" ref="AF281">IFERROR(_xldudf_FS_EQUITYMETRICS($B281, "ytd_price_return_daily"),"NA")</f>
        <v>2.7764E-2</v>
      </c>
    </row>
    <row r="282" spans="1:32" x14ac:dyDescent="0.2">
      <c r="A282" s="1" t="e" vm="281">
        <v>#VALUE!</v>
      </c>
      <c r="B282" t="str" cm="1">
        <f t="array" ref="B282">_FV(A282,"Ticker symbol",TRUE)</f>
        <v>NRG</v>
      </c>
      <c r="C282" t="str" cm="1">
        <f t="array" ref="C282">_FV(A282,"Official name",TRUE)</f>
        <v>NRG ENERGY, INC.</v>
      </c>
      <c r="D282" t="str" cm="1">
        <f t="array" ref="D282">_FV(A282,"Headquarters")</f>
        <v>910 Louisiana Street, HOUSTON, TX, 77002 US</v>
      </c>
      <c r="E282" s="3" cm="1">
        <f t="array" ref="E282">IFERROR(_FV(A282,"Employees"), "NA")</f>
        <v>6603</v>
      </c>
      <c r="F282" t="str" cm="1">
        <f t="array" ref="F282">_FV(A282,"Industry")</f>
        <v>Electrical Utilities &amp; IPPs</v>
      </c>
      <c r="G282" s="3" cm="1">
        <f t="array" ref="G282">IFERROR(_FV(A282,"Year incorporated",TRUE), "NA")</f>
        <v>1992</v>
      </c>
      <c r="H282" s="3" t="str" cm="1">
        <f t="array" ref="H282">_FV(A282,"Exchange")</f>
        <v>New York Stock Exchange</v>
      </c>
      <c r="I282" t="str" cm="1">
        <f t="array" ref="I282">_FV(A282,"Currency")</f>
        <v>USD</v>
      </c>
      <c r="J282" s="7" cm="1">
        <f t="array" ref="J282">_FV(A282,"Price")</f>
        <v>38.494999999999997</v>
      </c>
      <c r="K282" s="7" cm="1">
        <f t="array" ref="K282">_FV(A282,"Previous close",TRUE)</f>
        <v>38.020000000000003</v>
      </c>
      <c r="L282" s="7" cm="1">
        <f t="array" ref="L282">_FV(A282,"Change")</f>
        <v>0.47499999999999998</v>
      </c>
      <c r="M282" s="4" cm="1">
        <f t="array" ref="M282">_FV(A282,"Change (%)",TRUE)</f>
        <v>1.2493000000000001E-2</v>
      </c>
      <c r="N282" s="7" cm="1">
        <f t="array" ref="N282">IFERROR(_FV(A282,"Open"), "NA")</f>
        <v>38.25</v>
      </c>
      <c r="O282" s="7" cm="1">
        <f t="array" ref="O282">IFERROR(_FV(A282,"High"), "NA")</f>
        <v>38.549999999999997</v>
      </c>
      <c r="P282" s="7" cm="1">
        <f t="array" ref="P282">IFERROR(_FV(A282,"Low"), "NA")</f>
        <v>37.991300000000003</v>
      </c>
      <c r="Q282" s="7" cm="1">
        <f t="array" ref="Q282">IFERROR(_FV(A282,"52 week high",TRUE),"NA")</f>
        <v>45.8</v>
      </c>
      <c r="R282" s="7" cm="1">
        <f t="array" ref="R282">IFERROR(_FV(A282,"52 week low",TRUE),"NA")</f>
        <v>30.25</v>
      </c>
      <c r="S282" s="3" cm="1">
        <f t="array" ref="S282">_FV(A282,"Shares outstanding",TRUE)</f>
        <v>229117400</v>
      </c>
      <c r="T282" s="7" cm="1">
        <f t="array" ref="T282">_FV(A282,"Volume")</f>
        <v>509430</v>
      </c>
      <c r="U282" s="3" cm="1">
        <f t="array" ref="U282">IFERROR(_FV(A282,"Volume average",TRUE), "NA")</f>
        <v>2767846</v>
      </c>
      <c r="V282" s="5" cm="1">
        <f t="array" ref="V282">IFERROR(_FV(A282,"Beta"), "NA")</f>
        <v>1.0072000000000001</v>
      </c>
      <c r="W282" s="3" cm="1">
        <f t="array" ref="W282">_FV(A282,"Market cap",TRUE)</f>
        <v>8819874313</v>
      </c>
      <c r="X282" s="7" cm="1">
        <f t="array" ref="X282">IFERROR(_FV(A282,"P/E",TRUE), "NA")</f>
        <v>6.4393000000000002</v>
      </c>
      <c r="Y282" t="str" cm="1">
        <f t="array" ref="Y282">_FV(A282,"Instrument type",TRUE)</f>
        <v>Stock</v>
      </c>
      <c r="Z282" s="6" cm="1">
        <f t="array" ref="Z282">_FV(A282,"Last trade time",TRUE)</f>
        <v>45176.642937325778</v>
      </c>
      <c r="AA282" t="s">
        <v>61</v>
      </c>
      <c r="AB282" s="3" t="str" cm="1">
        <f t="array" ref="AB282">IFERROR(_xldudf_FS_EQUITYMETRICS($B282, "net_income", "FY")*1000*1000,"NA")</f>
        <v>NA</v>
      </c>
      <c r="AC282" s="3" t="str" cm="1">
        <f t="array" ref="AC282">IFERROR(_xldudf_FS_EQUITYMETRICS($B282, "cash_equiv", "FY")*1000*1000,"NA")</f>
        <v>NA</v>
      </c>
      <c r="AD282" s="3" t="str" cm="1">
        <f t="array" ref="AD282">IFERROR(_xldudf_FS_EQUITYMETRICS($B282, "account_receivable", "FY")*1000*1000,"NA")</f>
        <v>NA</v>
      </c>
      <c r="AE282" s="3" t="str" cm="1">
        <f t="array" ref="AE282">IFERROR(_xldudf_FS_EQUITYMETRICS($B282, "total_curr_lib", "FY")*1000*1000,"NA")</f>
        <v>NA</v>
      </c>
      <c r="AF282" s="7" cm="1">
        <f t="array" ref="AF282">IFERROR(_xldudf_FS_EQUITYMETRICS($B282, "ytd_price_return_daily"),"NA")</f>
        <v>0.193275</v>
      </c>
    </row>
    <row r="283" spans="1:32" x14ac:dyDescent="0.2">
      <c r="A283" s="1" t="e" vm="282">
        <v>#VALUE!</v>
      </c>
      <c r="B283" t="str" cm="1">
        <f t="array" ref="B283">_FV(A283,"Ticker symbol",TRUE)</f>
        <v>NU</v>
      </c>
      <c r="C283" t="str" cm="1">
        <f t="array" ref="C283">_FV(A283,"Official name",TRUE)</f>
        <v>Nu Holdings Ltd</v>
      </c>
      <c r="D283" t="str" cm="1">
        <f t="array" ref="D283">_FV(A283,"Headquarters")</f>
        <v>Rua Capote Valente, 39, Pinheiros, SAO PAULO, SAO PAULO, 05409-000 BR</v>
      </c>
      <c r="E283" s="3" cm="1">
        <f t="array" ref="E283">IFERROR(_FV(A283,"Employees"), "NA")</f>
        <v>8049</v>
      </c>
      <c r="F283" t="str" cm="1">
        <f t="array" ref="F283">_FV(A283,"Industry")</f>
        <v>Banking Services</v>
      </c>
      <c r="G283" s="3" cm="1">
        <f t="array" ref="G283">IFERROR(_FV(A283,"Year incorporated",TRUE), "NA")</f>
        <v>2016</v>
      </c>
      <c r="H283" s="3" t="str" cm="1">
        <f t="array" ref="H283">_FV(A283,"Exchange")</f>
        <v>New York Stock Exchange</v>
      </c>
      <c r="I283" t="str" cm="1">
        <f t="array" ref="I283">_FV(A283,"Currency")</f>
        <v>USD</v>
      </c>
      <c r="J283" s="7" cm="1">
        <f t="array" ref="J283">_FV(A283,"Price")</f>
        <v>6.8550000000000004</v>
      </c>
      <c r="K283" s="7" cm="1">
        <f t="array" ref="K283">_FV(A283,"Previous close",TRUE)</f>
        <v>6.9</v>
      </c>
      <c r="L283" s="7" cm="1">
        <f t="array" ref="L283">_FV(A283,"Change")</f>
        <v>-4.4999999999999998E-2</v>
      </c>
      <c r="M283" s="4" cm="1">
        <f t="array" ref="M283">_FV(A283,"Change (%)",TRUE)</f>
        <v>-6.522E-3</v>
      </c>
      <c r="N283" s="7" cm="1">
        <f t="array" ref="N283">IFERROR(_FV(A283,"Open"), "NA")</f>
        <v>6.79</v>
      </c>
      <c r="O283" s="7" cm="1">
        <f t="array" ref="O283">IFERROR(_FV(A283,"High"), "NA")</f>
        <v>6.9</v>
      </c>
      <c r="P283" s="7" cm="1">
        <f t="array" ref="P283">IFERROR(_FV(A283,"Low"), "NA")</f>
        <v>6.72</v>
      </c>
      <c r="Q283" s="7" cm="1">
        <f t="array" ref="Q283">IFERROR(_FV(A283,"52 week high",TRUE),"NA")</f>
        <v>8.2899999999999991</v>
      </c>
      <c r="R283" s="7" cm="1">
        <f t="array" ref="R283">IFERROR(_FV(A283,"52 week low",TRUE),"NA")</f>
        <v>3.39</v>
      </c>
      <c r="S283" s="3" cm="1">
        <f t="array" ref="S283">_FV(A283,"Shares outstanding",TRUE)</f>
        <v>4742616000</v>
      </c>
      <c r="T283" s="7" cm="1">
        <f t="array" ref="T283">_FV(A283,"Volume")</f>
        <v>10352125</v>
      </c>
      <c r="U283" s="3" cm="1">
        <f t="array" ref="U283">IFERROR(_FV(A283,"Volume average",TRUE), "NA")</f>
        <v>27366483</v>
      </c>
      <c r="V283" s="5" cm="1">
        <f t="array" ref="V283">IFERROR(_FV(A283,"Beta"), "NA")</f>
        <v>0.90700000000000003</v>
      </c>
      <c r="W283" s="3" cm="1">
        <f t="array" ref="W283">_FV(A283,"Market cap",TRUE)</f>
        <v>32510632680</v>
      </c>
      <c r="X283" s="7" cm="1">
        <f t="array" ref="X283">IFERROR(_FV(A283,"P/E",TRUE), "NA")</f>
        <v>491.45299999999997</v>
      </c>
      <c r="Y283" t="str" cm="1">
        <f t="array" ref="Y283">_FV(A283,"Instrument type",TRUE)</f>
        <v>Stock</v>
      </c>
      <c r="Z283" s="6" cm="1">
        <f t="array" ref="Z283">_FV(A283,"Last trade time",TRUE)</f>
        <v>45176.643015613285</v>
      </c>
      <c r="AA283" t="s">
        <v>62</v>
      </c>
      <c r="AB283">
        <v>-364578000</v>
      </c>
      <c r="AC283" s="3">
        <v>1177000</v>
      </c>
      <c r="AD283" s="3" t="s">
        <v>26</v>
      </c>
      <c r="AE283" s="3">
        <v>23700498000</v>
      </c>
      <c r="AF283" s="7" cm="1">
        <f t="array" ref="AF283">IFERROR(_xldudf_FS_EQUITYMETRICS($B283, "ytd_price_return_daily"),"NA")</f>
        <v>0.67321900000000001</v>
      </c>
    </row>
    <row r="284" spans="1:32" x14ac:dyDescent="0.2">
      <c r="A284" s="1" t="e" vm="283">
        <v>#VALUE!</v>
      </c>
      <c r="B284" t="str" cm="1">
        <f t="array" ref="B284">_FV(A284,"Ticker symbol",TRUE)</f>
        <v>NUE</v>
      </c>
      <c r="C284" t="str" cm="1">
        <f t="array" ref="C284">_FV(A284,"Official name",TRUE)</f>
        <v>NUCOR CORPORATION</v>
      </c>
      <c r="D284" t="str" cm="1">
        <f t="array" ref="D284">_FV(A284,"Headquarters")</f>
        <v>1915 REXFORD RD, CHARLOTTE, NC, 28211 US</v>
      </c>
      <c r="E284" s="3" cm="1">
        <f t="array" ref="E284">IFERROR(_FV(A284,"Employees"), "NA")</f>
        <v>31400</v>
      </c>
      <c r="F284" t="str" cm="1">
        <f t="array" ref="F284">_FV(A284,"Industry")</f>
        <v>Metals &amp; Mining</v>
      </c>
      <c r="G284" s="3" cm="1">
        <f t="array" ref="G284">IFERROR(_FV(A284,"Year incorporated",TRUE), "NA")</f>
        <v>1958</v>
      </c>
      <c r="H284" s="3" t="str" cm="1">
        <f t="array" ref="H284">_FV(A284,"Exchange")</f>
        <v>New York Stock Exchange</v>
      </c>
      <c r="I284" t="str" cm="1">
        <f t="array" ref="I284">_FV(A284,"Currency")</f>
        <v>USD</v>
      </c>
      <c r="J284" s="7" cm="1">
        <f t="array" ref="J284">_FV(A284,"Price")</f>
        <v>167.73</v>
      </c>
      <c r="K284" s="7" cm="1">
        <f t="array" ref="K284">_FV(A284,"Previous close",TRUE)</f>
        <v>168.6</v>
      </c>
      <c r="L284" s="7" cm="1">
        <f t="array" ref="L284">_FV(A284,"Change")</f>
        <v>-0.87</v>
      </c>
      <c r="M284" s="4" cm="1">
        <f t="array" ref="M284">_FV(A284,"Change (%)",TRUE)</f>
        <v>-5.1600000000000005E-3</v>
      </c>
      <c r="N284" s="7" cm="1">
        <f t="array" ref="N284">IFERROR(_FV(A284,"Open"), "NA")</f>
        <v>166.9</v>
      </c>
      <c r="O284" s="7" cm="1">
        <f t="array" ref="O284">IFERROR(_FV(A284,"High"), "NA")</f>
        <v>168.01</v>
      </c>
      <c r="P284" s="7" cm="1">
        <f t="array" ref="P284">IFERROR(_FV(A284,"Low"), "NA")</f>
        <v>166.63</v>
      </c>
      <c r="Q284" s="7" cm="1">
        <f t="array" ref="Q284">IFERROR(_FV(A284,"52 week high",TRUE),"NA")</f>
        <v>182.68</v>
      </c>
      <c r="R284" s="7" cm="1">
        <f t="array" ref="R284">IFERROR(_FV(A284,"52 week low",TRUE),"NA")</f>
        <v>102.861</v>
      </c>
      <c r="S284" s="3" cm="1">
        <f t="array" ref="S284">_FV(A284,"Shares outstanding",TRUE)</f>
        <v>248722500</v>
      </c>
      <c r="T284" s="7" cm="1">
        <f t="array" ref="T284">_FV(A284,"Volume")</f>
        <v>309025</v>
      </c>
      <c r="U284" s="3" cm="1">
        <f t="array" ref="U284">IFERROR(_FV(A284,"Volume average",TRUE), "NA")</f>
        <v>1182334</v>
      </c>
      <c r="V284" s="5" cm="1">
        <f t="array" ref="V284">IFERROR(_FV(A284,"Beta"), "NA")</f>
        <v>1.6288</v>
      </c>
      <c r="W284" s="3" cm="1">
        <f t="array" ref="W284">_FV(A284,"Market cap",TRUE)</f>
        <v>41718224925</v>
      </c>
      <c r="X284" s="7" cm="1">
        <f t="array" ref="X284">IFERROR(_FV(A284,"P/E",TRUE), "NA")</f>
        <v>7.774</v>
      </c>
      <c r="Y284" t="str" cm="1">
        <f t="array" ref="Y284">_FV(A284,"Instrument type",TRUE)</f>
        <v>Stock</v>
      </c>
      <c r="Z284" s="6" cm="1">
        <f t="array" ref="Z284">_FV(A284,"Last trade time",TRUE)</f>
        <v>45176.64288832109</v>
      </c>
      <c r="AA284" t="s">
        <v>63</v>
      </c>
      <c r="AB284">
        <v>7607337000</v>
      </c>
      <c r="AC284" s="3">
        <v>4280852000</v>
      </c>
      <c r="AD284" s="3">
        <v>3591030000</v>
      </c>
      <c r="AE284" s="3">
        <v>4329744000</v>
      </c>
      <c r="AF284" s="7" cm="1">
        <f t="array" ref="AF284">IFERROR(_xldudf_FS_EQUITYMETRICS($B284, "ytd_price_return_daily"),"NA")</f>
        <v>0.29155599999999998</v>
      </c>
    </row>
    <row r="285" spans="1:32" x14ac:dyDescent="0.2">
      <c r="A285" s="1" t="e" vm="284">
        <v>#VALUE!</v>
      </c>
      <c r="B285" t="str" cm="1">
        <f t="array" ref="B285">_FV(A285,"Ticker symbol",TRUE)</f>
        <v>NFX</v>
      </c>
      <c r="C285" t="str" cm="1">
        <f t="array" ref="C285">_FV(A285,"Official name",TRUE)</f>
        <v>NUFORMIX PLC</v>
      </c>
      <c r="D285" t="str" cm="1">
        <f t="array" ref="D285">_FV(A285,"Headquarters")</f>
        <v>6th Fl, 60 Gracechurch Street, LONDON, UNITED KINGDOM-NA, EC3V 0HR GB</v>
      </c>
      <c r="E285" s="3" cm="1">
        <f t="array" ref="E285">IFERROR(_FV(A285,"Employees"), "NA")</f>
        <v>2</v>
      </c>
      <c r="F285" t="str" cm="1">
        <f t="array" ref="F285">_FV(A285,"Industry")</f>
        <v>Pharmaceuticals</v>
      </c>
      <c r="G285" s="3" cm="1">
        <f t="array" ref="G285">IFERROR(_FV(A285,"Year incorporated",TRUE), "NA")</f>
        <v>2015</v>
      </c>
      <c r="H285" s="3" t="str" cm="1">
        <f t="array" ref="H285">_FV(A285,"Exchange")</f>
        <v>London Stock Exchange</v>
      </c>
      <c r="I285" t="str" cm="1">
        <f t="array" ref="I285">_FV(A285,"Currency")</f>
        <v>GBp</v>
      </c>
      <c r="J285" s="7" cm="1">
        <f t="array" ref="J285">_FV(A285,"Price")</f>
        <v>0.25</v>
      </c>
      <c r="K285" s="7" cm="1">
        <f t="array" ref="K285">_FV(A285,"Previous close",TRUE)</f>
        <v>0.27500000000000002</v>
      </c>
      <c r="L285" s="7" cm="1">
        <f t="array" ref="L285">_FV(A285,"Change")</f>
        <v>-2.5000000000000001E-2</v>
      </c>
      <c r="M285" s="4" cm="1">
        <f t="array" ref="M285">_FV(A285,"Change (%)",TRUE)</f>
        <v>-9.090899999999999E-2</v>
      </c>
      <c r="N285" s="7" t="str" cm="1">
        <f t="array" ref="N285">IFERROR(_FV(A285,"Open"), "NA")</f>
        <v>NA</v>
      </c>
      <c r="O285" s="7" t="str" cm="1">
        <f t="array" ref="O285">IFERROR(_FV(A285,"High"), "NA")</f>
        <v>NA</v>
      </c>
      <c r="P285" s="7" t="str" cm="1">
        <f t="array" ref="P285">IFERROR(_FV(A285,"Low"), "NA")</f>
        <v>NA</v>
      </c>
      <c r="Q285" s="7" cm="1">
        <f t="array" ref="Q285">IFERROR(_FV(A285,"52 week high",TRUE),"NA")</f>
        <v>0.6</v>
      </c>
      <c r="R285" s="7" cm="1">
        <f t="array" ref="R285">IFERROR(_FV(A285,"52 week low",TRUE),"NA")</f>
        <v>0.2</v>
      </c>
      <c r="S285" s="3" cm="1">
        <f t="array" ref="S285">_FV(A285,"Shares outstanding",TRUE)</f>
        <v>744309400</v>
      </c>
      <c r="T285" s="7" cm="1">
        <f t="array" ref="T285">_FV(A285,"Volume")</f>
        <v>80884</v>
      </c>
      <c r="U285" s="3" cm="1">
        <f t="array" ref="U285">IFERROR(_FV(A285,"Volume average",TRUE), "NA")</f>
        <v>1261140</v>
      </c>
      <c r="V285" s="5" cm="1">
        <f t="array" ref="V285">IFERROR(_FV(A285,"Beta"), "NA")</f>
        <v>0.59940000000000004</v>
      </c>
      <c r="W285" s="3" cm="1">
        <f t="array" ref="W285">_FV(A285,"Market cap",TRUE)</f>
        <v>2046850</v>
      </c>
      <c r="X285" s="7" t="str" cm="1">
        <f t="array" ref="X285">IFERROR(_FV(A285,"P/E",TRUE), "NA")</f>
        <v>NA</v>
      </c>
      <c r="Y285" t="str" cm="1">
        <f t="array" ref="Y285">_FV(A285,"Instrument type",TRUE)</f>
        <v>Stock</v>
      </c>
      <c r="Z285" s="6" cm="1">
        <f t="array" ref="Z285">_FV(A285,"Last trade time",TRUE)</f>
        <v>45176.627156330469</v>
      </c>
      <c r="AA285" t="s">
        <v>64</v>
      </c>
      <c r="AB285" t="s">
        <v>26</v>
      </c>
      <c r="AC285" s="3" t="s">
        <v>26</v>
      </c>
      <c r="AD285" s="3" t="s">
        <v>26</v>
      </c>
      <c r="AE285" s="3" t="s">
        <v>26</v>
      </c>
      <c r="AF285" s="7" t="str" cm="1">
        <f t="array" ref="AF285">IFERROR(_xldudf_FS_EQUITYMETRICS($B285, "ytd_price_return_daily"),"NA")</f>
        <v>No data</v>
      </c>
    </row>
    <row r="286" spans="1:32" x14ac:dyDescent="0.2">
      <c r="A286" s="1" t="e" vm="285">
        <v>#VALUE!</v>
      </c>
      <c r="B286" t="str" cm="1">
        <f t="array" ref="B286">_FV(A286,"Ticker symbol",TRUE)</f>
        <v>NVDA</v>
      </c>
      <c r="C286" t="str" cm="1">
        <f t="array" ref="C286">_FV(A286,"Official name",TRUE)</f>
        <v>NVIDIA CORPORATION</v>
      </c>
      <c r="D286" t="str" cm="1">
        <f t="array" ref="D286">_FV(A286,"Headquarters")</f>
        <v>2788 San Tomas Expressway, SANTA CLARA, CA, 95051 US</v>
      </c>
      <c r="E286" s="3" cm="1">
        <f t="array" ref="E286">IFERROR(_FV(A286,"Employees"), "NA")</f>
        <v>26196</v>
      </c>
      <c r="F286" t="str" cm="1">
        <f t="array" ref="F286">_FV(A286,"Industry")</f>
        <v>Semiconductors &amp; Semiconductor Equipment</v>
      </c>
      <c r="G286" s="3" cm="1">
        <f t="array" ref="G286">IFERROR(_FV(A286,"Year incorporated",TRUE), "NA")</f>
        <v>1998</v>
      </c>
      <c r="H286" s="3" t="str" cm="1">
        <f t="array" ref="H286">_FV(A286,"Exchange")</f>
        <v>Nasdaq Stock Market</v>
      </c>
      <c r="I286" t="str" cm="1">
        <f t="array" ref="I286">_FV(A286,"Currency")</f>
        <v>USD</v>
      </c>
      <c r="J286" s="7" cm="1">
        <f t="array" ref="J286">_FV(A286,"Price")</f>
        <v>455.90559999999999</v>
      </c>
      <c r="K286" s="7" cm="1">
        <f t="array" ref="K286">_FV(A286,"Previous close",TRUE)</f>
        <v>470.61</v>
      </c>
      <c r="L286" s="7" cm="1">
        <f t="array" ref="L286">_FV(A286,"Change")</f>
        <v>-14.7044</v>
      </c>
      <c r="M286" s="4" cm="1">
        <f t="array" ref="M286">_FV(A286,"Change (%)",TRUE)</f>
        <v>-3.1244999999999998E-2</v>
      </c>
      <c r="N286" s="7" cm="1">
        <f t="array" ref="N286">IFERROR(_FV(A286,"Open"), "NA")</f>
        <v>454.48</v>
      </c>
      <c r="O286" s="7" cm="1">
        <f t="array" ref="O286">IFERROR(_FV(A286,"High"), "NA")</f>
        <v>460.43939999999998</v>
      </c>
      <c r="P286" s="7" cm="1">
        <f t="array" ref="P286">IFERROR(_FV(A286,"Low"), "NA")</f>
        <v>451.52</v>
      </c>
      <c r="Q286" s="7" cm="1">
        <f t="array" ref="Q286">IFERROR(_FV(A286,"52 week high",TRUE),"NA")</f>
        <v>502.66</v>
      </c>
      <c r="R286" s="7" cm="1">
        <f t="array" ref="R286">IFERROR(_FV(A286,"52 week low",TRUE),"NA")</f>
        <v>108.13</v>
      </c>
      <c r="S286" s="3" cm="1">
        <f t="array" ref="S286">_FV(A286,"Shares outstanding",TRUE)</f>
        <v>2470000000</v>
      </c>
      <c r="T286" s="7" cm="1">
        <f t="array" ref="T286">_FV(A286,"Volume")</f>
        <v>21132336</v>
      </c>
      <c r="U286" s="3" cm="1">
        <f t="array" ref="U286">IFERROR(_FV(A286,"Volume average",TRUE), "NA")</f>
        <v>58849040</v>
      </c>
      <c r="V286" s="5" cm="1">
        <f t="array" ref="V286">IFERROR(_FV(A286,"Beta"), "NA")</f>
        <v>1.7415</v>
      </c>
      <c r="W286" s="3" cm="1">
        <f t="array" ref="W286">_FV(A286,"Market cap",TRUE)</f>
        <v>1126086832000</v>
      </c>
      <c r="X286" s="7" cm="1">
        <f t="array" ref="X286">IFERROR(_FV(A286,"P/E",TRUE), "NA")</f>
        <v>113.6841</v>
      </c>
      <c r="Y286" t="str" cm="1">
        <f t="array" ref="Y286">_FV(A286,"Instrument type",TRUE)</f>
        <v>Stock</v>
      </c>
      <c r="Z286" s="6" cm="1">
        <f t="array" ref="Z286">_FV(A286,"Last trade time",TRUE)</f>
        <v>45176.643052800784</v>
      </c>
      <c r="AA286" t="s">
        <v>65</v>
      </c>
      <c r="AB286">
        <v>4368000000</v>
      </c>
      <c r="AC286" s="3">
        <v>3389000000</v>
      </c>
      <c r="AD286" s="3">
        <v>3827000000</v>
      </c>
      <c r="AE286" s="3">
        <v>6563000000</v>
      </c>
      <c r="AF286" s="7" cm="1">
        <f t="array" ref="AF286">IFERROR(_xldudf_FS_EQUITYMETRICS($B286, "ytd_price_return_daily"),"NA")</f>
        <v>2.3220200000000002</v>
      </c>
    </row>
    <row r="287" spans="1:32" x14ac:dyDescent="0.2">
      <c r="A287" s="1" t="e" vm="286">
        <v>#VALUE!</v>
      </c>
      <c r="B287" t="str" cm="1">
        <f t="array" ref="B287">_FV(A287,"Ticker symbol",TRUE)</f>
        <v>OI</v>
      </c>
      <c r="C287" t="str" cm="1">
        <f t="array" ref="C287">_FV(A287,"Official name",TRUE)</f>
        <v>O-I GLASS, INC.</v>
      </c>
      <c r="D287" t="str" cm="1">
        <f t="array" ref="D287">_FV(A287,"Headquarters")</f>
        <v>One Michael Owens Way, PERRYSBURG, OH, 43551-2999 US</v>
      </c>
      <c r="E287" s="3" cm="1">
        <f t="array" ref="E287">IFERROR(_FV(A287,"Employees"), "NA")</f>
        <v>24000</v>
      </c>
      <c r="F287" t="str" cm="1">
        <f t="array" ref="F287">_FV(A287,"Industry")</f>
        <v>Containers &amp; Packaging</v>
      </c>
      <c r="G287" s="3" cm="1">
        <f t="array" ref="G287">IFERROR(_FV(A287,"Year incorporated",TRUE), "NA")</f>
        <v>2019</v>
      </c>
      <c r="H287" s="3" t="str" cm="1">
        <f t="array" ref="H287">_FV(A287,"Exchange")</f>
        <v>New York Stock Exchange</v>
      </c>
      <c r="I287" t="str" cm="1">
        <f t="array" ref="I287">_FV(A287,"Currency")</f>
        <v>USD</v>
      </c>
      <c r="J287" s="7" cm="1">
        <f t="array" ref="J287">_FV(A287,"Price")</f>
        <v>19.059999999999999</v>
      </c>
      <c r="K287" s="7" cm="1">
        <f t="array" ref="K287">_FV(A287,"Previous close",TRUE)</f>
        <v>19.29</v>
      </c>
      <c r="L287" s="7" cm="1">
        <f t="array" ref="L287">_FV(A287,"Change")</f>
        <v>-0.23</v>
      </c>
      <c r="M287" s="4" cm="1">
        <f t="array" ref="M287">_FV(A287,"Change (%)",TRUE)</f>
        <v>-1.1923E-2</v>
      </c>
      <c r="N287" s="7" cm="1">
        <f t="array" ref="N287">IFERROR(_FV(A287,"Open"), "NA")</f>
        <v>19.305</v>
      </c>
      <c r="O287" s="7" cm="1">
        <f t="array" ref="O287">IFERROR(_FV(A287,"High"), "NA")</f>
        <v>19.32</v>
      </c>
      <c r="P287" s="7" cm="1">
        <f t="array" ref="P287">IFERROR(_FV(A287,"Low"), "NA")</f>
        <v>18.945</v>
      </c>
      <c r="Q287" s="7" cm="1">
        <f t="array" ref="Q287">IFERROR(_FV(A287,"52 week high",TRUE),"NA")</f>
        <v>23.57</v>
      </c>
      <c r="R287" s="7" cm="1">
        <f t="array" ref="R287">IFERROR(_FV(A287,"52 week low",TRUE),"NA")</f>
        <v>12.05</v>
      </c>
      <c r="S287" s="3" cm="1">
        <f t="array" ref="S287">_FV(A287,"Shares outstanding",TRUE)</f>
        <v>155059900</v>
      </c>
      <c r="T287" s="7" cm="1">
        <f t="array" ref="T287">_FV(A287,"Volume")</f>
        <v>176987</v>
      </c>
      <c r="U287" s="3" cm="1">
        <f t="array" ref="U287">IFERROR(_FV(A287,"Volume average",TRUE), "NA")</f>
        <v>941270</v>
      </c>
      <c r="V287" s="5" cm="1">
        <f t="array" ref="V287">IFERROR(_FV(A287,"Beta"), "NA")</f>
        <v>1.3818999999999999</v>
      </c>
      <c r="W287" s="3" cm="1">
        <f t="array" ref="W287">_FV(A287,"Market cap",TRUE)</f>
        <v>2955441694</v>
      </c>
      <c r="X287" s="7" cm="1">
        <f t="array" ref="X287">IFERROR(_FV(A287,"P/E",TRUE), "NA")</f>
        <v>5.4797000000000002</v>
      </c>
      <c r="Y287" t="str" cm="1">
        <f t="array" ref="Y287">_FV(A287,"Instrument type",TRUE)</f>
        <v>Stock</v>
      </c>
      <c r="Z287" s="6" cm="1">
        <f t="array" ref="Z287">_FV(A287,"Last trade time",TRUE)</f>
        <v>45176.642751828127</v>
      </c>
      <c r="AA287" t="s">
        <v>66</v>
      </c>
      <c r="AB287">
        <v>584000000</v>
      </c>
      <c r="AC287" s="3">
        <v>773000000</v>
      </c>
      <c r="AD287" s="3">
        <v>760000000</v>
      </c>
      <c r="AE287" s="3">
        <v>2357000000</v>
      </c>
      <c r="AF287" s="7" cm="1">
        <f t="array" ref="AF287">IFERROR(_xldudf_FS_EQUITYMETRICS($B287, "ytd_price_return_daily"),"NA")</f>
        <v>0.175015</v>
      </c>
    </row>
    <row r="288" spans="1:32" x14ac:dyDescent="0.2">
      <c r="A288" s="1" t="e" vm="287">
        <v>#VALUE!</v>
      </c>
      <c r="B288" t="str" cm="1">
        <f t="array" ref="B288">_FV(A288,"Ticker symbol",TRUE)</f>
        <v>ORLY</v>
      </c>
      <c r="C288" t="str" cm="1">
        <f t="array" ref="C288">_FV(A288,"Official name",TRUE)</f>
        <v>O'Reilly Automotive, Inc.</v>
      </c>
      <c r="D288" t="str" cm="1">
        <f t="array" ref="D288">_FV(A288,"Headquarters")</f>
        <v>233 S Patterson Ave, SPRINGFIELD, MO, 65802 US</v>
      </c>
      <c r="E288" s="3" cm="1">
        <f t="array" ref="E288">IFERROR(_FV(A288,"Employees"), "NA")</f>
        <v>71612</v>
      </c>
      <c r="F288" t="str" cm="1">
        <f t="array" ref="F288">_FV(A288,"Industry")</f>
        <v>Specialty Retailers</v>
      </c>
      <c r="G288" s="3" cm="1">
        <f t="array" ref="G288">IFERROR(_FV(A288,"Year incorporated",TRUE), "NA")</f>
        <v>2010</v>
      </c>
      <c r="H288" s="3" t="str" cm="1">
        <f t="array" ref="H288">_FV(A288,"Exchange")</f>
        <v>Nasdaq Stock Market</v>
      </c>
      <c r="I288" t="str" cm="1">
        <f t="array" ref="I288">_FV(A288,"Currency")</f>
        <v>USD</v>
      </c>
      <c r="J288" s="7" cm="1">
        <f t="array" ref="J288">_FV(A288,"Price")</f>
        <v>943.48</v>
      </c>
      <c r="K288" s="7" cm="1">
        <f t="array" ref="K288">_FV(A288,"Previous close",TRUE)</f>
        <v>944.79</v>
      </c>
      <c r="L288" s="7" cm="1">
        <f t="array" ref="L288">_FV(A288,"Change")</f>
        <v>-1.31</v>
      </c>
      <c r="M288" s="4" cm="1">
        <f t="array" ref="M288">_FV(A288,"Change (%)",TRUE)</f>
        <v>-1.387E-3</v>
      </c>
      <c r="N288" s="7" cm="1">
        <f t="array" ref="N288">IFERROR(_FV(A288,"Open"), "NA")</f>
        <v>949.55</v>
      </c>
      <c r="O288" s="7" cm="1">
        <f t="array" ref="O288">IFERROR(_FV(A288,"High"), "NA")</f>
        <v>953.53499999999997</v>
      </c>
      <c r="P288" s="7" cm="1">
        <f t="array" ref="P288">IFERROR(_FV(A288,"Low"), "NA")</f>
        <v>940.03</v>
      </c>
      <c r="Q288" s="7" cm="1">
        <f t="array" ref="Q288">IFERROR(_FV(A288,"52 week high",TRUE),"NA")</f>
        <v>975.72</v>
      </c>
      <c r="R288" s="7" cm="1">
        <f t="array" ref="R288">IFERROR(_FV(A288,"52 week low",TRUE),"NA")</f>
        <v>680</v>
      </c>
      <c r="S288" s="3" cm="1">
        <f t="array" ref="S288">_FV(A288,"Shares outstanding",TRUE)</f>
        <v>60258340</v>
      </c>
      <c r="T288" s="7" cm="1">
        <f t="array" ref="T288">_FV(A288,"Volume")</f>
        <v>87508</v>
      </c>
      <c r="U288" s="3" cm="1">
        <f t="array" ref="U288">IFERROR(_FV(A288,"Volume average",TRUE), "NA")</f>
        <v>335622</v>
      </c>
      <c r="V288" s="5" cm="1">
        <f t="array" ref="V288">IFERROR(_FV(A288,"Beta"), "NA")</f>
        <v>0.84760000000000002</v>
      </c>
      <c r="W288" s="3" cm="1">
        <f t="array" ref="W288">_FV(A288,"Market cap",TRUE)</f>
        <v>56852538623</v>
      </c>
      <c r="X288" s="7" cm="1">
        <f t="array" ref="X288">IFERROR(_FV(A288,"P/E",TRUE), "NA")</f>
        <v>26.2117</v>
      </c>
      <c r="Y288" t="str" cm="1">
        <f t="array" ref="Y288">_FV(A288,"Instrument type",TRUE)</f>
        <v>Stock</v>
      </c>
      <c r="Z288" s="6" cm="1">
        <f t="array" ref="Z288">_FV(A288,"Last trade time",TRUE)</f>
        <v>45176.642838818749</v>
      </c>
      <c r="AA288" t="s">
        <v>67</v>
      </c>
      <c r="AB288">
        <v>2172650000</v>
      </c>
      <c r="AC288" s="3">
        <v>108583000</v>
      </c>
      <c r="AD288" s="3">
        <v>343155000</v>
      </c>
      <c r="AE288" s="3">
        <v>7063817000</v>
      </c>
      <c r="AF288" s="7" cm="1">
        <f t="array" ref="AF288">IFERROR(_xldudf_FS_EQUITYMETRICS($B288, "ytd_price_return_daily"),"NA")</f>
        <v>0.120256</v>
      </c>
    </row>
    <row r="289" spans="1:32" x14ac:dyDescent="0.2">
      <c r="A289" s="1" t="e" vm="288">
        <v>#VALUE!</v>
      </c>
      <c r="B289" t="str" cm="1">
        <f t="array" ref="B289">_FV(A289,"Ticker symbol",TRUE)</f>
        <v>OXY</v>
      </c>
      <c r="C289" t="str" cm="1">
        <f t="array" ref="C289">_FV(A289,"Official name",TRUE)</f>
        <v>OCCIDENTAL PETROLEUM CORPORATION</v>
      </c>
      <c r="D289" t="str" cm="1">
        <f t="array" ref="D289">_FV(A289,"Headquarters")</f>
        <v>5 GREENWAY PLAZA, SUITE 110, HOUSTON, TX, 77046 US</v>
      </c>
      <c r="E289" s="3" cm="1">
        <f t="array" ref="E289">IFERROR(_FV(A289,"Employees"), "NA")</f>
        <v>11973</v>
      </c>
      <c r="F289" t="str" cm="1">
        <f t="array" ref="F289">_FV(A289,"Industry")</f>
        <v>Oil &amp; Gas</v>
      </c>
      <c r="G289" s="3" cm="1">
        <f t="array" ref="G289">IFERROR(_FV(A289,"Year incorporated",TRUE), "NA")</f>
        <v>1986</v>
      </c>
      <c r="H289" s="3" t="str" cm="1">
        <f t="array" ref="H289">_FV(A289,"Exchange")</f>
        <v>New York Stock Exchange</v>
      </c>
      <c r="I289" t="str" cm="1">
        <f t="array" ref="I289">_FV(A289,"Currency")</f>
        <v>USD</v>
      </c>
      <c r="J289" s="7" cm="1">
        <f t="array" ref="J289">_FV(A289,"Price")</f>
        <v>64.8797</v>
      </c>
      <c r="K289" s="7" cm="1">
        <f t="array" ref="K289">_FV(A289,"Previous close",TRUE)</f>
        <v>65.39</v>
      </c>
      <c r="L289" s="7" cm="1">
        <f t="array" ref="L289">_FV(A289,"Change")</f>
        <v>-0.51029999999999998</v>
      </c>
      <c r="M289" s="4" cm="1">
        <f t="array" ref="M289">_FV(A289,"Change (%)",TRUE)</f>
        <v>-7.8040000000000002E-3</v>
      </c>
      <c r="N289" s="7" cm="1">
        <f t="array" ref="N289">IFERROR(_FV(A289,"Open"), "NA")</f>
        <v>65.290000000000006</v>
      </c>
      <c r="O289" s="7" cm="1">
        <f t="array" ref="O289">IFERROR(_FV(A289,"High"), "NA")</f>
        <v>65.598399999999998</v>
      </c>
      <c r="P289" s="7" cm="1">
        <f t="array" ref="P289">IFERROR(_FV(A289,"Low"), "NA")</f>
        <v>64.69</v>
      </c>
      <c r="Q289" s="7" cm="1">
        <f t="array" ref="Q289">IFERROR(_FV(A289,"52 week high",TRUE),"NA")</f>
        <v>76.11</v>
      </c>
      <c r="R289" s="7" cm="1">
        <f t="array" ref="R289">IFERROR(_FV(A289,"52 week low",TRUE),"NA")</f>
        <v>55.51</v>
      </c>
      <c r="S289" s="3" cm="1">
        <f t="array" ref="S289">_FV(A289,"Shares outstanding",TRUE)</f>
        <v>884681900</v>
      </c>
      <c r="T289" s="7" cm="1">
        <f t="array" ref="T289">_FV(A289,"Volume")</f>
        <v>2233536</v>
      </c>
      <c r="U289" s="3" cm="1">
        <f t="array" ref="U289">IFERROR(_FV(A289,"Volume average",TRUE), "NA")</f>
        <v>8840751</v>
      </c>
      <c r="V289" s="5" cm="1">
        <f t="array" ref="V289">IFERROR(_FV(A289,"Beta"), "NA")</f>
        <v>1.7867</v>
      </c>
      <c r="W289" s="3" cm="1">
        <f t="array" ref="W289">_FV(A289,"Market cap",TRUE)</f>
        <v>58008590000</v>
      </c>
      <c r="X289" s="7" cm="1">
        <f t="array" ref="X289">IFERROR(_FV(A289,"P/E",TRUE), "NA")</f>
        <v>11.0557</v>
      </c>
      <c r="Y289" t="str" cm="1">
        <f t="array" ref="Y289">_FV(A289,"Instrument type",TRUE)</f>
        <v>Stock</v>
      </c>
      <c r="Z289" s="6" cm="1">
        <f t="array" ref="Z289">_FV(A289,"Last trade time",TRUE)</f>
        <v>45176.643043957811</v>
      </c>
      <c r="AA289" t="s">
        <v>68</v>
      </c>
      <c r="AB289">
        <v>13304000000</v>
      </c>
      <c r="AC289" s="3">
        <v>984000000</v>
      </c>
      <c r="AD289" s="3">
        <v>4281000000</v>
      </c>
      <c r="AE289" s="3">
        <v>7757000000</v>
      </c>
      <c r="AF289" s="7" cm="1">
        <f t="array" ref="AF289">IFERROR(_xldudf_FS_EQUITYMETRICS($B289, "ytd_price_return_daily"),"NA")</f>
        <v>5.0643000000000001E-2</v>
      </c>
    </row>
    <row r="290" spans="1:32" x14ac:dyDescent="0.2">
      <c r="A290" s="1" t="e" vm="289">
        <v>#VALUE!</v>
      </c>
      <c r="B290" t="str" cm="1">
        <f t="array" ref="B290">_FV(A290,"Ticker symbol",TRUE)</f>
        <v>OMC</v>
      </c>
      <c r="C290" t="str" cm="1">
        <f t="array" ref="C290">_FV(A290,"Official name",TRUE)</f>
        <v>OMNICOM GROUP INC.</v>
      </c>
      <c r="D290" t="str" cm="1">
        <f t="array" ref="D290">_FV(A290,"Headquarters")</f>
        <v>280 Park Avenue, NEW YORK, NY, 10017 US</v>
      </c>
      <c r="E290" s="3" cm="1">
        <f t="array" ref="E290">IFERROR(_FV(A290,"Employees"), "NA")</f>
        <v>74200</v>
      </c>
      <c r="F290" t="str" cm="1">
        <f t="array" ref="F290">_FV(A290,"Industry")</f>
        <v>Media &amp; Publishing</v>
      </c>
      <c r="G290" s="3" cm="1">
        <f t="array" ref="G290">IFERROR(_FV(A290,"Year incorporated",TRUE), "NA")</f>
        <v>1944</v>
      </c>
      <c r="H290" s="3" t="str" cm="1">
        <f t="array" ref="H290">_FV(A290,"Exchange")</f>
        <v>New York Stock Exchange</v>
      </c>
      <c r="I290" t="str" cm="1">
        <f t="array" ref="I290">_FV(A290,"Currency")</f>
        <v>USD</v>
      </c>
      <c r="J290" s="7" cm="1">
        <f t="array" ref="J290">_FV(A290,"Price")</f>
        <v>79.33</v>
      </c>
      <c r="K290" s="7" cm="1">
        <f t="array" ref="K290">_FV(A290,"Previous close",TRUE)</f>
        <v>80.17</v>
      </c>
      <c r="L290" s="7" cm="1">
        <f t="array" ref="L290">_FV(A290,"Change")</f>
        <v>-0.84</v>
      </c>
      <c r="M290" s="4" cm="1">
        <f t="array" ref="M290">_FV(A290,"Change (%)",TRUE)</f>
        <v>-1.0478000000000001E-2</v>
      </c>
      <c r="N290" s="7" cm="1">
        <f t="array" ref="N290">IFERROR(_FV(A290,"Open"), "NA")</f>
        <v>80.2</v>
      </c>
      <c r="O290" s="7" cm="1">
        <f t="array" ref="O290">IFERROR(_FV(A290,"High"), "NA")</f>
        <v>80.2</v>
      </c>
      <c r="P290" s="7" cm="1">
        <f t="array" ref="P290">IFERROR(_FV(A290,"Low"), "NA")</f>
        <v>79.254999999999995</v>
      </c>
      <c r="Q290" s="7" cm="1">
        <f t="array" ref="Q290">IFERROR(_FV(A290,"52 week high",TRUE),"NA")</f>
        <v>99.23</v>
      </c>
      <c r="R290" s="7" cm="1">
        <f t="array" ref="R290">IFERROR(_FV(A290,"52 week low",TRUE),"NA")</f>
        <v>61.85</v>
      </c>
      <c r="S290" s="3" cm="1">
        <f t="array" ref="S290">_FV(A290,"Shares outstanding",TRUE)</f>
        <v>197571300</v>
      </c>
      <c r="T290" s="7" cm="1">
        <f t="array" ref="T290">_FV(A290,"Volume")</f>
        <v>178378</v>
      </c>
      <c r="U290" s="3" cm="1">
        <f t="array" ref="U290">IFERROR(_FV(A290,"Volume average",TRUE), "NA")</f>
        <v>1345129</v>
      </c>
      <c r="V290" s="5" cm="1">
        <f t="array" ref="V290">IFERROR(_FV(A290,"Beta"), "NA")</f>
        <v>0.86899999999999999</v>
      </c>
      <c r="W290" s="3" cm="1">
        <f t="array" ref="W290">_FV(A290,"Market cap",TRUE)</f>
        <v>15673331229</v>
      </c>
      <c r="X290" s="7" cm="1">
        <f t="array" ref="X290">IFERROR(_FV(A290,"P/E",TRUE), "NA")</f>
        <v>11.8057</v>
      </c>
      <c r="Y290" t="str" cm="1">
        <f t="array" ref="Y290">_FV(A290,"Instrument type",TRUE)</f>
        <v>Stock</v>
      </c>
      <c r="Z290" s="6" cm="1">
        <f t="array" ref="Z290">_FV(A290,"Last trade time",TRUE)</f>
        <v>45176.642714363283</v>
      </c>
      <c r="AA290" t="s">
        <v>40</v>
      </c>
      <c r="AB290">
        <v>1316500000</v>
      </c>
      <c r="AC290" s="3">
        <v>4281800000</v>
      </c>
      <c r="AD290" s="3">
        <v>8626600000</v>
      </c>
      <c r="AE290" s="3">
        <v>15052800000</v>
      </c>
      <c r="AF290" s="7" cm="1">
        <f t="array" ref="AF290">IFERROR(_xldudf_FS_EQUITYMETRICS($B290, "ytd_price_return_daily"),"NA")</f>
        <v>-2.3293000000000001E-2</v>
      </c>
    </row>
    <row r="291" spans="1:32" x14ac:dyDescent="0.2">
      <c r="A291" s="1" t="e" vm="290">
        <v>#VALUE!</v>
      </c>
      <c r="B291" t="str" cm="1">
        <f t="array" ref="B291">_FV(A291,"Ticker symbol",TRUE)</f>
        <v>OKE</v>
      </c>
      <c r="C291" t="str" cm="1">
        <f t="array" ref="C291">_FV(A291,"Official name",TRUE)</f>
        <v>ONEOK, INC.</v>
      </c>
      <c r="D291" t="str" cm="1">
        <f t="array" ref="D291">_FV(A291,"Headquarters")</f>
        <v>100 W 5th St, TULSA, OK, 74103 US</v>
      </c>
      <c r="E291" s="3" cm="1">
        <f t="array" ref="E291">IFERROR(_FV(A291,"Employees"), "NA")</f>
        <v>2966</v>
      </c>
      <c r="F291" t="str" cm="1">
        <f t="array" ref="F291">_FV(A291,"Industry")</f>
        <v>Oil &amp; Gas Related Equipment and Services</v>
      </c>
      <c r="G291" s="3" cm="1">
        <f t="array" ref="G291">IFERROR(_FV(A291,"Year incorporated",TRUE), "NA")</f>
        <v>1997</v>
      </c>
      <c r="H291" s="3" t="str" cm="1">
        <f t="array" ref="H291">_FV(A291,"Exchange")</f>
        <v>New York Stock Exchange</v>
      </c>
      <c r="I291" t="str" cm="1">
        <f t="array" ref="I291">_FV(A291,"Currency")</f>
        <v>USD</v>
      </c>
      <c r="J291" s="7" cm="1">
        <f t="array" ref="J291">_FV(A291,"Price")</f>
        <v>63.77</v>
      </c>
      <c r="K291" s="7" cm="1">
        <f t="array" ref="K291">_FV(A291,"Previous close",TRUE)</f>
        <v>63.65</v>
      </c>
      <c r="L291" s="7" cm="1">
        <f t="array" ref="L291">_FV(A291,"Change")</f>
        <v>0.12</v>
      </c>
      <c r="M291" s="4" cm="1">
        <f t="array" ref="M291">_FV(A291,"Change (%)",TRUE)</f>
        <v>1.885E-3</v>
      </c>
      <c r="N291" s="7" cm="1">
        <f t="array" ref="N291">IFERROR(_FV(A291,"Open"), "NA")</f>
        <v>63.27</v>
      </c>
      <c r="O291" s="7" cm="1">
        <f t="array" ref="O291">IFERROR(_FV(A291,"High"), "NA")</f>
        <v>63.79</v>
      </c>
      <c r="P291" s="7" cm="1">
        <f t="array" ref="P291">IFERROR(_FV(A291,"Low"), "NA")</f>
        <v>63.03</v>
      </c>
      <c r="Q291" s="7" cm="1">
        <f t="array" ref="Q291">IFERROR(_FV(A291,"52 week high",TRUE),"NA")</f>
        <v>71.573700000000002</v>
      </c>
      <c r="R291" s="7" cm="1">
        <f t="array" ref="R291">IFERROR(_FV(A291,"52 week low",TRUE),"NA")</f>
        <v>50.5</v>
      </c>
      <c r="S291" s="3" cm="1">
        <f t="array" ref="S291">_FV(A291,"Shares outstanding",TRUE)</f>
        <v>447674800</v>
      </c>
      <c r="T291" s="7" cm="1">
        <f t="array" ref="T291">_FV(A291,"Volume")</f>
        <v>1255560</v>
      </c>
      <c r="U291" s="3" cm="1">
        <f t="array" ref="U291">IFERROR(_FV(A291,"Volume average",TRUE), "NA")</f>
        <v>2346226</v>
      </c>
      <c r="V291" s="5" cm="1">
        <f t="array" ref="V291">IFERROR(_FV(A291,"Beta"), "NA")</f>
        <v>1.6479999999999999</v>
      </c>
      <c r="W291" s="3" cm="1">
        <f t="array" ref="W291">_FV(A291,"Market cap",TRUE)</f>
        <v>28548221996</v>
      </c>
      <c r="X291" s="7" cm="1">
        <f t="array" ref="X291">IFERROR(_FV(A291,"P/E",TRUE), "NA")</f>
        <v>11.734</v>
      </c>
      <c r="Y291" t="str" cm="1">
        <f t="array" ref="Y291">_FV(A291,"Instrument type",TRUE)</f>
        <v>Stock</v>
      </c>
      <c r="Z291" s="6" cm="1">
        <f t="array" ref="Z291">_FV(A291,"Last trade time",TRUE)</f>
        <v>45176.643053182815</v>
      </c>
      <c r="AA291" t="s">
        <v>69</v>
      </c>
      <c r="AB291">
        <v>1722221000</v>
      </c>
      <c r="AC291" s="3">
        <v>220227000</v>
      </c>
      <c r="AD291" s="3">
        <v>1532292000</v>
      </c>
      <c r="AE291" s="3">
        <v>3051627000</v>
      </c>
      <c r="AF291" s="7" cm="1">
        <f t="array" ref="AF291">IFERROR(_xldudf_FS_EQUITYMETRICS($B291, "ytd_price_return_daily"),"NA")</f>
        <v>-6.0899999999999995E-4</v>
      </c>
    </row>
    <row r="292" spans="1:32" x14ac:dyDescent="0.2">
      <c r="A292" s="1" t="e" vm="291">
        <v>#VALUE!</v>
      </c>
      <c r="B292" t="str" cm="1">
        <f t="array" ref="B292">_FV(A292,"Ticker symbol",TRUE)</f>
        <v>ORCL</v>
      </c>
      <c r="C292" t="str" cm="1">
        <f t="array" ref="C292">_FV(A292,"Official name",TRUE)</f>
        <v>ORACLE CORPORATION</v>
      </c>
      <c r="D292" t="str" cm="1">
        <f t="array" ref="D292">_FV(A292,"Headquarters")</f>
        <v>2300 Oracle Way, AUSTIN, TX, 78741 US</v>
      </c>
      <c r="E292" s="3" cm="1">
        <f t="array" ref="E292">IFERROR(_FV(A292,"Employees"), "NA")</f>
        <v>164000</v>
      </c>
      <c r="F292" t="str" cm="1">
        <f t="array" ref="F292">_FV(A292,"Industry")</f>
        <v>Software &amp; IT Services</v>
      </c>
      <c r="G292" s="3" cm="1">
        <f t="array" ref="G292">IFERROR(_FV(A292,"Year incorporated",TRUE), "NA")</f>
        <v>2005</v>
      </c>
      <c r="H292" s="3" t="str" cm="1">
        <f t="array" ref="H292">_FV(A292,"Exchange")</f>
        <v>New York Stock Exchange</v>
      </c>
      <c r="I292" t="str" cm="1">
        <f t="array" ref="I292">_FV(A292,"Currency")</f>
        <v>USD</v>
      </c>
      <c r="J292" s="7" cm="1">
        <f t="array" ref="J292">_FV(A292,"Price")</f>
        <v>125.352</v>
      </c>
      <c r="K292" s="7" cm="1">
        <f t="array" ref="K292">_FV(A292,"Previous close",TRUE)</f>
        <v>124.33</v>
      </c>
      <c r="L292" s="7" cm="1">
        <f t="array" ref="L292">_FV(A292,"Change")</f>
        <v>1.022</v>
      </c>
      <c r="M292" s="4" cm="1">
        <f t="array" ref="M292">_FV(A292,"Change (%)",TRUE)</f>
        <v>8.2199999999999999E-3</v>
      </c>
      <c r="N292" s="7" cm="1">
        <f t="array" ref="N292">IFERROR(_FV(A292,"Open"), "NA")</f>
        <v>123.79</v>
      </c>
      <c r="O292" s="7" cm="1">
        <f t="array" ref="O292">IFERROR(_FV(A292,"High"), "NA")</f>
        <v>125.96</v>
      </c>
      <c r="P292" s="7" cm="1">
        <f t="array" ref="P292">IFERROR(_FV(A292,"Low"), "NA")</f>
        <v>122.59439999999999</v>
      </c>
      <c r="Q292" s="7" cm="1">
        <f t="array" ref="Q292">IFERROR(_FV(A292,"52 week high",TRUE),"NA")</f>
        <v>127.54</v>
      </c>
      <c r="R292" s="7" cm="1">
        <f t="array" ref="R292">IFERROR(_FV(A292,"52 week low",TRUE),"NA")</f>
        <v>60.78</v>
      </c>
      <c r="S292" s="3" cm="1">
        <f t="array" ref="S292">_FV(A292,"Shares outstanding",TRUE)</f>
        <v>2714259000</v>
      </c>
      <c r="T292" s="7" cm="1">
        <f t="array" ref="T292">_FV(A292,"Volume")</f>
        <v>4443912</v>
      </c>
      <c r="U292" s="3" cm="1">
        <f t="array" ref="U292">IFERROR(_FV(A292,"Volume average",TRUE), "NA")</f>
        <v>7619352</v>
      </c>
      <c r="V292" s="5" cm="1">
        <f t="array" ref="V292">IFERROR(_FV(A292,"Beta"), "NA")</f>
        <v>0.98880000000000001</v>
      </c>
      <c r="W292" s="3" cm="1">
        <f t="array" ref="W292">_FV(A292,"Market cap",TRUE)</f>
        <v>340237794168</v>
      </c>
      <c r="X292" s="7" cm="1">
        <f t="array" ref="X292">IFERROR(_FV(A292,"P/E",TRUE), "NA")</f>
        <v>40.513399999999997</v>
      </c>
      <c r="Y292" t="str" cm="1">
        <f t="array" ref="Y292">_FV(A292,"Instrument type",TRUE)</f>
        <v>Stock</v>
      </c>
      <c r="Z292" s="6" cm="1">
        <f t="array" ref="Z292">_FV(A292,"Last trade time",TRUE)</f>
        <v>45176.643001330471</v>
      </c>
      <c r="AA292" t="s">
        <v>70</v>
      </c>
      <c r="AB292">
        <v>8503000000</v>
      </c>
      <c r="AC292" s="3">
        <v>9765000000</v>
      </c>
      <c r="AD292" s="3">
        <v>6915000000</v>
      </c>
      <c r="AE292" s="3">
        <v>23090000000</v>
      </c>
      <c r="AF292" s="7" cm="1">
        <f t="array" ref="AF292">IFERROR(_xldudf_FS_EQUITYMETRICS($B292, "ytd_price_return_daily"),"NA")</f>
        <v>0.51676</v>
      </c>
    </row>
    <row r="293" spans="1:32" x14ac:dyDescent="0.2">
      <c r="A293" s="1" t="e" vm="292">
        <v>#VALUE!</v>
      </c>
      <c r="B293" t="str" cm="1">
        <f t="array" ref="B293">_FV(A293,"Ticker symbol",TRUE)</f>
        <v>PX</v>
      </c>
      <c r="C293" t="str" cm="1">
        <f t="array" ref="C293">_FV(A293,"Official name",TRUE)</f>
        <v>P10 Inc</v>
      </c>
      <c r="D293" t="str" cm="1">
        <f t="array" ref="D293">_FV(A293,"Headquarters")</f>
        <v>4514 Cole Avenue, Suite 1600, Suite 1600, DALLAS, TX, 75205 US</v>
      </c>
      <c r="E293" s="3" cm="1">
        <f t="array" ref="E293">IFERROR(_FV(A293,"Employees"), "NA")</f>
        <v>234</v>
      </c>
      <c r="F293" t="str" cm="1">
        <f t="array" ref="F293">_FV(A293,"Industry")</f>
        <v>Investment Banking &amp; Investment Services</v>
      </c>
      <c r="G293" s="3" cm="1">
        <f t="array" ref="G293">IFERROR(_FV(A293,"Year incorporated",TRUE), "NA")</f>
        <v>2021</v>
      </c>
      <c r="H293" s="3" t="str" cm="1">
        <f t="array" ref="H293">_FV(A293,"Exchange")</f>
        <v>New York Stock Exchange</v>
      </c>
      <c r="I293" t="str" cm="1">
        <f t="array" ref="I293">_FV(A293,"Currency")</f>
        <v>USD</v>
      </c>
      <c r="J293" s="7" cm="1">
        <f t="array" ref="J293">_FV(A293,"Price")</f>
        <v>11.46</v>
      </c>
      <c r="K293" s="7" cm="1">
        <f t="array" ref="K293">_FV(A293,"Previous close",TRUE)</f>
        <v>11.67</v>
      </c>
      <c r="L293" s="7" cm="1">
        <f t="array" ref="L293">_FV(A293,"Change")</f>
        <v>-0.21</v>
      </c>
      <c r="M293" s="4" cm="1">
        <f t="array" ref="M293">_FV(A293,"Change (%)",TRUE)</f>
        <v>-1.7995000000000001E-2</v>
      </c>
      <c r="N293" s="7" cm="1">
        <f t="array" ref="N293">IFERROR(_FV(A293,"Open"), "NA")</f>
        <v>11.64</v>
      </c>
      <c r="O293" s="7" cm="1">
        <f t="array" ref="O293">IFERROR(_FV(A293,"High"), "NA")</f>
        <v>11.64</v>
      </c>
      <c r="P293" s="7" cm="1">
        <f t="array" ref="P293">IFERROR(_FV(A293,"Low"), "NA")</f>
        <v>11.44</v>
      </c>
      <c r="Q293" s="7" cm="1">
        <f t="array" ref="Q293">IFERROR(_FV(A293,"52 week high",TRUE),"NA")</f>
        <v>13.41</v>
      </c>
      <c r="R293" s="7" cm="1">
        <f t="array" ref="R293">IFERROR(_FV(A293,"52 week low",TRUE),"NA")</f>
        <v>8.75</v>
      </c>
      <c r="S293" s="3" cm="1">
        <f t="array" ref="S293">_FV(A293,"Shares outstanding",TRUE)</f>
        <v>116205200</v>
      </c>
      <c r="T293" s="7" cm="1">
        <f t="array" ref="T293">_FV(A293,"Volume")</f>
        <v>60012</v>
      </c>
      <c r="U293" s="3" cm="1">
        <f t="array" ref="U293">IFERROR(_FV(A293,"Volume average",TRUE), "NA")</f>
        <v>234415</v>
      </c>
      <c r="V293" s="5" cm="1">
        <f t="array" ref="V293">IFERROR(_FV(A293,"Beta"), "NA")</f>
        <v>1.0768</v>
      </c>
      <c r="W293" s="3" cm="1">
        <f t="array" ref="W293">_FV(A293,"Market cap",TRUE)</f>
        <v>1331711592</v>
      </c>
      <c r="X293" s="7" cm="1">
        <f t="array" ref="X293">IFERROR(_FV(A293,"P/E",TRUE), "NA")</f>
        <v>113.0595</v>
      </c>
      <c r="Y293" t="str" cm="1">
        <f t="array" ref="Y293">_FV(A293,"Instrument type",TRUE)</f>
        <v>Stock</v>
      </c>
      <c r="Z293" s="6" cm="1">
        <f t="array" ref="Z293">_FV(A293,"Last trade time",TRUE)</f>
        <v>45176.642890439063</v>
      </c>
      <c r="AA293" t="s">
        <v>71</v>
      </c>
      <c r="AB293">
        <v>29206000</v>
      </c>
      <c r="AC293" s="3">
        <v>20021000</v>
      </c>
      <c r="AD293" s="3">
        <v>20782000</v>
      </c>
      <c r="AE293" s="3">
        <v>67358000</v>
      </c>
      <c r="AF293" s="7" cm="1">
        <f t="array" ref="AF293">IFERROR(_xldudf_FS_EQUITYMETRICS($B293, "ytd_price_return_daily"),"NA")</f>
        <v>7.4038999999999994E-2</v>
      </c>
    </row>
    <row r="294" spans="1:32" x14ac:dyDescent="0.2">
      <c r="A294" s="1" t="e" vm="293">
        <v>#VALUE!</v>
      </c>
      <c r="B294" t="str" cm="1">
        <f t="array" ref="B294">_FV(A294,"Ticker symbol",TRUE)</f>
        <v>PCAR</v>
      </c>
      <c r="C294" t="str" cm="1">
        <f t="array" ref="C294">_FV(A294,"Official name",TRUE)</f>
        <v>PACCAR INC</v>
      </c>
      <c r="D294" t="str" cm="1">
        <f t="array" ref="D294">_FV(A294,"Headquarters")</f>
        <v>777 106th Avenue NE, BELLEVUE, WA, 98004 US</v>
      </c>
      <c r="E294" s="3" cm="1">
        <f t="array" ref="E294">IFERROR(_FV(A294,"Employees"), "NA")</f>
        <v>31100</v>
      </c>
      <c r="F294" t="str" cm="1">
        <f t="array" ref="F294">_FV(A294,"Industry")</f>
        <v>Machinery, Equipment &amp; Components</v>
      </c>
      <c r="G294" s="3" cm="1">
        <f t="array" ref="G294">IFERROR(_FV(A294,"Year incorporated",TRUE), "NA")</f>
        <v>1971</v>
      </c>
      <c r="H294" s="3" t="str" cm="1">
        <f t="array" ref="H294">_FV(A294,"Exchange")</f>
        <v>Nasdaq Stock Market</v>
      </c>
      <c r="I294" t="str" cm="1">
        <f t="array" ref="I294">_FV(A294,"Currency")</f>
        <v>USD</v>
      </c>
      <c r="J294" s="7" cm="1">
        <f t="array" ref="J294">_FV(A294,"Price")</f>
        <v>82.67</v>
      </c>
      <c r="K294" s="7" cm="1">
        <f t="array" ref="K294">_FV(A294,"Previous close",TRUE)</f>
        <v>82.75</v>
      </c>
      <c r="L294" s="7" cm="1">
        <f t="array" ref="L294">_FV(A294,"Change")</f>
        <v>-0.08</v>
      </c>
      <c r="M294" s="4" cm="1">
        <f t="array" ref="M294">_FV(A294,"Change (%)",TRUE)</f>
        <v>-9.6679999999999997E-4</v>
      </c>
      <c r="N294" s="7" cm="1">
        <f t="array" ref="N294">IFERROR(_FV(A294,"Open"), "NA")</f>
        <v>82.75</v>
      </c>
      <c r="O294" s="7" cm="1">
        <f t="array" ref="O294">IFERROR(_FV(A294,"High"), "NA")</f>
        <v>83.25</v>
      </c>
      <c r="P294" s="7" cm="1">
        <f t="array" ref="P294">IFERROR(_FV(A294,"Low"), "NA")</f>
        <v>81.77</v>
      </c>
      <c r="Q294" s="7" cm="1">
        <f t="array" ref="Q294">IFERROR(_FV(A294,"52 week high",TRUE),"NA")</f>
        <v>90.05</v>
      </c>
      <c r="R294" s="7" cm="1">
        <f t="array" ref="R294">IFERROR(_FV(A294,"52 week low",TRUE),"NA")</f>
        <v>54.64</v>
      </c>
      <c r="S294" s="3" cm="1">
        <f t="array" ref="S294">_FV(A294,"Shares outstanding",TRUE)</f>
        <v>522805100</v>
      </c>
      <c r="T294" s="7" cm="1">
        <f t="array" ref="T294">_FV(A294,"Volume")</f>
        <v>621177</v>
      </c>
      <c r="U294" s="3" cm="1">
        <f t="array" ref="U294">IFERROR(_FV(A294,"Volume average",TRUE), "NA")</f>
        <v>2033644</v>
      </c>
      <c r="V294" s="5" cm="1">
        <f t="array" ref="V294">IFERROR(_FV(A294,"Beta"), "NA")</f>
        <v>0.96860000000000002</v>
      </c>
      <c r="W294" s="3" cm="1">
        <f t="array" ref="W294">_FV(A294,"Market cap",TRUE)</f>
        <v>43220297617</v>
      </c>
      <c r="X294" s="7" cm="1">
        <f t="array" ref="X294">IFERROR(_FV(A294,"P/E",TRUE), "NA")</f>
        <v>17.462299999999999</v>
      </c>
      <c r="Y294" t="str" cm="1">
        <f t="array" ref="Y294">_FV(A294,"Instrument type",TRUE)</f>
        <v>Stock</v>
      </c>
      <c r="Z294" s="6" cm="1">
        <f t="array" ref="Z294">_FV(A294,"Last trade time",TRUE)</f>
        <v>45176.642942013284</v>
      </c>
      <c r="AA294" t="s">
        <v>40</v>
      </c>
      <c r="AB294">
        <v>3011600000</v>
      </c>
      <c r="AC294" s="3">
        <v>4690900000</v>
      </c>
      <c r="AD294" s="3">
        <v>1919800000</v>
      </c>
      <c r="AE294" s="3">
        <v>9704600000</v>
      </c>
      <c r="AF294" s="7" cm="1">
        <f t="array" ref="AF294">IFERROR(_xldudf_FS_EQUITYMETRICS($B294, "ytd_price_return_daily"),"NA")</f>
        <v>0.237648</v>
      </c>
    </row>
    <row r="295" spans="1:32" x14ac:dyDescent="0.2">
      <c r="A295" s="1" t="e" vm="294">
        <v>#VALUE!</v>
      </c>
      <c r="B295" t="str" cm="1">
        <f t="array" ref="B295">_FV(A295,"Ticker symbol",TRUE)</f>
        <v>PCL</v>
      </c>
      <c r="C295" t="str" cm="1">
        <f t="array" ref="C295">_FV(A295,"Official name",TRUE)</f>
        <v>PANCONTINENTAL ENERGY NL</v>
      </c>
      <c r="D295" t="str" cm="1">
        <f t="array" ref="D295">_FV(A295,"Headquarters")</f>
        <v>Level 2, 30 Richardson St, PERTH, WESTERN AUSTRALIA, 6005 AU</v>
      </c>
      <c r="E295" s="3" cm="1">
        <f t="array" ref="E295">IFERROR(_FV(A295,"Employees"), "NA")</f>
        <v>3</v>
      </c>
      <c r="F295" t="str" cm="1">
        <f t="array" ref="F295">_FV(A295,"Industry")</f>
        <v>Oil &amp; Gas</v>
      </c>
      <c r="G295" s="3" cm="1">
        <f t="array" ref="G295">IFERROR(_FV(A295,"Year incorporated",TRUE), "NA")</f>
        <v>1985</v>
      </c>
      <c r="H295" s="3" t="str" cm="1">
        <f t="array" ref="H295">_FV(A295,"Exchange")</f>
        <v>Australian Securities Exchange</v>
      </c>
      <c r="I295" t="str" cm="1">
        <f t="array" ref="I295">_FV(A295,"Currency")</f>
        <v>AUD</v>
      </c>
      <c r="J295" s="7" cm="1">
        <f t="array" ref="J295">_FV(A295,"Price")</f>
        <v>1.9E-2</v>
      </c>
      <c r="K295" s="7" cm="1">
        <f t="array" ref="K295">_FV(A295,"Previous close",TRUE)</f>
        <v>1.7999999999999999E-2</v>
      </c>
      <c r="L295" s="7" cm="1">
        <f t="array" ref="L295">_FV(A295,"Change")</f>
        <v>1E-3</v>
      </c>
      <c r="M295" s="4" cm="1">
        <f t="array" ref="M295">_FV(A295,"Change (%)",TRUE)</f>
        <v>5.5556000000000001E-2</v>
      </c>
      <c r="N295" s="7" cm="1">
        <f t="array" ref="N295">IFERROR(_FV(A295,"Open"), "NA")</f>
        <v>1.7999999999999999E-2</v>
      </c>
      <c r="O295" s="7" cm="1">
        <f t="array" ref="O295">IFERROR(_FV(A295,"High"), "NA")</f>
        <v>1.9E-2</v>
      </c>
      <c r="P295" s="7" cm="1">
        <f t="array" ref="P295">IFERROR(_FV(A295,"Low"), "NA")</f>
        <v>1.7999999999999999E-2</v>
      </c>
      <c r="Q295" s="7" cm="1">
        <f t="array" ref="Q295">IFERROR(_FV(A295,"52 week high",TRUE),"NA")</f>
        <v>2.3E-2</v>
      </c>
      <c r="R295" s="7" cm="1">
        <f t="array" ref="R295">IFERROR(_FV(A295,"52 week low",TRUE),"NA")</f>
        <v>3.0000000000000001E-3</v>
      </c>
      <c r="S295" s="3" cm="1">
        <f t="array" ref="S295">_FV(A295,"Shares outstanding",TRUE)</f>
        <v>8060223000</v>
      </c>
      <c r="T295" s="7" cm="1">
        <f t="array" ref="T295">_FV(A295,"Volume")</f>
        <v>3268045</v>
      </c>
      <c r="U295" s="3" cm="1">
        <f t="array" ref="U295">IFERROR(_FV(A295,"Volume average",TRUE), "NA")</f>
        <v>11035500</v>
      </c>
      <c r="V295" s="5" cm="1">
        <f t="array" ref="V295">IFERROR(_FV(A295,"Beta"), "NA")</f>
        <v>-1.327</v>
      </c>
      <c r="W295" s="3" cm="1">
        <f t="array" ref="W295">_FV(A295,"Market cap",TRUE)</f>
        <v>145084000</v>
      </c>
      <c r="X295" s="7" t="str" cm="1">
        <f t="array" ref="X295">IFERROR(_FV(A295,"P/E",TRUE), "NA")</f>
        <v>NA</v>
      </c>
      <c r="Y295" t="str" cm="1">
        <f t="array" ref="Y295">_FV(A295,"Instrument type",TRUE)</f>
        <v>Stock</v>
      </c>
      <c r="Z295" s="6" cm="1">
        <f t="array" ref="Z295">_FV(A295,"Last trade time",TRUE)</f>
        <v>45176.375</v>
      </c>
      <c r="AA295" t="s">
        <v>64</v>
      </c>
      <c r="AB295" t="s">
        <v>26</v>
      </c>
      <c r="AC295" s="3" t="s">
        <v>26</v>
      </c>
      <c r="AD295" s="3" t="s">
        <v>26</v>
      </c>
      <c r="AE295" s="3" t="s">
        <v>26</v>
      </c>
      <c r="AF295" s="7" t="str" cm="1">
        <f t="array" ref="AF295">IFERROR(_xldudf_FS_EQUITYMETRICS($B295, "ytd_price_return_daily"),"NA")</f>
        <v>No data</v>
      </c>
    </row>
    <row r="296" spans="1:32" x14ac:dyDescent="0.2">
      <c r="A296" s="1" t="e" vm="295">
        <v>#VALUE!</v>
      </c>
      <c r="B296" t="str" cm="1">
        <f t="array" ref="B296">_FV(A296,"Ticker symbol",TRUE)</f>
        <v>PH</v>
      </c>
      <c r="C296" t="str" cm="1">
        <f t="array" ref="C296">_FV(A296,"Official name",TRUE)</f>
        <v>PARKER-HANNIFIN CORPORATION</v>
      </c>
      <c r="D296" t="str" cm="1">
        <f t="array" ref="D296">_FV(A296,"Headquarters")</f>
        <v>6035 Parkland Boulevard, CLEVELAND, OH, 44124-4141 US</v>
      </c>
      <c r="E296" s="3" cm="1">
        <f t="array" ref="E296">IFERROR(_FV(A296,"Employees"), "NA")</f>
        <v>62730</v>
      </c>
      <c r="F296" t="str" cm="1">
        <f t="array" ref="F296">_FV(A296,"Industry")</f>
        <v>Machinery, Equipment &amp; Components</v>
      </c>
      <c r="G296" s="3" cm="1">
        <f t="array" ref="G296">IFERROR(_FV(A296,"Year incorporated",TRUE), "NA")</f>
        <v>1938</v>
      </c>
      <c r="H296" s="3" t="str" cm="1">
        <f t="array" ref="H296">_FV(A296,"Exchange")</f>
        <v>New York Stock Exchange</v>
      </c>
      <c r="I296" t="str" cm="1">
        <f t="array" ref="I296">_FV(A296,"Currency")</f>
        <v>USD</v>
      </c>
      <c r="J296" s="7" cm="1">
        <f t="array" ref="J296">_FV(A296,"Price")</f>
        <v>407.79</v>
      </c>
      <c r="K296" s="7" cm="1">
        <f t="array" ref="K296">_FV(A296,"Previous close",TRUE)</f>
        <v>411.86</v>
      </c>
      <c r="L296" s="7" cm="1">
        <f t="array" ref="L296">_FV(A296,"Change")</f>
        <v>-4.07</v>
      </c>
      <c r="M296" s="4" cm="1">
        <f t="array" ref="M296">_FV(A296,"Change (%)",TRUE)</f>
        <v>-9.8820000000000002E-3</v>
      </c>
      <c r="N296" s="7" cm="1">
        <f t="array" ref="N296">IFERROR(_FV(A296,"Open"), "NA")</f>
        <v>409.58</v>
      </c>
      <c r="O296" s="7" cm="1">
        <f t="array" ref="O296">IFERROR(_FV(A296,"High"), "NA")</f>
        <v>410.7525</v>
      </c>
      <c r="P296" s="7" cm="1">
        <f t="array" ref="P296">IFERROR(_FV(A296,"Low"), "NA")</f>
        <v>405.07</v>
      </c>
      <c r="Q296" s="7" cm="1">
        <f t="array" ref="Q296">IFERROR(_FV(A296,"52 week high",TRUE),"NA")</f>
        <v>428.1635</v>
      </c>
      <c r="R296" s="7" cm="1">
        <f t="array" ref="R296">IFERROR(_FV(A296,"52 week low",TRUE),"NA")</f>
        <v>235.69</v>
      </c>
      <c r="S296" s="3" cm="1">
        <f t="array" ref="S296">_FV(A296,"Shares outstanding",TRUE)</f>
        <v>128431400</v>
      </c>
      <c r="T296" s="7" cm="1">
        <f t="array" ref="T296">_FV(A296,"Volume")</f>
        <v>118142</v>
      </c>
      <c r="U296" s="3" cm="1">
        <f t="array" ref="U296">IFERROR(_FV(A296,"Volume average",TRUE), "NA")</f>
        <v>648230</v>
      </c>
      <c r="V296" s="5" cm="1">
        <f t="array" ref="V296">IFERROR(_FV(A296,"Beta"), "NA")</f>
        <v>1.5201</v>
      </c>
      <c r="W296" s="3" cm="1">
        <f t="array" ref="W296">_FV(A296,"Market cap",TRUE)</f>
        <v>52373040606</v>
      </c>
      <c r="X296" s="7" cm="1">
        <f t="array" ref="X296">IFERROR(_FV(A296,"P/E",TRUE), "NA")</f>
        <v>25.699000000000002</v>
      </c>
      <c r="Y296" t="str" cm="1">
        <f t="array" ref="Y296">_FV(A296,"Instrument type",TRUE)</f>
        <v>Stock</v>
      </c>
      <c r="Z296" s="6" cm="1">
        <f t="array" ref="Z296">_FV(A296,"Last trade time",TRUE)</f>
        <v>45176.642939467187</v>
      </c>
      <c r="AA296" t="s">
        <v>72</v>
      </c>
      <c r="AB296">
        <v>2082936000.0000002</v>
      </c>
      <c r="AC296" s="3">
        <v>475182000</v>
      </c>
      <c r="AD296" s="3">
        <v>2827297000</v>
      </c>
      <c r="AE296" s="3">
        <v>7735370000</v>
      </c>
      <c r="AF296" s="7" cm="1">
        <f t="array" ref="AF296">IFERROR(_xldudf_FS_EQUITYMETRICS($B296, "ytd_price_return_daily"),"NA")</f>
        <v>0.41467399999999999</v>
      </c>
    </row>
    <row r="297" spans="1:32" x14ac:dyDescent="0.2">
      <c r="A297" s="1" t="e" vm="296">
        <v>#VALUE!</v>
      </c>
      <c r="B297" t="str" cm="1">
        <f t="array" ref="B297">_FV(A297,"Ticker symbol",TRUE)</f>
        <v>PKI</v>
      </c>
      <c r="C297" t="str" cm="1">
        <f t="array" ref="C297">_FV(A297,"Official name",TRUE)</f>
        <v>PARKLAND CORPORATION.</v>
      </c>
      <c r="D297" t="str" cm="1">
        <f t="array" ref="D297">_FV(A297,"Headquarters")</f>
        <v>1800, 240-4 Ave SW, CALGARY, AB, T2P 4H4 CA</v>
      </c>
      <c r="E297" s="3" cm="1">
        <f t="array" ref="E297">IFERROR(_FV(A297,"Employees"), "NA")</f>
        <v>6284</v>
      </c>
      <c r="F297" t="str" cm="1">
        <f t="array" ref="F297">_FV(A297,"Industry")</f>
        <v>Oil &amp; Gas</v>
      </c>
      <c r="G297" s="3" cm="1">
        <f t="array" ref="G297">IFERROR(_FV(A297,"Year incorporated",TRUE), "NA")</f>
        <v>2022</v>
      </c>
      <c r="H297" s="3" t="str" cm="1">
        <f t="array" ref="H297">_FV(A297,"Exchange")</f>
        <v>Toronto Stock Exchange</v>
      </c>
      <c r="I297" t="str" cm="1">
        <f t="array" ref="I297">_FV(A297,"Currency")</f>
        <v>CAD</v>
      </c>
      <c r="J297" s="7" cm="1">
        <f t="array" ref="J297">_FV(A297,"Price")</f>
        <v>38.58</v>
      </c>
      <c r="K297" s="7" cm="1">
        <f t="array" ref="K297">_FV(A297,"Previous close",TRUE)</f>
        <v>38.06</v>
      </c>
      <c r="L297" s="7" cm="1">
        <f t="array" ref="L297">_FV(A297,"Change")</f>
        <v>0.52</v>
      </c>
      <c r="M297" s="4" cm="1">
        <f t="array" ref="M297">_FV(A297,"Change (%)",TRUE)</f>
        <v>1.3663000000000002E-2</v>
      </c>
      <c r="N297" s="7" cm="1">
        <f t="array" ref="N297">IFERROR(_FV(A297,"Open"), "NA")</f>
        <v>38.159999999999997</v>
      </c>
      <c r="O297" s="7" cm="1">
        <f t="array" ref="O297">IFERROR(_FV(A297,"High"), "NA")</f>
        <v>38.68</v>
      </c>
      <c r="P297" s="7" cm="1">
        <f t="array" ref="P297">IFERROR(_FV(A297,"Low"), "NA")</f>
        <v>37.82</v>
      </c>
      <c r="Q297" s="7" cm="1">
        <f t="array" ref="Q297">IFERROR(_FV(A297,"52 week high",TRUE),"NA")</f>
        <v>39.07</v>
      </c>
      <c r="R297" s="7" cm="1">
        <f t="array" ref="R297">IFERROR(_FV(A297,"52 week low",TRUE),"NA")</f>
        <v>24.25</v>
      </c>
      <c r="S297" s="3" cm="1">
        <f t="array" ref="S297">_FV(A297,"Shares outstanding",TRUE)</f>
        <v>175840800</v>
      </c>
      <c r="T297" s="7" cm="1">
        <f t="array" ref="T297">_FV(A297,"Volume")</f>
        <v>142491</v>
      </c>
      <c r="U297" s="3" cm="1">
        <f t="array" ref="U297">IFERROR(_FV(A297,"Volume average",TRUE), "NA")</f>
        <v>477980</v>
      </c>
      <c r="V297" s="5" cm="1">
        <f t="array" ref="V297">IFERROR(_FV(A297,"Beta"), "NA")</f>
        <v>1.4162999999999999</v>
      </c>
      <c r="W297" s="3" cm="1">
        <f t="array" ref="W297">_FV(A297,"Market cap",TRUE)</f>
        <v>6783938064</v>
      </c>
      <c r="X297" s="7" cm="1">
        <f t="array" ref="X297">IFERROR(_FV(A297,"P/E",TRUE), "NA")</f>
        <v>19.649999999999999</v>
      </c>
      <c r="Y297" t="str" cm="1">
        <f t="array" ref="Y297">_FV(A297,"Instrument type",TRUE)</f>
        <v>Stock</v>
      </c>
      <c r="Z297" s="6" cm="1">
        <f t="array" ref="Z297">_FV(A297,"Last trade time",TRUE)</f>
        <v>45176.632210648146</v>
      </c>
      <c r="AA297" t="s">
        <v>73</v>
      </c>
      <c r="AB297">
        <v>569179000</v>
      </c>
      <c r="AC297" s="3">
        <v>454358000</v>
      </c>
      <c r="AD297" s="3">
        <v>612780000</v>
      </c>
      <c r="AE297" s="3">
        <v>1544483000</v>
      </c>
      <c r="AF297" s="7" cm="1">
        <f t="array" ref="AF297">IFERROR(_xldudf_FS_EQUITYMETRICS($B297, "ytd_price_return_daily"),"NA")</f>
        <v>-7.3812600000000006E-2</v>
      </c>
    </row>
    <row r="298" spans="1:32" x14ac:dyDescent="0.2">
      <c r="A298" s="1" t="e" vm="297">
        <v>#VALUE!</v>
      </c>
      <c r="B298" t="str" cm="1">
        <f t="array" ref="B298">_FV(A298,"Ticker symbol",TRUE)</f>
        <v>PDCO</v>
      </c>
      <c r="C298" t="str" cm="1">
        <f t="array" ref="C298">_FV(A298,"Official name",TRUE)</f>
        <v>Patterson Companies, Inc.</v>
      </c>
      <c r="D298" t="str" cm="1">
        <f t="array" ref="D298">_FV(A298,"Headquarters")</f>
        <v>1031 Mendota Heights Rd, SAINT PAUL, MN, 55120-1401 US</v>
      </c>
      <c r="E298" s="3" cm="1">
        <f t="array" ref="E298">IFERROR(_FV(A298,"Employees"), "NA")</f>
        <v>7600</v>
      </c>
      <c r="F298" t="str" cm="1">
        <f t="array" ref="F298">_FV(A298,"Industry")</f>
        <v>Healthcare Equipment &amp; Supplies</v>
      </c>
      <c r="G298" s="3" cm="1">
        <f t="array" ref="G298">IFERROR(_FV(A298,"Year incorporated",TRUE), "NA")</f>
        <v>1992</v>
      </c>
      <c r="H298" s="3" t="str" cm="1">
        <f t="array" ref="H298">_FV(A298,"Exchange")</f>
        <v>Nasdaq Stock Market</v>
      </c>
      <c r="I298" t="str" cm="1">
        <f t="array" ref="I298">_FV(A298,"Currency")</f>
        <v>USD</v>
      </c>
      <c r="J298" s="7" cm="1">
        <f t="array" ref="J298">_FV(A298,"Price")</f>
        <v>29.72</v>
      </c>
      <c r="K298" s="7" cm="1">
        <f t="array" ref="K298">_FV(A298,"Previous close",TRUE)</f>
        <v>29.65</v>
      </c>
      <c r="L298" s="7" cm="1">
        <f t="array" ref="L298">_FV(A298,"Change")</f>
        <v>7.0000000000000007E-2</v>
      </c>
      <c r="M298" s="4" cm="1">
        <f t="array" ref="M298">_FV(A298,"Change (%)",TRUE)</f>
        <v>2.3610000000000003E-3</v>
      </c>
      <c r="N298" s="7" cm="1">
        <f t="array" ref="N298">IFERROR(_FV(A298,"Open"), "NA")</f>
        <v>29.66</v>
      </c>
      <c r="O298" s="7" cm="1">
        <f t="array" ref="O298">IFERROR(_FV(A298,"High"), "NA")</f>
        <v>29.72</v>
      </c>
      <c r="P298" s="7" cm="1">
        <f t="array" ref="P298">IFERROR(_FV(A298,"Low"), "NA")</f>
        <v>29.42</v>
      </c>
      <c r="Q298" s="7" cm="1">
        <f t="array" ref="Q298">IFERROR(_FV(A298,"52 week high",TRUE),"NA")</f>
        <v>34.53</v>
      </c>
      <c r="R298" s="7" cm="1">
        <f t="array" ref="R298">IFERROR(_FV(A298,"52 week low",TRUE),"NA")</f>
        <v>23.87</v>
      </c>
      <c r="S298" s="3" cm="1">
        <f t="array" ref="S298">_FV(A298,"Shares outstanding",TRUE)</f>
        <v>95850000</v>
      </c>
      <c r="T298" s="7" cm="1">
        <f t="array" ref="T298">_FV(A298,"Volume")</f>
        <v>141867</v>
      </c>
      <c r="U298" s="3" cm="1">
        <f t="array" ref="U298">IFERROR(_FV(A298,"Volume average",TRUE), "NA")</f>
        <v>941802</v>
      </c>
      <c r="V298" s="5" cm="1">
        <f t="array" ref="V298">IFERROR(_FV(A298,"Beta"), "NA")</f>
        <v>1.3</v>
      </c>
      <c r="W298" s="3" cm="1">
        <f t="array" ref="W298">_FV(A298,"Market cap",TRUE)</f>
        <v>2848662000</v>
      </c>
      <c r="X298" s="7" cm="1">
        <f t="array" ref="X298">IFERROR(_FV(A298,"P/E",TRUE), "NA")</f>
        <v>13.4933</v>
      </c>
      <c r="Y298" t="str" cm="1">
        <f t="array" ref="Y298">_FV(A298,"Instrument type",TRUE)</f>
        <v>Stock</v>
      </c>
      <c r="Z298" s="6" cm="1">
        <f t="array" ref="Z298">_FV(A298,"Last trade time",TRUE)</f>
        <v>45176.642835740626</v>
      </c>
      <c r="AA298" t="s">
        <v>74</v>
      </c>
      <c r="AB298">
        <v>207557000</v>
      </c>
      <c r="AC298" s="3">
        <v>47777000</v>
      </c>
      <c r="AD298" s="3">
        <v>477384000</v>
      </c>
      <c r="AE298" s="3">
        <v>1085332000</v>
      </c>
      <c r="AF298" s="7" cm="1">
        <f t="array" ref="AF298">IFERROR(_xldudf_FS_EQUITYMETRICS($B298, "ytd_price_return_daily"),"NA")</f>
        <v>6.1005999999999998E-2</v>
      </c>
    </row>
    <row r="299" spans="1:32" x14ac:dyDescent="0.2">
      <c r="A299" s="1" t="e" vm="298">
        <v>#VALUE!</v>
      </c>
      <c r="B299" t="str" cm="1">
        <f t="array" ref="B299">_FV(A299,"Ticker symbol",TRUE)</f>
        <v>PAYX</v>
      </c>
      <c r="C299" t="str" cm="1">
        <f t="array" ref="C299">_FV(A299,"Official name",TRUE)</f>
        <v>PAYCHEX, INC.</v>
      </c>
      <c r="D299" t="str" cm="1">
        <f t="array" ref="D299">_FV(A299,"Headquarters")</f>
        <v>911 Panorama Trail S, ROCHESTER, NY, 14625-0397 US</v>
      </c>
      <c r="E299" s="3" cm="1">
        <f t="array" ref="E299">IFERROR(_FV(A299,"Employees"), "NA")</f>
        <v>16600</v>
      </c>
      <c r="F299" t="str" cm="1">
        <f t="array" ref="F299">_FV(A299,"Industry")</f>
        <v>Professional &amp; Commercial Services</v>
      </c>
      <c r="G299" s="3" cm="1">
        <f t="array" ref="G299">IFERROR(_FV(A299,"Year incorporated",TRUE), "NA")</f>
        <v>1979</v>
      </c>
      <c r="H299" s="3" t="str" cm="1">
        <f t="array" ref="H299">_FV(A299,"Exchange")</f>
        <v>Nasdaq Stock Market</v>
      </c>
      <c r="I299" t="str" cm="1">
        <f t="array" ref="I299">_FV(A299,"Currency")</f>
        <v>USD</v>
      </c>
      <c r="J299" s="7" cm="1">
        <f t="array" ref="J299">_FV(A299,"Price")</f>
        <v>120.4</v>
      </c>
      <c r="K299" s="7" cm="1">
        <f t="array" ref="K299">_FV(A299,"Previous close",TRUE)</f>
        <v>120.37</v>
      </c>
      <c r="L299" s="7" cm="1">
        <f t="array" ref="L299">_FV(A299,"Change")</f>
        <v>0.03</v>
      </c>
      <c r="M299" s="4" cm="1">
        <f t="array" ref="M299">_FV(A299,"Change (%)",TRUE)</f>
        <v>2.4919999999999999E-4</v>
      </c>
      <c r="N299" s="7" cm="1">
        <f t="array" ref="N299">IFERROR(_FV(A299,"Open"), "NA")</f>
        <v>120.44</v>
      </c>
      <c r="O299" s="7" cm="1">
        <f t="array" ref="O299">IFERROR(_FV(A299,"High"), "NA")</f>
        <v>121.09</v>
      </c>
      <c r="P299" s="7" cm="1">
        <f t="array" ref="P299">IFERROR(_FV(A299,"Low"), "NA")</f>
        <v>119.99299999999999</v>
      </c>
      <c r="Q299" s="7" cm="1">
        <f t="array" ref="Q299">IFERROR(_FV(A299,"52 week high",TRUE),"NA")</f>
        <v>129.69999999999999</v>
      </c>
      <c r="R299" s="7" cm="1">
        <f t="array" ref="R299">IFERROR(_FV(A299,"52 week low",TRUE),"NA")</f>
        <v>104.09</v>
      </c>
      <c r="S299" s="3" cm="1">
        <f t="array" ref="S299">_FV(A299,"Shares outstanding",TRUE)</f>
        <v>361004900</v>
      </c>
      <c r="T299" s="7" cm="1">
        <f t="array" ref="T299">_FV(A299,"Volume")</f>
        <v>249029</v>
      </c>
      <c r="U299" s="3" cm="1">
        <f t="array" ref="U299">IFERROR(_FV(A299,"Volume average",TRUE), "NA")</f>
        <v>1379531</v>
      </c>
      <c r="V299" s="5" cm="1">
        <f t="array" ref="V299">IFERROR(_FV(A299,"Beta"), "NA")</f>
        <v>0.98140000000000005</v>
      </c>
      <c r="W299" s="3" cm="1">
        <f t="array" ref="W299">_FV(A299,"Market cap",TRUE)</f>
        <v>43464989960</v>
      </c>
      <c r="X299" s="7" cm="1">
        <f t="array" ref="X299">IFERROR(_FV(A299,"P/E",TRUE), "NA")</f>
        <v>28.005500000000001</v>
      </c>
      <c r="Y299" t="str" cm="1">
        <f t="array" ref="Y299">_FV(A299,"Instrument type",TRUE)</f>
        <v>Stock</v>
      </c>
      <c r="Z299" s="6" cm="1">
        <f t="array" ref="Z299">_FV(A299,"Last trade time",TRUE)</f>
        <v>45176.642887256246</v>
      </c>
      <c r="AA299" t="s">
        <v>75</v>
      </c>
      <c r="AB299">
        <v>1557300000</v>
      </c>
      <c r="AC299" s="3">
        <v>1222000000</v>
      </c>
      <c r="AD299" s="3">
        <v>1401800000</v>
      </c>
      <c r="AE299" s="3">
        <v>5805400000</v>
      </c>
      <c r="AF299" s="7" cm="1">
        <f t="array" ref="AF299">IFERROR(_xldudf_FS_EQUITYMETRICS($B299, "ytd_price_return_daily"),"NA")</f>
        <v>5.0277000000000002E-2</v>
      </c>
    </row>
    <row r="300" spans="1:32" x14ac:dyDescent="0.2">
      <c r="A300" s="1" t="e" vm="299">
        <v>#VALUE!</v>
      </c>
      <c r="B300" t="str" cm="1">
        <f t="array" ref="B300">_FV(A300,"Ticker symbol",TRUE)</f>
        <v>BTU</v>
      </c>
      <c r="C300" t="str" cm="1">
        <f t="array" ref="C300">_FV(A300,"Official name",TRUE)</f>
        <v>PEABODY ENERGY CORPORATION</v>
      </c>
      <c r="D300" t="str" cm="1">
        <f t="array" ref="D300">_FV(A300,"Headquarters")</f>
        <v>701 MARKET ST, ST. LOUIS, MO, 63101-1826 US</v>
      </c>
      <c r="E300" s="3" cm="1">
        <f t="array" ref="E300">IFERROR(_FV(A300,"Employees"), "NA")</f>
        <v>5500</v>
      </c>
      <c r="F300" t="str" cm="1">
        <f t="array" ref="F300">_FV(A300,"Industry")</f>
        <v>Coal</v>
      </c>
      <c r="G300" s="3" cm="1">
        <f t="array" ref="G300">IFERROR(_FV(A300,"Year incorporated",TRUE), "NA")</f>
        <v>1998</v>
      </c>
      <c r="H300" s="3" t="str" cm="1">
        <f t="array" ref="H300">_FV(A300,"Exchange")</f>
        <v>New York Stock Exchange</v>
      </c>
      <c r="I300" t="str" cm="1">
        <f t="array" ref="I300">_FV(A300,"Currency")</f>
        <v>USD</v>
      </c>
      <c r="J300" s="7" cm="1">
        <f t="array" ref="J300">_FV(A300,"Price")</f>
        <v>21.81</v>
      </c>
      <c r="K300" s="7" cm="1">
        <f t="array" ref="K300">_FV(A300,"Previous close",TRUE)</f>
        <v>21.9</v>
      </c>
      <c r="L300" s="7" cm="1">
        <f t="array" ref="L300">_FV(A300,"Change")</f>
        <v>-0.09</v>
      </c>
      <c r="M300" s="4" cm="1">
        <f t="array" ref="M300">_FV(A300,"Change (%)",TRUE)</f>
        <v>-4.1099999999999999E-3</v>
      </c>
      <c r="N300" s="7" cm="1">
        <f t="array" ref="N300">IFERROR(_FV(A300,"Open"), "NA")</f>
        <v>21.88</v>
      </c>
      <c r="O300" s="7" cm="1">
        <f t="array" ref="O300">IFERROR(_FV(A300,"High"), "NA")</f>
        <v>22.085000000000001</v>
      </c>
      <c r="P300" s="7" cm="1">
        <f t="array" ref="P300">IFERROR(_FV(A300,"Low"), "NA")</f>
        <v>21.68</v>
      </c>
      <c r="Q300" s="7" cm="1">
        <f t="array" ref="Q300">IFERROR(_FV(A300,"52 week high",TRUE),"NA")</f>
        <v>32.89</v>
      </c>
      <c r="R300" s="7" cm="1">
        <f t="array" ref="R300">IFERROR(_FV(A300,"52 week low",TRUE),"NA")</f>
        <v>17.71</v>
      </c>
      <c r="S300" s="3" cm="1">
        <f t="array" ref="S300">_FV(A300,"Shares outstanding",TRUE)</f>
        <v>132800000</v>
      </c>
      <c r="T300" s="7" cm="1">
        <f t="array" ref="T300">_FV(A300,"Volume")</f>
        <v>591346</v>
      </c>
      <c r="U300" s="3" cm="1">
        <f t="array" ref="U300">IFERROR(_FV(A300,"Volume average",TRUE), "NA")</f>
        <v>3110771</v>
      </c>
      <c r="V300" s="5" cm="1">
        <f t="array" ref="V300">IFERROR(_FV(A300,"Beta"), "NA")</f>
        <v>1.0879000000000001</v>
      </c>
      <c r="W300" s="3" cm="1">
        <f t="array" ref="W300">_FV(A300,"Market cap",TRUE)</f>
        <v>2896368000</v>
      </c>
      <c r="X300" s="7" cm="1">
        <f t="array" ref="X300">IFERROR(_FV(A300,"P/E",TRUE), "NA")</f>
        <v>2.6714000000000002</v>
      </c>
      <c r="Y300" t="str" cm="1">
        <f t="array" ref="Y300">_FV(A300,"Instrument type",TRUE)</f>
        <v>Stock</v>
      </c>
      <c r="Z300" s="6" cm="1">
        <f t="array" ref="Z300">_FV(A300,"Last trade time",TRUE)</f>
        <v>45176.642586168753</v>
      </c>
      <c r="AA300" t="s">
        <v>76</v>
      </c>
      <c r="AB300">
        <v>1297100000</v>
      </c>
      <c r="AC300" s="3">
        <v>1307300000</v>
      </c>
      <c r="AD300" s="3">
        <v>465500000</v>
      </c>
      <c r="AE300" s="3">
        <v>918700000</v>
      </c>
      <c r="AF300" s="7" cm="1">
        <f t="array" ref="AF300">IFERROR(_xldudf_FS_EQUITYMETRICS($B300, "ytd_price_return_daily"),"NA")</f>
        <v>-0.15291399999999999</v>
      </c>
    </row>
    <row r="301" spans="1:32" x14ac:dyDescent="0.2">
      <c r="A301" s="1" t="e" vm="300">
        <v>#VALUE!</v>
      </c>
      <c r="B301" t="str" cm="1">
        <f t="array" ref="B301">_FV(A301,"Ticker symbol",TRUE)</f>
        <v>PEP</v>
      </c>
      <c r="C301" t="str" cm="1">
        <f t="array" ref="C301">_FV(A301,"Official name",TRUE)</f>
        <v>PEPSICO, INC.</v>
      </c>
      <c r="D301" t="str" cm="1">
        <f t="array" ref="D301">_FV(A301,"Headquarters")</f>
        <v>700 ANDERSON HILL RD, PURCHASE, NY, 10577 US</v>
      </c>
      <c r="E301" s="3" cm="1">
        <f t="array" ref="E301">IFERROR(_FV(A301,"Employees"), "NA")</f>
        <v>315000</v>
      </c>
      <c r="F301" t="str" cm="1">
        <f t="array" ref="F301">_FV(A301,"Industry")</f>
        <v>Beverages</v>
      </c>
      <c r="G301" s="3" cm="1">
        <f t="array" ref="G301">IFERROR(_FV(A301,"Year incorporated",TRUE), "NA")</f>
        <v>1986</v>
      </c>
      <c r="H301" s="3" t="str" cm="1">
        <f t="array" ref="H301">_FV(A301,"Exchange")</f>
        <v>Nasdaq Stock Market</v>
      </c>
      <c r="I301" t="str" cm="1">
        <f t="array" ref="I301">_FV(A301,"Currency")</f>
        <v>USD</v>
      </c>
      <c r="J301" s="7" cm="1">
        <f t="array" ref="J301">_FV(A301,"Price")</f>
        <v>175.89500000000001</v>
      </c>
      <c r="K301" s="7" cm="1">
        <f t="array" ref="K301">_FV(A301,"Previous close",TRUE)</f>
        <v>174.73</v>
      </c>
      <c r="L301" s="7" cm="1">
        <f t="array" ref="L301">_FV(A301,"Change")</f>
        <v>1.165</v>
      </c>
      <c r="M301" s="4" cm="1">
        <f t="array" ref="M301">_FV(A301,"Change (%)",TRUE)</f>
        <v>6.6669999999999993E-3</v>
      </c>
      <c r="N301" s="7" cm="1">
        <f t="array" ref="N301">IFERROR(_FV(A301,"Open"), "NA")</f>
        <v>175.85</v>
      </c>
      <c r="O301" s="7" cm="1">
        <f t="array" ref="O301">IFERROR(_FV(A301,"High"), "NA")</f>
        <v>176.48</v>
      </c>
      <c r="P301" s="7" cm="1">
        <f t="array" ref="P301">IFERROR(_FV(A301,"Low"), "NA")</f>
        <v>175.21</v>
      </c>
      <c r="Q301" s="7" cm="1">
        <f t="array" ref="Q301">IFERROR(_FV(A301,"52 week high",TRUE),"NA")</f>
        <v>196.88</v>
      </c>
      <c r="R301" s="7" cm="1">
        <f t="array" ref="R301">IFERROR(_FV(A301,"52 week low",TRUE),"NA")</f>
        <v>160.97999999999999</v>
      </c>
      <c r="S301" s="3" cm="1">
        <f t="array" ref="S301">_FV(A301,"Shares outstanding",TRUE)</f>
        <v>1376581000</v>
      </c>
      <c r="T301" s="7" cm="1">
        <f t="array" ref="T301">_FV(A301,"Volume")</f>
        <v>1053214</v>
      </c>
      <c r="U301" s="3" cm="1">
        <f t="array" ref="U301">IFERROR(_FV(A301,"Volume average",TRUE), "NA")</f>
        <v>4214434</v>
      </c>
      <c r="V301" s="5" cm="1">
        <f t="array" ref="V301">IFERROR(_FV(A301,"Beta"), "NA")</f>
        <v>0.55100000000000005</v>
      </c>
      <c r="W301" s="3" cm="1">
        <f t="array" ref="W301">_FV(A301,"Market cap",TRUE)</f>
        <v>240529900000</v>
      </c>
      <c r="X301" s="7" cm="1">
        <f t="array" ref="X301">IFERROR(_FV(A301,"P/E",TRUE), "NA")</f>
        <v>30.254300000000001</v>
      </c>
      <c r="Y301" t="str" cm="1">
        <f t="array" ref="Y301">_FV(A301,"Instrument type",TRUE)</f>
        <v>Stock</v>
      </c>
      <c r="Z301" s="6" cm="1">
        <f t="array" ref="Z301">_FV(A301,"Last trade time",TRUE)</f>
        <v>45176.64302834453</v>
      </c>
      <c r="AA301" t="s">
        <v>77</v>
      </c>
      <c r="AB301">
        <v>8910000000</v>
      </c>
      <c r="AC301" s="3">
        <v>4954000000</v>
      </c>
      <c r="AD301" s="3">
        <v>8042000000</v>
      </c>
      <c r="AE301" s="3">
        <v>26785000000</v>
      </c>
      <c r="AF301" s="7" cm="1">
        <f t="array" ref="AF301">IFERROR(_xldudf_FS_EQUITYMETRICS($B301, "ytd_price_return_daily"),"NA")</f>
        <v>-3.5978999999999997E-2</v>
      </c>
    </row>
    <row r="302" spans="1:32" x14ac:dyDescent="0.2">
      <c r="A302" s="1" t="e" vm="301">
        <v>#VALUE!</v>
      </c>
      <c r="B302" t="str" cm="1">
        <f t="array" ref="B302">_FV(A302,"Ticker symbol",TRUE)</f>
        <v>PRGO</v>
      </c>
      <c r="C302" t="str" cm="1">
        <f t="array" ref="C302">_FV(A302,"Official name",TRUE)</f>
        <v>PERRIGO COMPANY PUBLIC LIMITED COMPANY</v>
      </c>
      <c r="D302" t="str" cm="1">
        <f t="array" ref="D302">_FV(A302,"Headquarters")</f>
        <v>The Sharp Building, Hogan Place, Dublin 2, DUBLIN, DUBLIN IE</v>
      </c>
      <c r="E302" s="3" cm="1">
        <f t="array" ref="E302">IFERROR(_FV(A302,"Employees"), "NA")</f>
        <v>8900</v>
      </c>
      <c r="F302" t="str" cm="1">
        <f t="array" ref="F302">_FV(A302,"Industry")</f>
        <v>Pharmaceuticals</v>
      </c>
      <c r="G302" s="3" cm="1">
        <f t="array" ref="G302">IFERROR(_FV(A302,"Year incorporated",TRUE), "NA")</f>
        <v>2013</v>
      </c>
      <c r="H302" s="3" t="str" cm="1">
        <f t="array" ref="H302">_FV(A302,"Exchange")</f>
        <v>New York Stock Exchange</v>
      </c>
      <c r="I302" t="str" cm="1">
        <f t="array" ref="I302">_FV(A302,"Currency")</f>
        <v>USD</v>
      </c>
      <c r="J302" s="7" cm="1">
        <f t="array" ref="J302">_FV(A302,"Price")</f>
        <v>34.03</v>
      </c>
      <c r="K302" s="7" cm="1">
        <f t="array" ref="K302">_FV(A302,"Previous close",TRUE)</f>
        <v>34.369999999999997</v>
      </c>
      <c r="L302" s="7" cm="1">
        <f t="array" ref="L302">_FV(A302,"Change")</f>
        <v>-0.34</v>
      </c>
      <c r="M302" s="4" cm="1">
        <f t="array" ref="M302">_FV(A302,"Change (%)",TRUE)</f>
        <v>-9.8919999999999998E-3</v>
      </c>
      <c r="N302" s="7" cm="1">
        <f t="array" ref="N302">IFERROR(_FV(A302,"Open"), "NA")</f>
        <v>34.505000000000003</v>
      </c>
      <c r="O302" s="7" cm="1">
        <f t="array" ref="O302">IFERROR(_FV(A302,"High"), "NA")</f>
        <v>34.53</v>
      </c>
      <c r="P302" s="7" cm="1">
        <f t="array" ref="P302">IFERROR(_FV(A302,"Low"), "NA")</f>
        <v>33.68</v>
      </c>
      <c r="Q302" s="7" cm="1">
        <f t="array" ref="Q302">IFERROR(_FV(A302,"52 week high",TRUE),"NA")</f>
        <v>41.44</v>
      </c>
      <c r="R302" s="7" cm="1">
        <f t="array" ref="R302">IFERROR(_FV(A302,"52 week low",TRUE),"NA")</f>
        <v>30.78</v>
      </c>
      <c r="S302" s="3" cm="1">
        <f t="array" ref="S302">_FV(A302,"Shares outstanding",TRUE)</f>
        <v>135396700</v>
      </c>
      <c r="T302" s="7" cm="1">
        <f t="array" ref="T302">_FV(A302,"Volume")</f>
        <v>448622</v>
      </c>
      <c r="U302" s="3" cm="1">
        <f t="array" ref="U302">IFERROR(_FV(A302,"Volume average",TRUE), "NA")</f>
        <v>1583295</v>
      </c>
      <c r="V302" s="5" cm="1">
        <f t="array" ref="V302">IFERROR(_FV(A302,"Beta"), "NA")</f>
        <v>0.8216</v>
      </c>
      <c r="W302" s="3" cm="1">
        <f t="array" ref="W302">_FV(A302,"Market cap",TRUE)</f>
        <v>4607549701</v>
      </c>
      <c r="X302" s="7" cm="1">
        <f t="array" ref="X302">IFERROR(_FV(A302,"P/E",TRUE), "NA")</f>
        <v>0</v>
      </c>
      <c r="Y302" t="str" cm="1">
        <f t="array" ref="Y302">_FV(A302,"Instrument type",TRUE)</f>
        <v>Stock</v>
      </c>
      <c r="Z302" s="6" cm="1">
        <f t="array" ref="Z302">_FV(A302,"Last trade time",TRUE)</f>
        <v>45176.642774478903</v>
      </c>
      <c r="AA302" t="s">
        <v>78</v>
      </c>
      <c r="AB302">
        <v>-140600000</v>
      </c>
      <c r="AC302" s="3">
        <v>600700000</v>
      </c>
      <c r="AD302" s="3">
        <v>738600000</v>
      </c>
      <c r="AE302" s="3">
        <v>1113600000</v>
      </c>
      <c r="AF302" s="7" cm="1">
        <f t="array" ref="AF302">IFERROR(_xldudf_FS_EQUITYMETRICS($B302, "ytd_price_return_daily"),"NA")</f>
        <v>3.3440999999999999E-2</v>
      </c>
    </row>
    <row r="303" spans="1:32" x14ac:dyDescent="0.2">
      <c r="A303" s="1" t="e" vm="302">
        <v>#VALUE!</v>
      </c>
      <c r="B303" t="str" cm="1">
        <f t="array" ref="B303">_FV(A303,"Ticker symbol",TRUE)</f>
        <v>PFE</v>
      </c>
      <c r="C303" t="str" cm="1">
        <f t="array" ref="C303">_FV(A303,"Official name",TRUE)</f>
        <v>PFIZER INC.</v>
      </c>
      <c r="D303" t="str" cm="1">
        <f t="array" ref="D303">_FV(A303,"Headquarters")</f>
        <v>66 HUDSON BOULEVARD EAST, NEW YORK, NY, 10001-2192 US</v>
      </c>
      <c r="E303" s="3" cm="1">
        <f t="array" ref="E303">IFERROR(_FV(A303,"Employees"), "NA")</f>
        <v>83000</v>
      </c>
      <c r="F303" t="str" cm="1">
        <f t="array" ref="F303">_FV(A303,"Industry")</f>
        <v>Pharmaceuticals</v>
      </c>
      <c r="G303" s="3" cm="1">
        <f t="array" ref="G303">IFERROR(_FV(A303,"Year incorporated",TRUE), "NA")</f>
        <v>1942</v>
      </c>
      <c r="H303" s="3" t="str" cm="1">
        <f t="array" ref="H303">_FV(A303,"Exchange")</f>
        <v>New York Stock Exchange</v>
      </c>
      <c r="I303" t="str" cm="1">
        <f t="array" ref="I303">_FV(A303,"Currency")</f>
        <v>USD</v>
      </c>
      <c r="J303" s="7" cm="1">
        <f t="array" ref="J303">_FV(A303,"Price")</f>
        <v>34.215000000000003</v>
      </c>
      <c r="K303" s="7" cm="1">
        <f t="array" ref="K303">_FV(A303,"Previous close",TRUE)</f>
        <v>34.369999999999997</v>
      </c>
      <c r="L303" s="7" cm="1">
        <f t="array" ref="L303">_FV(A303,"Change")</f>
        <v>-0.155</v>
      </c>
      <c r="M303" s="4" cm="1">
        <f t="array" ref="M303">_FV(A303,"Change (%)",TRUE)</f>
        <v>-4.5100000000000001E-3</v>
      </c>
      <c r="N303" s="7" cm="1">
        <f t="array" ref="N303">IFERROR(_FV(A303,"Open"), "NA")</f>
        <v>34.450000000000003</v>
      </c>
      <c r="O303" s="7" cm="1">
        <f t="array" ref="O303">IFERROR(_FV(A303,"High"), "NA")</f>
        <v>34.64</v>
      </c>
      <c r="P303" s="7" cm="1">
        <f t="array" ref="P303">IFERROR(_FV(A303,"Low"), "NA")</f>
        <v>34.04</v>
      </c>
      <c r="Q303" s="7" cm="1">
        <f t="array" ref="Q303">IFERROR(_FV(A303,"52 week high",TRUE),"NA")</f>
        <v>54.93</v>
      </c>
      <c r="R303" s="7" cm="1">
        <f t="array" ref="R303">IFERROR(_FV(A303,"52 week low",TRUE),"NA")</f>
        <v>34.04</v>
      </c>
      <c r="S303" s="3" cm="1">
        <f t="array" ref="S303">_FV(A303,"Shares outstanding",TRUE)</f>
        <v>5645959000</v>
      </c>
      <c r="T303" s="7" cm="1">
        <f t="array" ref="T303">_FV(A303,"Volume")</f>
        <v>8083166</v>
      </c>
      <c r="U303" s="3" cm="1">
        <f t="array" ref="U303">IFERROR(_FV(A303,"Volume average",TRUE), "NA")</f>
        <v>22997827</v>
      </c>
      <c r="V303" s="5" cm="1">
        <f t="array" ref="V303">IFERROR(_FV(A303,"Beta"), "NA")</f>
        <v>0.58430000000000004</v>
      </c>
      <c r="W303" s="3" cm="1">
        <f t="array" ref="W303">_FV(A303,"Market cap",TRUE)</f>
        <v>193176487185</v>
      </c>
      <c r="X303" s="7" cm="1">
        <f t="array" ref="X303">IFERROR(_FV(A303,"P/E",TRUE), "NA")</f>
        <v>9.1570999999999998</v>
      </c>
      <c r="Y303" t="str" cm="1">
        <f t="array" ref="Y303">_FV(A303,"Instrument type",TRUE)</f>
        <v>Stock</v>
      </c>
      <c r="Z303" s="6" cm="1">
        <f t="array" ref="Z303">_FV(A303,"Last trade time",TRUE)</f>
        <v>45176.643000902346</v>
      </c>
      <c r="AA303" t="s">
        <v>79</v>
      </c>
      <c r="AB303">
        <v>31372000000</v>
      </c>
      <c r="AC303" s="3">
        <v>416000000</v>
      </c>
      <c r="AD303" s="3">
        <v>10952000000</v>
      </c>
      <c r="AE303" s="3">
        <v>42138000000</v>
      </c>
      <c r="AF303" s="7" cm="1">
        <f t="array" ref="AF303">IFERROR(_xldudf_FS_EQUITYMETRICS($B303, "ytd_price_return_daily"),"NA")</f>
        <v>-0.30952400000000002</v>
      </c>
    </row>
    <row r="304" spans="1:32" x14ac:dyDescent="0.2">
      <c r="A304" s="1" t="e" vm="303">
        <v>#VALUE!</v>
      </c>
      <c r="B304" t="str" cm="1">
        <f t="array" ref="B304">_FV(A304,"Ticker symbol",TRUE)</f>
        <v>PCG</v>
      </c>
      <c r="C304" t="str" cm="1">
        <f t="array" ref="C304">_FV(A304,"Official name",TRUE)</f>
        <v>PG&amp;E CORPORATION</v>
      </c>
      <c r="D304" t="str" cm="1">
        <f t="array" ref="D304">_FV(A304,"Headquarters")</f>
        <v>300 Lakeside Drive, OAKLAND, CA, 94612 US</v>
      </c>
      <c r="E304" s="3" cm="1">
        <f t="array" ref="E304">IFERROR(_FV(A304,"Employees"), "NA")</f>
        <v>10</v>
      </c>
      <c r="F304" t="str" cm="1">
        <f t="array" ref="F304">_FV(A304,"Industry")</f>
        <v>Electrical Utilities &amp; IPPs</v>
      </c>
      <c r="G304" s="3" cm="1">
        <f t="array" ref="G304">IFERROR(_FV(A304,"Year incorporated",TRUE), "NA")</f>
        <v>1995</v>
      </c>
      <c r="H304" s="3" t="str" cm="1">
        <f t="array" ref="H304">_FV(A304,"Exchange")</f>
        <v>New York Stock Exchange</v>
      </c>
      <c r="I304" t="str" cm="1">
        <f t="array" ref="I304">_FV(A304,"Currency")</f>
        <v>USD</v>
      </c>
      <c r="J304" s="7" cm="1">
        <f t="array" ref="J304">_FV(A304,"Price")</f>
        <v>16.91</v>
      </c>
      <c r="K304" s="7" cm="1">
        <f t="array" ref="K304">_FV(A304,"Previous close",TRUE)</f>
        <v>16.45</v>
      </c>
      <c r="L304" s="7" cm="1">
        <f t="array" ref="L304">_FV(A304,"Change")</f>
        <v>0.46</v>
      </c>
      <c r="M304" s="4" cm="1">
        <f t="array" ref="M304">_FV(A304,"Change (%)",TRUE)</f>
        <v>2.7964000000000003E-2</v>
      </c>
      <c r="N304" s="7" cm="1">
        <f t="array" ref="N304">IFERROR(_FV(A304,"Open"), "NA")</f>
        <v>16.59</v>
      </c>
      <c r="O304" s="7" cm="1">
        <f t="array" ref="O304">IFERROR(_FV(A304,"High"), "NA")</f>
        <v>16.920000000000002</v>
      </c>
      <c r="P304" s="7" cm="1">
        <f t="array" ref="P304">IFERROR(_FV(A304,"Low"), "NA")</f>
        <v>16.535</v>
      </c>
      <c r="Q304" s="7" cm="1">
        <f t="array" ref="Q304">IFERROR(_FV(A304,"52 week high",TRUE),"NA")</f>
        <v>18.190000000000001</v>
      </c>
      <c r="R304" s="7" cm="1">
        <f t="array" ref="R304">IFERROR(_FV(A304,"52 week low",TRUE),"NA")</f>
        <v>12.13</v>
      </c>
      <c r="S304" s="3" cm="1">
        <f t="array" ref="S304">_FV(A304,"Shares outstanding",TRUE)</f>
        <v>2568985000</v>
      </c>
      <c r="T304" s="7" cm="1">
        <f t="array" ref="T304">_FV(A304,"Volume")</f>
        <v>5624799</v>
      </c>
      <c r="U304" s="3" cm="1">
        <f t="array" ref="U304">IFERROR(_FV(A304,"Volume average",TRUE), "NA")</f>
        <v>13835472</v>
      </c>
      <c r="V304" s="5" cm="1">
        <f t="array" ref="V304">IFERROR(_FV(A304,"Beta"), "NA")</f>
        <v>1.1257999999999999</v>
      </c>
      <c r="W304" s="3" cm="1">
        <f t="array" ref="W304">_FV(A304,"Market cap",TRUE)</f>
        <v>43441536350</v>
      </c>
      <c r="X304" s="7" cm="1">
        <f t="array" ref="X304">IFERROR(_FV(A304,"P/E",TRUE), "NA")</f>
        <v>18.053100000000001</v>
      </c>
      <c r="Y304" t="str" cm="1">
        <f t="array" ref="Y304">_FV(A304,"Instrument type",TRUE)</f>
        <v>Stock</v>
      </c>
      <c r="Z304" s="6" cm="1">
        <f t="array" ref="Z304">_FV(A304,"Last trade time",TRUE)</f>
        <v>45176.643023043747</v>
      </c>
      <c r="AA304" t="s">
        <v>80</v>
      </c>
      <c r="AB304">
        <v>1814000000</v>
      </c>
      <c r="AC304" s="3">
        <v>734000000</v>
      </c>
      <c r="AD304" s="3">
        <v>2645000000</v>
      </c>
      <c r="AE304" s="3">
        <v>15788000000</v>
      </c>
      <c r="AF304" s="7" cm="1">
        <f t="array" ref="AF304">IFERROR(_xldudf_FS_EQUITYMETRICS($B304, "ytd_price_return_daily"),"NA")</f>
        <v>0</v>
      </c>
    </row>
    <row r="305" spans="1:32" x14ac:dyDescent="0.2">
      <c r="A305" s="1" t="e" vm="304">
        <v>#VALUE!</v>
      </c>
      <c r="B305" t="str" cm="1">
        <f t="array" ref="B305">_FV(A305,"Ticker symbol",TRUE)</f>
        <v>PM</v>
      </c>
      <c r="C305" t="str" cm="1">
        <f t="array" ref="C305">_FV(A305,"Official name",TRUE)</f>
        <v>Philip Morris International Inc.</v>
      </c>
      <c r="D305" t="str" cm="1">
        <f t="array" ref="D305">_FV(A305,"Headquarters")</f>
        <v>677 Washington Blvd, Ste. 1100, STAMFORD, CT, 06901 US</v>
      </c>
      <c r="E305" s="3" cm="1">
        <f t="array" ref="E305">IFERROR(_FV(A305,"Employees"), "NA")</f>
        <v>79800</v>
      </c>
      <c r="F305" t="str" cm="1">
        <f t="array" ref="F305">_FV(A305,"Industry")</f>
        <v>Food &amp; Tobacco</v>
      </c>
      <c r="G305" s="3" cm="1">
        <f t="array" ref="G305">IFERROR(_FV(A305,"Year incorporated",TRUE), "NA")</f>
        <v>2007</v>
      </c>
      <c r="H305" s="3" t="str" cm="1">
        <f t="array" ref="H305">_FV(A305,"Exchange")</f>
        <v>New York Stock Exchange</v>
      </c>
      <c r="I305" t="str" cm="1">
        <f t="array" ref="I305">_FV(A305,"Currency")</f>
        <v>USD</v>
      </c>
      <c r="J305" s="7" cm="1">
        <f t="array" ref="J305">_FV(A305,"Price")</f>
        <v>93.76</v>
      </c>
      <c r="K305" s="7" cm="1">
        <f t="array" ref="K305">_FV(A305,"Previous close",TRUE)</f>
        <v>93.55</v>
      </c>
      <c r="L305" s="7" cm="1">
        <f t="array" ref="L305">_FV(A305,"Change")</f>
        <v>0.21</v>
      </c>
      <c r="M305" s="4" cm="1">
        <f t="array" ref="M305">_FV(A305,"Change (%)",TRUE)</f>
        <v>2.245E-3</v>
      </c>
      <c r="N305" s="7" cm="1">
        <f t="array" ref="N305">IFERROR(_FV(A305,"Open"), "NA")</f>
        <v>94.21</v>
      </c>
      <c r="O305" s="7" cm="1">
        <f t="array" ref="O305">IFERROR(_FV(A305,"High"), "NA")</f>
        <v>94.387100000000004</v>
      </c>
      <c r="P305" s="7" cm="1">
        <f t="array" ref="P305">IFERROR(_FV(A305,"Low"), "NA")</f>
        <v>93.32</v>
      </c>
      <c r="Q305" s="7" cm="1">
        <f t="array" ref="Q305">IFERROR(_FV(A305,"52 week high",TRUE),"NA")</f>
        <v>105.62</v>
      </c>
      <c r="R305" s="7" cm="1">
        <f t="array" ref="R305">IFERROR(_FV(A305,"52 week low",TRUE),"NA")</f>
        <v>82.85</v>
      </c>
      <c r="S305" s="3" cm="1">
        <f t="array" ref="S305">_FV(A305,"Shares outstanding",TRUE)</f>
        <v>1552345000</v>
      </c>
      <c r="T305" s="7" cm="1">
        <f t="array" ref="T305">_FV(A305,"Volume")</f>
        <v>483680</v>
      </c>
      <c r="U305" s="3" cm="1">
        <f t="array" ref="U305">IFERROR(_FV(A305,"Volume average",TRUE), "NA")</f>
        <v>2793961</v>
      </c>
      <c r="V305" s="5" cm="1">
        <f t="array" ref="V305">IFERROR(_FV(A305,"Beta"), "NA")</f>
        <v>0.7389</v>
      </c>
      <c r="W305" s="3" cm="1">
        <f t="array" ref="W305">_FV(A305,"Market cap",TRUE)</f>
        <v>145547867200</v>
      </c>
      <c r="X305" s="7" cm="1">
        <f t="array" ref="X305">IFERROR(_FV(A305,"P/E",TRUE), "NA")</f>
        <v>18.097300000000001</v>
      </c>
      <c r="Y305" t="str" cm="1">
        <f t="array" ref="Y305">_FV(A305,"Instrument type",TRUE)</f>
        <v>Stock</v>
      </c>
      <c r="Z305" s="6" cm="1">
        <f t="array" ref="Z305">_FV(A305,"Last trade time",TRUE)</f>
        <v>45176.642998483592</v>
      </c>
      <c r="AA305" t="s">
        <v>81</v>
      </c>
      <c r="AB305">
        <v>9048000000</v>
      </c>
      <c r="AC305" s="3">
        <v>3207000000</v>
      </c>
      <c r="AD305" s="3">
        <v>3850000000</v>
      </c>
      <c r="AE305" s="3">
        <v>27336000000</v>
      </c>
      <c r="AF305" s="7" cm="1">
        <f t="array" ref="AF305">IFERROR(_xldudf_FS_EQUITYMETRICS($B305, "ytd_price_return_daily"),"NA")</f>
        <v>-6.6198999999999994E-2</v>
      </c>
    </row>
    <row r="306" spans="1:32" x14ac:dyDescent="0.2">
      <c r="A306" s="1" t="e" vm="305">
        <v>#VALUE!</v>
      </c>
      <c r="B306" t="str" cm="1">
        <f t="array" ref="B306">_FV(A306,"Ticker symbol",TRUE)</f>
        <v>PSX</v>
      </c>
      <c r="C306" t="str" cm="1">
        <f t="array" ref="C306">_FV(A306,"Official name",TRUE)</f>
        <v>PHILLIPS 66</v>
      </c>
      <c r="D306" t="str" cm="1">
        <f t="array" ref="D306">_FV(A306,"Headquarters")</f>
        <v>2331 Citywest Blvd., HOUSTON, TX, 77042 US</v>
      </c>
      <c r="E306" s="3" cm="1">
        <f t="array" ref="E306">IFERROR(_FV(A306,"Employees"), "NA")</f>
        <v>13000</v>
      </c>
      <c r="F306" t="str" cm="1">
        <f t="array" ref="F306">_FV(A306,"Industry")</f>
        <v>Oil &amp; Gas</v>
      </c>
      <c r="G306" s="3" cm="1">
        <f t="array" ref="G306">IFERROR(_FV(A306,"Year incorporated",TRUE), "NA")</f>
        <v>2011</v>
      </c>
      <c r="H306" s="3" t="str" cm="1">
        <f t="array" ref="H306">_FV(A306,"Exchange")</f>
        <v>New York Stock Exchange</v>
      </c>
      <c r="I306" t="str" cm="1">
        <f t="array" ref="I306">_FV(A306,"Currency")</f>
        <v>USD</v>
      </c>
      <c r="J306" s="7" cm="1">
        <f t="array" ref="J306">_FV(A306,"Price")</f>
        <v>117.98</v>
      </c>
      <c r="K306" s="7" cm="1">
        <f t="array" ref="K306">_FV(A306,"Previous close",TRUE)</f>
        <v>116.64</v>
      </c>
      <c r="L306" s="7" cm="1">
        <f t="array" ref="L306">_FV(A306,"Change")</f>
        <v>1.34</v>
      </c>
      <c r="M306" s="4" cm="1">
        <f t="array" ref="M306">_FV(A306,"Change (%)",TRUE)</f>
        <v>1.1488E-2</v>
      </c>
      <c r="N306" s="7" cm="1">
        <f t="array" ref="N306">IFERROR(_FV(A306,"Open"), "NA")</f>
        <v>116.88</v>
      </c>
      <c r="O306" s="7" cm="1">
        <f t="array" ref="O306">IFERROR(_FV(A306,"High"), "NA")</f>
        <v>118.42</v>
      </c>
      <c r="P306" s="7" cm="1">
        <f t="array" ref="P306">IFERROR(_FV(A306,"Low"), "NA")</f>
        <v>116.77</v>
      </c>
      <c r="Q306" s="7" cm="1">
        <f t="array" ref="Q306">IFERROR(_FV(A306,"52 week high",TRUE),"NA")</f>
        <v>118.77</v>
      </c>
      <c r="R306" s="7" cm="1">
        <f t="array" ref="R306">IFERROR(_FV(A306,"52 week low",TRUE),"NA")</f>
        <v>74.02</v>
      </c>
      <c r="S306" s="3" cm="1">
        <f t="array" ref="S306">_FV(A306,"Shares outstanding",TRUE)</f>
        <v>445287900</v>
      </c>
      <c r="T306" s="7" cm="1">
        <f t="array" ref="T306">_FV(A306,"Volume")</f>
        <v>754434</v>
      </c>
      <c r="U306" s="3" cm="1">
        <f t="array" ref="U306">IFERROR(_FV(A306,"Volume average",TRUE), "NA")</f>
        <v>2965909</v>
      </c>
      <c r="V306" s="5" cm="1">
        <f t="array" ref="V306">IFERROR(_FV(A306,"Beta"), "NA")</f>
        <v>1.3662000000000001</v>
      </c>
      <c r="W306" s="3" cm="1">
        <f t="array" ref="W306">_FV(A306,"Market cap",TRUE)</f>
        <v>52535066442</v>
      </c>
      <c r="X306" s="7" cm="1">
        <f t="array" ref="X306">IFERROR(_FV(A306,"P/E",TRUE), "NA")</f>
        <v>5.0655999999999999</v>
      </c>
      <c r="Y306" t="str" cm="1">
        <f t="array" ref="Y306">_FV(A306,"Instrument type",TRUE)</f>
        <v>Stock</v>
      </c>
      <c r="Z306" s="6" cm="1">
        <f t="array" ref="Z306">_FV(A306,"Last trade time",TRUE)</f>
        <v>45176.642973876566</v>
      </c>
      <c r="AA306" t="s">
        <v>82</v>
      </c>
      <c r="AB306">
        <v>11024000000</v>
      </c>
      <c r="AC306" s="3">
        <v>6133000000</v>
      </c>
      <c r="AD306" s="3">
        <v>10985000000</v>
      </c>
      <c r="AE306" s="3">
        <v>15889000000</v>
      </c>
      <c r="AF306" s="7" cm="1">
        <f t="array" ref="AF306">IFERROR(_xldudf_FS_EQUITYMETRICS($B306, "ytd_price_return_daily"),"NA")</f>
        <v>0.121637</v>
      </c>
    </row>
    <row r="307" spans="1:32" x14ac:dyDescent="0.2">
      <c r="A307" s="1" t="e" vm="306">
        <v>#VALUE!</v>
      </c>
      <c r="B307" t="str" cm="1">
        <f t="array" ref="B307">_FV(A307,"Ticker symbol",TRUE)</f>
        <v>PLL</v>
      </c>
      <c r="C307" t="str" cm="1">
        <f t="array" ref="C307">_FV(A307,"Official name",TRUE)</f>
        <v>PIEDMONT LITHIUM INC.</v>
      </c>
      <c r="D307" t="str" cm="1">
        <f t="array" ref="D307">_FV(A307,"Headquarters")</f>
        <v>42 E Catawba Street, Suite 100, BELMONT, NC, 28012 US</v>
      </c>
      <c r="E307" s="3" cm="1">
        <f t="array" ref="E307">IFERROR(_FV(A307,"Employees"), "NA")</f>
        <v>40</v>
      </c>
      <c r="F307" t="str" cm="1">
        <f t="array" ref="F307">_FV(A307,"Industry")</f>
        <v>Metals &amp; Mining</v>
      </c>
      <c r="G307" s="3" cm="1">
        <f t="array" ref="G307">IFERROR(_FV(A307,"Year incorporated",TRUE), "NA")</f>
        <v>2020</v>
      </c>
      <c r="H307" s="3" t="str" cm="1">
        <f t="array" ref="H307">_FV(A307,"Exchange")</f>
        <v>Nasdaq Stock Market</v>
      </c>
      <c r="I307" t="str" cm="1">
        <f t="array" ref="I307">_FV(A307,"Currency")</f>
        <v>USD</v>
      </c>
      <c r="J307" s="7" cm="1">
        <f t="array" ref="J307">_FV(A307,"Price")</f>
        <v>43.645000000000003</v>
      </c>
      <c r="K307" s="7" cm="1">
        <f t="array" ref="K307">_FV(A307,"Previous close",TRUE)</f>
        <v>44.89</v>
      </c>
      <c r="L307" s="7" cm="1">
        <f t="array" ref="L307">_FV(A307,"Change")</f>
        <v>-1.2450000000000001</v>
      </c>
      <c r="M307" s="4" cm="1">
        <f t="array" ref="M307">_FV(A307,"Change (%)",TRUE)</f>
        <v>-2.7734000000000002E-2</v>
      </c>
      <c r="N307" s="7" cm="1">
        <f t="array" ref="N307">IFERROR(_FV(A307,"Open"), "NA")</f>
        <v>44.27</v>
      </c>
      <c r="O307" s="7" cm="1">
        <f t="array" ref="O307">IFERROR(_FV(A307,"High"), "NA")</f>
        <v>44.27</v>
      </c>
      <c r="P307" s="7" cm="1">
        <f t="array" ref="P307">IFERROR(_FV(A307,"Low"), "NA")</f>
        <v>43.43</v>
      </c>
      <c r="Q307" s="7" cm="1">
        <f t="array" ref="Q307">IFERROR(_FV(A307,"52 week high",TRUE),"NA")</f>
        <v>76.778499999999994</v>
      </c>
      <c r="R307" s="7" cm="1">
        <f t="array" ref="R307">IFERROR(_FV(A307,"52 week low",TRUE),"NA")</f>
        <v>41.02</v>
      </c>
      <c r="S307" s="3" cm="1">
        <f t="array" ref="S307">_FV(A307,"Shares outstanding",TRUE)</f>
        <v>19195890</v>
      </c>
      <c r="T307" s="7" cm="1">
        <f t="array" ref="T307">_FV(A307,"Volume")</f>
        <v>85584</v>
      </c>
      <c r="U307" s="3" cm="1">
        <f t="array" ref="U307">IFERROR(_FV(A307,"Volume average",TRUE), "NA")</f>
        <v>331978</v>
      </c>
      <c r="V307" s="5" cm="1">
        <f t="array" ref="V307">IFERROR(_FV(A307,"Beta"), "NA")</f>
        <v>1.0828</v>
      </c>
      <c r="W307" s="3" cm="1">
        <f t="array" ref="W307">_FV(A307,"Market cap",TRUE)</f>
        <v>837804619</v>
      </c>
      <c r="X307" s="7" t="str" cm="1">
        <f t="array" ref="X307">IFERROR(_FV(A307,"P/E",TRUE), "NA")</f>
        <v>NA</v>
      </c>
      <c r="Y307" t="str" cm="1">
        <f t="array" ref="Y307">_FV(A307,"Instrument type",TRUE)</f>
        <v>Stock</v>
      </c>
      <c r="Z307" s="6" cm="1">
        <f t="array" ref="Z307">_FV(A307,"Last trade time",TRUE)</f>
        <v>45176.642655115626</v>
      </c>
      <c r="AA307" t="s">
        <v>83</v>
      </c>
      <c r="AB307">
        <v>-12974670</v>
      </c>
      <c r="AC307" s="3">
        <v>99246960</v>
      </c>
      <c r="AD307" s="3">
        <v>27410</v>
      </c>
      <c r="AE307" s="3">
        <v>13411170</v>
      </c>
      <c r="AF307" s="7" cm="1">
        <f t="array" ref="AF307">IFERROR(_xldudf_FS_EQUITYMETRICS($B307, "ytd_price_return_daily"),"NA")</f>
        <v>4.7024000000000003E-2</v>
      </c>
    </row>
    <row r="308" spans="1:32" x14ac:dyDescent="0.2">
      <c r="A308" s="1" t="e" vm="307">
        <v>#VALUE!</v>
      </c>
      <c r="B308" t="str" cm="1">
        <f t="array" ref="B308">_FV(A308,"Ticker symbol",TRUE)</f>
        <v>PNW</v>
      </c>
      <c r="C308" t="str" cm="1">
        <f t="array" ref="C308">_FV(A308,"Official name",TRUE)</f>
        <v>PINNACLE WEST CAPITAL CORPORATION</v>
      </c>
      <c r="D308" t="str" cm="1">
        <f t="array" ref="D308">_FV(A308,"Headquarters")</f>
        <v>400 NORTH FIFTH STREET, MS 8695, PHOENIX, AZ, 85004 US</v>
      </c>
      <c r="E308" s="3" cm="1">
        <f t="array" ref="E308">IFERROR(_FV(A308,"Employees"), "NA")</f>
        <v>82</v>
      </c>
      <c r="F308" t="str" cm="1">
        <f t="array" ref="F308">_FV(A308,"Industry")</f>
        <v>Electrical Utilities &amp; IPPs</v>
      </c>
      <c r="G308" s="3" cm="1">
        <f t="array" ref="G308">IFERROR(_FV(A308,"Year incorporated",TRUE), "NA")</f>
        <v>1985</v>
      </c>
      <c r="H308" s="3" t="str" cm="1">
        <f t="array" ref="H308">_FV(A308,"Exchange")</f>
        <v>New York Stock Exchange</v>
      </c>
      <c r="I308" t="str" cm="1">
        <f t="array" ref="I308">_FV(A308,"Currency")</f>
        <v>USD</v>
      </c>
      <c r="J308" s="7" cm="1">
        <f t="array" ref="J308">_FV(A308,"Price")</f>
        <v>76.400000000000006</v>
      </c>
      <c r="K308" s="7" cm="1">
        <f t="array" ref="K308">_FV(A308,"Previous close",TRUE)</f>
        <v>75.44</v>
      </c>
      <c r="L308" s="7" cm="1">
        <f t="array" ref="L308">_FV(A308,"Change")</f>
        <v>0.96</v>
      </c>
      <c r="M308" s="4" cm="1">
        <f t="array" ref="M308">_FV(A308,"Change (%)",TRUE)</f>
        <v>1.2725E-2</v>
      </c>
      <c r="N308" s="7" cm="1">
        <f t="array" ref="N308">IFERROR(_FV(A308,"Open"), "NA")</f>
        <v>76.13</v>
      </c>
      <c r="O308" s="7" cm="1">
        <f t="array" ref="O308">IFERROR(_FV(A308,"High"), "NA")</f>
        <v>76.45</v>
      </c>
      <c r="P308" s="7" cm="1">
        <f t="array" ref="P308">IFERROR(_FV(A308,"Low"), "NA")</f>
        <v>75.594999999999999</v>
      </c>
      <c r="Q308" s="7" cm="1">
        <f t="array" ref="Q308">IFERROR(_FV(A308,"52 week high",TRUE),"NA")</f>
        <v>86.03</v>
      </c>
      <c r="R308" s="7" cm="1">
        <f t="array" ref="R308">IFERROR(_FV(A308,"52 week low",TRUE),"NA")</f>
        <v>59.03</v>
      </c>
      <c r="S308" s="3" cm="1">
        <f t="array" ref="S308">_FV(A308,"Shares outstanding",TRUE)</f>
        <v>113312200</v>
      </c>
      <c r="T308" s="7" cm="1">
        <f t="array" ref="T308">_FV(A308,"Volume")</f>
        <v>106406</v>
      </c>
      <c r="U308" s="3" cm="1">
        <f t="array" ref="U308">IFERROR(_FV(A308,"Volume average",TRUE), "NA")</f>
        <v>861502</v>
      </c>
      <c r="V308" s="5" cm="1">
        <f t="array" ref="V308">IFERROR(_FV(A308,"Beta"), "NA")</f>
        <v>0.47489999999999999</v>
      </c>
      <c r="W308" s="3" cm="1">
        <f t="array" ref="W308">_FV(A308,"Market cap",TRUE)</f>
        <v>8657052080</v>
      </c>
      <c r="X308" s="7" cm="1">
        <f t="array" ref="X308">IFERROR(_FV(A308,"P/E",TRUE), "NA")</f>
        <v>23.188600000000001</v>
      </c>
      <c r="Y308" t="str" cm="1">
        <f t="array" ref="Y308">_FV(A308,"Instrument type",TRUE)</f>
        <v>Stock</v>
      </c>
      <c r="Z308" s="6" cm="1">
        <f t="array" ref="Z308">_FV(A308,"Last trade time",TRUE)</f>
        <v>45176.642999606251</v>
      </c>
      <c r="AA308" t="s">
        <v>84</v>
      </c>
      <c r="AB308">
        <v>483602000</v>
      </c>
      <c r="AC308" s="3">
        <v>4832000</v>
      </c>
      <c r="AD308" s="3">
        <v>429431000</v>
      </c>
      <c r="AE308" s="3">
        <v>1762141000</v>
      </c>
      <c r="AF308" s="7" cm="1">
        <f t="array" ref="AF308">IFERROR(_xldudf_FS_EQUITYMETRICS($B308, "ytd_price_return_daily"),"NA")</f>
        <v>-2.5776E-2</v>
      </c>
    </row>
    <row r="309" spans="1:32" x14ac:dyDescent="0.2">
      <c r="A309" s="1" t="e" vm="308">
        <v>#VALUE!</v>
      </c>
      <c r="B309" t="str" cm="1">
        <f t="array" ref="B309">_FV(A309,"Ticker symbol",TRUE)</f>
        <v>PXD</v>
      </c>
      <c r="C309" t="str" cm="1">
        <f t="array" ref="C309">_FV(A309,"Official name",TRUE)</f>
        <v>PIONEER NATURAL RESOURCES COMPANY</v>
      </c>
      <c r="D309" t="str" cm="1">
        <f t="array" ref="D309">_FV(A309,"Headquarters")</f>
        <v>777 Hidden Ridge, IRVING, TX, 75038 US</v>
      </c>
      <c r="E309" s="3" cm="1">
        <f t="array" ref="E309">IFERROR(_FV(A309,"Employees"), "NA")</f>
        <v>2076</v>
      </c>
      <c r="F309" t="str" cm="1">
        <f t="array" ref="F309">_FV(A309,"Industry")</f>
        <v>Oil &amp; Gas</v>
      </c>
      <c r="G309" s="3" cm="1">
        <f t="array" ref="G309">IFERROR(_FV(A309,"Year incorporated",TRUE), "NA")</f>
        <v>1997</v>
      </c>
      <c r="H309" s="3" t="str" cm="1">
        <f t="array" ref="H309">_FV(A309,"Exchange")</f>
        <v>New York Stock Exchange</v>
      </c>
      <c r="I309" t="str" cm="1">
        <f t="array" ref="I309">_FV(A309,"Currency")</f>
        <v>USD</v>
      </c>
      <c r="J309" s="7" cm="1">
        <f t="array" ref="J309">_FV(A309,"Price")</f>
        <v>239.74</v>
      </c>
      <c r="K309" s="7" cm="1">
        <f t="array" ref="K309">_FV(A309,"Previous close",TRUE)</f>
        <v>241.37</v>
      </c>
      <c r="L309" s="7" cm="1">
        <f t="array" ref="L309">_FV(A309,"Change")</f>
        <v>-1.63</v>
      </c>
      <c r="M309" s="4" cm="1">
        <f t="array" ref="M309">_FV(A309,"Change (%)",TRUE)</f>
        <v>-6.7530000000000003E-3</v>
      </c>
      <c r="N309" s="7" cm="1">
        <f t="array" ref="N309">IFERROR(_FV(A309,"Open"), "NA")</f>
        <v>241.785</v>
      </c>
      <c r="O309" s="7" cm="1">
        <f t="array" ref="O309">IFERROR(_FV(A309,"High"), "NA")</f>
        <v>242.155</v>
      </c>
      <c r="P309" s="7" cm="1">
        <f t="array" ref="P309">IFERROR(_FV(A309,"Low"), "NA")</f>
        <v>238.34</v>
      </c>
      <c r="Q309" s="7" cm="1">
        <f t="array" ref="Q309">IFERROR(_FV(A309,"52 week high",TRUE),"NA")</f>
        <v>274.7</v>
      </c>
      <c r="R309" s="7" cm="1">
        <f t="array" ref="R309">IFERROR(_FV(A309,"52 week low",TRUE),"NA")</f>
        <v>177.26499999999999</v>
      </c>
      <c r="S309" s="3" cm="1">
        <f t="array" ref="S309">_FV(A309,"Shares outstanding",TRUE)</f>
        <v>233141100</v>
      </c>
      <c r="T309" s="7" cm="1">
        <f t="array" ref="T309">_FV(A309,"Volume")</f>
        <v>569940</v>
      </c>
      <c r="U309" s="3" cm="1">
        <f t="array" ref="U309">IFERROR(_FV(A309,"Volume average",TRUE), "NA")</f>
        <v>1681851</v>
      </c>
      <c r="V309" s="5" cm="1">
        <f t="array" ref="V309">IFERROR(_FV(A309,"Beta"), "NA")</f>
        <v>1.4529000000000001</v>
      </c>
      <c r="W309" s="3" cm="1">
        <f t="array" ref="W309">_FV(A309,"Market cap",TRUE)</f>
        <v>55893247314</v>
      </c>
      <c r="X309" s="7" cm="1">
        <f t="array" ref="X309">IFERROR(_FV(A309,"P/E",TRUE), "NA")</f>
        <v>10.3108</v>
      </c>
      <c r="Y309" t="str" cm="1">
        <f t="array" ref="Y309">_FV(A309,"Instrument type",TRUE)</f>
        <v>Stock</v>
      </c>
      <c r="Z309" s="6" cm="1">
        <f t="array" ref="Z309">_FV(A309,"Last trade time",TRUE)</f>
        <v>45176.642978992968</v>
      </c>
      <c r="AA309" t="s">
        <v>85</v>
      </c>
      <c r="AB309">
        <v>7845000000</v>
      </c>
      <c r="AC309" s="3">
        <v>1032000000</v>
      </c>
      <c r="AD309" s="3">
        <v>1853000000</v>
      </c>
      <c r="AE309" s="3">
        <v>3887000000</v>
      </c>
      <c r="AF309" s="7" cm="1">
        <f t="array" ref="AF309">IFERROR(_xldudf_FS_EQUITYMETRICS($B309, "ytd_price_return_daily"),"NA")</f>
        <v>6.4101000000000005E-2</v>
      </c>
    </row>
    <row r="310" spans="1:32" x14ac:dyDescent="0.2">
      <c r="A310" s="1" t="e" vm="309">
        <v>#VALUE!</v>
      </c>
      <c r="B310" t="str" cm="1">
        <f t="array" ref="B310">_FV(A310,"Ticker symbol",TRUE)</f>
        <v>PBI</v>
      </c>
      <c r="C310" t="str" cm="1">
        <f t="array" ref="C310">_FV(A310,"Official name",TRUE)</f>
        <v>PITNEY BOWES INC.</v>
      </c>
      <c r="D310" t="str" cm="1">
        <f t="array" ref="D310">_FV(A310,"Headquarters")</f>
        <v>1 ELMCROFT ROAD, PITNEY BOWES INC, STAMFORD, CT, 06926-0700 US</v>
      </c>
      <c r="E310" s="3" cm="1">
        <f t="array" ref="E310">IFERROR(_FV(A310,"Employees"), "NA")</f>
        <v>11000</v>
      </c>
      <c r="F310" t="str" cm="1">
        <f t="array" ref="F310">_FV(A310,"Industry")</f>
        <v>Office Equipment</v>
      </c>
      <c r="G310" s="3" cm="1">
        <f t="array" ref="G310">IFERROR(_FV(A310,"Year incorporated",TRUE), "NA")</f>
        <v>1920</v>
      </c>
      <c r="H310" s="3" t="str" cm="1">
        <f t="array" ref="H310">_FV(A310,"Exchange")</f>
        <v>New York Stock Exchange</v>
      </c>
      <c r="I310" t="str" cm="1">
        <f t="array" ref="I310">_FV(A310,"Currency")</f>
        <v>USD</v>
      </c>
      <c r="J310" s="7" cm="1">
        <f t="array" ref="J310">_FV(A310,"Price")</f>
        <v>2.86</v>
      </c>
      <c r="K310" s="7" cm="1">
        <f t="array" ref="K310">_FV(A310,"Previous close",TRUE)</f>
        <v>2.98</v>
      </c>
      <c r="L310" s="7" cm="1">
        <f t="array" ref="L310">_FV(A310,"Change")</f>
        <v>-0.12</v>
      </c>
      <c r="M310" s="4" cm="1">
        <f t="array" ref="M310">_FV(A310,"Change (%)",TRUE)</f>
        <v>-4.0267999999999998E-2</v>
      </c>
      <c r="N310" s="7" cm="1">
        <f t="array" ref="N310">IFERROR(_FV(A310,"Open"), "NA")</f>
        <v>2.97</v>
      </c>
      <c r="O310" s="7" cm="1">
        <f t="array" ref="O310">IFERROR(_FV(A310,"High"), "NA")</f>
        <v>2.98</v>
      </c>
      <c r="P310" s="7" cm="1">
        <f t="array" ref="P310">IFERROR(_FV(A310,"Low"), "NA")</f>
        <v>2.86</v>
      </c>
      <c r="Q310" s="7" cm="1">
        <f t="array" ref="Q310">IFERROR(_FV(A310,"52 week high",TRUE),"NA")</f>
        <v>4.8499999999999996</v>
      </c>
      <c r="R310" s="7" cm="1">
        <f t="array" ref="R310">IFERROR(_FV(A310,"52 week low",TRUE),"NA")</f>
        <v>2.2999999999999998</v>
      </c>
      <c r="S310" s="3" cm="1">
        <f t="array" ref="S310">_FV(A310,"Shares outstanding",TRUE)</f>
        <v>176026200</v>
      </c>
      <c r="T310" s="7" cm="1">
        <f t="array" ref="T310">_FV(A310,"Volume")</f>
        <v>448889</v>
      </c>
      <c r="U310" s="3" cm="1">
        <f t="array" ref="U310">IFERROR(_FV(A310,"Volume average",TRUE), "NA")</f>
        <v>1189434</v>
      </c>
      <c r="V310" s="5" cm="1">
        <f t="array" ref="V310">IFERROR(_FV(A310,"Beta"), "NA")</f>
        <v>2.2315999999999998</v>
      </c>
      <c r="W310" s="3" cm="1">
        <f t="array" ref="W310">_FV(A310,"Market cap",TRUE)</f>
        <v>503434932</v>
      </c>
      <c r="X310" s="7" cm="1">
        <f t="array" ref="X310">IFERROR(_FV(A310,"P/E",TRUE), "NA")</f>
        <v>75.413499999999999</v>
      </c>
      <c r="Y310" t="str" cm="1">
        <f t="array" ref="Y310">_FV(A310,"Instrument type",TRUE)</f>
        <v>Stock</v>
      </c>
      <c r="Z310" s="6" cm="1">
        <f t="array" ref="Z310">_FV(A310,"Last trade time",TRUE)</f>
        <v>45176.642994096874</v>
      </c>
      <c r="AA310" t="s">
        <v>86</v>
      </c>
      <c r="AB310">
        <v>36940000</v>
      </c>
      <c r="AC310" s="3">
        <v>669981000</v>
      </c>
      <c r="AD310" s="3">
        <v>343557000</v>
      </c>
      <c r="AE310" s="3">
        <v>1727803000</v>
      </c>
      <c r="AF310" s="7" cm="1">
        <f t="array" ref="AF310">IFERROR(_xldudf_FS_EQUITYMETRICS($B310, "ytd_price_return_daily"),"NA")</f>
        <v>-0.21052599999999999</v>
      </c>
    </row>
    <row r="311" spans="1:32" x14ac:dyDescent="0.2">
      <c r="A311" s="1" t="e" vm="310">
        <v>#VALUE!</v>
      </c>
      <c r="B311" t="str" cm="1">
        <f t="array" ref="B311">_FV(A311,"Ticker symbol",TRUE)</f>
        <v>PPG</v>
      </c>
      <c r="C311" t="str" cm="1">
        <f t="array" ref="C311">_FV(A311,"Official name",TRUE)</f>
        <v>PPG INDUSTRIES, INC.</v>
      </c>
      <c r="D311" t="str" cm="1">
        <f t="array" ref="D311">_FV(A311,"Headquarters")</f>
        <v>One Ppg Pl 40 East, PITTSBURGH, PA, 15272 US</v>
      </c>
      <c r="E311" s="3" cm="1">
        <f t="array" ref="E311">IFERROR(_FV(A311,"Employees"), "NA")</f>
        <v>52000</v>
      </c>
      <c r="F311" t="str" cm="1">
        <f t="array" ref="F311">_FV(A311,"Industry")</f>
        <v>Chemicals</v>
      </c>
      <c r="G311" s="3" cm="1">
        <f t="array" ref="G311">IFERROR(_FV(A311,"Year incorporated",TRUE), "NA")</f>
        <v>1883</v>
      </c>
      <c r="H311" s="3" t="str" cm="1">
        <f t="array" ref="H311">_FV(A311,"Exchange")</f>
        <v>New York Stock Exchange</v>
      </c>
      <c r="I311" t="str" cm="1">
        <f t="array" ref="I311">_FV(A311,"Currency")</f>
        <v>USD</v>
      </c>
      <c r="J311" s="7" cm="1">
        <f t="array" ref="J311">_FV(A311,"Price")</f>
        <v>135.405</v>
      </c>
      <c r="K311" s="7" cm="1">
        <f t="array" ref="K311">_FV(A311,"Previous close",TRUE)</f>
        <v>137.05000000000001</v>
      </c>
      <c r="L311" s="7" cm="1">
        <f t="array" ref="L311">_FV(A311,"Change")</f>
        <v>-1.645</v>
      </c>
      <c r="M311" s="4" cm="1">
        <f t="array" ref="M311">_FV(A311,"Change (%)",TRUE)</f>
        <v>-1.2003E-2</v>
      </c>
      <c r="N311" s="7" cm="1">
        <f t="array" ref="N311">IFERROR(_FV(A311,"Open"), "NA")</f>
        <v>136.61000000000001</v>
      </c>
      <c r="O311" s="7" cm="1">
        <f t="array" ref="O311">IFERROR(_FV(A311,"High"), "NA")</f>
        <v>137.22999999999999</v>
      </c>
      <c r="P311" s="7" cm="1">
        <f t="array" ref="P311">IFERROR(_FV(A311,"Low"), "NA")</f>
        <v>135.04</v>
      </c>
      <c r="Q311" s="7" cm="1">
        <f t="array" ref="Q311">IFERROR(_FV(A311,"52 week high",TRUE),"NA")</f>
        <v>152.88999999999999</v>
      </c>
      <c r="R311" s="7" cm="1">
        <f t="array" ref="R311">IFERROR(_FV(A311,"52 week low",TRUE),"NA")</f>
        <v>107.4</v>
      </c>
      <c r="S311" s="3" cm="1">
        <f t="array" ref="S311">_FV(A311,"Shares outstanding",TRUE)</f>
        <v>235513000</v>
      </c>
      <c r="T311" s="7" cm="1">
        <f t="array" ref="T311">_FV(A311,"Volume")</f>
        <v>265269</v>
      </c>
      <c r="U311" s="3" cm="1">
        <f t="array" ref="U311">IFERROR(_FV(A311,"Volume average",TRUE), "NA")</f>
        <v>1393367</v>
      </c>
      <c r="V311" s="5" cm="1">
        <f t="array" ref="V311">IFERROR(_FV(A311,"Beta"), "NA")</f>
        <v>1.1859</v>
      </c>
      <c r="W311" s="3" cm="1">
        <f t="array" ref="W311">_FV(A311,"Market cap",TRUE)</f>
        <v>31889637765</v>
      </c>
      <c r="X311" s="7" cm="1">
        <f t="array" ref="X311">IFERROR(_FV(A311,"P/E",TRUE), "NA")</f>
        <v>24.581600000000002</v>
      </c>
      <c r="Y311" t="str" cm="1">
        <f t="array" ref="Y311">_FV(A311,"Instrument type",TRUE)</f>
        <v>Stock</v>
      </c>
      <c r="Z311" s="6" cm="1">
        <f t="array" ref="Z311">_FV(A311,"Last trade time",TRUE)</f>
        <v>45176.643014455469</v>
      </c>
      <c r="AA311" t="s">
        <v>87</v>
      </c>
      <c r="AB311">
        <v>1026000000</v>
      </c>
      <c r="AC311" s="3">
        <v>1099000000</v>
      </c>
      <c r="AD311" s="3">
        <v>3303000000</v>
      </c>
      <c r="AE311" s="3">
        <v>4721000000</v>
      </c>
      <c r="AF311" s="7" cm="1">
        <f t="array" ref="AF311">IFERROR(_xldudf_FS_EQUITYMETRICS($B311, "ytd_price_return_daily"),"NA")</f>
        <v>8.5334999999999994E-2</v>
      </c>
    </row>
    <row r="312" spans="1:32" x14ac:dyDescent="0.2">
      <c r="A312" s="1" t="e" vm="311">
        <v>#VALUE!</v>
      </c>
      <c r="B312" t="str" cm="1">
        <f t="array" ref="B312">_FV(A312,"Ticker symbol",TRUE)</f>
        <v>PPL</v>
      </c>
      <c r="C312" t="str" cm="1">
        <f t="array" ref="C312">_FV(A312,"Official name",TRUE)</f>
        <v>PPL CORPORATION</v>
      </c>
      <c r="D312" t="str" cm="1">
        <f t="array" ref="D312">_FV(A312,"Headquarters")</f>
        <v>Two N Ninth St, ALLENTOWN, PA, 18101-1179 US</v>
      </c>
      <c r="E312" s="3" cm="1">
        <f t="array" ref="E312">IFERROR(_FV(A312,"Employees"), "NA")</f>
        <v>6527</v>
      </c>
      <c r="F312" t="str" cm="1">
        <f t="array" ref="F312">_FV(A312,"Industry")</f>
        <v>Multiline Utilities</v>
      </c>
      <c r="G312" s="3" cm="1">
        <f t="array" ref="G312">IFERROR(_FV(A312,"Year incorporated",TRUE), "NA")</f>
        <v>1994</v>
      </c>
      <c r="H312" s="3" t="str" cm="1">
        <f t="array" ref="H312">_FV(A312,"Exchange")</f>
        <v>New York Stock Exchange</v>
      </c>
      <c r="I312" t="str" cm="1">
        <f t="array" ref="I312">_FV(A312,"Currency")</f>
        <v>USD</v>
      </c>
      <c r="J312" s="7" cm="1">
        <f t="array" ref="J312">_FV(A312,"Price")</f>
        <v>24.59</v>
      </c>
      <c r="K312" s="7" cm="1">
        <f t="array" ref="K312">_FV(A312,"Previous close",TRUE)</f>
        <v>24.16</v>
      </c>
      <c r="L312" s="7" cm="1">
        <f t="array" ref="L312">_FV(A312,"Change")</f>
        <v>0.43</v>
      </c>
      <c r="M312" s="4" cm="1">
        <f t="array" ref="M312">_FV(A312,"Change (%)",TRUE)</f>
        <v>1.7798000000000001E-2</v>
      </c>
      <c r="N312" s="7" cm="1">
        <f t="array" ref="N312">IFERROR(_FV(A312,"Open"), "NA")</f>
        <v>24.35</v>
      </c>
      <c r="O312" s="7" cm="1">
        <f t="array" ref="O312">IFERROR(_FV(A312,"High"), "NA")</f>
        <v>24.62</v>
      </c>
      <c r="P312" s="7" cm="1">
        <f t="array" ref="P312">IFERROR(_FV(A312,"Low"), "NA")</f>
        <v>24.23</v>
      </c>
      <c r="Q312" s="7" cm="1">
        <f t="array" ref="Q312">IFERROR(_FV(A312,"52 week high",TRUE),"NA")</f>
        <v>31.74</v>
      </c>
      <c r="R312" s="7" cm="1">
        <f t="array" ref="R312">IFERROR(_FV(A312,"52 week low",TRUE),"NA")</f>
        <v>23.465</v>
      </c>
      <c r="S312" s="3" cm="1">
        <f t="array" ref="S312">_FV(A312,"Shares outstanding",TRUE)</f>
        <v>737088600</v>
      </c>
      <c r="T312" s="7" cm="1">
        <f t="array" ref="T312">_FV(A312,"Volume")</f>
        <v>1395570</v>
      </c>
      <c r="U312" s="3" cm="1">
        <f t="array" ref="U312">IFERROR(_FV(A312,"Volume average",TRUE), "NA")</f>
        <v>4539004</v>
      </c>
      <c r="V312" s="5" cm="1">
        <f t="array" ref="V312">IFERROR(_FV(A312,"Beta"), "NA")</f>
        <v>0.80820000000000003</v>
      </c>
      <c r="W312" s="3" cm="1">
        <f t="array" ref="W312">_FV(A312,"Market cap",TRUE)</f>
        <v>17984960000</v>
      </c>
      <c r="X312" s="7" cm="1">
        <f t="array" ref="X312">IFERROR(_FV(A312,"P/E",TRUE), "NA")</f>
        <v>24.784600000000001</v>
      </c>
      <c r="Y312" t="str" cm="1">
        <f t="array" ref="Y312">_FV(A312,"Instrument type",TRUE)</f>
        <v>Stock</v>
      </c>
      <c r="Z312" s="6" cm="1">
        <f t="array" ref="Z312">_FV(A312,"Last trade time",TRUE)</f>
        <v>45176.642928957815</v>
      </c>
      <c r="AA312" t="s">
        <v>88</v>
      </c>
      <c r="AB312">
        <v>756000000</v>
      </c>
      <c r="AC312" s="3">
        <v>356000000</v>
      </c>
      <c r="AD312" s="3">
        <v>896000000</v>
      </c>
      <c r="AE312" s="3">
        <v>3789000000</v>
      </c>
      <c r="AF312" s="7" cm="1">
        <f t="array" ref="AF312">IFERROR(_xldudf_FS_EQUITYMETRICS($B312, "ytd_price_return_daily"),"NA")</f>
        <v>-0.16872000000000001</v>
      </c>
    </row>
    <row r="313" spans="1:32" x14ac:dyDescent="0.2">
      <c r="A313" s="1" t="e" vm="312">
        <v>#VALUE!</v>
      </c>
      <c r="B313" t="str" cm="1">
        <f t="array" ref="B313">_FV(A313,"Ticker symbol",TRUE)</f>
        <v>PFG</v>
      </c>
      <c r="C313" t="str" cm="1">
        <f t="array" ref="C313">_FV(A313,"Official name",TRUE)</f>
        <v>PRINCIPAL FINANCIAL GROUP, INC.</v>
      </c>
      <c r="D313" t="str" cm="1">
        <f t="array" ref="D313">_FV(A313,"Headquarters")</f>
        <v>711 High Street, DES MOINES, IA, 50392 US</v>
      </c>
      <c r="E313" s="3" cm="1">
        <f t="array" ref="E313">IFERROR(_FV(A313,"Employees"), "NA")</f>
        <v>19300</v>
      </c>
      <c r="F313" t="str" cm="1">
        <f t="array" ref="F313">_FV(A313,"Industry")</f>
        <v>Investment Banking &amp; Investment Services</v>
      </c>
      <c r="G313" s="3" cm="1">
        <f t="array" ref="G313">IFERROR(_FV(A313,"Year incorporated",TRUE), "NA")</f>
        <v>2001</v>
      </c>
      <c r="H313" s="3" t="str" cm="1">
        <f t="array" ref="H313">_FV(A313,"Exchange")</f>
        <v>Nasdaq Stock Market</v>
      </c>
      <c r="I313" t="str" cm="1">
        <f t="array" ref="I313">_FV(A313,"Currency")</f>
        <v>USD</v>
      </c>
      <c r="J313" s="7" cm="1">
        <f t="array" ref="J313">_FV(A313,"Price")</f>
        <v>75.3</v>
      </c>
      <c r="K313" s="7" cm="1">
        <f t="array" ref="K313">_FV(A313,"Previous close",TRUE)</f>
        <v>76.19</v>
      </c>
      <c r="L313" s="7" cm="1">
        <f t="array" ref="L313">_FV(A313,"Change")</f>
        <v>-0.89</v>
      </c>
      <c r="M313" s="4" cm="1">
        <f t="array" ref="M313">_FV(A313,"Change (%)",TRUE)</f>
        <v>-1.1680999999999999E-2</v>
      </c>
      <c r="N313" s="7" cm="1">
        <f t="array" ref="N313">IFERROR(_FV(A313,"Open"), "NA")</f>
        <v>76</v>
      </c>
      <c r="O313" s="7" cm="1">
        <f t="array" ref="O313">IFERROR(_FV(A313,"High"), "NA")</f>
        <v>76.209999999999994</v>
      </c>
      <c r="P313" s="7" cm="1">
        <f t="array" ref="P313">IFERROR(_FV(A313,"Low"), "NA")</f>
        <v>74.930000000000007</v>
      </c>
      <c r="Q313" s="7" cm="1">
        <f t="array" ref="Q313">IFERROR(_FV(A313,"52 week high",TRUE),"NA")</f>
        <v>96.17</v>
      </c>
      <c r="R313" s="7" cm="1">
        <f t="array" ref="R313">IFERROR(_FV(A313,"52 week low",TRUE),"NA")</f>
        <v>65.165000000000006</v>
      </c>
      <c r="S313" s="3" cm="1">
        <f t="array" ref="S313">_FV(A313,"Shares outstanding",TRUE)</f>
        <v>241714900</v>
      </c>
      <c r="T313" s="7" cm="1">
        <f t="array" ref="T313">_FV(A313,"Volume")</f>
        <v>240282</v>
      </c>
      <c r="U313" s="3" cm="1">
        <f t="array" ref="U313">IFERROR(_FV(A313,"Volume average",TRUE), "NA")</f>
        <v>819834</v>
      </c>
      <c r="V313" s="5" cm="1">
        <f t="array" ref="V313">IFERROR(_FV(A313,"Beta"), "NA")</f>
        <v>1.3120000000000001</v>
      </c>
      <c r="W313" s="3" cm="1">
        <f t="array" ref="W313">_FV(A313,"Market cap",TRUE)</f>
        <v>18201131970</v>
      </c>
      <c r="X313" s="7" cm="1">
        <f t="array" ref="X313">IFERROR(_FV(A313,"P/E",TRUE), "NA")</f>
        <v>11.776899999999999</v>
      </c>
      <c r="Y313" t="str" cm="1">
        <f t="array" ref="Y313">_FV(A313,"Instrument type",TRUE)</f>
        <v>Stock</v>
      </c>
      <c r="Z313" s="6" cm="1">
        <f t="array" ref="Z313">_FV(A313,"Last trade time",TRUE)</f>
        <v>45176.642993633592</v>
      </c>
      <c r="AA313" t="s">
        <v>89</v>
      </c>
      <c r="AB313">
        <v>4811600000</v>
      </c>
      <c r="AC313" s="3">
        <v>4848000000</v>
      </c>
      <c r="AD313" s="3" t="s">
        <v>26</v>
      </c>
      <c r="AE313" s="3">
        <v>99900000</v>
      </c>
      <c r="AF313" s="7" cm="1">
        <f t="array" ref="AF313">IFERROR(_xldudf_FS_EQUITYMETRICS($B313, "ytd_price_return_daily"),"NA")</f>
        <v>-8.1625000000000003E-2</v>
      </c>
    </row>
    <row r="314" spans="1:32" x14ac:dyDescent="0.2">
      <c r="A314" s="1" t="e" vm="313">
        <v>#VALUE!</v>
      </c>
      <c r="B314" t="str" cm="1">
        <f t="array" ref="B314">_FV(A314,"Ticker symbol",TRUE)</f>
        <v>PLD</v>
      </c>
      <c r="C314" t="str" cm="1">
        <f t="array" ref="C314">_FV(A314,"Official name",TRUE)</f>
        <v>PROLOGIS, INC.</v>
      </c>
      <c r="D314" t="str" cm="1">
        <f t="array" ref="D314">_FV(A314,"Headquarters")</f>
        <v>PIER 1 BAY 1, SAN FRANCISCO, CA, 94111 US</v>
      </c>
      <c r="E314" s="3" cm="1">
        <f t="array" ref="E314">IFERROR(_FV(A314,"Employees"), "NA")</f>
        <v>2466</v>
      </c>
      <c r="F314" t="str" cm="1">
        <f t="array" ref="F314">_FV(A314,"Industry")</f>
        <v>Residential &amp; Commercial REIT</v>
      </c>
      <c r="G314" s="3" cm="1">
        <f t="array" ref="G314">IFERROR(_FV(A314,"Year incorporated",TRUE), "NA")</f>
        <v>1997</v>
      </c>
      <c r="H314" s="3" t="str" cm="1">
        <f t="array" ref="H314">_FV(A314,"Exchange")</f>
        <v>New York Stock Exchange</v>
      </c>
      <c r="I314" t="str" cm="1">
        <f t="array" ref="I314">_FV(A314,"Currency")</f>
        <v>USD</v>
      </c>
      <c r="J314" s="7" cm="1">
        <f t="array" ref="J314">_FV(A314,"Price")</f>
        <v>121.965</v>
      </c>
      <c r="K314" s="7" cm="1">
        <f t="array" ref="K314">_FV(A314,"Previous close",TRUE)</f>
        <v>121.38</v>
      </c>
      <c r="L314" s="7" cm="1">
        <f t="array" ref="L314">_FV(A314,"Change")</f>
        <v>0.58499999999999996</v>
      </c>
      <c r="M314" s="4" cm="1">
        <f t="array" ref="M314">_FV(A314,"Change (%)",TRUE)</f>
        <v>4.8199999999999996E-3</v>
      </c>
      <c r="N314" s="7" cm="1">
        <f t="array" ref="N314">IFERROR(_FV(A314,"Open"), "NA")</f>
        <v>120.96</v>
      </c>
      <c r="O314" s="7" cm="1">
        <f t="array" ref="O314">IFERROR(_FV(A314,"High"), "NA")</f>
        <v>122.0047</v>
      </c>
      <c r="P314" s="7" cm="1">
        <f t="array" ref="P314">IFERROR(_FV(A314,"Low"), "NA")</f>
        <v>120.715</v>
      </c>
      <c r="Q314" s="7" cm="1">
        <f t="array" ref="Q314">IFERROR(_FV(A314,"52 week high",TRUE),"NA")</f>
        <v>136.66999999999999</v>
      </c>
      <c r="R314" s="7" cm="1">
        <f t="array" ref="R314">IFERROR(_FV(A314,"52 week low",TRUE),"NA")</f>
        <v>98.03</v>
      </c>
      <c r="S314" s="3" cm="1">
        <f t="array" ref="S314">_FV(A314,"Shares outstanding",TRUE)</f>
        <v>923862000</v>
      </c>
      <c r="T314" s="7" cm="1">
        <f t="array" ref="T314">_FV(A314,"Volume")</f>
        <v>310088</v>
      </c>
      <c r="U314" s="3" cm="1">
        <f t="array" ref="U314">IFERROR(_FV(A314,"Volume average",TRUE), "NA")</f>
        <v>1972024</v>
      </c>
      <c r="V314" s="5" cm="1">
        <f t="array" ref="V314">IFERROR(_FV(A314,"Beta"), "NA")</f>
        <v>0.99329999999999996</v>
      </c>
      <c r="W314" s="3" cm="1">
        <f t="array" ref="W314">_FV(A314,"Market cap",TRUE)</f>
        <v>112678828830</v>
      </c>
      <c r="X314" s="7" cm="1">
        <f t="array" ref="X314">IFERROR(_FV(A314,"P/E",TRUE), "NA")</f>
        <v>31.941800000000001</v>
      </c>
      <c r="Y314" t="str" cm="1">
        <f t="array" ref="Y314">_FV(A314,"Instrument type",TRUE)</f>
        <v>Stock</v>
      </c>
      <c r="Z314" s="6" cm="1">
        <f t="array" ref="Z314">_FV(A314,"Last trade time",TRUE)</f>
        <v>45176.642839582812</v>
      </c>
      <c r="AA314" t="s">
        <v>90</v>
      </c>
      <c r="AB314">
        <v>3364856000</v>
      </c>
      <c r="AC314" s="3">
        <v>278483000</v>
      </c>
      <c r="AD314" s="3">
        <v>377996000</v>
      </c>
      <c r="AE314" s="3">
        <v>2818205000</v>
      </c>
      <c r="AF314" s="7" cm="1">
        <f t="array" ref="AF314">IFERROR(_xldudf_FS_EQUITYMETRICS($B314, "ytd_price_return_daily"),"NA")</f>
        <v>8.2674999999999998E-2</v>
      </c>
    </row>
    <row r="315" spans="1:32" x14ac:dyDescent="0.2">
      <c r="A315" s="1" t="e" vm="314">
        <v>#VALUE!</v>
      </c>
      <c r="B315" t="str" cm="1">
        <f t="array" ref="B315">_FV(A315,"Ticker symbol",TRUE)</f>
        <v>PRU</v>
      </c>
      <c r="C315" t="str" cm="1">
        <f t="array" ref="C315">_FV(A315,"Official name",TRUE)</f>
        <v>PRUDENTIAL FINANCIAL, INC.</v>
      </c>
      <c r="D315" t="str" cm="1">
        <f t="array" ref="D315">_FV(A315,"Headquarters")</f>
        <v>751 BROAD ST, NEWARK, NJ, 07102 US</v>
      </c>
      <c r="E315" s="3" cm="1">
        <f t="array" ref="E315">IFERROR(_FV(A315,"Employees"), "NA")</f>
        <v>39854</v>
      </c>
      <c r="F315" t="str" cm="1">
        <f t="array" ref="F315">_FV(A315,"Industry")</f>
        <v>Insurance</v>
      </c>
      <c r="G315" s="3" cm="1">
        <f t="array" ref="G315">IFERROR(_FV(A315,"Year incorporated",TRUE), "NA")</f>
        <v>1999</v>
      </c>
      <c r="H315" s="3" t="str" cm="1">
        <f t="array" ref="H315">_FV(A315,"Exchange")</f>
        <v>New York Stock Exchange</v>
      </c>
      <c r="I315" t="str" cm="1">
        <f t="array" ref="I315">_FV(A315,"Currency")</f>
        <v>USD</v>
      </c>
      <c r="J315" s="7" cm="1">
        <f t="array" ref="J315">_FV(A315,"Price")</f>
        <v>94.32</v>
      </c>
      <c r="K315" s="7" cm="1">
        <f t="array" ref="K315">_FV(A315,"Previous close",TRUE)</f>
        <v>94.32</v>
      </c>
      <c r="L315" s="7" cm="1">
        <f t="array" ref="L315">_FV(A315,"Change")</f>
        <v>0</v>
      </c>
      <c r="M315" s="4" cm="1">
        <f t="array" ref="M315">_FV(A315,"Change (%)",TRUE)</f>
        <v>0</v>
      </c>
      <c r="N315" s="7" cm="1">
        <f t="array" ref="N315">IFERROR(_FV(A315,"Open"), "NA")</f>
        <v>94.24</v>
      </c>
      <c r="O315" s="7" cm="1">
        <f t="array" ref="O315">IFERROR(_FV(A315,"High"), "NA")</f>
        <v>94.67</v>
      </c>
      <c r="P315" s="7" cm="1">
        <f t="array" ref="P315">IFERROR(_FV(A315,"Low"), "NA")</f>
        <v>93.68</v>
      </c>
      <c r="Q315" s="7" cm="1">
        <f t="array" ref="Q315">IFERROR(_FV(A315,"52 week high",TRUE),"NA")</f>
        <v>110.96</v>
      </c>
      <c r="R315" s="7" cm="1">
        <f t="array" ref="R315">IFERROR(_FV(A315,"52 week low",TRUE),"NA")</f>
        <v>75.37</v>
      </c>
      <c r="S315" s="3" cm="1">
        <f t="array" ref="S315">_FV(A315,"Shares outstanding",TRUE)</f>
        <v>363000000</v>
      </c>
      <c r="T315" s="7" cm="1">
        <f t="array" ref="T315">_FV(A315,"Volume")</f>
        <v>181058</v>
      </c>
      <c r="U315" s="3" cm="1">
        <f t="array" ref="U315">IFERROR(_FV(A315,"Volume average",TRUE), "NA")</f>
        <v>1491807</v>
      </c>
      <c r="V315" s="5" cm="1">
        <f t="array" ref="V315">IFERROR(_FV(A315,"Beta"), "NA")</f>
        <v>1.4043000000000001</v>
      </c>
      <c r="W315" s="3" cm="1">
        <f t="array" ref="W315">_FV(A315,"Market cap",TRUE)</f>
        <v>34238159999</v>
      </c>
      <c r="X315" s="7" cm="1">
        <f t="array" ref="X315">IFERROR(_FV(A315,"P/E",TRUE), "NA")</f>
        <v>31.5304</v>
      </c>
      <c r="Y315" t="str" cm="1">
        <f t="array" ref="Y315">_FV(A315,"Instrument type",TRUE)</f>
        <v>Stock</v>
      </c>
      <c r="Z315" s="6" cm="1">
        <f t="array" ref="Z315">_FV(A315,"Last trade time",TRUE)</f>
        <v>45176.643017372655</v>
      </c>
      <c r="AA315" t="s">
        <v>91</v>
      </c>
      <c r="AB315">
        <v>-1438000000</v>
      </c>
      <c r="AC315" s="3">
        <v>17251000000</v>
      </c>
      <c r="AD315" s="3" t="s">
        <v>26</v>
      </c>
      <c r="AE315" s="3">
        <v>1746000000</v>
      </c>
      <c r="AF315" s="7" cm="1">
        <f t="array" ref="AF315">IFERROR(_xldudf_FS_EQUITYMETRICS($B315, "ytd_price_return_daily"),"NA")</f>
        <v>-5.0372E-2</v>
      </c>
    </row>
    <row r="316" spans="1:32" x14ac:dyDescent="0.2">
      <c r="A316" s="1" t="e" vm="315">
        <v>#VALUE!</v>
      </c>
      <c r="B316" t="str" cm="1">
        <f t="array" ref="B316">_FV(A316,"Ticker symbol",TRUE)</f>
        <v>PEG</v>
      </c>
      <c r="C316" t="str" cm="1">
        <f t="array" ref="C316">_FV(A316,"Official name",TRUE)</f>
        <v>PUBLIC SERVICE ENTERPRISE GROUP INCORPORATED</v>
      </c>
      <c r="D316" t="str" cm="1">
        <f t="array" ref="D316">_FV(A316,"Headquarters")</f>
        <v>Corporate Accounting Services, 80 Park Plaza, 9Th Floor, NEWARK, NJ, 07102-4194 US</v>
      </c>
      <c r="E316" s="3" cm="1">
        <f t="array" ref="E316">IFERROR(_FV(A316,"Employees"), "NA")</f>
        <v>12525</v>
      </c>
      <c r="F316" t="str" cm="1">
        <f t="array" ref="F316">_FV(A316,"Industry")</f>
        <v>Multiline Utilities</v>
      </c>
      <c r="G316" s="3" cm="1">
        <f t="array" ref="G316">IFERROR(_FV(A316,"Year incorporated",TRUE), "NA")</f>
        <v>1985</v>
      </c>
      <c r="H316" s="3" t="str" cm="1">
        <f t="array" ref="H316">_FV(A316,"Exchange")</f>
        <v>New York Stock Exchange</v>
      </c>
      <c r="I316" t="str" cm="1">
        <f t="array" ref="I316">_FV(A316,"Currency")</f>
        <v>USD</v>
      </c>
      <c r="J316" s="7" cm="1">
        <f t="array" ref="J316">_FV(A316,"Price")</f>
        <v>60.104999999999997</v>
      </c>
      <c r="K316" s="7" cm="1">
        <f t="array" ref="K316">_FV(A316,"Previous close",TRUE)</f>
        <v>58.67</v>
      </c>
      <c r="L316" s="7" cm="1">
        <f t="array" ref="L316">_FV(A316,"Change")</f>
        <v>1.4350000000000001</v>
      </c>
      <c r="M316" s="4" cm="1">
        <f t="array" ref="M316">_FV(A316,"Change (%)",TRUE)</f>
        <v>2.4458999999999998E-2</v>
      </c>
      <c r="N316" s="7" cm="1">
        <f t="array" ref="N316">IFERROR(_FV(A316,"Open"), "NA")</f>
        <v>59.23</v>
      </c>
      <c r="O316" s="7" cm="1">
        <f t="array" ref="O316">IFERROR(_FV(A316,"High"), "NA")</f>
        <v>60.18</v>
      </c>
      <c r="P316" s="7" cm="1">
        <f t="array" ref="P316">IFERROR(_FV(A316,"Low"), "NA")</f>
        <v>59.045000000000002</v>
      </c>
      <c r="Q316" s="7" cm="1">
        <f t="array" ref="Q316">IFERROR(_FV(A316,"52 week high",TRUE),"NA")</f>
        <v>69.27</v>
      </c>
      <c r="R316" s="7" cm="1">
        <f t="array" ref="R316">IFERROR(_FV(A316,"52 week low",TRUE),"NA")</f>
        <v>52.51</v>
      </c>
      <c r="S316" s="3" cm="1">
        <f t="array" ref="S316">_FV(A316,"Shares outstanding",TRUE)</f>
        <v>499111100</v>
      </c>
      <c r="T316" s="7" cm="1">
        <f t="array" ref="T316">_FV(A316,"Volume")</f>
        <v>683225</v>
      </c>
      <c r="U316" s="3" cm="1">
        <f t="array" ref="U316">IFERROR(_FV(A316,"Volume average",TRUE), "NA")</f>
        <v>2161990</v>
      </c>
      <c r="V316" s="5" cm="1">
        <f t="array" ref="V316">IFERROR(_FV(A316,"Beta"), "NA")</f>
        <v>0.60189999999999999</v>
      </c>
      <c r="W316" s="3" cm="1">
        <f t="array" ref="W316">_FV(A316,"Market cap",TRUE)</f>
        <v>29567340000</v>
      </c>
      <c r="X316" s="7" cm="1">
        <f t="array" ref="X316">IFERROR(_FV(A316,"P/E",TRUE), "NA")</f>
        <v>10.5581</v>
      </c>
      <c r="Y316" t="str" cm="1">
        <f t="array" ref="Y316">_FV(A316,"Instrument type",TRUE)</f>
        <v>Stock</v>
      </c>
      <c r="Z316" s="6" cm="1">
        <f t="array" ref="Z316">_FV(A316,"Last trade time",TRUE)</f>
        <v>45176.642998425785</v>
      </c>
      <c r="AA316" t="s">
        <v>92</v>
      </c>
      <c r="AB316">
        <v>1031000000</v>
      </c>
      <c r="AC316" s="3">
        <v>465000000</v>
      </c>
      <c r="AD316" s="3">
        <v>1944000000</v>
      </c>
      <c r="AE316" s="3">
        <v>6680000000</v>
      </c>
      <c r="AF316" s="7" cm="1">
        <f t="array" ref="AF316">IFERROR(_xldudf_FS_EQUITYMETRICS($B316, "ytd_price_return_daily"),"NA")</f>
        <v>-3.9008000000000001E-2</v>
      </c>
    </row>
    <row r="317" spans="1:32" x14ac:dyDescent="0.2">
      <c r="A317" s="1" t="e" vm="316">
        <v>#VALUE!</v>
      </c>
      <c r="B317" t="str" cm="1">
        <f t="array" ref="B317">_FV(A317,"Ticker symbol",TRUE)</f>
        <v>PSA</v>
      </c>
      <c r="C317" t="str" cm="1">
        <f t="array" ref="C317">_FV(A317,"Official name",TRUE)</f>
        <v>PUBLIC STORAGE OPERATING COMPANY</v>
      </c>
      <c r="D317" t="str" cm="1">
        <f t="array" ref="D317">_FV(A317,"Headquarters")</f>
        <v>701 Western Ave, GLENDALE, CA, 91201-2349 US</v>
      </c>
      <c r="E317" s="3" cm="1">
        <f t="array" ref="E317">IFERROR(_FV(A317,"Employees"), "NA")</f>
        <v>5900</v>
      </c>
      <c r="F317" t="str" cm="1">
        <f t="array" ref="F317">_FV(A317,"Industry")</f>
        <v>Residential &amp; Commercial REIT</v>
      </c>
      <c r="G317" s="3" cm="1">
        <f t="array" ref="G317">IFERROR(_FV(A317,"Year incorporated",TRUE), "NA")</f>
        <v>2007</v>
      </c>
      <c r="H317" s="3" t="str" cm="1">
        <f t="array" ref="H317">_FV(A317,"Exchange")</f>
        <v>New York Stock Exchange</v>
      </c>
      <c r="I317" t="str" cm="1">
        <f t="array" ref="I317">_FV(A317,"Currency")</f>
        <v>USD</v>
      </c>
      <c r="J317" s="7" cm="1">
        <f t="array" ref="J317">_FV(A317,"Price")</f>
        <v>271.16500000000002</v>
      </c>
      <c r="K317" s="7" cm="1">
        <f t="array" ref="K317">_FV(A317,"Previous close",TRUE)</f>
        <v>268.73</v>
      </c>
      <c r="L317" s="7" cm="1">
        <f t="array" ref="L317">_FV(A317,"Change")</f>
        <v>2.4350000000000001</v>
      </c>
      <c r="M317" s="4" cm="1">
        <f t="array" ref="M317">_FV(A317,"Change (%)",TRUE)</f>
        <v>9.0609999999999996E-3</v>
      </c>
      <c r="N317" s="7" cm="1">
        <f t="array" ref="N317">IFERROR(_FV(A317,"Open"), "NA")</f>
        <v>269.35000000000002</v>
      </c>
      <c r="O317" s="7" cm="1">
        <f t="array" ref="O317">IFERROR(_FV(A317,"High"), "NA")</f>
        <v>271.39</v>
      </c>
      <c r="P317" s="7" cm="1">
        <f t="array" ref="P317">IFERROR(_FV(A317,"Low"), "NA")</f>
        <v>268.56</v>
      </c>
      <c r="Q317" s="7" cm="1">
        <f t="array" ref="Q317">IFERROR(_FV(A317,"52 week high",TRUE),"NA")</f>
        <v>343.47</v>
      </c>
      <c r="R317" s="7" cm="1">
        <f t="array" ref="R317">IFERROR(_FV(A317,"52 week low",TRUE),"NA")</f>
        <v>266.01010000000002</v>
      </c>
      <c r="S317" s="3" cm="1">
        <f t="array" ref="S317">_FV(A317,"Shares outstanding",TRUE)</f>
        <v>175829500</v>
      </c>
      <c r="T317" s="7" cm="1">
        <f t="array" ref="T317">_FV(A317,"Volume")</f>
        <v>129608</v>
      </c>
      <c r="U317" s="3" cm="1">
        <f t="array" ref="U317">IFERROR(_FV(A317,"Volume average",TRUE), "NA")</f>
        <v>828085</v>
      </c>
      <c r="V317" s="5" cm="1">
        <f t="array" ref="V317">IFERROR(_FV(A317,"Beta"), "NA")</f>
        <v>0.47320000000000001</v>
      </c>
      <c r="W317" s="3" cm="1">
        <f t="array" ref="W317">_FV(A317,"Market cap",TRUE)</f>
        <v>47678806367</v>
      </c>
      <c r="X317" s="7" cm="1">
        <f t="array" ref="X317">IFERROR(_FV(A317,"P/E",TRUE), "NA")</f>
        <v>11.6395</v>
      </c>
      <c r="Y317" t="str" cm="1">
        <f t="array" ref="Y317">_FV(A317,"Instrument type",TRUE)</f>
        <v>Stock</v>
      </c>
      <c r="Z317" s="6" cm="1">
        <f t="array" ref="Z317">_FV(A317,"Last trade time",TRUE)</f>
        <v>45176.642980693752</v>
      </c>
      <c r="AA317" t="s">
        <v>93</v>
      </c>
      <c r="AB317">
        <v>4349147000</v>
      </c>
      <c r="AC317" s="3">
        <v>775253000</v>
      </c>
      <c r="AD317" s="3" t="s">
        <v>26</v>
      </c>
      <c r="AE317" s="3">
        <v>514679999.99999994</v>
      </c>
      <c r="AF317" s="7" cm="1">
        <f t="array" ref="AF317">IFERROR(_xldudf_FS_EQUITYMETRICS($B317, "ytd_price_return_daily"),"NA")</f>
        <v>-3.2120999999999997E-2</v>
      </c>
    </row>
    <row r="318" spans="1:32" x14ac:dyDescent="0.2">
      <c r="A318" s="1" t="e" vm="317">
        <v>#VALUE!</v>
      </c>
      <c r="B318" t="str" cm="1">
        <f t="array" ref="B318">_FV(A318,"Ticker symbol",TRUE)</f>
        <v>PHM</v>
      </c>
      <c r="C318" t="str" cm="1">
        <f t="array" ref="C318">_FV(A318,"Official name",TRUE)</f>
        <v>PULTEGROUP, INC.</v>
      </c>
      <c r="D318" t="str" cm="1">
        <f t="array" ref="D318">_FV(A318,"Headquarters")</f>
        <v>3350 Peachtree Road Northeast, Suite 1500, ATLANTA, GA, 30326 US</v>
      </c>
      <c r="E318" s="3" cm="1">
        <f t="array" ref="E318">IFERROR(_FV(A318,"Employees"), "NA")</f>
        <v>6524</v>
      </c>
      <c r="F318" t="str" cm="1">
        <f t="array" ref="F318">_FV(A318,"Industry")</f>
        <v>Homebuilding &amp; Construction Supplies</v>
      </c>
      <c r="G318" s="3" cm="1">
        <f t="array" ref="G318">IFERROR(_FV(A318,"Year incorporated",TRUE), "NA")</f>
        <v>1987</v>
      </c>
      <c r="H318" s="3" t="str" cm="1">
        <f t="array" ref="H318">_FV(A318,"Exchange")</f>
        <v>New York Stock Exchange</v>
      </c>
      <c r="I318" t="str" cm="1">
        <f t="array" ref="I318">_FV(A318,"Currency")</f>
        <v>USD</v>
      </c>
      <c r="J318" s="7" cm="1">
        <f t="array" ref="J318">_FV(A318,"Price")</f>
        <v>81.010000000000005</v>
      </c>
      <c r="K318" s="7" cm="1">
        <f t="array" ref="K318">_FV(A318,"Previous close",TRUE)</f>
        <v>79.209999999999994</v>
      </c>
      <c r="L318" s="7" cm="1">
        <f t="array" ref="L318">_FV(A318,"Change")</f>
        <v>1.8</v>
      </c>
      <c r="M318" s="4" cm="1">
        <f t="array" ref="M318">_FV(A318,"Change (%)",TRUE)</f>
        <v>2.2724000000000001E-2</v>
      </c>
      <c r="N318" s="7" cm="1">
        <f t="array" ref="N318">IFERROR(_FV(A318,"Open"), "NA")</f>
        <v>78.95</v>
      </c>
      <c r="O318" s="7" cm="1">
        <f t="array" ref="O318">IFERROR(_FV(A318,"High"), "NA")</f>
        <v>81.38</v>
      </c>
      <c r="P318" s="7" cm="1">
        <f t="array" ref="P318">IFERROR(_FV(A318,"Low"), "NA")</f>
        <v>78.760000000000005</v>
      </c>
      <c r="Q318" s="7" cm="1">
        <f t="array" ref="Q318">IFERROR(_FV(A318,"52 week high",TRUE),"NA")</f>
        <v>86.155000000000001</v>
      </c>
      <c r="R318" s="7" cm="1">
        <f t="array" ref="R318">IFERROR(_FV(A318,"52 week low",TRUE),"NA")</f>
        <v>35.99</v>
      </c>
      <c r="S318" s="3" cm="1">
        <f t="array" ref="S318">_FV(A318,"Shares outstanding",TRUE)</f>
        <v>219445500</v>
      </c>
      <c r="T318" s="7" cm="1">
        <f t="array" ref="T318">_FV(A318,"Volume")</f>
        <v>786133</v>
      </c>
      <c r="U318" s="3" cm="1">
        <f t="array" ref="U318">IFERROR(_FV(A318,"Volume average",TRUE), "NA")</f>
        <v>2302178</v>
      </c>
      <c r="V318" s="5" cm="1">
        <f t="array" ref="V318">IFERROR(_FV(A318,"Beta"), "NA")</f>
        <v>1.3947000000000001</v>
      </c>
      <c r="W318" s="3" cm="1">
        <f t="array" ref="W318">_FV(A318,"Market cap",TRUE)</f>
        <v>17777279955</v>
      </c>
      <c r="X318" s="7" cm="1">
        <f t="array" ref="X318">IFERROR(_FV(A318,"P/E",TRUE), "NA")</f>
        <v>6.5396999999999998</v>
      </c>
      <c r="Y318" t="str" cm="1">
        <f t="array" ref="Y318">_FV(A318,"Instrument type",TRUE)</f>
        <v>Stock</v>
      </c>
      <c r="Z318" s="6" cm="1">
        <f t="array" ref="Z318">_FV(A318,"Last trade time",TRUE)</f>
        <v>45176.642988286716</v>
      </c>
      <c r="AA318" t="s">
        <v>94</v>
      </c>
      <c r="AB318">
        <v>2617317000</v>
      </c>
      <c r="AC318" s="3">
        <v>1053104000</v>
      </c>
      <c r="AD318" s="3" t="s">
        <v>26</v>
      </c>
      <c r="AE318" s="3">
        <v>2355993000</v>
      </c>
      <c r="AF318" s="7" cm="1">
        <f t="array" ref="AF318">IFERROR(_xldudf_FS_EQUITYMETRICS($B318, "ytd_price_return_daily"),"NA")</f>
        <v>0.71074000000000004</v>
      </c>
    </row>
    <row r="319" spans="1:32" x14ac:dyDescent="0.2">
      <c r="A319" s="1" t="e" vm="318">
        <v>#VALUE!</v>
      </c>
      <c r="B319" t="str" cm="1">
        <f t="array" ref="B319">_FV(A319,"Ticker symbol",TRUE)</f>
        <v>QEPC</v>
      </c>
      <c r="C319" t="str" cm="1">
        <f t="array" ref="C319">_FV(A319,"Official name",TRUE)</f>
        <v>Q.E.P. CO., INC.</v>
      </c>
      <c r="D319" t="str" cm="1">
        <f t="array" ref="D319">_FV(A319,"Headquarters")</f>
        <v>1001 Broken Sound Pkwy NW, BOCA RATON, FL, 33487-3532 US</v>
      </c>
      <c r="E319" s="3" cm="1">
        <f t="array" ref="E319">IFERROR(_FV(A319,"Employees"), "NA")</f>
        <v>360</v>
      </c>
      <c r="F319" t="str" cm="1">
        <f t="array" ref="F319">_FV(A319,"Industry")</f>
        <v>Homebuilding &amp; Construction Supplies</v>
      </c>
      <c r="G319" s="3" cm="1">
        <f t="array" ref="G319">IFERROR(_FV(A319,"Year incorporated",TRUE), "NA")</f>
        <v>1996</v>
      </c>
      <c r="H319" s="3" t="str" cm="1">
        <f t="array" ref="H319">_FV(A319,"Exchange")</f>
        <v>OTC Markets</v>
      </c>
      <c r="I319" t="str" cm="1">
        <f t="array" ref="I319">_FV(A319,"Currency")</f>
        <v>USD</v>
      </c>
      <c r="J319" s="7" cm="1">
        <f t="array" ref="J319">_FV(A319,"Price")</f>
        <v>12.02</v>
      </c>
      <c r="K319" s="7" cm="1">
        <f t="array" ref="K319">_FV(A319,"Previous close",TRUE)</f>
        <v>12.02</v>
      </c>
      <c r="L319" s="7" cm="1">
        <f t="array" ref="L319">_FV(A319,"Change")</f>
        <v>0</v>
      </c>
      <c r="M319" s="4" cm="1">
        <f t="array" ref="M319">_FV(A319,"Change (%)",TRUE)</f>
        <v>0</v>
      </c>
      <c r="N319" s="7" cm="1">
        <f t="array" ref="N319">IFERROR(_FV(A319,"Open"), "NA")</f>
        <v>12.02</v>
      </c>
      <c r="O319" s="7" cm="1">
        <f t="array" ref="O319">IFERROR(_FV(A319,"High"), "NA")</f>
        <v>12.02</v>
      </c>
      <c r="P319" s="7" cm="1">
        <f t="array" ref="P319">IFERROR(_FV(A319,"Low"), "NA")</f>
        <v>12.02</v>
      </c>
      <c r="Q319" s="7" cm="1">
        <f t="array" ref="Q319">IFERROR(_FV(A319,"52 week high",TRUE),"NA")</f>
        <v>20.98</v>
      </c>
      <c r="R319" s="7" cm="1">
        <f t="array" ref="R319">IFERROR(_FV(A319,"52 week low",TRUE),"NA")</f>
        <v>11.15</v>
      </c>
      <c r="S319" s="3" cm="1">
        <f t="array" ref="S319">_FV(A319,"Shares outstanding",TRUE)</f>
        <v>3293000</v>
      </c>
      <c r="T319" s="7" cm="1">
        <f t="array" ref="T319">_FV(A319,"Volume")</f>
        <v>32</v>
      </c>
      <c r="U319" s="3" cm="1">
        <f t="array" ref="U319">IFERROR(_FV(A319,"Volume average",TRUE), "NA")</f>
        <v>960</v>
      </c>
      <c r="V319" s="5" cm="1">
        <f t="array" ref="V319">IFERROR(_FV(A319,"Beta"), "NA")</f>
        <v>-0.246</v>
      </c>
      <c r="W319" s="3" cm="1">
        <f t="array" ref="W319">_FV(A319,"Market cap",TRUE)</f>
        <v>39581860</v>
      </c>
      <c r="X319" s="7" cm="1">
        <f t="array" ref="X319">IFERROR(_FV(A319,"P/E",TRUE), "NA")</f>
        <v>15.6844</v>
      </c>
      <c r="Y319" t="str" cm="1">
        <f t="array" ref="Y319">_FV(A319,"Instrument type",TRUE)</f>
        <v>Stock</v>
      </c>
      <c r="Z319" s="6" cm="1">
        <f t="array" ref="Z319">_FV(A319,"Last trade time",TRUE)</f>
        <v>45170.775767279687</v>
      </c>
      <c r="AA319" t="s">
        <v>95</v>
      </c>
      <c r="AB319">
        <v>-63000</v>
      </c>
      <c r="AC319" s="3" t="s">
        <v>26</v>
      </c>
      <c r="AD319" s="3">
        <v>49499000</v>
      </c>
      <c r="AE319" s="3">
        <v>83610000</v>
      </c>
      <c r="AF319" s="7" cm="1">
        <f t="array" ref="AF319">IFERROR(_xldudf_FS_EQUITYMETRICS($B319, "ytd_price_return_daily"),"NA")</f>
        <v>-0.1582633</v>
      </c>
    </row>
    <row r="320" spans="1:32" x14ac:dyDescent="0.2">
      <c r="A320" s="1" t="e" vm="319">
        <v>#VALUE!</v>
      </c>
      <c r="B320" t="str" cm="1">
        <f t="array" ref="B320">_FV(A320,"Ticker symbol",TRUE)</f>
        <v>QCOM</v>
      </c>
      <c r="C320" t="str" cm="1">
        <f t="array" ref="C320">_FV(A320,"Official name",TRUE)</f>
        <v>QUALCOMM INCORPORATED</v>
      </c>
      <c r="D320" t="str" cm="1">
        <f t="array" ref="D320">_FV(A320,"Headquarters")</f>
        <v>5775 Morehouse Dr, SAN DIEGO, CA, 92121 US</v>
      </c>
      <c r="E320" s="3" cm="1">
        <f t="array" ref="E320">IFERROR(_FV(A320,"Employees"), "NA")</f>
        <v>51000</v>
      </c>
      <c r="F320" t="str" cm="1">
        <f t="array" ref="F320">_FV(A320,"Industry")</f>
        <v>Semiconductors &amp; Semiconductor Equipment</v>
      </c>
      <c r="G320" s="3" cm="1">
        <f t="array" ref="G320">IFERROR(_FV(A320,"Year incorporated",TRUE), "NA")</f>
        <v>1991</v>
      </c>
      <c r="H320" s="3" t="str" cm="1">
        <f t="array" ref="H320">_FV(A320,"Exchange")</f>
        <v>Nasdaq Stock Market</v>
      </c>
      <c r="I320" t="str" cm="1">
        <f t="array" ref="I320">_FV(A320,"Currency")</f>
        <v>USD</v>
      </c>
      <c r="J320" s="7" cm="1">
        <f t="array" ref="J320">_FV(A320,"Price")</f>
        <v>107.22</v>
      </c>
      <c r="K320" s="7" cm="1">
        <f t="array" ref="K320">_FV(A320,"Previous close",TRUE)</f>
        <v>114.68</v>
      </c>
      <c r="L320" s="7" cm="1">
        <f t="array" ref="L320">_FV(A320,"Change")</f>
        <v>-7.46</v>
      </c>
      <c r="M320" s="4" cm="1">
        <f t="array" ref="M320">_FV(A320,"Change (%)",TRUE)</f>
        <v>-6.5050999999999998E-2</v>
      </c>
      <c r="N320" s="7" cm="1">
        <f t="array" ref="N320">IFERROR(_FV(A320,"Open"), "NA")</f>
        <v>110.6</v>
      </c>
      <c r="O320" s="7" cm="1">
        <f t="array" ref="O320">IFERROR(_FV(A320,"High"), "NA")</f>
        <v>110.6962</v>
      </c>
      <c r="P320" s="7" cm="1">
        <f t="array" ref="P320">IFERROR(_FV(A320,"Low"), "NA")</f>
        <v>106.4345</v>
      </c>
      <c r="Q320" s="7" cm="1">
        <f t="array" ref="Q320">IFERROR(_FV(A320,"52 week high",TRUE),"NA")</f>
        <v>139.94</v>
      </c>
      <c r="R320" s="7" cm="1">
        <f t="array" ref="R320">IFERROR(_FV(A320,"52 week low",TRUE),"NA")</f>
        <v>101.47</v>
      </c>
      <c r="S320" s="3" cm="1">
        <f t="array" ref="S320">_FV(A320,"Shares outstanding",TRUE)</f>
        <v>1116000000</v>
      </c>
      <c r="T320" s="7" cm="1">
        <f t="array" ref="T320">_FV(A320,"Volume")</f>
        <v>6872130</v>
      </c>
      <c r="U320" s="3" cm="1">
        <f t="array" ref="U320">IFERROR(_FV(A320,"Volume average",TRUE), "NA")</f>
        <v>8136479</v>
      </c>
      <c r="V320" s="5" cm="1">
        <f t="array" ref="V320">IFERROR(_FV(A320,"Beta"), "NA")</f>
        <v>1.2523</v>
      </c>
      <c r="W320" s="3" cm="1">
        <f t="array" ref="W320">_FV(A320,"Market cap",TRUE)</f>
        <v>119657520000</v>
      </c>
      <c r="X320" s="7" cm="1">
        <f t="array" ref="X320">IFERROR(_FV(A320,"P/E",TRUE), "NA")</f>
        <v>14.984299999999999</v>
      </c>
      <c r="Y320" t="str" cm="1">
        <f t="array" ref="Y320">_FV(A320,"Instrument type",TRUE)</f>
        <v>Stock</v>
      </c>
      <c r="Z320" s="6" cm="1">
        <f t="array" ref="Z320">_FV(A320,"Last trade time",TRUE)</f>
        <v>45176.64300625</v>
      </c>
      <c r="AA320" t="s">
        <v>96</v>
      </c>
      <c r="AB320">
        <v>12936000000</v>
      </c>
      <c r="AC320" s="3">
        <v>2773000000</v>
      </c>
      <c r="AD320" s="3">
        <v>4175000000</v>
      </c>
      <c r="AE320" s="3">
        <v>11866000000</v>
      </c>
      <c r="AF320" s="7" cm="1">
        <f t="array" ref="AF320">IFERROR(_xldudf_FS_EQUITYMETRICS($B320, "ytd_price_return_daily"),"NA")</f>
        <v>6.0123999999999997E-2</v>
      </c>
    </row>
    <row r="321" spans="1:32" x14ac:dyDescent="0.2">
      <c r="A321" s="1" t="e" vm="320">
        <v>#VALUE!</v>
      </c>
      <c r="B321" t="str" cm="1">
        <f t="array" ref="B321">_FV(A321,"Ticker symbol",TRUE)</f>
        <v>PWR</v>
      </c>
      <c r="C321" t="str" cm="1">
        <f t="array" ref="C321">_FV(A321,"Official name",TRUE)</f>
        <v>QUANTA SERVICES, INC.</v>
      </c>
      <c r="D321" t="str" cm="1">
        <f t="array" ref="D321">_FV(A321,"Headquarters")</f>
        <v>2727 NORTH LOOP WEST, HOUSTON, TX, 77008-1044 US</v>
      </c>
      <c r="E321" s="3" cm="1">
        <f t="array" ref="E321">IFERROR(_FV(A321,"Employees"), "NA")</f>
        <v>47300</v>
      </c>
      <c r="F321" t="str" cm="1">
        <f t="array" ref="F321">_FV(A321,"Industry")</f>
        <v>Construction &amp; Engineering</v>
      </c>
      <c r="G321" s="3" cm="1">
        <f t="array" ref="G321">IFERROR(_FV(A321,"Year incorporated",TRUE), "NA")</f>
        <v>1997</v>
      </c>
      <c r="H321" s="3" t="str" cm="1">
        <f t="array" ref="H321">_FV(A321,"Exchange")</f>
        <v>New York Stock Exchange</v>
      </c>
      <c r="I321" t="str" cm="1">
        <f t="array" ref="I321">_FV(A321,"Currency")</f>
        <v>USD</v>
      </c>
      <c r="J321" s="7" cm="1">
        <f t="array" ref="J321">_FV(A321,"Price")</f>
        <v>208.05</v>
      </c>
      <c r="K321" s="7" cm="1">
        <f t="array" ref="K321">_FV(A321,"Previous close",TRUE)</f>
        <v>209.09</v>
      </c>
      <c r="L321" s="7" cm="1">
        <f t="array" ref="L321">_FV(A321,"Change")</f>
        <v>-1.04</v>
      </c>
      <c r="M321" s="4" cm="1">
        <f t="array" ref="M321">_FV(A321,"Change (%)",TRUE)</f>
        <v>-4.9740000000000001E-3</v>
      </c>
      <c r="N321" s="7" cm="1">
        <f t="array" ref="N321">IFERROR(_FV(A321,"Open"), "NA")</f>
        <v>208.31</v>
      </c>
      <c r="O321" s="7" cm="1">
        <f t="array" ref="O321">IFERROR(_FV(A321,"High"), "NA")</f>
        <v>208.893</v>
      </c>
      <c r="P321" s="7" cm="1">
        <f t="array" ref="P321">IFERROR(_FV(A321,"Low"), "NA")</f>
        <v>205.42850000000001</v>
      </c>
      <c r="Q321" s="7" cm="1">
        <f t="array" ref="Q321">IFERROR(_FV(A321,"52 week high",TRUE),"NA")</f>
        <v>212.82</v>
      </c>
      <c r="R321" s="7" cm="1">
        <f t="array" ref="R321">IFERROR(_FV(A321,"52 week low",TRUE),"NA")</f>
        <v>123.25</v>
      </c>
      <c r="S321" s="3" cm="1">
        <f t="array" ref="S321">_FV(A321,"Shares outstanding",TRUE)</f>
        <v>145199000</v>
      </c>
      <c r="T321" s="7" cm="1">
        <f t="array" ref="T321">_FV(A321,"Volume")</f>
        <v>163017</v>
      </c>
      <c r="U321" s="3" cm="1">
        <f t="array" ref="U321">IFERROR(_FV(A321,"Volume average",TRUE), "NA")</f>
        <v>658963</v>
      </c>
      <c r="V321" s="5" cm="1">
        <f t="array" ref="V321">IFERROR(_FV(A321,"Beta"), "NA")</f>
        <v>1.0773999999999999</v>
      </c>
      <c r="W321" s="3" cm="1">
        <f t="array" ref="W321">_FV(A321,"Market cap",TRUE)</f>
        <v>30208651950</v>
      </c>
      <c r="X321" s="7" cm="1">
        <f t="array" ref="X321">IFERROR(_FV(A321,"P/E",TRUE), "NA")</f>
        <v>53.4572</v>
      </c>
      <c r="Y321" t="str" cm="1">
        <f t="array" ref="Y321">_FV(A321,"Instrument type",TRUE)</f>
        <v>Stock</v>
      </c>
      <c r="Z321" s="6" cm="1">
        <f t="array" ref="Z321">_FV(A321,"Last trade time",TRUE)</f>
        <v>45176.642602279688</v>
      </c>
      <c r="AA321" t="s">
        <v>97</v>
      </c>
      <c r="AB321">
        <v>491189000</v>
      </c>
      <c r="AC321" s="3">
        <v>229100000</v>
      </c>
      <c r="AD321" s="3">
        <v>4754731000</v>
      </c>
      <c r="AE321" s="3">
        <v>3406194000</v>
      </c>
      <c r="AF321" s="7" cm="1">
        <f t="array" ref="AF321">IFERROR(_xldudf_FS_EQUITYMETRICS($B321, "ytd_price_return_daily"),"NA")</f>
        <v>0.465333</v>
      </c>
    </row>
    <row r="322" spans="1:32" x14ac:dyDescent="0.2">
      <c r="A322" s="1" t="e" vm="321">
        <v>#VALUE!</v>
      </c>
      <c r="B322" t="str" cm="1">
        <f t="array" ref="B322">_FV(A322,"Ticker symbol",TRUE)</f>
        <v>DGX</v>
      </c>
      <c r="C322" t="str" cm="1">
        <f t="array" ref="C322">_FV(A322,"Official name",TRUE)</f>
        <v>QUEST DIAGNOSTICS INCORPORATED</v>
      </c>
      <c r="D322" t="str" cm="1">
        <f t="array" ref="D322">_FV(A322,"Headquarters")</f>
        <v>500 Plaza Drive, SECAUCUS, NJ, 07094 US</v>
      </c>
      <c r="E322" s="3" cm="1">
        <f t="array" ref="E322">IFERROR(_FV(A322,"Employees"), "NA")</f>
        <v>40000</v>
      </c>
      <c r="F322" t="str" cm="1">
        <f t="array" ref="F322">_FV(A322,"Industry")</f>
        <v>Healthcare Providers &amp; Services</v>
      </c>
      <c r="G322" s="3" cm="1">
        <f t="array" ref="G322">IFERROR(_FV(A322,"Year incorporated",TRUE), "NA")</f>
        <v>1996</v>
      </c>
      <c r="H322" s="3" t="str" cm="1">
        <f t="array" ref="H322">_FV(A322,"Exchange")</f>
        <v>New York Stock Exchange</v>
      </c>
      <c r="I322" t="str" cm="1">
        <f t="array" ref="I322">_FV(A322,"Currency")</f>
        <v>USD</v>
      </c>
      <c r="J322" s="7" cm="1">
        <f t="array" ref="J322">_FV(A322,"Price")</f>
        <v>127.6525</v>
      </c>
      <c r="K322" s="7" cm="1">
        <f t="array" ref="K322">_FV(A322,"Previous close",TRUE)</f>
        <v>127.14</v>
      </c>
      <c r="L322" s="7" cm="1">
        <f t="array" ref="L322">_FV(A322,"Change")</f>
        <v>0.51249999999999996</v>
      </c>
      <c r="M322" s="4" cm="1">
        <f t="array" ref="M322">_FV(A322,"Change (%)",TRUE)</f>
        <v>4.0309999999999999E-3</v>
      </c>
      <c r="N322" s="7" cm="1">
        <f t="array" ref="N322">IFERROR(_FV(A322,"Open"), "NA")</f>
        <v>127.68</v>
      </c>
      <c r="O322" s="7" cm="1">
        <f t="array" ref="O322">IFERROR(_FV(A322,"High"), "NA")</f>
        <v>128.17500000000001</v>
      </c>
      <c r="P322" s="7" cm="1">
        <f t="array" ref="P322">IFERROR(_FV(A322,"Low"), "NA")</f>
        <v>127.30500000000001</v>
      </c>
      <c r="Q322" s="7" cm="1">
        <f t="array" ref="Q322">IFERROR(_FV(A322,"52 week high",TRUE),"NA")</f>
        <v>158.3356</v>
      </c>
      <c r="R322" s="7" cm="1">
        <f t="array" ref="R322">IFERROR(_FV(A322,"52 week low",TRUE),"NA")</f>
        <v>120.4</v>
      </c>
      <c r="S322" s="3" cm="1">
        <f t="array" ref="S322">_FV(A322,"Shares outstanding",TRUE)</f>
        <v>112235000</v>
      </c>
      <c r="T322" s="7" cm="1">
        <f t="array" ref="T322">_FV(A322,"Volume")</f>
        <v>86516</v>
      </c>
      <c r="U322" s="3" cm="1">
        <f t="array" ref="U322">IFERROR(_FV(A322,"Volume average",TRUE), "NA")</f>
        <v>688618</v>
      </c>
      <c r="V322" s="5" cm="1">
        <f t="array" ref="V322">IFERROR(_FV(A322,"Beta"), "NA")</f>
        <v>0.94340000000000002</v>
      </c>
      <c r="W322" s="3" cm="1">
        <f t="array" ref="W322">_FV(A322,"Market cap",TRUE)</f>
        <v>14327078337</v>
      </c>
      <c r="X322" s="7" cm="1">
        <f t="array" ref="X322">IFERROR(_FV(A322,"P/E",TRUE), "NA")</f>
        <v>18.5276</v>
      </c>
      <c r="Y322" t="str" cm="1">
        <f t="array" ref="Y322">_FV(A322,"Instrument type",TRUE)</f>
        <v>Stock</v>
      </c>
      <c r="Z322" s="6" cm="1">
        <f t="array" ref="Z322">_FV(A322,"Last trade time",TRUE)</f>
        <v>45176.642967800784</v>
      </c>
      <c r="AA322" t="s">
        <v>98</v>
      </c>
      <c r="AB322">
        <v>946000000</v>
      </c>
      <c r="AC322" s="3">
        <v>315000000</v>
      </c>
      <c r="AD322" s="3">
        <v>1195000000</v>
      </c>
      <c r="AE322" s="3">
        <v>1551000000</v>
      </c>
      <c r="AF322" s="7" cm="1">
        <f t="array" ref="AF322">IFERROR(_xldudf_FS_EQUITYMETRICS($B322, "ytd_price_return_daily"),"NA")</f>
        <v>-0.18665300000000001</v>
      </c>
    </row>
    <row r="323" spans="1:32" x14ac:dyDescent="0.2">
      <c r="A323" s="1" t="e" vm="322">
        <v>#VALUE!</v>
      </c>
      <c r="B323" t="str" cm="1">
        <f t="array" ref="B323">_FV(A323,"Ticker symbol",TRUE)</f>
        <v>RAI</v>
      </c>
      <c r="C323" t="str" cm="1">
        <f t="array" ref="C323">_FV(A323,"Official name",TRUE)</f>
        <v>RA INTERNATIONAL GROUP PLC</v>
      </c>
      <c r="D323" t="str" cm="1">
        <f t="array" ref="D323">_FV(A323,"Headquarters")</f>
        <v>One Fleet Place, LONDON, UNITED KINGDOM-NA, EC4M 7WS GB</v>
      </c>
      <c r="E323" s="3" cm="1">
        <f t="array" ref="E323">IFERROR(_FV(A323,"Employees"), "NA")</f>
        <v>1361</v>
      </c>
      <c r="F323" t="str" cm="1">
        <f t="array" ref="F323">_FV(A323,"Industry")</f>
        <v>Professional &amp; Commercial Services</v>
      </c>
      <c r="G323" s="3" cm="1">
        <f t="array" ref="G323">IFERROR(_FV(A323,"Year incorporated",TRUE), "NA")</f>
        <v>2018</v>
      </c>
      <c r="H323" s="3" t="str" cm="1">
        <f t="array" ref="H323">_FV(A323,"Exchange")</f>
        <v>London Stock Exchange</v>
      </c>
      <c r="I323" t="str" cm="1">
        <f t="array" ref="I323">_FV(A323,"Currency")</f>
        <v>GBp</v>
      </c>
      <c r="J323" s="7" cm="1">
        <f t="array" ref="J323">_FV(A323,"Price")</f>
        <v>9.02</v>
      </c>
      <c r="K323" s="7" cm="1">
        <f t="array" ref="K323">_FV(A323,"Previous close",TRUE)</f>
        <v>10</v>
      </c>
      <c r="L323" s="7" cm="1">
        <f t="array" ref="L323">_FV(A323,"Change")</f>
        <v>-0.98</v>
      </c>
      <c r="M323" s="4" cm="1">
        <f t="array" ref="M323">_FV(A323,"Change (%)",TRUE)</f>
        <v>-9.8000000000000004E-2</v>
      </c>
      <c r="N323" s="7" cm="1">
        <f t="array" ref="N323">IFERROR(_FV(A323,"Open"), "NA")</f>
        <v>10</v>
      </c>
      <c r="O323" s="7" t="str" cm="1">
        <f t="array" ref="O323">IFERROR(_FV(A323,"High"), "NA")</f>
        <v>NA</v>
      </c>
      <c r="P323" s="7" t="str" cm="1">
        <f t="array" ref="P323">IFERROR(_FV(A323,"Low"), "NA")</f>
        <v>NA</v>
      </c>
      <c r="Q323" s="7" cm="1">
        <f t="array" ref="Q323">IFERROR(_FV(A323,"52 week high",TRUE),"NA")</f>
        <v>22</v>
      </c>
      <c r="R323" s="7" cm="1">
        <f t="array" ref="R323">IFERROR(_FV(A323,"52 week low",TRUE),"NA")</f>
        <v>9</v>
      </c>
      <c r="S323" s="3" cm="1">
        <f t="array" ref="S323">_FV(A323,"Shares outstanding",TRUE)</f>
        <v>173575700</v>
      </c>
      <c r="T323" s="7" cm="1">
        <f t="array" ref="T323">_FV(A323,"Volume")</f>
        <v>8073</v>
      </c>
      <c r="U323" s="3" cm="1">
        <f t="array" ref="U323">IFERROR(_FV(A323,"Volume average",TRUE), "NA")</f>
        <v>3110</v>
      </c>
      <c r="V323" s="5" cm="1">
        <f t="array" ref="V323">IFERROR(_FV(A323,"Beta"), "NA")</f>
        <v>0.42530000000000001</v>
      </c>
      <c r="W323" s="3" cm="1">
        <f t="array" ref="W323">_FV(A323,"Market cap",TRUE)</f>
        <v>17438040</v>
      </c>
      <c r="X323" s="7" cm="1">
        <f t="array" ref="X323">IFERROR(_FV(A323,"P/E",TRUE), "NA")</f>
        <v>0</v>
      </c>
      <c r="Y323" t="str" cm="1">
        <f t="array" ref="Y323">_FV(A323,"Instrument type",TRUE)</f>
        <v>Stock</v>
      </c>
      <c r="Z323" s="6" cm="1">
        <f t="array" ref="Z323">_FV(A323,"Last trade time",TRUE)</f>
        <v>45176.43018516172</v>
      </c>
      <c r="AA323" t="s">
        <v>64</v>
      </c>
      <c r="AB323" s="3" t="str" cm="1">
        <f t="array" ref="AB323">IFERROR(_xldudf_FS_EQUITYMETRICS($B323, "net_income", "FY")*1000*1000,"NA")</f>
        <v>NA</v>
      </c>
      <c r="AC323" s="3" t="str" cm="1">
        <f t="array" ref="AC323">IFERROR(_xldudf_FS_EQUITYMETRICS($B323, "cash_equiv", "FY")*1000*1000,"NA")</f>
        <v>NA</v>
      </c>
      <c r="AD323" s="3" t="str" cm="1">
        <f t="array" ref="AD323">IFERROR(_xldudf_FS_EQUITYMETRICS($B323, "account_receivable", "FY")*1000*1000,"NA")</f>
        <v>NA</v>
      </c>
      <c r="AE323" s="3" t="str" cm="1">
        <f t="array" ref="AE323">IFERROR(_xldudf_FS_EQUITYMETRICS($B323, "total_curr_lib", "FY")*1000*1000,"NA")</f>
        <v>NA</v>
      </c>
      <c r="AF323" s="7" t="str" cm="1">
        <f t="array" ref="AF323">IFERROR(_xldudf_FS_EQUITYMETRICS($B323, "ytd_price_return_daily"),"NA")</f>
        <v>No data</v>
      </c>
    </row>
    <row r="324" spans="1:32" x14ac:dyDescent="0.2">
      <c r="A324" s="1" t="e" vm="323">
        <v>#VALUE!</v>
      </c>
      <c r="B324" t="str" cm="1">
        <f t="array" ref="B324">_FV(A324,"Ticker symbol",TRUE)</f>
        <v>RL</v>
      </c>
      <c r="C324" t="str" cm="1">
        <f t="array" ref="C324">_FV(A324,"Official name",TRUE)</f>
        <v>RALPH LAUREN CORPORATION</v>
      </c>
      <c r="D324" t="str" cm="1">
        <f t="array" ref="D324">_FV(A324,"Headquarters")</f>
        <v>650 Madison Ave, NEW YORK, NY, 10022 US</v>
      </c>
      <c r="E324" s="3" cm="1">
        <f t="array" ref="E324">IFERROR(_FV(A324,"Employees"), "NA")</f>
        <v>14900</v>
      </c>
      <c r="F324" t="str" cm="1">
        <f t="array" ref="F324">_FV(A324,"Industry")</f>
        <v>Textiles &amp; Apparel</v>
      </c>
      <c r="G324" s="3" cm="1">
        <f t="array" ref="G324">IFERROR(_FV(A324,"Year incorporated",TRUE), "NA")</f>
        <v>1997</v>
      </c>
      <c r="H324" s="3" t="str" cm="1">
        <f t="array" ref="H324">_FV(A324,"Exchange")</f>
        <v>New York Stock Exchange</v>
      </c>
      <c r="I324" t="str" cm="1">
        <f t="array" ref="I324">_FV(A324,"Currency")</f>
        <v>USD</v>
      </c>
      <c r="J324" s="7" cm="1">
        <f t="array" ref="J324">_FV(A324,"Price")</f>
        <v>115.58</v>
      </c>
      <c r="K324" s="7" cm="1">
        <f t="array" ref="K324">_FV(A324,"Previous close",TRUE)</f>
        <v>117.67</v>
      </c>
      <c r="L324" s="7" cm="1">
        <f t="array" ref="L324">_FV(A324,"Change")</f>
        <v>-2.09</v>
      </c>
      <c r="M324" s="4" cm="1">
        <f t="array" ref="M324">_FV(A324,"Change (%)",TRUE)</f>
        <v>-1.7762E-2</v>
      </c>
      <c r="N324" s="7" cm="1">
        <f t="array" ref="N324">IFERROR(_FV(A324,"Open"), "NA")</f>
        <v>116.8</v>
      </c>
      <c r="O324" s="7" cm="1">
        <f t="array" ref="O324">IFERROR(_FV(A324,"High"), "NA")</f>
        <v>117.035</v>
      </c>
      <c r="P324" s="7" cm="1">
        <f t="array" ref="P324">IFERROR(_FV(A324,"Low"), "NA")</f>
        <v>114.925</v>
      </c>
      <c r="Q324" s="7" cm="1">
        <f t="array" ref="Q324">IFERROR(_FV(A324,"52 week high",TRUE),"NA")</f>
        <v>135.755</v>
      </c>
      <c r="R324" s="7" cm="1">
        <f t="array" ref="R324">IFERROR(_FV(A324,"52 week low",TRUE),"NA")</f>
        <v>82.231099999999998</v>
      </c>
      <c r="S324" s="3" cm="1">
        <f t="array" ref="S324">_FV(A324,"Shares outstanding",TRUE)</f>
        <v>65269230</v>
      </c>
      <c r="T324" s="7" cm="1">
        <f t="array" ref="T324">_FV(A324,"Volume")</f>
        <v>124919</v>
      </c>
      <c r="U324" s="3" cm="1">
        <f t="array" ref="U324">IFERROR(_FV(A324,"Volume average",TRUE), "NA")</f>
        <v>930807</v>
      </c>
      <c r="V324" s="5" cm="1">
        <f t="array" ref="V324">IFERROR(_FV(A324,"Beta"), "NA")</f>
        <v>1.4279999999999999</v>
      </c>
      <c r="W324" s="3" cm="1">
        <f t="array" ref="W324">_FV(A324,"Market cap",TRUE)</f>
        <v>7543817603</v>
      </c>
      <c r="X324" s="7" cm="1">
        <f t="array" ref="X324">IFERROR(_FV(A324,"P/E",TRUE), "NA")</f>
        <v>15.046900000000001</v>
      </c>
      <c r="Y324" t="str" cm="1">
        <f t="array" ref="Y324">_FV(A324,"Instrument type",TRUE)</f>
        <v>Stock</v>
      </c>
      <c r="Z324" s="6" cm="1">
        <f t="array" ref="Z324">_FV(A324,"Last trade time",TRUE)</f>
        <v>45176.643005068749</v>
      </c>
      <c r="AA324" t="s">
        <v>99</v>
      </c>
      <c r="AB324" s="3" t="str" cm="1">
        <f t="array" ref="AB324">IFERROR(_xldudf_FS_EQUITYMETRICS($B324, "net_income", "FY")*1000*1000,"NA")</f>
        <v>NA</v>
      </c>
      <c r="AC324" s="3" t="str" cm="1">
        <f t="array" ref="AC324">IFERROR(_xldudf_FS_EQUITYMETRICS($B324, "cash_equiv", "FY")*1000*1000,"NA")</f>
        <v>NA</v>
      </c>
      <c r="AD324" s="3" t="str" cm="1">
        <f t="array" ref="AD324">IFERROR(_xldudf_FS_EQUITYMETRICS($B324, "account_receivable", "FY")*1000*1000,"NA")</f>
        <v>NA</v>
      </c>
      <c r="AE324" s="3" t="str" cm="1">
        <f t="array" ref="AE324">IFERROR(_xldudf_FS_EQUITYMETRICS($B324, "total_curr_lib", "FY")*1000*1000,"NA")</f>
        <v>NA</v>
      </c>
      <c r="AF324" s="7" cm="1">
        <f t="array" ref="AF324">IFERROR(_xldudf_FS_EQUITYMETRICS($B324, "ytd_price_return_daily"),"NA")</f>
        <v>0.11043799999999999</v>
      </c>
    </row>
    <row r="325" spans="1:32" x14ac:dyDescent="0.2">
      <c r="A325" s="1" t="e" vm="324">
        <v>#VALUE!</v>
      </c>
      <c r="B325" t="str" cm="1">
        <f t="array" ref="B325">_FV(A325,"Ticker symbol",TRUE)</f>
        <v>RRC</v>
      </c>
      <c r="C325" t="str" cm="1">
        <f t="array" ref="C325">_FV(A325,"Official name",TRUE)</f>
        <v>RANGE RESOURCES CORPORATION</v>
      </c>
      <c r="D325" t="str" cm="1">
        <f t="array" ref="D325">_FV(A325,"Headquarters")</f>
        <v>100 Throckmorton St Ste 1200, FORT WORTH, TX, 76102-2842 US</v>
      </c>
      <c r="E325" s="3" cm="1">
        <f t="array" ref="E325">IFERROR(_FV(A325,"Employees"), "NA")</f>
        <v>544</v>
      </c>
      <c r="F325" t="str" cm="1">
        <f t="array" ref="F325">_FV(A325,"Industry")</f>
        <v>Oil &amp; Gas</v>
      </c>
      <c r="G325" s="3" cm="1">
        <f t="array" ref="G325">IFERROR(_FV(A325,"Year incorporated",TRUE), "NA")</f>
        <v>1980</v>
      </c>
      <c r="H325" s="3" t="str" cm="1">
        <f t="array" ref="H325">_FV(A325,"Exchange")</f>
        <v>New York Stock Exchange</v>
      </c>
      <c r="I325" t="str" cm="1">
        <f t="array" ref="I325">_FV(A325,"Currency")</f>
        <v>USD</v>
      </c>
      <c r="J325" s="7" cm="1">
        <f t="array" ref="J325">_FV(A325,"Price")</f>
        <v>32.36</v>
      </c>
      <c r="K325" s="7" cm="1">
        <f t="array" ref="K325">_FV(A325,"Previous close",TRUE)</f>
        <v>32.18</v>
      </c>
      <c r="L325" s="7" cm="1">
        <f t="array" ref="L325">_FV(A325,"Change")</f>
        <v>0.18</v>
      </c>
      <c r="M325" s="4" cm="1">
        <f t="array" ref="M325">_FV(A325,"Change (%)",TRUE)</f>
        <v>5.594E-3</v>
      </c>
      <c r="N325" s="7" cm="1">
        <f t="array" ref="N325">IFERROR(_FV(A325,"Open"), "NA")</f>
        <v>32.200000000000003</v>
      </c>
      <c r="O325" s="7" cm="1">
        <f t="array" ref="O325">IFERROR(_FV(A325,"High"), "NA")</f>
        <v>32.57</v>
      </c>
      <c r="P325" s="7" cm="1">
        <f t="array" ref="P325">IFERROR(_FV(A325,"Low"), "NA")</f>
        <v>32.04</v>
      </c>
      <c r="Q325" s="7" cm="1">
        <f t="array" ref="Q325">IFERROR(_FV(A325,"52 week high",TRUE),"NA")</f>
        <v>34.54</v>
      </c>
      <c r="R325" s="7" cm="1">
        <f t="array" ref="R325">IFERROR(_FV(A325,"52 week low",TRUE),"NA")</f>
        <v>22.61</v>
      </c>
      <c r="S325" s="3" cm="1">
        <f t="array" ref="S325">_FV(A325,"Shares outstanding",TRUE)</f>
        <v>241352100</v>
      </c>
      <c r="T325" s="7" cm="1">
        <f t="array" ref="T325">_FV(A325,"Volume")</f>
        <v>526114</v>
      </c>
      <c r="U325" s="3" cm="1">
        <f t="array" ref="U325">IFERROR(_FV(A325,"Volume average",TRUE), "NA")</f>
        <v>2066205</v>
      </c>
      <c r="V325" s="5" cm="1">
        <f t="array" ref="V325">IFERROR(_FV(A325,"Beta"), "NA")</f>
        <v>2.1240000000000001</v>
      </c>
      <c r="W325" s="3" cm="1">
        <f t="array" ref="W325">_FV(A325,"Market cap",TRUE)</f>
        <v>7810153956</v>
      </c>
      <c r="X325" s="7" cm="1">
        <f t="array" ref="X325">IFERROR(_FV(A325,"P/E",TRUE), "NA")</f>
        <v>4.6840000000000002</v>
      </c>
      <c r="Y325" t="str" cm="1">
        <f t="array" ref="Y325">_FV(A325,"Instrument type",TRUE)</f>
        <v>Stock</v>
      </c>
      <c r="Z325" s="6" cm="1">
        <f t="array" ref="Z325">_FV(A325,"Last trade time",TRUE)</f>
        <v>45176.643035000001</v>
      </c>
      <c r="AA325" t="s">
        <v>100</v>
      </c>
      <c r="AB325" s="3" t="str" cm="1">
        <f t="array" ref="AB325">IFERROR(_xldudf_FS_EQUITYMETRICS($B325, "net_income", "FY")*1000*1000,"NA")</f>
        <v>NA</v>
      </c>
      <c r="AC325" s="3" t="str" cm="1">
        <f t="array" ref="AC325">IFERROR(_xldudf_FS_EQUITYMETRICS($B325, "cash_equiv", "FY")*1000*1000,"NA")</f>
        <v>NA</v>
      </c>
      <c r="AD325" s="3" t="str" cm="1">
        <f t="array" ref="AD325">IFERROR(_xldudf_FS_EQUITYMETRICS($B325, "account_receivable", "FY")*1000*1000,"NA")</f>
        <v>NA</v>
      </c>
      <c r="AE325" s="3" t="str" cm="1">
        <f t="array" ref="AE325">IFERROR(_xldudf_FS_EQUITYMETRICS($B325, "total_curr_lib", "FY")*1000*1000,"NA")</f>
        <v>NA</v>
      </c>
      <c r="AF325" s="7" cm="1">
        <f t="array" ref="AF325">IFERROR(_xldudf_FS_EQUITYMETRICS($B325, "ytd_price_return_daily"),"NA")</f>
        <v>0.29056799999999999</v>
      </c>
    </row>
    <row r="326" spans="1:32" x14ac:dyDescent="0.2">
      <c r="A326" s="1" t="e" vm="325">
        <v>#VALUE!</v>
      </c>
      <c r="B326" t="str" cm="1">
        <f t="array" ref="B326">_FV(A326,"Ticker symbol",TRUE)</f>
        <v>RHI</v>
      </c>
      <c r="C326" t="str" cm="1">
        <f t="array" ref="C326">_FV(A326,"Official name",TRUE)</f>
        <v>RED HILL MINERALS LIMITED</v>
      </c>
      <c r="D326" t="str" cm="1">
        <f t="array" ref="D326">_FV(A326,"Headquarters")</f>
        <v>Level 2, 9 Havelock Street, PERTH, WESTERN AUSTRALIA, 6005 AU</v>
      </c>
      <c r="E326" s="3" cm="1">
        <f t="array" ref="E326">IFERROR(_FV(A326,"Employees"), "NA")</f>
        <v>0</v>
      </c>
      <c r="F326" t="str" cm="1">
        <f t="array" ref="F326">_FV(A326,"Industry")</f>
        <v>Metals &amp; Mining</v>
      </c>
      <c r="G326" s="3" cm="1">
        <f t="array" ref="G326">IFERROR(_FV(A326,"Year incorporated",TRUE), "NA")</f>
        <v>2005</v>
      </c>
      <c r="H326" s="3" t="str" cm="1">
        <f t="array" ref="H326">_FV(A326,"Exchange")</f>
        <v>Australian Securities Exchange</v>
      </c>
      <c r="I326" t="str" cm="1">
        <f t="array" ref="I326">_FV(A326,"Currency")</f>
        <v>AUD</v>
      </c>
      <c r="J326" s="7" cm="1">
        <f t="array" ref="J326">_FV(A326,"Price")</f>
        <v>4.12</v>
      </c>
      <c r="K326" s="7" cm="1">
        <f t="array" ref="K326">_FV(A326,"Previous close",TRUE)</f>
        <v>4.24</v>
      </c>
      <c r="L326" s="7" cm="1">
        <f t="array" ref="L326">_FV(A326,"Change")</f>
        <v>-0.12</v>
      </c>
      <c r="M326" s="4" cm="1">
        <f t="array" ref="M326">_FV(A326,"Change (%)",TRUE)</f>
        <v>-2.8302000000000001E-2</v>
      </c>
      <c r="N326" s="7" cm="1">
        <f t="array" ref="N326">IFERROR(_FV(A326,"Open"), "NA")</f>
        <v>4.2300000000000004</v>
      </c>
      <c r="O326" s="7" cm="1">
        <f t="array" ref="O326">IFERROR(_FV(A326,"High"), "NA")</f>
        <v>4.2300000000000004</v>
      </c>
      <c r="P326" s="7" cm="1">
        <f t="array" ref="P326">IFERROR(_FV(A326,"Low"), "NA")</f>
        <v>4.12</v>
      </c>
      <c r="Q326" s="7" cm="1">
        <f t="array" ref="Q326">IFERROR(_FV(A326,"52 week high",TRUE),"NA")</f>
        <v>4.8789999999999996</v>
      </c>
      <c r="R326" s="7" cm="1">
        <f t="array" ref="R326">IFERROR(_FV(A326,"52 week low",TRUE),"NA")</f>
        <v>3.1320000000000001</v>
      </c>
      <c r="S326" s="3" cm="1">
        <f t="array" ref="S326">_FV(A326,"Shares outstanding",TRUE)</f>
        <v>63828150</v>
      </c>
      <c r="T326" s="7" cm="1">
        <f t="array" ref="T326">_FV(A326,"Volume")</f>
        <v>1559</v>
      </c>
      <c r="U326" s="3" cm="1">
        <f t="array" ref="U326">IFERROR(_FV(A326,"Volume average",TRUE), "NA")</f>
        <v>2800</v>
      </c>
      <c r="V326" s="5" cm="1">
        <f t="array" ref="V326">IFERROR(_FV(A326,"Beta"), "NA")</f>
        <v>1.1045</v>
      </c>
      <c r="W326" s="3" cm="1">
        <f t="array" ref="W326">_FV(A326,"Market cap",TRUE)</f>
        <v>270631300</v>
      </c>
      <c r="X326" s="7" t="str" cm="1">
        <f t="array" ref="X326">IFERROR(_FV(A326,"P/E",TRUE), "NA")</f>
        <v>NA</v>
      </c>
      <c r="Y326" t="str" cm="1">
        <f t="array" ref="Y326">_FV(A326,"Instrument type",TRUE)</f>
        <v>Stock</v>
      </c>
      <c r="Z326" s="6" cm="1">
        <f t="array" ref="Z326">_FV(A326,"Last trade time",TRUE)</f>
        <v>45176.375011574077</v>
      </c>
      <c r="AA326" t="s">
        <v>40</v>
      </c>
      <c r="AB326" s="3" t="str" cm="1">
        <f t="array" ref="AB326">IFERROR(_xldudf_FS_EQUITYMETRICS($B326, "net_income", "FY")*1000*1000,"NA")</f>
        <v>NA</v>
      </c>
      <c r="AC326" s="3" t="str" cm="1">
        <f t="array" ref="AC326">IFERROR(_xldudf_FS_EQUITYMETRICS($B326, "cash_equiv", "FY")*1000*1000,"NA")</f>
        <v>NA</v>
      </c>
      <c r="AD326" s="3" t="str" cm="1">
        <f t="array" ref="AD326">IFERROR(_xldudf_FS_EQUITYMETRICS($B326, "account_receivable", "FY")*1000*1000,"NA")</f>
        <v>NA</v>
      </c>
      <c r="AE326" s="3" t="str" cm="1">
        <f t="array" ref="AE326">IFERROR(_xldudf_FS_EQUITYMETRICS($B326, "total_curr_lib", "FY")*1000*1000,"NA")</f>
        <v>NA</v>
      </c>
      <c r="AF326" s="7" cm="1">
        <f t="array" ref="AF326">IFERROR(_xldudf_FS_EQUITYMETRICS($B326, "ytd_price_return_daily"),"NA")</f>
        <v>-2.4380000000000001E-3</v>
      </c>
    </row>
    <row r="327" spans="1:32" x14ac:dyDescent="0.2">
      <c r="A327" s="1" t="e" vm="326">
        <v>#VALUE!</v>
      </c>
      <c r="B327" t="str" cm="1">
        <f t="array" ref="B327">_FV(A327,"Ticker symbol",TRUE)</f>
        <v>TRIP</v>
      </c>
      <c r="C327" t="str" cm="1">
        <f t="array" ref="C327">_FV(A327,"Official name",TRUE)</f>
        <v>RED LIGHT HOLLAND CORP.</v>
      </c>
      <c r="D327" t="str" cm="1">
        <f t="array" ref="D327">_FV(A327,"Headquarters")</f>
        <v>1 Adelaide Street East, Suite 801, TORONTO, ON, M5C 2V9 CA</v>
      </c>
      <c r="E327" s="3" t="str" cm="1">
        <f t="array" ref="E327">IFERROR(_FV(A327,"Employees"), "NA")</f>
        <v>NA</v>
      </c>
      <c r="F327" t="str" cm="1">
        <f t="array" ref="F327">_FV(A327,"Industry")</f>
        <v>Pharmaceuticals</v>
      </c>
      <c r="G327" s="3" cm="1">
        <f t="array" ref="G327">IFERROR(_FV(A327,"Year incorporated",TRUE), "NA")</f>
        <v>2020</v>
      </c>
      <c r="H327" s="3" t="str" cm="1">
        <f t="array" ref="H327">_FV(A327,"Exchange")</f>
        <v>Canadian National Stock Exchange</v>
      </c>
      <c r="I327" t="str" cm="1">
        <f t="array" ref="I327">_FV(A327,"Currency")</f>
        <v>CAD</v>
      </c>
      <c r="J327" s="7" cm="1">
        <f t="array" ref="J327">_FV(A327,"Price")</f>
        <v>7.0000000000000007E-2</v>
      </c>
      <c r="K327" s="7" cm="1">
        <f t="array" ref="K327">_FV(A327,"Previous close",TRUE)</f>
        <v>7.0000000000000007E-2</v>
      </c>
      <c r="L327" s="7" cm="1">
        <f t="array" ref="L327">_FV(A327,"Change")</f>
        <v>0</v>
      </c>
      <c r="M327" s="4" cm="1">
        <f t="array" ref="M327">_FV(A327,"Change (%)",TRUE)</f>
        <v>0</v>
      </c>
      <c r="N327" s="7" cm="1">
        <f t="array" ref="N327">IFERROR(_FV(A327,"Open"), "NA")</f>
        <v>7.0000000000000007E-2</v>
      </c>
      <c r="O327" s="7" cm="1">
        <f t="array" ref="O327">IFERROR(_FV(A327,"High"), "NA")</f>
        <v>7.0000000000000007E-2</v>
      </c>
      <c r="P327" s="7" cm="1">
        <f t="array" ref="P327">IFERROR(_FV(A327,"Low"), "NA")</f>
        <v>7.0000000000000007E-2</v>
      </c>
      <c r="Q327" s="7" cm="1">
        <f t="array" ref="Q327">IFERROR(_FV(A327,"52 week high",TRUE),"NA")</f>
        <v>0.16500000000000001</v>
      </c>
      <c r="R327" s="7" cm="1">
        <f t="array" ref="R327">IFERROR(_FV(A327,"52 week low",TRUE),"NA")</f>
        <v>6.5000000000000002E-2</v>
      </c>
      <c r="S327" s="3" cm="1">
        <f t="array" ref="S327">_FV(A327,"Shares outstanding",TRUE)</f>
        <v>395035100</v>
      </c>
      <c r="T327" s="7" cm="1">
        <f t="array" ref="T327">_FV(A327,"Volume")</f>
        <v>48400</v>
      </c>
      <c r="U327" s="3" cm="1">
        <f t="array" ref="U327">IFERROR(_FV(A327,"Volume average",TRUE), "NA")</f>
        <v>262290</v>
      </c>
      <c r="V327" s="5" cm="1">
        <f t="array" ref="V327">IFERROR(_FV(A327,"Beta"), "NA")</f>
        <v>1.5911</v>
      </c>
      <c r="W327" s="3" cm="1">
        <f t="array" ref="W327">_FV(A327,"Market cap",TRUE)</f>
        <v>27652457</v>
      </c>
      <c r="X327" s="7" t="str" cm="1">
        <f t="array" ref="X327">IFERROR(_FV(A327,"P/E",TRUE), "NA")</f>
        <v>NA</v>
      </c>
      <c r="Y327" t="str" cm="1">
        <f t="array" ref="Y327">_FV(A327,"Instrument type",TRUE)</f>
        <v>Stock</v>
      </c>
      <c r="Z327" s="6" cm="1">
        <f t="array" ref="Z327">_FV(A327,"Last trade time",TRUE)</f>
        <v>45176.614775705471</v>
      </c>
      <c r="AA327" t="s">
        <v>101</v>
      </c>
      <c r="AB327" s="3" t="str" cm="1">
        <f t="array" ref="AB327">IFERROR(_xldudf_FS_EQUITYMETRICS($B327, "net_income", "FY")*1000*1000,"NA")</f>
        <v>NA</v>
      </c>
      <c r="AC327" s="3" t="str" cm="1">
        <f t="array" ref="AC327">IFERROR(_xldudf_FS_EQUITYMETRICS($B327, "cash_equiv", "FY")*1000*1000,"NA")</f>
        <v>NA</v>
      </c>
      <c r="AD327" s="3" t="str" cm="1">
        <f t="array" ref="AD327">IFERROR(_xldudf_FS_EQUITYMETRICS($B327, "account_receivable", "FY")*1000*1000,"NA")</f>
        <v>NA</v>
      </c>
      <c r="AE327" s="3" t="str" cm="1">
        <f t="array" ref="AE327">IFERROR(_xldudf_FS_EQUITYMETRICS($B327, "total_curr_lib", "FY")*1000*1000,"NA")</f>
        <v>NA</v>
      </c>
      <c r="AF327" s="7" cm="1">
        <f t="array" ref="AF327">IFERROR(_xldudf_FS_EQUITYMETRICS($B327, "ytd_price_return_daily"),"NA")</f>
        <v>-0.110679</v>
      </c>
    </row>
    <row r="328" spans="1:32" x14ac:dyDescent="0.2">
      <c r="A328" s="1" t="e" vm="327">
        <v>#VALUE!</v>
      </c>
      <c r="B328" t="str" cm="1">
        <f t="array" ref="B328">_FV(A328,"Ticker symbol",TRUE)</f>
        <v>RDC</v>
      </c>
      <c r="C328" t="str" cm="1">
        <f t="array" ref="C328">_FV(A328,"Official name",TRUE)</f>
        <v>Redcare Pharmacy NV</v>
      </c>
      <c r="D328" t="str" cm="1">
        <f t="array" ref="D328">_FV(A328,"Headquarters")</f>
        <v>Erik de Rodeweg 11/13, SEVENUM, LIMBURG, 5975 WD NL</v>
      </c>
      <c r="E328" s="3" cm="1">
        <f t="array" ref="E328">IFERROR(_FV(A328,"Employees"), "NA")</f>
        <v>1847</v>
      </c>
      <c r="F328" t="str" cm="1">
        <f t="array" ref="F328">_FV(A328,"Industry")</f>
        <v>Food &amp; Drug Retailing</v>
      </c>
      <c r="G328" s="3" cm="1">
        <f t="array" ref="G328">IFERROR(_FV(A328,"Year incorporated",TRUE), "NA")</f>
        <v>2015</v>
      </c>
      <c r="H328" s="3" t="str" cm="1">
        <f t="array" ref="H328">_FV(A328,"Exchange")</f>
        <v>Deutsche Boerse AG</v>
      </c>
      <c r="I328" t="str" cm="1">
        <f t="array" ref="I328">_FV(A328,"Currency")</f>
        <v>EUR</v>
      </c>
      <c r="J328" s="7" cm="1">
        <f t="array" ref="J328">_FV(A328,"Price")</f>
        <v>101</v>
      </c>
      <c r="K328" s="7" cm="1">
        <f t="array" ref="K328">_FV(A328,"Previous close",TRUE)</f>
        <v>104.95</v>
      </c>
      <c r="L328" s="7" cm="1">
        <f t="array" ref="L328">_FV(A328,"Change")</f>
        <v>-3.95</v>
      </c>
      <c r="M328" s="4" cm="1">
        <f t="array" ref="M328">_FV(A328,"Change (%)",TRUE)</f>
        <v>-3.7637000000000004E-2</v>
      </c>
      <c r="N328" s="7" cm="1">
        <f t="array" ref="N328">IFERROR(_FV(A328,"Open"), "NA")</f>
        <v>103.3</v>
      </c>
      <c r="O328" s="7" cm="1">
        <f t="array" ref="O328">IFERROR(_FV(A328,"High"), "NA")</f>
        <v>104.05</v>
      </c>
      <c r="P328" s="7" cm="1">
        <f t="array" ref="P328">IFERROR(_FV(A328,"Low"), "NA")</f>
        <v>101</v>
      </c>
      <c r="Q328" s="7" cm="1">
        <f t="array" ref="Q328">IFERROR(_FV(A328,"52 week high",TRUE),"NA")</f>
        <v>248</v>
      </c>
      <c r="R328" s="7" cm="1">
        <f t="array" ref="R328">IFERROR(_FV(A328,"52 week low",TRUE),"NA")</f>
        <v>28.6</v>
      </c>
      <c r="S328" s="3" cm="1">
        <f t="array" ref="S328">_FV(A328,"Shares outstanding",TRUE)</f>
        <v>20203290</v>
      </c>
      <c r="T328" s="7" cm="1">
        <f t="array" ref="T328">_FV(A328,"Volume")</f>
        <v>1015</v>
      </c>
      <c r="U328" s="3" cm="1">
        <f t="array" ref="U328">IFERROR(_FV(A328,"Volume average",TRUE), "NA")</f>
        <v>46920</v>
      </c>
      <c r="V328" s="5" cm="1">
        <f t="array" ref="V328">IFERROR(_FV(A328,"Beta"), "NA")</f>
        <v>0.8679</v>
      </c>
      <c r="W328" s="3" cm="1">
        <f t="array" ref="W328">_FV(A328,"Market cap",TRUE)</f>
        <v>2105182000</v>
      </c>
      <c r="X328" s="7" t="str" cm="1">
        <f t="array" ref="X328">IFERROR(_FV(A328,"P/E",TRUE), "NA")</f>
        <v>NA</v>
      </c>
      <c r="Y328" t="str" cm="1">
        <f t="array" ref="Y328">_FV(A328,"Instrument type",TRUE)</f>
        <v>Stock</v>
      </c>
      <c r="Z328" s="6" cm="1">
        <f t="array" ref="Z328">_FV(A328,"Last trade time",TRUE)</f>
        <v>45176.631944444445</v>
      </c>
      <c r="AA328" t="s">
        <v>64</v>
      </c>
      <c r="AB328" s="3" t="str" cm="1">
        <f t="array" ref="AB328">IFERROR(_xldudf_FS_EQUITYMETRICS($B328, "net_income", "FY")*1000*1000,"NA")</f>
        <v>NA</v>
      </c>
      <c r="AC328" s="3" t="str" cm="1">
        <f t="array" ref="AC328">IFERROR(_xldudf_FS_EQUITYMETRICS($B328, "cash_equiv", "FY")*1000*1000,"NA")</f>
        <v>NA</v>
      </c>
      <c r="AD328" s="3" t="str" cm="1">
        <f t="array" ref="AD328">IFERROR(_xldudf_FS_EQUITYMETRICS($B328, "account_receivable", "FY")*1000*1000,"NA")</f>
        <v>NA</v>
      </c>
      <c r="AE328" s="3" t="str" cm="1">
        <f t="array" ref="AE328">IFERROR(_xldudf_FS_EQUITYMETRICS($B328, "total_curr_lib", "FY")*1000*1000,"NA")</f>
        <v>NA</v>
      </c>
      <c r="AF328" s="7" t="str" cm="1">
        <f t="array" ref="AF328">IFERROR(_xldudf_FS_EQUITYMETRICS($B328, "ytd_price_return_daily"),"NA")</f>
        <v>No data</v>
      </c>
    </row>
    <row r="329" spans="1:32" x14ac:dyDescent="0.2">
      <c r="A329" s="1" t="e" vm="328">
        <v>#VALUE!</v>
      </c>
      <c r="B329" t="str" cm="1">
        <f t="array" ref="B329">_FV(A329,"Ticker symbol",TRUE)</f>
        <v>RF</v>
      </c>
      <c r="C329" t="str" cm="1">
        <f t="array" ref="C329">_FV(A329,"Official name",TRUE)</f>
        <v>REGIONS FINANCIAL CORPORATION</v>
      </c>
      <c r="D329" t="str" cm="1">
        <f t="array" ref="D329">_FV(A329,"Headquarters")</f>
        <v>1900 Fifth Avenue North, BIRMINGHAM, AL, 35203 US</v>
      </c>
      <c r="E329" s="3" cm="1">
        <f t="array" ref="E329">IFERROR(_FV(A329,"Employees"), "NA")</f>
        <v>20349</v>
      </c>
      <c r="F329" t="str" cm="1">
        <f t="array" ref="F329">_FV(A329,"Industry")</f>
        <v>Banking Services</v>
      </c>
      <c r="G329" s="3" cm="1">
        <f t="array" ref="G329">IFERROR(_FV(A329,"Year incorporated",TRUE), "NA")</f>
        <v>2004</v>
      </c>
      <c r="H329" s="3" t="str" cm="1">
        <f t="array" ref="H329">_FV(A329,"Exchange")</f>
        <v>New York Stock Exchange</v>
      </c>
      <c r="I329" t="str" cm="1">
        <f t="array" ref="I329">_FV(A329,"Currency")</f>
        <v>USD</v>
      </c>
      <c r="J329" s="7" cm="1">
        <f t="array" ref="J329">_FV(A329,"Price")</f>
        <v>17.920000000000002</v>
      </c>
      <c r="K329" s="7" cm="1">
        <f t="array" ref="K329">_FV(A329,"Previous close",TRUE)</f>
        <v>18.11</v>
      </c>
      <c r="L329" s="7" cm="1">
        <f t="array" ref="L329">_FV(A329,"Change")</f>
        <v>-0.19</v>
      </c>
      <c r="M329" s="4" cm="1">
        <f t="array" ref="M329">_FV(A329,"Change (%)",TRUE)</f>
        <v>-1.0490999999999999E-2</v>
      </c>
      <c r="N329" s="7" cm="1">
        <f t="array" ref="N329">IFERROR(_FV(A329,"Open"), "NA")</f>
        <v>18.07</v>
      </c>
      <c r="O329" s="7" cm="1">
        <f t="array" ref="O329">IFERROR(_FV(A329,"High"), "NA")</f>
        <v>18.27</v>
      </c>
      <c r="P329" s="7" cm="1">
        <f t="array" ref="P329">IFERROR(_FV(A329,"Low"), "NA")</f>
        <v>17.82</v>
      </c>
      <c r="Q329" s="7" cm="1">
        <f t="array" ref="Q329">IFERROR(_FV(A329,"52 week high",TRUE),"NA")</f>
        <v>24.33</v>
      </c>
      <c r="R329" s="7" cm="1">
        <f t="array" ref="R329">IFERROR(_FV(A329,"52 week low",TRUE),"NA")</f>
        <v>13.94</v>
      </c>
      <c r="S329" s="3" cm="1">
        <f t="array" ref="S329">_FV(A329,"Shares outstanding",TRUE)</f>
        <v>938377400</v>
      </c>
      <c r="T329" s="7" cm="1">
        <f t="array" ref="T329">_FV(A329,"Volume")</f>
        <v>1670933</v>
      </c>
      <c r="U329" s="3" cm="1">
        <f t="array" ref="U329">IFERROR(_FV(A329,"Volume average",TRUE), "NA")</f>
        <v>6629014</v>
      </c>
      <c r="V329" s="5" cm="1">
        <f t="array" ref="V329">IFERROR(_FV(A329,"Beta"), "NA")</f>
        <v>1.2119</v>
      </c>
      <c r="W329" s="3" cm="1">
        <f t="array" ref="W329">_FV(A329,"Market cap",TRUE)</f>
        <v>16815723008</v>
      </c>
      <c r="X329" s="7" cm="1">
        <f t="array" ref="X329">IFERROR(_FV(A329,"P/E",TRUE), "NA")</f>
        <v>7.7309000000000001</v>
      </c>
      <c r="Y329" t="str" cm="1">
        <f t="array" ref="Y329">_FV(A329,"Instrument type",TRUE)</f>
        <v>Stock</v>
      </c>
      <c r="Z329" s="6" cm="1">
        <f t="array" ref="Z329">_FV(A329,"Last trade time",TRUE)</f>
        <v>45176.642902707812</v>
      </c>
      <c r="AA329" t="s">
        <v>40</v>
      </c>
      <c r="AB329" s="3" t="str" cm="1">
        <f t="array" ref="AB329">IFERROR(_xldudf_FS_EQUITYMETRICS($B329, "net_income", "FY")*1000*1000,"NA")</f>
        <v>NA</v>
      </c>
      <c r="AC329" s="3" t="str" cm="1">
        <f t="array" ref="AC329">IFERROR(_xldudf_FS_EQUITYMETRICS($B329, "cash_equiv", "FY")*1000*1000,"NA")</f>
        <v>NA</v>
      </c>
      <c r="AD329" s="3" t="str" cm="1">
        <f t="array" ref="AD329">IFERROR(_xldudf_FS_EQUITYMETRICS($B329, "account_receivable", "FY")*1000*1000,"NA")</f>
        <v>NA</v>
      </c>
      <c r="AE329" s="3" t="str" cm="1">
        <f t="array" ref="AE329">IFERROR(_xldudf_FS_EQUITYMETRICS($B329, "total_curr_lib", "FY")*1000*1000,"NA")</f>
        <v>NA</v>
      </c>
      <c r="AF329" s="7" cm="1">
        <f t="array" ref="AF329">IFERROR(_xldudf_FS_EQUITYMETRICS($B329, "ytd_price_return_daily"),"NA")</f>
        <v>-0.14563999999999999</v>
      </c>
    </row>
    <row r="330" spans="1:32" x14ac:dyDescent="0.2">
      <c r="A330" s="1" t="e" vm="329">
        <v>#VALUE!</v>
      </c>
      <c r="B330" t="str" cm="1">
        <f t="array" ref="B330">_FV(A330,"Ticker symbol",TRUE)</f>
        <v>RHT</v>
      </c>
      <c r="C330" t="str" cm="1">
        <f t="array" ref="C330">_FV(A330,"Official name",TRUE)</f>
        <v>Reliq Health Technologies Inc.</v>
      </c>
      <c r="D330" t="str" cm="1">
        <f t="array" ref="D330">_FV(A330,"Headquarters")</f>
        <v>406A - 175 Longwood Rd S., HAMILTON, ON, L8P 0A1 CA</v>
      </c>
      <c r="E330" s="3" t="str" cm="1">
        <f t="array" ref="E330">IFERROR(_FV(A330,"Employees"), "NA")</f>
        <v>NA</v>
      </c>
      <c r="F330" t="str" cm="1">
        <f t="array" ref="F330">_FV(A330,"Industry")</f>
        <v>Software &amp; IT Services</v>
      </c>
      <c r="G330" s="3" cm="1">
        <f t="array" ref="G330">IFERROR(_FV(A330,"Year incorporated",TRUE), "NA")</f>
        <v>2005</v>
      </c>
      <c r="H330" s="3" t="str" cm="1">
        <f t="array" ref="H330">_FV(A330,"Exchange")</f>
        <v>TSX Venture Exchange</v>
      </c>
      <c r="I330" t="str" cm="1">
        <f t="array" ref="I330">_FV(A330,"Currency")</f>
        <v>CAD</v>
      </c>
      <c r="J330" s="7" cm="1">
        <f t="array" ref="J330">_FV(A330,"Price")</f>
        <v>0.45</v>
      </c>
      <c r="K330" s="7" cm="1">
        <f t="array" ref="K330">_FV(A330,"Previous close",TRUE)</f>
        <v>0.45500000000000002</v>
      </c>
      <c r="L330" s="7" cm="1">
        <f t="array" ref="L330">_FV(A330,"Change")</f>
        <v>-5.0000000000000001E-3</v>
      </c>
      <c r="M330" s="4" cm="1">
        <f t="array" ref="M330">_FV(A330,"Change (%)",TRUE)</f>
        <v>-1.0989000000000001E-2</v>
      </c>
      <c r="N330" s="7" cm="1">
        <f t="array" ref="N330">IFERROR(_FV(A330,"Open"), "NA")</f>
        <v>0.45500000000000002</v>
      </c>
      <c r="O330" s="7" cm="1">
        <f t="array" ref="O330">IFERROR(_FV(A330,"High"), "NA")</f>
        <v>0.45500000000000002</v>
      </c>
      <c r="P330" s="7" cm="1">
        <f t="array" ref="P330">IFERROR(_FV(A330,"Low"), "NA")</f>
        <v>0.45</v>
      </c>
      <c r="Q330" s="7" cm="1">
        <f t="array" ref="Q330">IFERROR(_FV(A330,"52 week high",TRUE),"NA")</f>
        <v>0.76</v>
      </c>
      <c r="R330" s="7" cm="1">
        <f t="array" ref="R330">IFERROR(_FV(A330,"52 week low",TRUE),"NA")</f>
        <v>0.375</v>
      </c>
      <c r="S330" s="3" cm="1">
        <f t="array" ref="S330">_FV(A330,"Shares outstanding",TRUE)</f>
        <v>203909900</v>
      </c>
      <c r="T330" s="7" cm="1">
        <f t="array" ref="T330">_FV(A330,"Volume")</f>
        <v>3000</v>
      </c>
      <c r="U330" s="3" cm="1">
        <f t="array" ref="U330">IFERROR(_FV(A330,"Volume average",TRUE), "NA")</f>
        <v>212060</v>
      </c>
      <c r="V330" s="5" cm="1">
        <f t="array" ref="V330">IFERROR(_FV(A330,"Beta"), "NA")</f>
        <v>1.7951999999999999</v>
      </c>
      <c r="W330" s="3" cm="1">
        <f t="array" ref="W330">_FV(A330,"Market cap",TRUE)</f>
        <v>91759455</v>
      </c>
      <c r="X330" s="7" t="str" cm="1">
        <f t="array" ref="X330">IFERROR(_FV(A330,"P/E",TRUE), "NA")</f>
        <v>NA</v>
      </c>
      <c r="Y330" t="str" cm="1">
        <f t="array" ref="Y330">_FV(A330,"Instrument type",TRUE)</f>
        <v>Stock</v>
      </c>
      <c r="Z330" s="6" cm="1">
        <f t="array" ref="Z330">_FV(A330,"Last trade time",TRUE)</f>
        <v>45176.575416666667</v>
      </c>
      <c r="AA330" t="s">
        <v>64</v>
      </c>
      <c r="AB330" s="3" t="str" cm="1">
        <f t="array" ref="AB330">IFERROR(_xldudf_FS_EQUITYMETRICS($B330, "net_income", "FY")*1000*1000,"NA")</f>
        <v>NA</v>
      </c>
      <c r="AC330" s="3" t="str" cm="1">
        <f t="array" ref="AC330">IFERROR(_xldudf_FS_EQUITYMETRICS($B330, "cash_equiv", "FY")*1000*1000,"NA")</f>
        <v>NA</v>
      </c>
      <c r="AD330" s="3" t="str" cm="1">
        <f t="array" ref="AD330">IFERROR(_xldudf_FS_EQUITYMETRICS($B330, "account_receivable", "FY")*1000*1000,"NA")</f>
        <v>NA</v>
      </c>
      <c r="AE330" s="3" t="str" cm="1">
        <f t="array" ref="AE330">IFERROR(_xldudf_FS_EQUITYMETRICS($B330, "total_curr_lib", "FY")*1000*1000,"NA")</f>
        <v>NA</v>
      </c>
      <c r="AF330" s="7" t="str" cm="1">
        <f t="array" ref="AF330">IFERROR(_xldudf_FS_EQUITYMETRICS($B330, "ytd_price_return_daily"),"NA")</f>
        <v>No data</v>
      </c>
    </row>
    <row r="331" spans="1:32" x14ac:dyDescent="0.2">
      <c r="A331" s="1" t="e" vm="330">
        <v>#VALUE!</v>
      </c>
      <c r="B331" t="str" cm="1">
        <f t="array" ref="B331">_FV(A331,"Ticker symbol",TRUE)</f>
        <v>RSG</v>
      </c>
      <c r="C331" t="str" cm="1">
        <f t="array" ref="C331">_FV(A331,"Official name",TRUE)</f>
        <v>RESOLUTE MINING LIMITED</v>
      </c>
      <c r="D331" t="str" cm="1">
        <f t="array" ref="D331">_FV(A331,"Headquarters")</f>
        <v>Level 2, Australia Place 15-17 William Street, PERTH, WESTERN AUSTRALIA, 6000 AU</v>
      </c>
      <c r="E331" s="3" cm="1">
        <f t="array" ref="E331">IFERROR(_FV(A331,"Employees"), "NA")</f>
        <v>741</v>
      </c>
      <c r="F331" t="str" cm="1">
        <f t="array" ref="F331">_FV(A331,"Industry")</f>
        <v>Metals &amp; Mining</v>
      </c>
      <c r="G331" s="3" cm="1">
        <f t="array" ref="G331">IFERROR(_FV(A331,"Year incorporated",TRUE), "NA")</f>
        <v>2001</v>
      </c>
      <c r="H331" s="3" t="str" cm="1">
        <f t="array" ref="H331">_FV(A331,"Exchange")</f>
        <v>Australian Securities Exchange</v>
      </c>
      <c r="I331" t="str" cm="1">
        <f t="array" ref="I331">_FV(A331,"Currency")</f>
        <v>AUD</v>
      </c>
      <c r="J331" s="7" cm="1">
        <f t="array" ref="J331">_FV(A331,"Price")</f>
        <v>0.33500000000000002</v>
      </c>
      <c r="K331" s="7" cm="1">
        <f t="array" ref="K331">_FV(A331,"Previous close",TRUE)</f>
        <v>0.33500000000000002</v>
      </c>
      <c r="L331" s="7" cm="1">
        <f t="array" ref="L331">_FV(A331,"Change")</f>
        <v>0</v>
      </c>
      <c r="M331" s="4" cm="1">
        <f t="array" ref="M331">_FV(A331,"Change (%)",TRUE)</f>
        <v>0</v>
      </c>
      <c r="N331" s="7" cm="1">
        <f t="array" ref="N331">IFERROR(_FV(A331,"Open"), "NA")</f>
        <v>0.33500000000000002</v>
      </c>
      <c r="O331" s="7" cm="1">
        <f t="array" ref="O331">IFERROR(_FV(A331,"High"), "NA")</f>
        <v>0.34499999999999997</v>
      </c>
      <c r="P331" s="7" cm="1">
        <f t="array" ref="P331">IFERROR(_FV(A331,"Low"), "NA")</f>
        <v>0.33</v>
      </c>
      <c r="Q331" s="7" cm="1">
        <f t="array" ref="Q331">IFERROR(_FV(A331,"52 week high",TRUE),"NA")</f>
        <v>0.53</v>
      </c>
      <c r="R331" s="7" cm="1">
        <f t="array" ref="R331">IFERROR(_FV(A331,"52 week low",TRUE),"NA")</f>
        <v>0.16</v>
      </c>
      <c r="S331" s="3" cm="1">
        <f t="array" ref="S331">_FV(A331,"Shares outstanding",TRUE)</f>
        <v>2129007000</v>
      </c>
      <c r="T331" s="7" cm="1">
        <f t="array" ref="T331">_FV(A331,"Volume")</f>
        <v>3200416</v>
      </c>
      <c r="U331" s="3" cm="1">
        <f t="array" ref="U331">IFERROR(_FV(A331,"Volume average",TRUE), "NA")</f>
        <v>6814700</v>
      </c>
      <c r="V331" s="5" cm="1">
        <f t="array" ref="V331">IFERROR(_FV(A331,"Beta"), "NA")</f>
        <v>1.2634000000000001</v>
      </c>
      <c r="W331" s="3" cm="1">
        <f t="array" ref="W331">_FV(A331,"Market cap",TRUE)</f>
        <v>713217200</v>
      </c>
      <c r="X331" s="7" cm="1">
        <f t="array" ref="X331">IFERROR(_FV(A331,"P/E",TRUE), "NA")</f>
        <v>7.96</v>
      </c>
      <c r="Y331" t="str" cm="1">
        <f t="array" ref="Y331">_FV(A331,"Instrument type",TRUE)</f>
        <v>Stock</v>
      </c>
      <c r="Z331" s="6" cm="1">
        <f t="array" ref="Z331">_FV(A331,"Last trade time",TRUE)</f>
        <v>45176.375011574077</v>
      </c>
      <c r="AA331" t="s">
        <v>102</v>
      </c>
      <c r="AB331" s="3" t="str" cm="1">
        <f t="array" ref="AB331">IFERROR(_xldudf_FS_EQUITYMETRICS($B331, "net_income", "FY")*1000*1000,"NA")</f>
        <v>NA</v>
      </c>
      <c r="AC331" s="3" t="str" cm="1">
        <f t="array" ref="AC331">IFERROR(_xldudf_FS_EQUITYMETRICS($B331, "cash_equiv", "FY")*1000*1000,"NA")</f>
        <v>NA</v>
      </c>
      <c r="AD331" s="3" t="str" cm="1">
        <f t="array" ref="AD331">IFERROR(_xldudf_FS_EQUITYMETRICS($B331, "account_receivable", "FY")*1000*1000,"NA")</f>
        <v>NA</v>
      </c>
      <c r="AE331" s="3" t="str" cm="1">
        <f t="array" ref="AE331">IFERROR(_xldudf_FS_EQUITYMETRICS($B331, "total_curr_lib", "FY")*1000*1000,"NA")</f>
        <v>NA</v>
      </c>
      <c r="AF331" s="7" cm="1">
        <f t="array" ref="AF331">IFERROR(_xldudf_FS_EQUITYMETRICS($B331, "ytd_price_return_daily"),"NA")</f>
        <v>0.12466099999999999</v>
      </c>
    </row>
    <row r="332" spans="1:32" x14ac:dyDescent="0.2">
      <c r="A332" s="1" t="e" vm="331">
        <v>#VALUE!</v>
      </c>
      <c r="B332" t="str" cm="1">
        <f t="array" ref="B332">_FV(A332,"Ticker symbol",TRUE)</f>
        <v>CBE</v>
      </c>
      <c r="C332" t="str" cm="1">
        <f t="array" ref="C332">_FV(A332,"Official name",TRUE)</f>
        <v>Robertet SA</v>
      </c>
      <c r="D332" t="str" cm="1">
        <f t="array" ref="D332">_FV(A332,"Headquarters")</f>
        <v>37 Avenue Sidi-Brahim, Bp 52100, GRASSE, PACA, 06130 FR</v>
      </c>
      <c r="E332" s="3" cm="1">
        <f t="array" ref="E332">IFERROR(_FV(A332,"Employees"), "NA")</f>
        <v>2163</v>
      </c>
      <c r="F332" t="str" cm="1">
        <f t="array" ref="F332">_FV(A332,"Industry")</f>
        <v>Chemicals</v>
      </c>
      <c r="G332" s="3" cm="1">
        <f t="array" ref="G332">IFERROR(_FV(A332,"Year incorporated",TRUE), "NA")</f>
        <v>1957</v>
      </c>
      <c r="H332" s="3" t="str" cm="1">
        <f t="array" ref="H332">_FV(A332,"Exchange")</f>
        <v>Euronext Paris</v>
      </c>
      <c r="I332" t="str" cm="1">
        <f t="array" ref="I332">_FV(A332,"Currency")</f>
        <v>EUR</v>
      </c>
      <c r="J332" s="7" cm="1">
        <f t="array" ref="J332">_FV(A332,"Price")</f>
        <v>797</v>
      </c>
      <c r="K332" s="7" cm="1">
        <f t="array" ref="K332">_FV(A332,"Previous close",TRUE)</f>
        <v>754</v>
      </c>
      <c r="L332" s="7" cm="1">
        <f t="array" ref="L332">_FV(A332,"Change")</f>
        <v>43</v>
      </c>
      <c r="M332" s="4" cm="1">
        <f t="array" ref="M332">_FV(A332,"Change (%)",TRUE)</f>
        <v>5.7028999999999996E-2</v>
      </c>
      <c r="N332" s="7" cm="1">
        <f t="array" ref="N332">IFERROR(_FV(A332,"Open"), "NA")</f>
        <v>797</v>
      </c>
      <c r="O332" s="7" cm="1">
        <f t="array" ref="O332">IFERROR(_FV(A332,"High"), "NA")</f>
        <v>797</v>
      </c>
      <c r="P332" s="7" cm="1">
        <f t="array" ref="P332">IFERROR(_FV(A332,"Low"), "NA")</f>
        <v>797</v>
      </c>
      <c r="Q332" s="7" cm="1">
        <f t="array" ref="Q332">IFERROR(_FV(A332,"52 week high",TRUE),"NA")</f>
        <v>848</v>
      </c>
      <c r="R332" s="7" cm="1">
        <f t="array" ref="R332">IFERROR(_FV(A332,"52 week low",TRUE),"NA")</f>
        <v>700</v>
      </c>
      <c r="S332" s="3" cm="1">
        <f t="array" ref="S332">_FV(A332,"Shares outstanding",TRUE)</f>
        <v>2305590</v>
      </c>
      <c r="T332" s="7" cm="1">
        <f t="array" ref="T332">_FV(A332,"Volume")</f>
        <v>2</v>
      </c>
      <c r="U332" s="3" cm="1">
        <f t="array" ref="U332">IFERROR(_FV(A332,"Volume average",TRUE), "NA")</f>
        <v>230</v>
      </c>
      <c r="V332" s="5" cm="1">
        <f t="array" ref="V332">IFERROR(_FV(A332,"Beta"), "NA")</f>
        <v>0.30180000000000001</v>
      </c>
      <c r="W332" s="3" cm="1">
        <f t="array" ref="W332">_FV(A332,"Market cap",TRUE)</f>
        <v>1940014000</v>
      </c>
      <c r="X332" s="7" t="str" cm="1">
        <f t="array" ref="X332">IFERROR(_FV(A332,"P/E",TRUE), "NA")</f>
        <v>NA</v>
      </c>
      <c r="Y332" t="str" cm="1">
        <f t="array" ref="Y332">_FV(A332,"Instrument type",TRUE)</f>
        <v>Stock</v>
      </c>
      <c r="Z332" s="6" cm="1">
        <f t="array" ref="Z332">_FV(A332,"Last trade time",TRUE)</f>
        <v>45173.666666666664</v>
      </c>
      <c r="AA332" t="s">
        <v>64</v>
      </c>
      <c r="AB332" s="3" t="str" cm="1">
        <f t="array" ref="AB332">IFERROR(_xldudf_FS_EQUITYMETRICS($B332, "net_income", "FY")*1000*1000,"NA")</f>
        <v>NA</v>
      </c>
      <c r="AC332" s="3" t="str" cm="1">
        <f t="array" ref="AC332">IFERROR(_xldudf_FS_EQUITYMETRICS($B332, "cash_equiv", "FY")*1000*1000,"NA")</f>
        <v>NA</v>
      </c>
      <c r="AD332" s="3" t="str" cm="1">
        <f t="array" ref="AD332">IFERROR(_xldudf_FS_EQUITYMETRICS($B332, "account_receivable", "FY")*1000*1000,"NA")</f>
        <v>NA</v>
      </c>
      <c r="AE332" s="3" t="str" cm="1">
        <f t="array" ref="AE332">IFERROR(_xldudf_FS_EQUITYMETRICS($B332, "total_curr_lib", "FY")*1000*1000,"NA")</f>
        <v>NA</v>
      </c>
      <c r="AF332" s="7" t="str" cm="1">
        <f t="array" ref="AF332">IFERROR(_xldudf_FS_EQUITYMETRICS($B332, "ytd_price_return_daily"),"NA")</f>
        <v>No data</v>
      </c>
    </row>
    <row r="333" spans="1:32" x14ac:dyDescent="0.2">
      <c r="A333" s="1" t="e" vm="332">
        <v>#VALUE!</v>
      </c>
      <c r="B333" t="str" cm="1">
        <f t="array" ref="B333">_FV(A333,"Ticker symbol",TRUE)</f>
        <v>ROK</v>
      </c>
      <c r="C333" t="str" cm="1">
        <f t="array" ref="C333">_FV(A333,"Official name",TRUE)</f>
        <v>ROCKWELL AUTOMATION, INC.</v>
      </c>
      <c r="D333" t="str" cm="1">
        <f t="array" ref="D333">_FV(A333,"Headquarters")</f>
        <v>1201 S 2nd St, MILWAUKEE, WI, 53204 US</v>
      </c>
      <c r="E333" s="3" cm="1">
        <f t="array" ref="E333">IFERROR(_FV(A333,"Employees"), "NA")</f>
        <v>26000</v>
      </c>
      <c r="F333" t="str" cm="1">
        <f t="array" ref="F333">_FV(A333,"Industry")</f>
        <v>Machinery, Equipment &amp; Components</v>
      </c>
      <c r="G333" s="3" cm="1">
        <f t="array" ref="G333">IFERROR(_FV(A333,"Year incorporated",TRUE), "NA")</f>
        <v>1996</v>
      </c>
      <c r="H333" s="3" t="str" cm="1">
        <f t="array" ref="H333">_FV(A333,"Exchange")</f>
        <v>New York Stock Exchange</v>
      </c>
      <c r="I333" t="str" cm="1">
        <f t="array" ref="I333">_FV(A333,"Currency")</f>
        <v>USD</v>
      </c>
      <c r="J333" s="7" cm="1">
        <f t="array" ref="J333">_FV(A333,"Price")</f>
        <v>306.935</v>
      </c>
      <c r="K333" s="7" cm="1">
        <f t="array" ref="K333">_FV(A333,"Previous close",TRUE)</f>
        <v>310.48</v>
      </c>
      <c r="L333" s="7" cm="1">
        <f t="array" ref="L333">_FV(A333,"Change")</f>
        <v>-3.5449999999999999</v>
      </c>
      <c r="M333" s="4" cm="1">
        <f t="array" ref="M333">_FV(A333,"Change (%)",TRUE)</f>
        <v>-1.1417999999999999E-2</v>
      </c>
      <c r="N333" s="7" cm="1">
        <f t="array" ref="N333">IFERROR(_FV(A333,"Open"), "NA")</f>
        <v>306.77</v>
      </c>
      <c r="O333" s="7" cm="1">
        <f t="array" ref="O333">IFERROR(_FV(A333,"High"), "NA")</f>
        <v>308.77999999999997</v>
      </c>
      <c r="P333" s="7" cm="1">
        <f t="array" ref="P333">IFERROR(_FV(A333,"Low"), "NA")</f>
        <v>304.59500000000003</v>
      </c>
      <c r="Q333" s="7" cm="1">
        <f t="array" ref="Q333">IFERROR(_FV(A333,"52 week high",TRUE),"NA")</f>
        <v>348.52</v>
      </c>
      <c r="R333" s="7" cm="1">
        <f t="array" ref="R333">IFERROR(_FV(A333,"52 week low",TRUE),"NA")</f>
        <v>209.27</v>
      </c>
      <c r="S333" s="3" cm="1">
        <f t="array" ref="S333">_FV(A333,"Shares outstanding",TRUE)</f>
        <v>114860100</v>
      </c>
      <c r="T333" s="7" cm="1">
        <f t="array" ref="T333">_FV(A333,"Volume")</f>
        <v>116219</v>
      </c>
      <c r="U333" s="3" cm="1">
        <f t="array" ref="U333">IFERROR(_FV(A333,"Volume average",TRUE), "NA")</f>
        <v>761494</v>
      </c>
      <c r="V333" s="5" cm="1">
        <f t="array" ref="V333">IFERROR(_FV(A333,"Beta"), "NA")</f>
        <v>1.4531000000000001</v>
      </c>
      <c r="W333" s="3" cm="1">
        <f t="array" ref="W333">_FV(A333,"Market cap",TRUE)</f>
        <v>35254584793</v>
      </c>
      <c r="X333" s="7" cm="1">
        <f t="array" ref="X333">IFERROR(_FV(A333,"P/E",TRUE), "NA")</f>
        <v>25.333200000000001</v>
      </c>
      <c r="Y333" t="str" cm="1">
        <f t="array" ref="Y333">_FV(A333,"Instrument type",TRUE)</f>
        <v>Stock</v>
      </c>
      <c r="Z333" s="6" cm="1">
        <f t="array" ref="Z333">_FV(A333,"Last trade time",TRUE)</f>
        <v>45176.643050890627</v>
      </c>
      <c r="AA333" t="s">
        <v>103</v>
      </c>
      <c r="AB333" s="3" t="str" cm="1">
        <f t="array" ref="AB333">IFERROR(_xldudf_FS_EQUITYMETRICS($B333, "net_income", "FY")*1000*1000,"NA")</f>
        <v>NA</v>
      </c>
      <c r="AC333" s="3" t="str" cm="1">
        <f t="array" ref="AC333">IFERROR(_xldudf_FS_EQUITYMETRICS($B333, "cash_equiv", "FY")*1000*1000,"NA")</f>
        <v>NA</v>
      </c>
      <c r="AD333" s="3" t="str" cm="1">
        <f t="array" ref="AD333">IFERROR(_xldudf_FS_EQUITYMETRICS($B333, "account_receivable", "FY")*1000*1000,"NA")</f>
        <v>NA</v>
      </c>
      <c r="AE333" s="3" t="str" cm="1">
        <f t="array" ref="AE333">IFERROR(_xldudf_FS_EQUITYMETRICS($B333, "total_curr_lib", "FY")*1000*1000,"NA")</f>
        <v>NA</v>
      </c>
      <c r="AF333" s="7" cm="1">
        <f t="array" ref="AF333">IFERROR(_xldudf_FS_EQUITYMETRICS($B333, "ytd_price_return_daily"),"NA")</f>
        <v>0.192685</v>
      </c>
    </row>
    <row r="334" spans="1:32" x14ac:dyDescent="0.2">
      <c r="A334" s="1" t="e" vm="333">
        <v>#VALUE!</v>
      </c>
      <c r="B334" t="str" cm="1">
        <f t="array" ref="B334">_FV(A334,"Ticker symbol",TRUE)</f>
        <v>ROP</v>
      </c>
      <c r="C334" t="str" cm="1">
        <f t="array" ref="C334">_FV(A334,"Official name",TRUE)</f>
        <v>ROPER TECHNOLOGIES, INC.</v>
      </c>
      <c r="D334" t="str" cm="1">
        <f t="array" ref="D334">_FV(A334,"Headquarters")</f>
        <v>6496 University Parkway, SARASOTA, FL, 34240 US</v>
      </c>
      <c r="E334" s="3" cm="1">
        <f t="array" ref="E334">IFERROR(_FV(A334,"Employees"), "NA")</f>
        <v>15800</v>
      </c>
      <c r="F334" t="str" cm="1">
        <f t="array" ref="F334">_FV(A334,"Industry")</f>
        <v>Software &amp; IT Services</v>
      </c>
      <c r="G334" s="3" cm="1">
        <f t="array" ref="G334">IFERROR(_FV(A334,"Year incorporated",TRUE), "NA")</f>
        <v>1981</v>
      </c>
      <c r="H334" s="3" t="str" cm="1">
        <f t="array" ref="H334">_FV(A334,"Exchange")</f>
        <v>Nasdaq Stock Market</v>
      </c>
      <c r="I334" t="str" cm="1">
        <f t="array" ref="I334">_FV(A334,"Currency")</f>
        <v>USD</v>
      </c>
      <c r="J334" s="7" cm="1">
        <f t="array" ref="J334">_FV(A334,"Price")</f>
        <v>495.625</v>
      </c>
      <c r="K334" s="7" cm="1">
        <f t="array" ref="K334">_FV(A334,"Previous close",TRUE)</f>
        <v>495</v>
      </c>
      <c r="L334" s="7" cm="1">
        <f t="array" ref="L334">_FV(A334,"Change")</f>
        <v>0.625</v>
      </c>
      <c r="M334" s="4" cm="1">
        <f t="array" ref="M334">_FV(A334,"Change (%)",TRUE)</f>
        <v>1.263E-3</v>
      </c>
      <c r="N334" s="7" cm="1">
        <f t="array" ref="N334">IFERROR(_FV(A334,"Open"), "NA")</f>
        <v>493.81</v>
      </c>
      <c r="O334" s="7" cm="1">
        <f t="array" ref="O334">IFERROR(_FV(A334,"High"), "NA")</f>
        <v>495.68</v>
      </c>
      <c r="P334" s="7" cm="1">
        <f t="array" ref="P334">IFERROR(_FV(A334,"Low"), "NA")</f>
        <v>492.49</v>
      </c>
      <c r="Q334" s="7" cm="1">
        <f t="array" ref="Q334">IFERROR(_FV(A334,"52 week high",TRUE),"NA")</f>
        <v>504.73</v>
      </c>
      <c r="R334" s="7" cm="1">
        <f t="array" ref="R334">IFERROR(_FV(A334,"52 week low",TRUE),"NA")</f>
        <v>356.21499999999997</v>
      </c>
      <c r="S334" s="3" cm="1">
        <f t="array" ref="S334">_FV(A334,"Shares outstanding",TRUE)</f>
        <v>106710900</v>
      </c>
      <c r="T334" s="7" cm="1">
        <f t="array" ref="T334">_FV(A334,"Volume")</f>
        <v>44548</v>
      </c>
      <c r="U334" s="3" cm="1">
        <f t="array" ref="U334">IFERROR(_FV(A334,"Volume average",TRUE), "NA")</f>
        <v>292841</v>
      </c>
      <c r="V334" s="5" cm="1">
        <f t="array" ref="V334">IFERROR(_FV(A334,"Beta"), "NA")</f>
        <v>1.0185999999999999</v>
      </c>
      <c r="W334" s="3" cm="1">
        <f t="array" ref="W334">_FV(A334,"Market cap",TRUE)</f>
        <v>52888589812</v>
      </c>
      <c r="X334" s="7" cm="1">
        <f t="array" ref="X334">IFERROR(_FV(A334,"P/E",TRUE), "NA")</f>
        <v>45.302599999999998</v>
      </c>
      <c r="Y334" t="str" cm="1">
        <f t="array" ref="Y334">_FV(A334,"Instrument type",TRUE)</f>
        <v>Stock</v>
      </c>
      <c r="Z334" s="6" cm="1">
        <f t="array" ref="Z334">_FV(A334,"Last trade time",TRUE)</f>
        <v>45176.642983981248</v>
      </c>
      <c r="AA334" t="s">
        <v>104</v>
      </c>
      <c r="AB334" s="3" t="str" cm="1">
        <f t="array" ref="AB334">IFERROR(_xldudf_FS_EQUITYMETRICS($B334, "net_income", "FY")*1000*1000,"NA")</f>
        <v>NA</v>
      </c>
      <c r="AC334" s="3" t="str" cm="1">
        <f t="array" ref="AC334">IFERROR(_xldudf_FS_EQUITYMETRICS($B334, "cash_equiv", "FY")*1000*1000,"NA")</f>
        <v>NA</v>
      </c>
      <c r="AD334" s="3" t="str" cm="1">
        <f t="array" ref="AD334">IFERROR(_xldudf_FS_EQUITYMETRICS($B334, "account_receivable", "FY")*1000*1000,"NA")</f>
        <v>NA</v>
      </c>
      <c r="AE334" s="3" t="str" cm="1">
        <f t="array" ref="AE334">IFERROR(_xldudf_FS_EQUITYMETRICS($B334, "total_curr_lib", "FY")*1000*1000,"NA")</f>
        <v>NA</v>
      </c>
      <c r="AF334" s="7" cm="1">
        <f t="array" ref="AF334">IFERROR(_xldudf_FS_EQUITYMETRICS($B334, "ytd_price_return_daily"),"NA")</f>
        <v>0.141869</v>
      </c>
    </row>
    <row r="335" spans="1:32" x14ac:dyDescent="0.2">
      <c r="A335" s="1" t="e" vm="334">
        <v>#VALUE!</v>
      </c>
      <c r="B335" t="str" cm="1">
        <f t="array" ref="B335">_FV(A335,"Ticker symbol",TRUE)</f>
        <v>ROST</v>
      </c>
      <c r="C335" t="str" cm="1">
        <f t="array" ref="C335">_FV(A335,"Official name",TRUE)</f>
        <v>ROSS STORES, INC.</v>
      </c>
      <c r="D335" t="str" cm="1">
        <f t="array" ref="D335">_FV(A335,"Headquarters")</f>
        <v>5130 Hacienda Drive, DUBLIN, CA, 94568 US</v>
      </c>
      <c r="E335" s="3" cm="1">
        <f t="array" ref="E335">IFERROR(_FV(A335,"Employees"), "NA")</f>
        <v>101000</v>
      </c>
      <c r="F335" t="str" cm="1">
        <f t="array" ref="F335">_FV(A335,"Industry")</f>
        <v>Specialty Retailers</v>
      </c>
      <c r="G335" s="3" cm="1">
        <f t="array" ref="G335">IFERROR(_FV(A335,"Year incorporated",TRUE), "NA")</f>
        <v>1989</v>
      </c>
      <c r="H335" s="3" t="str" cm="1">
        <f t="array" ref="H335">_FV(A335,"Exchange")</f>
        <v>Nasdaq Stock Market</v>
      </c>
      <c r="I335" t="str" cm="1">
        <f t="array" ref="I335">_FV(A335,"Currency")</f>
        <v>USD</v>
      </c>
      <c r="J335" s="7" cm="1">
        <f t="array" ref="J335">_FV(A335,"Price")</f>
        <v>119.66</v>
      </c>
      <c r="K335" s="7" cm="1">
        <f t="array" ref="K335">_FV(A335,"Previous close",TRUE)</f>
        <v>119.95</v>
      </c>
      <c r="L335" s="7" cm="1">
        <f t="array" ref="L335">_FV(A335,"Change")</f>
        <v>-0.28999999999999998</v>
      </c>
      <c r="M335" s="4" cm="1">
        <f t="array" ref="M335">_FV(A335,"Change (%)",TRUE)</f>
        <v>-2.418E-3</v>
      </c>
      <c r="N335" s="7" cm="1">
        <f t="array" ref="N335">IFERROR(_FV(A335,"Open"), "NA")</f>
        <v>120.39</v>
      </c>
      <c r="O335" s="7" cm="1">
        <f t="array" ref="O335">IFERROR(_FV(A335,"High"), "NA")</f>
        <v>120.67</v>
      </c>
      <c r="P335" s="7" cm="1">
        <f t="array" ref="P335">IFERROR(_FV(A335,"Low"), "NA")</f>
        <v>119.47499999999999</v>
      </c>
      <c r="Q335" s="7" cm="1">
        <f t="array" ref="Q335">IFERROR(_FV(A335,"52 week high",TRUE),"NA")</f>
        <v>122.7</v>
      </c>
      <c r="R335" s="7" cm="1">
        <f t="array" ref="R335">IFERROR(_FV(A335,"52 week low",TRUE),"NA")</f>
        <v>81.209999999999994</v>
      </c>
      <c r="S335" s="3" cm="1">
        <f t="array" ref="S335">_FV(A335,"Shares outstanding",TRUE)</f>
        <v>340655900</v>
      </c>
      <c r="T335" s="7" cm="1">
        <f t="array" ref="T335">_FV(A335,"Volume")</f>
        <v>289009</v>
      </c>
      <c r="U335" s="3" cm="1">
        <f t="array" ref="U335">IFERROR(_FV(A335,"Volume average",TRUE), "NA")</f>
        <v>2504498</v>
      </c>
      <c r="V335" s="5" cm="1">
        <f t="array" ref="V335">IFERROR(_FV(A335,"Beta"), "NA")</f>
        <v>0.97419999999999995</v>
      </c>
      <c r="W335" s="3" cm="1">
        <f t="array" ref="W335">_FV(A335,"Market cap",TRUE)</f>
        <v>40762884994</v>
      </c>
      <c r="X335" s="7" cm="1">
        <f t="array" ref="X335">IFERROR(_FV(A335,"P/E",TRUE), "NA")</f>
        <v>25.447500000000002</v>
      </c>
      <c r="Y335" t="str" cm="1">
        <f t="array" ref="Y335">_FV(A335,"Instrument type",TRUE)</f>
        <v>Stock</v>
      </c>
      <c r="Z335" s="6" cm="1">
        <f t="array" ref="Z335">_FV(A335,"Last trade time",TRUE)</f>
        <v>45176.642754675784</v>
      </c>
      <c r="AA335" t="s">
        <v>105</v>
      </c>
      <c r="AB335" s="3" t="str" cm="1">
        <f t="array" ref="AB335">IFERROR(_xldudf_FS_EQUITYMETRICS($B335, "net_income", "FY")*1000*1000,"NA")</f>
        <v>NA</v>
      </c>
      <c r="AC335" s="3" t="str" cm="1">
        <f t="array" ref="AC335">IFERROR(_xldudf_FS_EQUITYMETRICS($B335, "cash_equiv", "FY")*1000*1000,"NA")</f>
        <v>NA</v>
      </c>
      <c r="AD335" s="3" t="str" cm="1">
        <f t="array" ref="AD335">IFERROR(_xldudf_FS_EQUITYMETRICS($B335, "account_receivable", "FY")*1000*1000,"NA")</f>
        <v>NA</v>
      </c>
      <c r="AE335" s="3" t="str" cm="1">
        <f t="array" ref="AE335">IFERROR(_xldudf_FS_EQUITYMETRICS($B335, "total_curr_lib", "FY")*1000*1000,"NA")</f>
        <v>NA</v>
      </c>
      <c r="AF335" s="7" cm="1">
        <f t="array" ref="AF335">IFERROR(_xldudf_FS_EQUITYMETRICS($B335, "ytd_price_return_daily"),"NA")</f>
        <v>3.9114000000000003E-2</v>
      </c>
    </row>
    <row r="336" spans="1:32" x14ac:dyDescent="0.2">
      <c r="A336" s="1" t="e" vm="335">
        <v>#VALUE!</v>
      </c>
      <c r="B336" t="str" cm="1">
        <f t="array" ref="B336">_FV(A336,"Ticker symbol",TRUE)</f>
        <v>R</v>
      </c>
      <c r="C336" t="str" cm="1">
        <f t="array" ref="C336">_FV(A336,"Official name",TRUE)</f>
        <v>RYDER SYSTEM, INC.</v>
      </c>
      <c r="D336" t="str" cm="1">
        <f t="array" ref="D336">_FV(A336,"Headquarters")</f>
        <v>11690 N.W. 105Th Street, MIAMI, FL, 33178 US</v>
      </c>
      <c r="E336" s="3" cm="1">
        <f t="array" ref="E336">IFERROR(_FV(A336,"Employees"), "NA")</f>
        <v>48300</v>
      </c>
      <c r="F336" t="str" cm="1">
        <f t="array" ref="F336">_FV(A336,"Industry")</f>
        <v>Freight &amp; Logistics Services</v>
      </c>
      <c r="G336" s="3" cm="1">
        <f t="array" ref="G336">IFERROR(_FV(A336,"Year incorporated",TRUE), "NA")</f>
        <v>1955</v>
      </c>
      <c r="H336" s="3" t="str" cm="1">
        <f t="array" ref="H336">_FV(A336,"Exchange")</f>
        <v>New York Stock Exchange</v>
      </c>
      <c r="I336" t="str" cm="1">
        <f t="array" ref="I336">_FV(A336,"Currency")</f>
        <v>USD</v>
      </c>
      <c r="J336" s="7" cm="1">
        <f t="array" ref="J336">_FV(A336,"Price")</f>
        <v>98.34</v>
      </c>
      <c r="K336" s="7" cm="1">
        <f t="array" ref="K336">_FV(A336,"Previous close",TRUE)</f>
        <v>100</v>
      </c>
      <c r="L336" s="7" cm="1">
        <f t="array" ref="L336">_FV(A336,"Change")</f>
        <v>-1.66</v>
      </c>
      <c r="M336" s="4" cm="1">
        <f t="array" ref="M336">_FV(A336,"Change (%)",TRUE)</f>
        <v>-1.66E-2</v>
      </c>
      <c r="N336" s="7" cm="1">
        <f t="array" ref="N336">IFERROR(_FV(A336,"Open"), "NA")</f>
        <v>100.56</v>
      </c>
      <c r="O336" s="7" cm="1">
        <f t="array" ref="O336">IFERROR(_FV(A336,"High"), "NA")</f>
        <v>100.93</v>
      </c>
      <c r="P336" s="7" cm="1">
        <f t="array" ref="P336">IFERROR(_FV(A336,"Low"), "NA")</f>
        <v>98.33</v>
      </c>
      <c r="Q336" s="7" cm="1">
        <f t="array" ref="Q336">IFERROR(_FV(A336,"52 week high",TRUE),"NA")</f>
        <v>103.81</v>
      </c>
      <c r="R336" s="7" cm="1">
        <f t="array" ref="R336">IFERROR(_FV(A336,"52 week low",TRUE),"NA")</f>
        <v>65.691199999999995</v>
      </c>
      <c r="S336" s="3" cm="1">
        <f t="array" ref="S336">_FV(A336,"Shares outstanding",TRUE)</f>
        <v>45527260</v>
      </c>
      <c r="T336" s="7" cm="1">
        <f t="array" ref="T336">_FV(A336,"Volume")</f>
        <v>135548</v>
      </c>
      <c r="U336" s="3" cm="1">
        <f t="array" ref="U336">IFERROR(_FV(A336,"Volume average",TRUE), "NA")</f>
        <v>333063</v>
      </c>
      <c r="V336" s="5" cm="1">
        <f t="array" ref="V336">IFERROR(_FV(A336,"Beta"), "NA")</f>
        <v>1.5708</v>
      </c>
      <c r="W336" s="3" cm="1">
        <f t="array" ref="W336">_FV(A336,"Market cap",TRUE)</f>
        <v>4477150748</v>
      </c>
      <c r="X336" s="7" cm="1">
        <f t="array" ref="X336">IFERROR(_FV(A336,"P/E",TRUE), "NA")</f>
        <v>8.8222000000000005</v>
      </c>
      <c r="Y336" t="str" cm="1">
        <f t="array" ref="Y336">_FV(A336,"Instrument type",TRUE)</f>
        <v>Stock</v>
      </c>
      <c r="Z336" s="6" cm="1">
        <f t="array" ref="Z336">_FV(A336,"Last trade time",TRUE)</f>
        <v>45176.642968113279</v>
      </c>
      <c r="AA336" t="s">
        <v>106</v>
      </c>
      <c r="AB336" s="3" t="str" cm="1">
        <f t="array" ref="AB336">IFERROR(_xldudf_FS_EQUITYMETRICS($B336, "net_income", "FY")*1000*1000,"NA")</f>
        <v>NA</v>
      </c>
      <c r="AC336" s="3" t="str" cm="1">
        <f t="array" ref="AC336">IFERROR(_xldudf_FS_EQUITYMETRICS($B336, "cash_equiv", "FY")*1000*1000,"NA")</f>
        <v>NA</v>
      </c>
      <c r="AD336" s="3" t="str" cm="1">
        <f t="array" ref="AD336">IFERROR(_xldudf_FS_EQUITYMETRICS($B336, "account_receivable", "FY")*1000*1000,"NA")</f>
        <v>NA</v>
      </c>
      <c r="AE336" s="3" t="str" cm="1">
        <f t="array" ref="AE336">IFERROR(_xldudf_FS_EQUITYMETRICS($B336, "total_curr_lib", "FY")*1000*1000,"NA")</f>
        <v>NA</v>
      </c>
      <c r="AF336" s="7" cm="1">
        <f t="array" ref="AF336">IFERROR(_xldudf_FS_EQUITYMETRICS($B336, "ytd_price_return_daily"),"NA")</f>
        <v>0.19911499999999999</v>
      </c>
    </row>
    <row r="337" spans="1:32" x14ac:dyDescent="0.2">
      <c r="A337" s="1" t="e" vm="336">
        <v>#VALUE!</v>
      </c>
      <c r="B337" t="str" cm="1">
        <f t="array" ref="B337">_FV(A337,"Ticker symbol",TRUE)</f>
        <v>SAI</v>
      </c>
      <c r="C337" t="str" cm="1">
        <f t="array" ref="C337">_FV(A337,"Official name",TRUE)</f>
        <v>SAI.TECH Global Corporation</v>
      </c>
      <c r="D337" t="str" cm="1">
        <f t="array" ref="D337">_FV(A337,"Headquarters")</f>
        <v>437 Madison Avenue, 27th Floor, NEW YORK, NY, 10022 US</v>
      </c>
      <c r="E337" s="3" cm="1">
        <f t="array" ref="E337">IFERROR(_FV(A337,"Employees"), "NA")</f>
        <v>28</v>
      </c>
      <c r="F337" t="str" cm="1">
        <f t="array" ref="F337">_FV(A337,"Industry")</f>
        <v>Financial Technology (Fintech) &amp; Infrastructure</v>
      </c>
      <c r="G337" s="3" cm="1">
        <f t="array" ref="G337">IFERROR(_FV(A337,"Year incorporated",TRUE), "NA")</f>
        <v>2021</v>
      </c>
      <c r="H337" s="3" t="str" cm="1">
        <f t="array" ref="H337">_FV(A337,"Exchange")</f>
        <v>Nasdaq Stock Market</v>
      </c>
      <c r="I337" t="str" cm="1">
        <f t="array" ref="I337">_FV(A337,"Currency")</f>
        <v>USD</v>
      </c>
      <c r="J337" s="7" cm="1">
        <f t="array" ref="J337">_FV(A337,"Price")</f>
        <v>1.29</v>
      </c>
      <c r="K337" s="7" cm="1">
        <f t="array" ref="K337">_FV(A337,"Previous close",TRUE)</f>
        <v>1.29</v>
      </c>
      <c r="L337" s="7" cm="1">
        <f t="array" ref="L337">_FV(A337,"Change")</f>
        <v>0</v>
      </c>
      <c r="M337" s="4" cm="1">
        <f t="array" ref="M337">_FV(A337,"Change (%)",TRUE)</f>
        <v>0</v>
      </c>
      <c r="N337" s="7" cm="1">
        <f t="array" ref="N337">IFERROR(_FV(A337,"Open"), "NA")</f>
        <v>1.27</v>
      </c>
      <c r="O337" s="7" cm="1">
        <f t="array" ref="O337">IFERROR(_FV(A337,"High"), "NA")</f>
        <v>1.29</v>
      </c>
      <c r="P337" s="7" cm="1">
        <f t="array" ref="P337">IFERROR(_FV(A337,"Low"), "NA")</f>
        <v>1.27</v>
      </c>
      <c r="Q337" s="7" cm="1">
        <f t="array" ref="Q337">IFERROR(_FV(A337,"52 week high",TRUE),"NA")</f>
        <v>7.4</v>
      </c>
      <c r="R337" s="7" cm="1">
        <f t="array" ref="R337">IFERROR(_FV(A337,"52 week low",TRUE),"NA")</f>
        <v>1</v>
      </c>
      <c r="S337" s="3" cm="1">
        <f t="array" ref="S337">_FV(A337,"Shares outstanding",TRUE)</f>
        <v>23743930</v>
      </c>
      <c r="T337" s="7" cm="1">
        <f t="array" ref="T337">_FV(A337,"Volume")</f>
        <v>1440</v>
      </c>
      <c r="U337" s="3" cm="1">
        <f t="array" ref="U337">IFERROR(_FV(A337,"Volume average",TRUE), "NA")</f>
        <v>71353</v>
      </c>
      <c r="V337" s="5" t="str" cm="1">
        <f t="array" ref="V337">IFERROR(_FV(A337,"Beta"), "NA")</f>
        <v>NA</v>
      </c>
      <c r="W337" s="3" cm="1">
        <f t="array" ref="W337">_FV(A337,"Market cap",TRUE)</f>
        <v>30629669</v>
      </c>
      <c r="X337" s="7" t="str" cm="1">
        <f t="array" ref="X337">IFERROR(_FV(A337,"P/E",TRUE), "NA")</f>
        <v>NA</v>
      </c>
      <c r="Y337" t="str" cm="1">
        <f t="array" ref="Y337">_FV(A337,"Instrument type",TRUE)</f>
        <v>Stock</v>
      </c>
      <c r="Z337" s="6" cm="1">
        <f t="array" ref="Z337">_FV(A337,"Last trade time",TRUE)</f>
        <v>45176.631232858592</v>
      </c>
      <c r="AA337" t="s">
        <v>107</v>
      </c>
      <c r="AB337" s="3" t="str" cm="1">
        <f t="array" ref="AB337">IFERROR(_xldudf_FS_EQUITYMETRICS($B337, "net_income", "FY")*1000*1000,"NA")</f>
        <v>NA</v>
      </c>
      <c r="AC337" s="3" t="str" cm="1">
        <f t="array" ref="AC337">IFERROR(_xldudf_FS_EQUITYMETRICS($B337, "cash_equiv", "FY")*1000*1000,"NA")</f>
        <v>NA</v>
      </c>
      <c r="AD337" s="3" t="str" cm="1">
        <f t="array" ref="AD337">IFERROR(_xldudf_FS_EQUITYMETRICS($B337, "account_receivable", "FY")*1000*1000,"NA")</f>
        <v>NA</v>
      </c>
      <c r="AE337" s="3" t="str" cm="1">
        <f t="array" ref="AE337">IFERROR(_xldudf_FS_EQUITYMETRICS($B337, "total_curr_lib", "FY")*1000*1000,"NA")</f>
        <v>NA</v>
      </c>
      <c r="AF337" s="7" cm="1">
        <f t="array" ref="AF337">IFERROR(_xldudf_FS_EQUITYMETRICS($B337, "ytd_price_return_daily"),"NA")</f>
        <v>-0.40298499999999998</v>
      </c>
    </row>
    <row r="338" spans="1:32" x14ac:dyDescent="0.2">
      <c r="A338" s="1" t="e" vm="337">
        <v>#VALUE!</v>
      </c>
      <c r="B338" t="str" cm="1">
        <f t="array" ref="B338">_FV(A338,"Ticker symbol",TRUE)</f>
        <v>CRM</v>
      </c>
      <c r="C338" t="str" cm="1">
        <f t="array" ref="C338">_FV(A338,"Official name",TRUE)</f>
        <v>SALESFORCE, INC.</v>
      </c>
      <c r="D338" t="str" cm="1">
        <f t="array" ref="D338">_FV(A338,"Headquarters")</f>
        <v>SALESFORCE TOWER, 415 MISSION STREET 3RD FL, SAN FRANCISCO, CA, 94105 US</v>
      </c>
      <c r="E338" s="3" cm="1">
        <f t="array" ref="E338">IFERROR(_FV(A338,"Employees"), "NA")</f>
        <v>79390</v>
      </c>
      <c r="F338" t="str" cm="1">
        <f t="array" ref="F338">_FV(A338,"Industry")</f>
        <v>Software &amp; IT Services</v>
      </c>
      <c r="G338" s="3" cm="1">
        <f t="array" ref="G338">IFERROR(_FV(A338,"Year incorporated",TRUE), "NA")</f>
        <v>1999</v>
      </c>
      <c r="H338" s="3" t="str" cm="1">
        <f t="array" ref="H338">_FV(A338,"Exchange")</f>
        <v>New York Stock Exchange</v>
      </c>
      <c r="I338" t="str" cm="1">
        <f t="array" ref="I338">_FV(A338,"Currency")</f>
        <v>USD</v>
      </c>
      <c r="J338" s="7" cm="1">
        <f t="array" ref="J338">_FV(A338,"Price")</f>
        <v>221.6</v>
      </c>
      <c r="K338" s="7" cm="1">
        <f t="array" ref="K338">_FV(A338,"Previous close",TRUE)</f>
        <v>221.62</v>
      </c>
      <c r="L338" s="7" cm="1">
        <f t="array" ref="L338">_FV(A338,"Change")</f>
        <v>-0.02</v>
      </c>
      <c r="M338" s="4" cm="1">
        <f t="array" ref="M338">_FV(A338,"Change (%)",TRUE)</f>
        <v>-9.0240000000000003E-5</v>
      </c>
      <c r="N338" s="7" cm="1">
        <f t="array" ref="N338">IFERROR(_FV(A338,"Open"), "NA")</f>
        <v>219.565</v>
      </c>
      <c r="O338" s="7" cm="1">
        <f t="array" ref="O338">IFERROR(_FV(A338,"High"), "NA")</f>
        <v>222.47190000000001</v>
      </c>
      <c r="P338" s="7" cm="1">
        <f t="array" ref="P338">IFERROR(_FV(A338,"Low"), "NA")</f>
        <v>219.31</v>
      </c>
      <c r="Q338" s="7" cm="1">
        <f t="array" ref="Q338">IFERROR(_FV(A338,"52 week high",TRUE),"NA")</f>
        <v>238.22</v>
      </c>
      <c r="R338" s="7" cm="1">
        <f t="array" ref="R338">IFERROR(_FV(A338,"52 week low",TRUE),"NA")</f>
        <v>126.34</v>
      </c>
      <c r="S338" s="3" cm="1">
        <f t="array" ref="S338">_FV(A338,"Shares outstanding",TRUE)</f>
        <v>973000000</v>
      </c>
      <c r="T338" s="7" cm="1">
        <f t="array" ref="T338">_FV(A338,"Volume")</f>
        <v>1204671</v>
      </c>
      <c r="U338" s="3" cm="1">
        <f t="array" ref="U338">IFERROR(_FV(A338,"Volume average",TRUE), "NA")</f>
        <v>5233019</v>
      </c>
      <c r="V338" s="5" cm="1">
        <f t="array" ref="V338">IFERROR(_FV(A338,"Beta"), "NA")</f>
        <v>1.1928000000000001</v>
      </c>
      <c r="W338" s="3" cm="1">
        <f t="array" ref="W338">_FV(A338,"Market cap",TRUE)</f>
        <v>215616800000</v>
      </c>
      <c r="X338" s="7" cm="1">
        <f t="array" ref="X338">IFERROR(_FV(A338,"P/E",TRUE), "NA")</f>
        <v>138.78829999999999</v>
      </c>
      <c r="Y338" t="str" cm="1">
        <f t="array" ref="Y338">_FV(A338,"Instrument type",TRUE)</f>
        <v>Stock</v>
      </c>
      <c r="Z338" s="6" cm="1">
        <f t="array" ref="Z338">_FV(A338,"Last trade time",TRUE)</f>
        <v>45176.642999501564</v>
      </c>
      <c r="AA338" t="s">
        <v>108</v>
      </c>
      <c r="AB338" s="3" t="str" cm="1">
        <f t="array" ref="AB338">IFERROR(_xldudf_FS_EQUITYMETRICS($B338, "net_income", "FY")*1000*1000,"NA")</f>
        <v>NA</v>
      </c>
      <c r="AC338" s="3" t="str" cm="1">
        <f t="array" ref="AC338">IFERROR(_xldudf_FS_EQUITYMETRICS($B338, "cash_equiv", "FY")*1000*1000,"NA")</f>
        <v>NA</v>
      </c>
      <c r="AD338" s="3" t="str" cm="1">
        <f t="array" ref="AD338">IFERROR(_xldudf_FS_EQUITYMETRICS($B338, "account_receivable", "FY")*1000*1000,"NA")</f>
        <v>NA</v>
      </c>
      <c r="AE338" s="3" t="str" cm="1">
        <f t="array" ref="AE338">IFERROR(_xldudf_FS_EQUITYMETRICS($B338, "total_curr_lib", "FY")*1000*1000,"NA")</f>
        <v>NA</v>
      </c>
      <c r="AF338" s="7" cm="1">
        <f t="array" ref="AF338">IFERROR(_xldudf_FS_EQUITYMETRICS($B338, "ytd_price_return_daily"),"NA")</f>
        <v>0.64937</v>
      </c>
    </row>
    <row r="339" spans="1:32" x14ac:dyDescent="0.2">
      <c r="A339" s="1" t="e" vm="338">
        <v>#VALUE!</v>
      </c>
      <c r="B339" t="str" cm="1">
        <f t="array" ref="B339">_FV(A339,"Ticker symbol",TRUE)</f>
        <v>SCG</v>
      </c>
      <c r="C339" t="str" cm="1">
        <f t="array" ref="C339">_FV(A339,"Official name",TRUE)</f>
        <v>SCENTRE GROUP</v>
      </c>
      <c r="D339" t="str" cm="1">
        <f t="array" ref="D339">_FV(A339,"Headquarters")</f>
        <v>L 30 85 Castlereagh St, SYDNEY, NEW SOUTH WALES, 2000 AU</v>
      </c>
      <c r="E339" s="3" cm="1">
        <f t="array" ref="E339">IFERROR(_FV(A339,"Employees"), "NA")</f>
        <v>3129</v>
      </c>
      <c r="F339" t="str" cm="1">
        <f t="array" ref="F339">_FV(A339,"Industry")</f>
        <v>Real Estate Operations</v>
      </c>
      <c r="G339" s="3" cm="1">
        <f t="array" ref="G339">IFERROR(_FV(A339,"Year incorporated",TRUE), "NA")</f>
        <v>1979</v>
      </c>
      <c r="H339" s="3" t="str" cm="1">
        <f t="array" ref="H339">_FV(A339,"Exchange")</f>
        <v>Australian Securities Exchange</v>
      </c>
      <c r="I339" t="str" cm="1">
        <f t="array" ref="I339">_FV(A339,"Currency")</f>
        <v>AUD</v>
      </c>
      <c r="J339" s="7" cm="1">
        <f t="array" ref="J339">_FV(A339,"Price")</f>
        <v>2.67</v>
      </c>
      <c r="K339" s="7" cm="1">
        <f t="array" ref="K339">_FV(A339,"Previous close",TRUE)</f>
        <v>2.68</v>
      </c>
      <c r="L339" s="7" cm="1">
        <f t="array" ref="L339">_FV(A339,"Change")</f>
        <v>-0.01</v>
      </c>
      <c r="M339" s="4" cm="1">
        <f t="array" ref="M339">_FV(A339,"Change (%)",TRUE)</f>
        <v>-3.7309999999999999E-3</v>
      </c>
      <c r="N339" s="7" cm="1">
        <f t="array" ref="N339">IFERROR(_FV(A339,"Open"), "NA")</f>
        <v>2.68</v>
      </c>
      <c r="O339" s="7" cm="1">
        <f t="array" ref="O339">IFERROR(_FV(A339,"High"), "NA")</f>
        <v>2.7</v>
      </c>
      <c r="P339" s="7" cm="1">
        <f t="array" ref="P339">IFERROR(_FV(A339,"Low"), "NA")</f>
        <v>2.645</v>
      </c>
      <c r="Q339" s="7" cm="1">
        <f t="array" ref="Q339">IFERROR(_FV(A339,"52 week high",TRUE),"NA")</f>
        <v>3.13</v>
      </c>
      <c r="R339" s="7" cm="1">
        <f t="array" ref="R339">IFERROR(_FV(A339,"52 week low",TRUE),"NA")</f>
        <v>2.4900000000000002</v>
      </c>
      <c r="S339" s="3" cm="1">
        <f t="array" ref="S339">_FV(A339,"Shares outstanding",TRUE)</f>
        <v>5190378000</v>
      </c>
      <c r="T339" s="7" cm="1">
        <f t="array" ref="T339">_FV(A339,"Volume")</f>
        <v>8634504</v>
      </c>
      <c r="U339" s="3" cm="1">
        <f t="array" ref="U339">IFERROR(_FV(A339,"Volume average",TRUE), "NA")</f>
        <v>9412490</v>
      </c>
      <c r="V339" s="5" cm="1">
        <f t="array" ref="V339">IFERROR(_FV(A339,"Beta"), "NA")</f>
        <v>1.8226</v>
      </c>
      <c r="W339" s="3" cm="1">
        <f t="array" ref="W339">_FV(A339,"Market cap",TRUE)</f>
        <v>13910210000</v>
      </c>
      <c r="X339" s="7" cm="1">
        <f t="array" ref="X339">IFERROR(_FV(A339,"P/E",TRUE), "NA")</f>
        <v>45.52</v>
      </c>
      <c r="Y339" t="str" cm="1">
        <f t="array" ref="Y339">_FV(A339,"Instrument type",TRUE)</f>
        <v>Stock</v>
      </c>
      <c r="Z339" s="6" cm="1">
        <f t="array" ref="Z339">_FV(A339,"Last trade time",TRUE)</f>
        <v>45176.375011574077</v>
      </c>
      <c r="AA339" t="s">
        <v>64</v>
      </c>
      <c r="AB339" s="3" t="str" cm="1">
        <f t="array" ref="AB339">IFERROR(_xldudf_FS_EQUITYMETRICS($B339, "net_income", "FY")*1000*1000,"NA")</f>
        <v>NA</v>
      </c>
      <c r="AC339" s="3" t="str" cm="1">
        <f t="array" ref="AC339">IFERROR(_xldudf_FS_EQUITYMETRICS($B339, "cash_equiv", "FY")*1000*1000,"NA")</f>
        <v>NA</v>
      </c>
      <c r="AD339" s="3" t="str" cm="1">
        <f t="array" ref="AD339">IFERROR(_xldudf_FS_EQUITYMETRICS($B339, "account_receivable", "FY")*1000*1000,"NA")</f>
        <v>NA</v>
      </c>
      <c r="AE339" s="3" t="str" cm="1">
        <f t="array" ref="AE339">IFERROR(_xldudf_FS_EQUITYMETRICS($B339, "total_curr_lib", "FY")*1000*1000,"NA")</f>
        <v>NA</v>
      </c>
      <c r="AF339" s="7" t="str" cm="1">
        <f t="array" ref="AF339">IFERROR(_xldudf_FS_EQUITYMETRICS($B339, "ytd_price_return_daily"),"NA")</f>
        <v>No data</v>
      </c>
    </row>
    <row r="340" spans="1:32" x14ac:dyDescent="0.2">
      <c r="A340" s="1" t="e" vm="339">
        <v>#VALUE!</v>
      </c>
      <c r="B340" t="str" cm="1">
        <f t="array" ref="B340">_FV(A340,"Ticker symbol",TRUE)</f>
        <v>SLB</v>
      </c>
      <c r="C340" t="str" cm="1">
        <f t="array" ref="C340">_FV(A340,"Official name",TRUE)</f>
        <v>Schlumberger N.V.</v>
      </c>
      <c r="D340" t="str" cm="1">
        <f t="array" ref="D340">_FV(A340,"Headquarters")</f>
        <v>5599 San Felipe St Fl 17, HOUSTON, TX, 77056-2790 US</v>
      </c>
      <c r="E340" s="3" cm="1">
        <f t="array" ref="E340">IFERROR(_FV(A340,"Employees"), "NA")</f>
        <v>99000</v>
      </c>
      <c r="F340" t="str" cm="1">
        <f t="array" ref="F340">_FV(A340,"Industry")</f>
        <v>Oil &amp; Gas Related Equipment and Services</v>
      </c>
      <c r="G340" s="3" cm="1">
        <f t="array" ref="G340">IFERROR(_FV(A340,"Year incorporated",TRUE), "NA")</f>
        <v>1956</v>
      </c>
      <c r="H340" s="3" t="str" cm="1">
        <f t="array" ref="H340">_FV(A340,"Exchange")</f>
        <v>New York Stock Exchange</v>
      </c>
      <c r="I340" t="str" cm="1">
        <f t="array" ref="I340">_FV(A340,"Currency")</f>
        <v>USD</v>
      </c>
      <c r="J340" s="7" cm="1">
        <f t="array" ref="J340">_FV(A340,"Price")</f>
        <v>60.91</v>
      </c>
      <c r="K340" s="7" cm="1">
        <f t="array" ref="K340">_FV(A340,"Previous close",TRUE)</f>
        <v>61</v>
      </c>
      <c r="L340" s="7" cm="1">
        <f t="array" ref="L340">_FV(A340,"Change")</f>
        <v>-0.09</v>
      </c>
      <c r="M340" s="4" cm="1">
        <f t="array" ref="M340">_FV(A340,"Change (%)",TRUE)</f>
        <v>-1.475E-3</v>
      </c>
      <c r="N340" s="7" cm="1">
        <f t="array" ref="N340">IFERROR(_FV(A340,"Open"), "NA")</f>
        <v>60.99</v>
      </c>
      <c r="O340" s="7" cm="1">
        <f t="array" ref="O340">IFERROR(_FV(A340,"High"), "NA")</f>
        <v>61.37</v>
      </c>
      <c r="P340" s="7" cm="1">
        <f t="array" ref="P340">IFERROR(_FV(A340,"Low"), "NA")</f>
        <v>60.7</v>
      </c>
      <c r="Q340" s="7" cm="1">
        <f t="array" ref="Q340">IFERROR(_FV(A340,"52 week high",TRUE),"NA")</f>
        <v>61.37</v>
      </c>
      <c r="R340" s="7" cm="1">
        <f t="array" ref="R340">IFERROR(_FV(A340,"52 week low",TRUE),"NA")</f>
        <v>33.799999999999997</v>
      </c>
      <c r="S340" s="3" cm="1">
        <f t="array" ref="S340">_FV(A340,"Shares outstanding",TRUE)</f>
        <v>1421186000</v>
      </c>
      <c r="T340" s="7" cm="1">
        <f t="array" ref="T340">_FV(A340,"Volume")</f>
        <v>2030901</v>
      </c>
      <c r="U340" s="3" cm="1">
        <f t="array" ref="U340">IFERROR(_FV(A340,"Volume average",TRUE), "NA")</f>
        <v>7425159</v>
      </c>
      <c r="V340" s="5" cm="1">
        <f t="array" ref="V340">IFERROR(_FV(A340,"Beta"), "NA")</f>
        <v>1.8231999999999999</v>
      </c>
      <c r="W340" s="3" cm="1">
        <f t="array" ref="W340">_FV(A340,"Market cap",TRUE)</f>
        <v>86564439260</v>
      </c>
      <c r="X340" s="7" cm="1">
        <f t="array" ref="X340">IFERROR(_FV(A340,"P/E",TRUE), "NA")</f>
        <v>22.3322</v>
      </c>
      <c r="Y340" t="str" cm="1">
        <f t="array" ref="Y340">_FV(A340,"Instrument type",TRUE)</f>
        <v>Stock</v>
      </c>
      <c r="Z340" s="6" cm="1">
        <f t="array" ref="Z340">_FV(A340,"Last trade time",TRUE)</f>
        <v>45176.642923135936</v>
      </c>
      <c r="AA340" t="s">
        <v>109</v>
      </c>
      <c r="AB340" s="3" t="str" cm="1">
        <f t="array" ref="AB340">IFERROR(_xldudf_FS_EQUITYMETRICS($B340, "net_income", "FY")*1000*1000,"NA")</f>
        <v>NA</v>
      </c>
      <c r="AC340" s="3" t="str" cm="1">
        <f t="array" ref="AC340">IFERROR(_xldudf_FS_EQUITYMETRICS($B340, "cash_equiv", "FY")*1000*1000,"NA")</f>
        <v>NA</v>
      </c>
      <c r="AD340" s="3" t="str" cm="1">
        <f t="array" ref="AD340">IFERROR(_xldudf_FS_EQUITYMETRICS($B340, "account_receivable", "FY")*1000*1000,"NA")</f>
        <v>NA</v>
      </c>
      <c r="AE340" s="3" t="str" cm="1">
        <f t="array" ref="AE340">IFERROR(_xldudf_FS_EQUITYMETRICS($B340, "total_curr_lib", "FY")*1000*1000,"NA")</f>
        <v>NA</v>
      </c>
      <c r="AF340" s="7" cm="1">
        <f t="array" ref="AF340">IFERROR(_xldudf_FS_EQUITYMETRICS($B340, "ytd_price_return_daily"),"NA")</f>
        <v>0.12626299999999999</v>
      </c>
    </row>
    <row r="341" spans="1:32" x14ac:dyDescent="0.2">
      <c r="A341" s="1" t="e" vm="340">
        <v>#VALUE!</v>
      </c>
      <c r="B341" t="str" cm="1">
        <f t="array" ref="B341">_FV(A341,"Ticker symbol",TRUE)</f>
        <v>SE</v>
      </c>
      <c r="C341" t="str" cm="1">
        <f t="array" ref="C341">_FV(A341,"Official name",TRUE)</f>
        <v>SEA LIMITED</v>
      </c>
      <c r="D341" t="str" cm="1">
        <f t="array" ref="D341">_FV(A341,"Headquarters")</f>
        <v>1 Fusionopolis Place, #17-10 Galaxis, 138522 SG</v>
      </c>
      <c r="E341" s="3" cm="1">
        <f t="array" ref="E341">IFERROR(_FV(A341,"Employees"), "NA")</f>
        <v>63800</v>
      </c>
      <c r="F341" t="str" cm="1">
        <f t="array" ref="F341">_FV(A341,"Industry")</f>
        <v>Software &amp; IT Services</v>
      </c>
      <c r="G341" s="3" cm="1">
        <f t="array" ref="G341">IFERROR(_FV(A341,"Year incorporated",TRUE), "NA")</f>
        <v>2009</v>
      </c>
      <c r="H341" s="3" t="str" cm="1">
        <f t="array" ref="H341">_FV(A341,"Exchange")</f>
        <v>New York Stock Exchange</v>
      </c>
      <c r="I341" t="str" cm="1">
        <f t="array" ref="I341">_FV(A341,"Currency")</f>
        <v>USD</v>
      </c>
      <c r="J341" s="7" cm="1">
        <f t="array" ref="J341">_FV(A341,"Price")</f>
        <v>38.590000000000003</v>
      </c>
      <c r="K341" s="7" cm="1">
        <f t="array" ref="K341">_FV(A341,"Previous close",TRUE)</f>
        <v>39.22</v>
      </c>
      <c r="L341" s="7" cm="1">
        <f t="array" ref="L341">_FV(A341,"Change")</f>
        <v>-0.63</v>
      </c>
      <c r="M341" s="4" cm="1">
        <f t="array" ref="M341">_FV(A341,"Change (%)",TRUE)</f>
        <v>-1.6063000000000001E-2</v>
      </c>
      <c r="N341" s="7" cm="1">
        <f t="array" ref="N341">IFERROR(_FV(A341,"Open"), "NA")</f>
        <v>38.18</v>
      </c>
      <c r="O341" s="7" cm="1">
        <f t="array" ref="O341">IFERROR(_FV(A341,"High"), "NA")</f>
        <v>38.840000000000003</v>
      </c>
      <c r="P341" s="7" cm="1">
        <f t="array" ref="P341">IFERROR(_FV(A341,"Low"), "NA")</f>
        <v>37.831200000000003</v>
      </c>
      <c r="Q341" s="7" cm="1">
        <f t="array" ref="Q341">IFERROR(_FV(A341,"52 week high",TRUE),"NA")</f>
        <v>88.84</v>
      </c>
      <c r="R341" s="7" cm="1">
        <f t="array" ref="R341">IFERROR(_FV(A341,"52 week low",TRUE),"NA")</f>
        <v>34.869999999999997</v>
      </c>
      <c r="S341" s="3" cm="1">
        <f t="array" ref="S341">_FV(A341,"Shares outstanding",TRUE)</f>
        <v>566758900</v>
      </c>
      <c r="T341" s="7" cm="1">
        <f t="array" ref="T341">_FV(A341,"Volume")</f>
        <v>2155360</v>
      </c>
      <c r="U341" s="3" cm="1">
        <f t="array" ref="U341">IFERROR(_FV(A341,"Volume average",TRUE), "NA")</f>
        <v>9976435</v>
      </c>
      <c r="V341" s="5" cm="1">
        <f t="array" ref="V341">IFERROR(_FV(A341,"Beta"), "NA")</f>
        <v>1.7379</v>
      </c>
      <c r="W341" s="3" cm="1">
        <f t="array" ref="W341">_FV(A341,"Market cap",TRUE)</f>
        <v>21871225951</v>
      </c>
      <c r="X341" s="7" cm="1">
        <f t="array" ref="X341">IFERROR(_FV(A341,"P/E",TRUE), "NA")</f>
        <v>89.840800000000002</v>
      </c>
      <c r="Y341" t="str" cm="1">
        <f t="array" ref="Y341">_FV(A341,"Instrument type",TRUE)</f>
        <v>Stock</v>
      </c>
      <c r="Z341" s="6" cm="1">
        <f t="array" ref="Z341">_FV(A341,"Last trade time",TRUE)</f>
        <v>45176.643021469528</v>
      </c>
      <c r="AA341" t="s">
        <v>110</v>
      </c>
      <c r="AB341" s="3" t="str" cm="1">
        <f t="array" ref="AB341">IFERROR(_xldudf_FS_EQUITYMETRICS($B341, "net_income", "FY")*1000*1000,"NA")</f>
        <v>NA</v>
      </c>
      <c r="AC341" s="3" t="str" cm="1">
        <f t="array" ref="AC341">IFERROR(_xldudf_FS_EQUITYMETRICS($B341, "cash_equiv", "FY")*1000*1000,"NA")</f>
        <v>NA</v>
      </c>
      <c r="AD341" s="3" t="str" cm="1">
        <f t="array" ref="AD341">IFERROR(_xldudf_FS_EQUITYMETRICS($B341, "account_receivable", "FY")*1000*1000,"NA")</f>
        <v>NA</v>
      </c>
      <c r="AE341" s="3" t="str" cm="1">
        <f t="array" ref="AE341">IFERROR(_xldudf_FS_EQUITYMETRICS($B341, "total_curr_lib", "FY")*1000*1000,"NA")</f>
        <v>NA</v>
      </c>
      <c r="AF341" s="7" cm="1">
        <f t="array" ref="AF341">IFERROR(_xldudf_FS_EQUITYMETRICS($B341, "ytd_price_return_daily"),"NA")</f>
        <v>-0.282914</v>
      </c>
    </row>
    <row r="342" spans="1:32" x14ac:dyDescent="0.2">
      <c r="A342" s="1" t="e" vm="341">
        <v>#VALUE!</v>
      </c>
      <c r="B342" t="str" cm="1">
        <f t="array" ref="B342">_FV(A342,"Ticker symbol",TRUE)</f>
        <v>SEE</v>
      </c>
      <c r="C342" t="str" cm="1">
        <f t="array" ref="C342">_FV(A342,"Official name",TRUE)</f>
        <v>SEALED AIR CORPORATION</v>
      </c>
      <c r="D342" t="str" cm="1">
        <f t="array" ref="D342">_FV(A342,"Headquarters")</f>
        <v>2415 Cascade Pointe Boulevard, CHARLOTTE, NC, 28208 US</v>
      </c>
      <c r="E342" s="3" cm="1">
        <f t="array" ref="E342">IFERROR(_FV(A342,"Employees"), "NA")</f>
        <v>16300</v>
      </c>
      <c r="F342" t="str" cm="1">
        <f t="array" ref="F342">_FV(A342,"Industry")</f>
        <v>Containers &amp; Packaging</v>
      </c>
      <c r="G342" s="3" cm="1">
        <f t="array" ref="G342">IFERROR(_FV(A342,"Year incorporated",TRUE), "NA")</f>
        <v>1996</v>
      </c>
      <c r="H342" s="3" t="str" cm="1">
        <f t="array" ref="H342">_FV(A342,"Exchange")</f>
        <v>New York Stock Exchange</v>
      </c>
      <c r="I342" t="str" cm="1">
        <f t="array" ref="I342">_FV(A342,"Currency")</f>
        <v>USD</v>
      </c>
      <c r="J342" s="7" cm="1">
        <f t="array" ref="J342">_FV(A342,"Price")</f>
        <v>34.42</v>
      </c>
      <c r="K342" s="7" cm="1">
        <f t="array" ref="K342">_FV(A342,"Previous close",TRUE)</f>
        <v>35.270000000000003</v>
      </c>
      <c r="L342" s="7" cm="1">
        <f t="array" ref="L342">_FV(A342,"Change")</f>
        <v>-0.85</v>
      </c>
      <c r="M342" s="4" cm="1">
        <f t="array" ref="M342">_FV(A342,"Change (%)",TRUE)</f>
        <v>-2.41E-2</v>
      </c>
      <c r="N342" s="7" cm="1">
        <f t="array" ref="N342">IFERROR(_FV(A342,"Open"), "NA")</f>
        <v>35.174999999999997</v>
      </c>
      <c r="O342" s="7" cm="1">
        <f t="array" ref="O342">IFERROR(_FV(A342,"High"), "NA")</f>
        <v>35.348999999999997</v>
      </c>
      <c r="P342" s="7" cm="1">
        <f t="array" ref="P342">IFERROR(_FV(A342,"Low"), "NA")</f>
        <v>34.18</v>
      </c>
      <c r="Q342" s="7" cm="1">
        <f t="array" ref="Q342">IFERROR(_FV(A342,"52 week high",TRUE),"NA")</f>
        <v>56.43</v>
      </c>
      <c r="R342" s="7" cm="1">
        <f t="array" ref="R342">IFERROR(_FV(A342,"52 week low",TRUE),"NA")</f>
        <v>33.82</v>
      </c>
      <c r="S342" s="3" cm="1">
        <f t="array" ref="S342">_FV(A342,"Shares outstanding",TRUE)</f>
        <v>144410200</v>
      </c>
      <c r="T342" s="7" cm="1">
        <f t="array" ref="T342">_FV(A342,"Volume")</f>
        <v>482885</v>
      </c>
      <c r="U342" s="3" cm="1">
        <f t="array" ref="U342">IFERROR(_FV(A342,"Volume average",TRUE), "NA")</f>
        <v>2317774</v>
      </c>
      <c r="V342" s="5" cm="1">
        <f t="array" ref="V342">IFERROR(_FV(A342,"Beta"), "NA")</f>
        <v>1.3033999999999999</v>
      </c>
      <c r="W342" s="3" cm="1">
        <f t="array" ref="W342">_FV(A342,"Market cap",TRUE)</f>
        <v>5122228000</v>
      </c>
      <c r="X342" s="7" cm="1">
        <f t="array" ref="X342">IFERROR(_FV(A342,"P/E",TRUE), "NA")</f>
        <v>13.384600000000001</v>
      </c>
      <c r="Y342" t="str" cm="1">
        <f t="array" ref="Y342">_FV(A342,"Instrument type",TRUE)</f>
        <v>Stock</v>
      </c>
      <c r="Z342" s="6" cm="1">
        <f t="array" ref="Z342">_FV(A342,"Last trade time",TRUE)</f>
        <v>45176.642940289064</v>
      </c>
      <c r="AA342" t="s">
        <v>111</v>
      </c>
      <c r="AB342" s="3" t="str" cm="1">
        <f t="array" ref="AB342">IFERROR(_xldudf_FS_EQUITYMETRICS($B342, "net_income", "FY")*1000*1000,"NA")</f>
        <v>NA</v>
      </c>
      <c r="AC342" s="3" t="str" cm="1">
        <f t="array" ref="AC342">IFERROR(_xldudf_FS_EQUITYMETRICS($B342, "cash_equiv", "FY")*1000*1000,"NA")</f>
        <v>NA</v>
      </c>
      <c r="AD342" s="3" t="str" cm="1">
        <f t="array" ref="AD342">IFERROR(_xldudf_FS_EQUITYMETRICS($B342, "account_receivable", "FY")*1000*1000,"NA")</f>
        <v>NA</v>
      </c>
      <c r="AE342" s="3" t="str" cm="1">
        <f t="array" ref="AE342">IFERROR(_xldudf_FS_EQUITYMETRICS($B342, "total_curr_lib", "FY")*1000*1000,"NA")</f>
        <v>NA</v>
      </c>
      <c r="AF342" s="7" cm="1">
        <f t="array" ref="AF342">IFERROR(_xldudf_FS_EQUITYMETRICS($B342, "ytd_price_return_daily"),"NA")</f>
        <v>-0.27345599999999998</v>
      </c>
    </row>
    <row r="343" spans="1:32" x14ac:dyDescent="0.2">
      <c r="A343" s="1" t="e" vm="342">
        <v>#VALUE!</v>
      </c>
      <c r="B343" t="str" cm="1">
        <f t="array" ref="B343">_FV(A343,"Ticker symbol",TRUE)</f>
        <v>SRE</v>
      </c>
      <c r="C343" t="str" cm="1">
        <f t="array" ref="C343">_FV(A343,"Official name",TRUE)</f>
        <v>SEMPRA</v>
      </c>
      <c r="D343" t="str" cm="1">
        <f t="array" ref="D343">_FV(A343,"Headquarters")</f>
        <v>488 8Th Avenue, SAN DIEGO, CA, 92101 US</v>
      </c>
      <c r="E343" s="3" cm="1">
        <f t="array" ref="E343">IFERROR(_FV(A343,"Employees"), "NA")</f>
        <v>15785</v>
      </c>
      <c r="F343" t="str" cm="1">
        <f t="array" ref="F343">_FV(A343,"Industry")</f>
        <v>Multiline Utilities</v>
      </c>
      <c r="G343" s="3" cm="1">
        <f t="array" ref="G343">IFERROR(_FV(A343,"Year incorporated",TRUE), "NA")</f>
        <v>1996</v>
      </c>
      <c r="H343" s="3" t="str" cm="1">
        <f t="array" ref="H343">_FV(A343,"Exchange")</f>
        <v>New York Stock Exchange</v>
      </c>
      <c r="I343" t="str" cm="1">
        <f t="array" ref="I343">_FV(A343,"Currency")</f>
        <v>USD</v>
      </c>
      <c r="J343" s="7" cm="1">
        <f t="array" ref="J343">_FV(A343,"Price")</f>
        <v>70.790000000000006</v>
      </c>
      <c r="K343" s="7" cm="1">
        <f t="array" ref="K343">_FV(A343,"Previous close",TRUE)</f>
        <v>69.61</v>
      </c>
      <c r="L343" s="7" cm="1">
        <f t="array" ref="L343">_FV(A343,"Change")</f>
        <v>1.18</v>
      </c>
      <c r="M343" s="4" cm="1">
        <f t="array" ref="M343">_FV(A343,"Change (%)",TRUE)</f>
        <v>1.6952000000000002E-2</v>
      </c>
      <c r="N343" s="7" cm="1">
        <f t="array" ref="N343">IFERROR(_FV(A343,"Open"), "NA")</f>
        <v>70.010000000000005</v>
      </c>
      <c r="O343" s="7" cm="1">
        <f t="array" ref="O343">IFERROR(_FV(A343,"High"), "NA")</f>
        <v>70.86</v>
      </c>
      <c r="P343" s="7" cm="1">
        <f t="array" ref="P343">IFERROR(_FV(A343,"Low"), "NA")</f>
        <v>69.599999999999994</v>
      </c>
      <c r="Q343" s="7" cm="1">
        <f t="array" ref="Q343">IFERROR(_FV(A343,"52 week high",TRUE),"NA")</f>
        <v>88.234999999999999</v>
      </c>
      <c r="R343" s="7" cm="1">
        <f t="array" ref="R343">IFERROR(_FV(A343,"52 week low",TRUE),"NA")</f>
        <v>68.27</v>
      </c>
      <c r="S343" s="3" cm="1">
        <f t="array" ref="S343">_FV(A343,"Shares outstanding",TRUE)</f>
        <v>629307100</v>
      </c>
      <c r="T343" s="7" cm="1">
        <f t="array" ref="T343">_FV(A343,"Volume")</f>
        <v>459172</v>
      </c>
      <c r="U343" s="3" cm="1">
        <f t="array" ref="U343">IFERROR(_FV(A343,"Volume average",TRUE), "NA")</f>
        <v>2290991</v>
      </c>
      <c r="V343" s="5" cm="1">
        <f t="array" ref="V343">IFERROR(_FV(A343,"Beta"), "NA")</f>
        <v>0.74890000000000001</v>
      </c>
      <c r="W343" s="3" cm="1">
        <f t="array" ref="W343">_FV(A343,"Market cap",TRUE)</f>
        <v>44548649609</v>
      </c>
      <c r="X343" s="7" cm="1">
        <f t="array" ref="X343">IFERROR(_FV(A343,"P/E",TRUE), "NA")</f>
        <v>17.6279</v>
      </c>
      <c r="Y343" t="str" cm="1">
        <f t="array" ref="Y343">_FV(A343,"Instrument type",TRUE)</f>
        <v>Stock</v>
      </c>
      <c r="Z343" s="6" cm="1">
        <f t="array" ref="Z343">_FV(A343,"Last trade time",TRUE)</f>
        <v>45176.642979825781</v>
      </c>
      <c r="AA343" t="s">
        <v>112</v>
      </c>
      <c r="AB343" s="3" t="str" cm="1">
        <f t="array" ref="AB343">IFERROR(_xldudf_FS_EQUITYMETRICS($B343, "net_income", "FY")*1000*1000,"NA")</f>
        <v>NA</v>
      </c>
      <c r="AC343" s="3" t="str" cm="1">
        <f t="array" ref="AC343">IFERROR(_xldudf_FS_EQUITYMETRICS($B343, "cash_equiv", "FY")*1000*1000,"NA")</f>
        <v>NA</v>
      </c>
      <c r="AD343" s="3" t="str" cm="1">
        <f t="array" ref="AD343">IFERROR(_xldudf_FS_EQUITYMETRICS($B343, "account_receivable", "FY")*1000*1000,"NA")</f>
        <v>NA</v>
      </c>
      <c r="AE343" s="3" t="str" cm="1">
        <f t="array" ref="AE343">IFERROR(_xldudf_FS_EQUITYMETRICS($B343, "total_curr_lib", "FY")*1000*1000,"NA")</f>
        <v>NA</v>
      </c>
      <c r="AF343" s="7" cm="1">
        <f t="array" ref="AF343">IFERROR(_xldudf_FS_EQUITYMETRICS($B343, "ytd_price_return_daily"),"NA")</f>
        <v>-0.104439</v>
      </c>
    </row>
    <row r="344" spans="1:32" x14ac:dyDescent="0.2">
      <c r="A344" s="1" t="e" vm="343">
        <v>#VALUE!</v>
      </c>
      <c r="B344" t="str" cm="1">
        <f t="array" ref="B344">_FV(A344,"Ticker symbol",TRUE)</f>
        <v>S</v>
      </c>
      <c r="C344" t="str" cm="1">
        <f t="array" ref="C344">_FV(A344,"Official name",TRUE)</f>
        <v>SENTINELONE, INC.</v>
      </c>
      <c r="D344" t="str" cm="1">
        <f t="array" ref="D344">_FV(A344,"Headquarters")</f>
        <v>444 Castro Street, Suite 400, MOUNTAIN VIEW, CA, 94041 US</v>
      </c>
      <c r="E344" s="3" cm="1">
        <f t="array" ref="E344">IFERROR(_FV(A344,"Employees"), "NA")</f>
        <v>2200</v>
      </c>
      <c r="F344" t="str" cm="1">
        <f t="array" ref="F344">_FV(A344,"Industry")</f>
        <v>Software &amp; IT Services</v>
      </c>
      <c r="G344" s="3" cm="1">
        <f t="array" ref="G344">IFERROR(_FV(A344,"Year incorporated",TRUE), "NA")</f>
        <v>2013</v>
      </c>
      <c r="H344" s="3" t="str" cm="1">
        <f t="array" ref="H344">_FV(A344,"Exchange")</f>
        <v>New York Stock Exchange</v>
      </c>
      <c r="I344" t="str" cm="1">
        <f t="array" ref="I344">_FV(A344,"Currency")</f>
        <v>USD</v>
      </c>
      <c r="J344" s="7" cm="1">
        <f t="array" ref="J344">_FV(A344,"Price")</f>
        <v>16.954999999999998</v>
      </c>
      <c r="K344" s="7" cm="1">
        <f t="array" ref="K344">_FV(A344,"Previous close",TRUE)</f>
        <v>17.329999999999998</v>
      </c>
      <c r="L344" s="7" cm="1">
        <f t="array" ref="L344">_FV(A344,"Change")</f>
        <v>-0.375</v>
      </c>
      <c r="M344" s="4" cm="1">
        <f t="array" ref="M344">_FV(A344,"Change (%)",TRUE)</f>
        <v>-2.1638999999999999E-2</v>
      </c>
      <c r="N344" s="7" cm="1">
        <f t="array" ref="N344">IFERROR(_FV(A344,"Open"), "NA")</f>
        <v>17.03</v>
      </c>
      <c r="O344" s="7" cm="1">
        <f t="array" ref="O344">IFERROR(_FV(A344,"High"), "NA")</f>
        <v>17.14</v>
      </c>
      <c r="P344" s="7" cm="1">
        <f t="array" ref="P344">IFERROR(_FV(A344,"Low"), "NA")</f>
        <v>16.815000000000001</v>
      </c>
      <c r="Q344" s="7" cm="1">
        <f t="array" ref="Q344">IFERROR(_FV(A344,"52 week high",TRUE),"NA")</f>
        <v>29.44</v>
      </c>
      <c r="R344" s="7" cm="1">
        <f t="array" ref="R344">IFERROR(_FV(A344,"52 week low",TRUE),"NA")</f>
        <v>12.43</v>
      </c>
      <c r="S344" s="3" cm="1">
        <f t="array" ref="S344">_FV(A344,"Shares outstanding",TRUE)</f>
        <v>295673800</v>
      </c>
      <c r="T344" s="7" cm="1">
        <f t="array" ref="T344">_FV(A344,"Volume")</f>
        <v>1150003</v>
      </c>
      <c r="U344" s="3" cm="1">
        <f t="array" ref="U344">IFERROR(_FV(A344,"Volume average",TRUE), "NA")</f>
        <v>9241702</v>
      </c>
      <c r="V344" s="5" cm="1">
        <f t="array" ref="V344">IFERROR(_FV(A344,"Beta"), "NA")</f>
        <v>1.8440000000000001</v>
      </c>
      <c r="W344" s="3" cm="1">
        <f t="array" ref="W344">_FV(A344,"Market cap",TRUE)</f>
        <v>5013149278</v>
      </c>
      <c r="X344" s="7" cm="1">
        <f t="array" ref="X344">IFERROR(_FV(A344,"P/E",TRUE), "NA")</f>
        <v>0</v>
      </c>
      <c r="Y344" t="str" cm="1">
        <f t="array" ref="Y344">_FV(A344,"Instrument type",TRUE)</f>
        <v>Stock</v>
      </c>
      <c r="Z344" s="6" cm="1">
        <f t="array" ref="Z344">_FV(A344,"Last trade time",TRUE)</f>
        <v>45176.642967082815</v>
      </c>
      <c r="AA344" t="s">
        <v>113</v>
      </c>
      <c r="AB344" s="3" t="str" cm="1">
        <f t="array" ref="AB344">IFERROR(_xldudf_FS_EQUITYMETRICS($B344, "net_income", "FY")*1000*1000,"NA")</f>
        <v>NA</v>
      </c>
      <c r="AC344" s="3" t="str" cm="1">
        <f t="array" ref="AC344">IFERROR(_xldudf_FS_EQUITYMETRICS($B344, "cash_equiv", "FY")*1000*1000,"NA")</f>
        <v>NA</v>
      </c>
      <c r="AD344" s="3" t="str" cm="1">
        <f t="array" ref="AD344">IFERROR(_xldudf_FS_EQUITYMETRICS($B344, "account_receivable", "FY")*1000*1000,"NA")</f>
        <v>NA</v>
      </c>
      <c r="AE344" s="3" t="str" cm="1">
        <f t="array" ref="AE344">IFERROR(_xldudf_FS_EQUITYMETRICS($B344, "total_curr_lib", "FY")*1000*1000,"NA")</f>
        <v>NA</v>
      </c>
      <c r="AF344" s="7" cm="1">
        <f t="array" ref="AF344">IFERROR(_xldudf_FS_EQUITYMETRICS($B344, "ytd_price_return_daily"),"NA")</f>
        <v>0.22618199999999999</v>
      </c>
    </row>
    <row r="345" spans="1:32" x14ac:dyDescent="0.2">
      <c r="A345" s="1" t="e" vm="344">
        <v>#VALUE!</v>
      </c>
      <c r="B345" t="str" cm="1">
        <f t="array" ref="B345">_FV(A345,"Ticker symbol",TRUE)</f>
        <v>SPG</v>
      </c>
      <c r="C345" t="str" cm="1">
        <f t="array" ref="C345">_FV(A345,"Official name",TRUE)</f>
        <v>SIMON PROPERTY GROUP, INC.</v>
      </c>
      <c r="D345" t="str" cm="1">
        <f t="array" ref="D345">_FV(A345,"Headquarters")</f>
        <v>225 W Washington St, INDIANAPOLIS, IN, 46204-3438 US</v>
      </c>
      <c r="E345" s="3" cm="1">
        <f t="array" ref="E345">IFERROR(_FV(A345,"Employees"), "NA")</f>
        <v>2500</v>
      </c>
      <c r="F345" t="str" cm="1">
        <f t="array" ref="F345">_FV(A345,"Industry")</f>
        <v>Residential &amp; Commercial REIT</v>
      </c>
      <c r="G345" s="3" cm="1">
        <f t="array" ref="G345">IFERROR(_FV(A345,"Year incorporated",TRUE), "NA")</f>
        <v>1998</v>
      </c>
      <c r="H345" s="3" t="str" cm="1">
        <f t="array" ref="H345">_FV(A345,"Exchange")</f>
        <v>New York Stock Exchange</v>
      </c>
      <c r="I345" t="str" cm="1">
        <f t="array" ref="I345">_FV(A345,"Currency")</f>
        <v>USD</v>
      </c>
      <c r="J345" s="7" cm="1">
        <f t="array" ref="J345">_FV(A345,"Price")</f>
        <v>113.63</v>
      </c>
      <c r="K345" s="7" cm="1">
        <f t="array" ref="K345">_FV(A345,"Previous close",TRUE)</f>
        <v>113.85</v>
      </c>
      <c r="L345" s="7" cm="1">
        <f t="array" ref="L345">_FV(A345,"Change")</f>
        <v>-0.22</v>
      </c>
      <c r="M345" s="4" cm="1">
        <f t="array" ref="M345">_FV(A345,"Change (%)",TRUE)</f>
        <v>-1.9320000000000001E-3</v>
      </c>
      <c r="N345" s="7" cm="1">
        <f t="array" ref="N345">IFERROR(_FV(A345,"Open"), "NA")</f>
        <v>113.71</v>
      </c>
      <c r="O345" s="7" cm="1">
        <f t="array" ref="O345">IFERROR(_FV(A345,"High"), "NA")</f>
        <v>114.09</v>
      </c>
      <c r="P345" s="7" cm="1">
        <f t="array" ref="P345">IFERROR(_FV(A345,"Low"), "NA")</f>
        <v>113.15</v>
      </c>
      <c r="Q345" s="7" cm="1">
        <f t="array" ref="Q345">IFERROR(_FV(A345,"52 week high",TRUE),"NA")</f>
        <v>133.08000000000001</v>
      </c>
      <c r="R345" s="7" cm="1">
        <f t="array" ref="R345">IFERROR(_FV(A345,"52 week low",TRUE),"NA")</f>
        <v>86.02</v>
      </c>
      <c r="S345" s="3" cm="1">
        <f t="array" ref="S345">_FV(A345,"Shares outstanding",TRUE)</f>
        <v>327199000</v>
      </c>
      <c r="T345" s="7" cm="1">
        <f t="array" ref="T345">_FV(A345,"Volume")</f>
        <v>475105</v>
      </c>
      <c r="U345" s="3" cm="1">
        <f t="array" ref="U345">IFERROR(_FV(A345,"Volume average",TRUE), "NA")</f>
        <v>1341596</v>
      </c>
      <c r="V345" s="5" cm="1">
        <f t="array" ref="V345">IFERROR(_FV(A345,"Beta"), "NA")</f>
        <v>1.5527</v>
      </c>
      <c r="W345" s="3" cm="1">
        <f t="array" ref="W345">_FV(A345,"Market cap",TRUE)</f>
        <v>37873290000</v>
      </c>
      <c r="X345" s="7" cm="1">
        <f t="array" ref="X345">IFERROR(_FV(A345,"P/E",TRUE), "NA")</f>
        <v>17.317499999999999</v>
      </c>
      <c r="Y345" t="str" cm="1">
        <f t="array" ref="Y345">_FV(A345,"Instrument type",TRUE)</f>
        <v>Stock</v>
      </c>
      <c r="Z345" s="6" cm="1">
        <f t="array" ref="Z345">_FV(A345,"Last trade time",TRUE)</f>
        <v>45176.643020960153</v>
      </c>
      <c r="AA345" t="s">
        <v>114</v>
      </c>
      <c r="AB345" s="3" t="str" cm="1">
        <f t="array" ref="AB345">IFERROR(_xldudf_FS_EQUITYMETRICS($B345, "net_income", "FY")*1000*1000,"NA")</f>
        <v>NA</v>
      </c>
      <c r="AC345" s="3" t="str" cm="1">
        <f t="array" ref="AC345">IFERROR(_xldudf_FS_EQUITYMETRICS($B345, "cash_equiv", "FY")*1000*1000,"NA")</f>
        <v>NA</v>
      </c>
      <c r="AD345" s="3" t="str" cm="1">
        <f t="array" ref="AD345">IFERROR(_xldudf_FS_EQUITYMETRICS($B345, "account_receivable", "FY")*1000*1000,"NA")</f>
        <v>NA</v>
      </c>
      <c r="AE345" s="3" t="str" cm="1">
        <f t="array" ref="AE345">IFERROR(_xldudf_FS_EQUITYMETRICS($B345, "total_curr_lib", "FY")*1000*1000,"NA")</f>
        <v>NA</v>
      </c>
      <c r="AF345" s="7" cm="1">
        <f t="array" ref="AF345">IFERROR(_xldudf_FS_EQUITYMETRICS($B345, "ytd_price_return_daily"),"NA")</f>
        <v>-2.1621000000000001E-2</v>
      </c>
    </row>
    <row r="346" spans="1:32" x14ac:dyDescent="0.2">
      <c r="A346" s="1" t="e" vm="345">
        <v>#VALUE!</v>
      </c>
      <c r="B346" t="str" cm="1">
        <f t="array" ref="B346">_FV(A346,"Ticker symbol",TRUE)</f>
        <v>SLM</v>
      </c>
      <c r="C346" t="str" cm="1">
        <f t="array" ref="C346">_FV(A346,"Official name",TRUE)</f>
        <v>SLM CORPORATION</v>
      </c>
      <c r="D346" t="str" cm="1">
        <f t="array" ref="D346">_FV(A346,"Headquarters")</f>
        <v>300 Continental Drive, NEWARK, DE, 19713 US</v>
      </c>
      <c r="E346" s="3" cm="1">
        <f t="array" ref="E346">IFERROR(_FV(A346,"Employees"), "NA")</f>
        <v>1700</v>
      </c>
      <c r="F346" t="str" cm="1">
        <f t="array" ref="F346">_FV(A346,"Industry")</f>
        <v>Banking Services</v>
      </c>
      <c r="G346" s="3" cm="1">
        <f t="array" ref="G346">IFERROR(_FV(A346,"Year incorporated",TRUE), "NA")</f>
        <v>2013</v>
      </c>
      <c r="H346" s="3" t="str" cm="1">
        <f t="array" ref="H346">_FV(A346,"Exchange")</f>
        <v>Nasdaq Stock Market</v>
      </c>
      <c r="I346" t="str" cm="1">
        <f t="array" ref="I346">_FV(A346,"Currency")</f>
        <v>USD</v>
      </c>
      <c r="J346" s="7" cm="1">
        <f t="array" ref="J346">_FV(A346,"Price")</f>
        <v>14.095000000000001</v>
      </c>
      <c r="K346" s="7" cm="1">
        <f t="array" ref="K346">_FV(A346,"Previous close",TRUE)</f>
        <v>14.3</v>
      </c>
      <c r="L346" s="7" cm="1">
        <f t="array" ref="L346">_FV(A346,"Change")</f>
        <v>-0.20499999999999999</v>
      </c>
      <c r="M346" s="4" cm="1">
        <f t="array" ref="M346">_FV(A346,"Change (%)",TRUE)</f>
        <v>-1.4336E-2</v>
      </c>
      <c r="N346" s="7" cm="1">
        <f t="array" ref="N346">IFERROR(_FV(A346,"Open"), "NA")</f>
        <v>14.25</v>
      </c>
      <c r="O346" s="7" cm="1">
        <f t="array" ref="O346">IFERROR(_FV(A346,"High"), "NA")</f>
        <v>14.29</v>
      </c>
      <c r="P346" s="7" cm="1">
        <f t="array" ref="P346">IFERROR(_FV(A346,"Low"), "NA")</f>
        <v>14.015000000000001</v>
      </c>
      <c r="Q346" s="7" cm="1">
        <f t="array" ref="Q346">IFERROR(_FV(A346,"52 week high",TRUE),"NA")</f>
        <v>17.925000000000001</v>
      </c>
      <c r="R346" s="7" cm="1">
        <f t="array" ref="R346">IFERROR(_FV(A346,"52 week low",TRUE),"NA")</f>
        <v>10.81</v>
      </c>
      <c r="S346" s="3" cm="1">
        <f t="array" ref="S346">_FV(A346,"Shares outstanding",TRUE)</f>
        <v>226080900</v>
      </c>
      <c r="T346" s="7" cm="1">
        <f t="array" ref="T346">_FV(A346,"Volume")</f>
        <v>395865</v>
      </c>
      <c r="U346" s="3" cm="1">
        <f t="array" ref="U346">IFERROR(_FV(A346,"Volume average",TRUE), "NA")</f>
        <v>1280392</v>
      </c>
      <c r="V346" s="5" cm="1">
        <f t="array" ref="V346">IFERROR(_FV(A346,"Beta"), "NA")</f>
        <v>1.2354000000000001</v>
      </c>
      <c r="W346" s="3" cm="1">
        <f t="array" ref="W346">_FV(A346,"Market cap",TRUE)</f>
        <v>3186610285</v>
      </c>
      <c r="X346" s="7" cm="1">
        <f t="array" ref="X346">IFERROR(_FV(A346,"P/E",TRUE), "NA")</f>
        <v>9.3794000000000004</v>
      </c>
      <c r="Y346" t="str" cm="1">
        <f t="array" ref="Y346">_FV(A346,"Instrument type",TRUE)</f>
        <v>Stock</v>
      </c>
      <c r="Z346" s="6" cm="1">
        <f t="array" ref="Z346">_FV(A346,"Last trade time",TRUE)</f>
        <v>45176.642730589847</v>
      </c>
      <c r="AA346" t="s">
        <v>115</v>
      </c>
      <c r="AB346" s="3" t="str" cm="1">
        <f t="array" ref="AB346">IFERROR(_xldudf_FS_EQUITYMETRICS($B346, "net_income", "FY")*1000*1000,"NA")</f>
        <v>NA</v>
      </c>
      <c r="AC346" s="3" t="str" cm="1">
        <f t="array" ref="AC346">IFERROR(_xldudf_FS_EQUITYMETRICS($B346, "cash_equiv", "FY")*1000*1000,"NA")</f>
        <v>NA</v>
      </c>
      <c r="AD346" s="3" t="str" cm="1">
        <f t="array" ref="AD346">IFERROR(_xldudf_FS_EQUITYMETRICS($B346, "account_receivable", "FY")*1000*1000,"NA")</f>
        <v>NA</v>
      </c>
      <c r="AE346" s="3" t="str" cm="1">
        <f t="array" ref="AE346">IFERROR(_xldudf_FS_EQUITYMETRICS($B346, "total_curr_lib", "FY")*1000*1000,"NA")</f>
        <v>NA</v>
      </c>
      <c r="AF346" s="7" cm="1">
        <f t="array" ref="AF346">IFERROR(_xldudf_FS_EQUITYMETRICS($B346, "ytd_price_return_daily"),"NA")</f>
        <v>-0.127108</v>
      </c>
    </row>
    <row r="347" spans="1:32" x14ac:dyDescent="0.2">
      <c r="A347" s="1" t="e" vm="346">
        <v>#VALUE!</v>
      </c>
      <c r="B347" t="str" cm="1">
        <f t="array" ref="B347">_FV(A347,"Ticker symbol",TRUE)</f>
        <v>SNA</v>
      </c>
      <c r="C347" t="str" cm="1">
        <f t="array" ref="C347">_FV(A347,"Official name",TRUE)</f>
        <v>SNAP-ON INCORPORATED</v>
      </c>
      <c r="D347" t="str" cm="1">
        <f t="array" ref="D347">_FV(A347,"Headquarters")</f>
        <v>2801 80th St, KENOSHA, WI, 53143 US</v>
      </c>
      <c r="E347" s="3" cm="1">
        <f t="array" ref="E347">IFERROR(_FV(A347,"Employees"), "NA")</f>
        <v>12900</v>
      </c>
      <c r="F347" t="str" cm="1">
        <f t="array" ref="F347">_FV(A347,"Industry")</f>
        <v>Machinery, Equipment &amp; Components</v>
      </c>
      <c r="G347" s="3" cm="1">
        <f t="array" ref="G347">IFERROR(_FV(A347,"Year incorporated",TRUE), "NA")</f>
        <v>1930</v>
      </c>
      <c r="H347" s="3" t="str" cm="1">
        <f t="array" ref="H347">_FV(A347,"Exchange")</f>
        <v>New York Stock Exchange</v>
      </c>
      <c r="I347" t="str" cm="1">
        <f t="array" ref="I347">_FV(A347,"Currency")</f>
        <v>USD</v>
      </c>
      <c r="J347" s="7" cm="1">
        <f t="array" ref="J347">_FV(A347,"Price")</f>
        <v>258.76</v>
      </c>
      <c r="K347" s="7" cm="1">
        <f t="array" ref="K347">_FV(A347,"Previous close",TRUE)</f>
        <v>262.5</v>
      </c>
      <c r="L347" s="7" cm="1">
        <f t="array" ref="L347">_FV(A347,"Change")</f>
        <v>-3.74</v>
      </c>
      <c r="M347" s="4" cm="1">
        <f t="array" ref="M347">_FV(A347,"Change (%)",TRUE)</f>
        <v>-1.4248E-2</v>
      </c>
      <c r="N347" s="7" cm="1">
        <f t="array" ref="N347">IFERROR(_FV(A347,"Open"), "NA")</f>
        <v>261.45</v>
      </c>
      <c r="O347" s="7" cm="1">
        <f t="array" ref="O347">IFERROR(_FV(A347,"High"), "NA")</f>
        <v>261.94</v>
      </c>
      <c r="P347" s="7" cm="1">
        <f t="array" ref="P347">IFERROR(_FV(A347,"Low"), "NA")</f>
        <v>254.22</v>
      </c>
      <c r="Q347" s="7" cm="1">
        <f t="array" ref="Q347">IFERROR(_FV(A347,"52 week high",TRUE),"NA")</f>
        <v>297.255</v>
      </c>
      <c r="R347" s="7" cm="1">
        <f t="array" ref="R347">IFERROR(_FV(A347,"52 week low",TRUE),"NA")</f>
        <v>200.75</v>
      </c>
      <c r="S347" s="3" cm="1">
        <f t="array" ref="S347">_FV(A347,"Shares outstanding",TRUE)</f>
        <v>52916550</v>
      </c>
      <c r="T347" s="7" cm="1">
        <f t="array" ref="T347">_FV(A347,"Volume")</f>
        <v>99934</v>
      </c>
      <c r="U347" s="3" cm="1">
        <f t="array" ref="U347">IFERROR(_FV(A347,"Volume average",TRUE), "NA")</f>
        <v>188775</v>
      </c>
      <c r="V347" s="5" cm="1">
        <f t="array" ref="V347">IFERROR(_FV(A347,"Beta"), "NA")</f>
        <v>1.1060000000000001</v>
      </c>
      <c r="W347" s="3" cm="1">
        <f t="array" ref="W347">_FV(A347,"Market cap",TRUE)</f>
        <v>13692686478</v>
      </c>
      <c r="X347" s="7" cm="1">
        <f t="array" ref="X347">IFERROR(_FV(A347,"P/E",TRUE), "NA")</f>
        <v>14.555099999999999</v>
      </c>
      <c r="Y347" t="str" cm="1">
        <f t="array" ref="Y347">_FV(A347,"Instrument type",TRUE)</f>
        <v>Stock</v>
      </c>
      <c r="Z347" s="6" cm="1">
        <f t="array" ref="Z347">_FV(A347,"Last trade time",TRUE)</f>
        <v>45176.643076342189</v>
      </c>
      <c r="AA347" t="s">
        <v>116</v>
      </c>
      <c r="AB347" s="3" t="str" cm="1">
        <f t="array" ref="AB347">IFERROR(_xldudf_FS_EQUITYMETRICS($B347, "net_income", "FY")*1000*1000,"NA")</f>
        <v>NA</v>
      </c>
      <c r="AC347" s="3" t="str" cm="1">
        <f t="array" ref="AC347">IFERROR(_xldudf_FS_EQUITYMETRICS($B347, "cash_equiv", "FY")*1000*1000,"NA")</f>
        <v>NA</v>
      </c>
      <c r="AD347" s="3" t="str" cm="1">
        <f t="array" ref="AD347">IFERROR(_xldudf_FS_EQUITYMETRICS($B347, "account_receivable", "FY")*1000*1000,"NA")</f>
        <v>NA</v>
      </c>
      <c r="AE347" s="3" t="str" cm="1">
        <f t="array" ref="AE347">IFERROR(_xldudf_FS_EQUITYMETRICS($B347, "total_curr_lib", "FY")*1000*1000,"NA")</f>
        <v>NA</v>
      </c>
      <c r="AF347" s="7" cm="1">
        <f t="array" ref="AF347">IFERROR(_xldudf_FS_EQUITYMETRICS($B347, "ytd_price_return_daily"),"NA")</f>
        <v>0.15221699999999999</v>
      </c>
    </row>
    <row r="348" spans="1:32" x14ac:dyDescent="0.2">
      <c r="A348" s="1" t="e" vm="347">
        <v>#VALUE!</v>
      </c>
      <c r="B348" t="str" cm="1">
        <f t="array" ref="B348">_FV(A348,"Ticker symbol",TRUE)</f>
        <v>LUV</v>
      </c>
      <c r="C348" t="str" cm="1">
        <f t="array" ref="C348">_FV(A348,"Official name",TRUE)</f>
        <v>SOUTHWEST AIRLINES CO.</v>
      </c>
      <c r="D348" t="str" cm="1">
        <f t="array" ref="D348">_FV(A348,"Headquarters")</f>
        <v>PO Box 36611, 2702 Love Field Dr, DALLAS, TX, 75235 US</v>
      </c>
      <c r="E348" s="3" cm="1">
        <f t="array" ref="E348">IFERROR(_FV(A348,"Employees"), "NA")</f>
        <v>71299</v>
      </c>
      <c r="F348" t="str" cm="1">
        <f t="array" ref="F348">_FV(A348,"Industry")</f>
        <v>Passenger Transportation Services</v>
      </c>
      <c r="G348" s="3" cm="1">
        <f t="array" ref="G348">IFERROR(_FV(A348,"Year incorporated",TRUE), "NA")</f>
        <v>1967</v>
      </c>
      <c r="H348" s="3" t="str" cm="1">
        <f t="array" ref="H348">_FV(A348,"Exchange")</f>
        <v>New York Stock Exchange</v>
      </c>
      <c r="I348" t="str" cm="1">
        <f t="array" ref="I348">_FV(A348,"Currency")</f>
        <v>USD</v>
      </c>
      <c r="J348" s="7" cm="1">
        <f t="array" ref="J348">_FV(A348,"Price")</f>
        <v>29.37</v>
      </c>
      <c r="K348" s="7" cm="1">
        <f t="array" ref="K348">_FV(A348,"Previous close",TRUE)</f>
        <v>29.97</v>
      </c>
      <c r="L348" s="7" cm="1">
        <f t="array" ref="L348">_FV(A348,"Change")</f>
        <v>-0.6</v>
      </c>
      <c r="M348" s="4" cm="1">
        <f t="array" ref="M348">_FV(A348,"Change (%)",TRUE)</f>
        <v>-2.0019999999999996E-2</v>
      </c>
      <c r="N348" s="7" cm="1">
        <f t="array" ref="N348">IFERROR(_FV(A348,"Open"), "NA")</f>
        <v>29.885000000000002</v>
      </c>
      <c r="O348" s="7" cm="1">
        <f t="array" ref="O348">IFERROR(_FV(A348,"High"), "NA")</f>
        <v>30.114999999999998</v>
      </c>
      <c r="P348" s="7" cm="1">
        <f t="array" ref="P348">IFERROR(_FV(A348,"Low"), "NA")</f>
        <v>29.36</v>
      </c>
      <c r="Q348" s="7" cm="1">
        <f t="array" ref="Q348">IFERROR(_FV(A348,"52 week high",TRUE),"NA")</f>
        <v>40.380000000000003</v>
      </c>
      <c r="R348" s="7" cm="1">
        <f t="array" ref="R348">IFERROR(_FV(A348,"52 week low",TRUE),"NA")</f>
        <v>28.4</v>
      </c>
      <c r="S348" s="3" cm="1">
        <f t="array" ref="S348">_FV(A348,"Shares outstanding",TRUE)</f>
        <v>595633700</v>
      </c>
      <c r="T348" s="7" cm="1">
        <f t="array" ref="T348">_FV(A348,"Volume")</f>
        <v>1741662</v>
      </c>
      <c r="U348" s="3" cm="1">
        <f t="array" ref="U348">IFERROR(_FV(A348,"Volume average",TRUE), "NA")</f>
        <v>6139069</v>
      </c>
      <c r="V348" s="5" cm="1">
        <f t="array" ref="V348">IFERROR(_FV(A348,"Beta"), "NA")</f>
        <v>1.1712</v>
      </c>
      <c r="W348" s="3" cm="1">
        <f t="array" ref="W348">_FV(A348,"Market cap",TRUE)</f>
        <v>17493761769</v>
      </c>
      <c r="X348" s="7" cm="1">
        <f t="array" ref="X348">IFERROR(_FV(A348,"P/E",TRUE), "NA")</f>
        <v>34.700400000000002</v>
      </c>
      <c r="Y348" t="str" cm="1">
        <f t="array" ref="Y348">_FV(A348,"Instrument type",TRUE)</f>
        <v>Stock</v>
      </c>
      <c r="Z348" s="6" cm="1">
        <f t="array" ref="Z348">_FV(A348,"Last trade time",TRUE)</f>
        <v>45176.642954687501</v>
      </c>
      <c r="AA348" t="s">
        <v>117</v>
      </c>
      <c r="AB348" s="3" t="str" cm="1">
        <f t="array" ref="AB348">IFERROR(_xldudf_FS_EQUITYMETRICS($B348, "net_income", "FY")*1000*1000,"NA")</f>
        <v>NA</v>
      </c>
      <c r="AC348" s="3" t="str" cm="1">
        <f t="array" ref="AC348">IFERROR(_xldudf_FS_EQUITYMETRICS($B348, "cash_equiv", "FY")*1000*1000,"NA")</f>
        <v>NA</v>
      </c>
      <c r="AD348" s="3" t="str" cm="1">
        <f t="array" ref="AD348">IFERROR(_xldudf_FS_EQUITYMETRICS($B348, "account_receivable", "FY")*1000*1000,"NA")</f>
        <v>NA</v>
      </c>
      <c r="AE348" s="3" t="str" cm="1">
        <f t="array" ref="AE348">IFERROR(_xldudf_FS_EQUITYMETRICS($B348, "total_curr_lib", "FY")*1000*1000,"NA")</f>
        <v>NA</v>
      </c>
      <c r="AF348" s="7" cm="1">
        <f t="array" ref="AF348">IFERROR(_xldudf_FS_EQUITYMETRICS($B348, "ytd_price_return_daily"),"NA")</f>
        <v>-8.6129999999999998E-2</v>
      </c>
    </row>
    <row r="349" spans="1:32" x14ac:dyDescent="0.2">
      <c r="A349" s="1" t="e" vm="348">
        <v>#VALUE!</v>
      </c>
      <c r="B349" t="str" cm="1">
        <f t="array" ref="B349">_FV(A349,"Ticker symbol",TRUE)</f>
        <v>SWN</v>
      </c>
      <c r="C349" t="str" cm="1">
        <f t="array" ref="C349">_FV(A349,"Official name",TRUE)</f>
        <v>SOUTHWESTERN ENERGY COMPANY</v>
      </c>
      <c r="D349" t="str" cm="1">
        <f t="array" ref="D349">_FV(A349,"Headquarters")</f>
        <v>10000 Energy Drive, SPRING, TX, 77389 US</v>
      </c>
      <c r="E349" s="3" cm="1">
        <f t="array" ref="E349">IFERROR(_FV(A349,"Employees"), "NA")</f>
        <v>1118</v>
      </c>
      <c r="F349" t="str" cm="1">
        <f t="array" ref="F349">_FV(A349,"Industry")</f>
        <v>Oil &amp; Gas</v>
      </c>
      <c r="G349" s="3" cm="1">
        <f t="array" ref="G349">IFERROR(_FV(A349,"Year incorporated",TRUE), "NA")</f>
        <v>2006</v>
      </c>
      <c r="H349" s="3" t="str" cm="1">
        <f t="array" ref="H349">_FV(A349,"Exchange")</f>
        <v>New York Stock Exchange</v>
      </c>
      <c r="I349" t="str" cm="1">
        <f t="array" ref="I349">_FV(A349,"Currency")</f>
        <v>USD</v>
      </c>
      <c r="J349" s="7" cm="1">
        <f t="array" ref="J349">_FV(A349,"Price")</f>
        <v>6.6050000000000004</v>
      </c>
      <c r="K349" s="7" cm="1">
        <f t="array" ref="K349">_FV(A349,"Previous close",TRUE)</f>
        <v>6.59</v>
      </c>
      <c r="L349" s="7" cm="1">
        <f t="array" ref="L349">_FV(A349,"Change")</f>
        <v>1.4999999999999999E-2</v>
      </c>
      <c r="M349" s="4" cm="1">
        <f t="array" ref="M349">_FV(A349,"Change (%)",TRUE)</f>
        <v>2.2759999999999998E-3</v>
      </c>
      <c r="N349" s="7" cm="1">
        <f t="array" ref="N349">IFERROR(_FV(A349,"Open"), "NA")</f>
        <v>6.59</v>
      </c>
      <c r="O349" s="7" cm="1">
        <f t="array" ref="O349">IFERROR(_FV(A349,"High"), "NA")</f>
        <v>6.67</v>
      </c>
      <c r="P349" s="7" cm="1">
        <f t="array" ref="P349">IFERROR(_FV(A349,"Low"), "NA")</f>
        <v>6.57</v>
      </c>
      <c r="Q349" s="7" cm="1">
        <f t="array" ref="Q349">IFERROR(_FV(A349,"52 week high",TRUE),"NA")</f>
        <v>8.2750000000000004</v>
      </c>
      <c r="R349" s="7" cm="1">
        <f t="array" ref="R349">IFERROR(_FV(A349,"52 week low",TRUE),"NA")</f>
        <v>4.57</v>
      </c>
      <c r="S349" s="3" cm="1">
        <f t="array" ref="S349">_FV(A349,"Shares outstanding",TRUE)</f>
        <v>1101463000</v>
      </c>
      <c r="T349" s="7" cm="1">
        <f t="array" ref="T349">_FV(A349,"Volume")</f>
        <v>3057566</v>
      </c>
      <c r="U349" s="3" cm="1">
        <f t="array" ref="U349">IFERROR(_FV(A349,"Volume average",TRUE), "NA")</f>
        <v>17654724</v>
      </c>
      <c r="V349" s="5" cm="1">
        <f t="array" ref="V349">IFERROR(_FV(A349,"Beta"), "NA")</f>
        <v>1.3666</v>
      </c>
      <c r="W349" s="3" cm="1">
        <f t="array" ref="W349">_FV(A349,"Market cap",TRUE)</f>
        <v>7275163115</v>
      </c>
      <c r="X349" s="7" cm="1">
        <f t="array" ref="X349">IFERROR(_FV(A349,"P/E",TRUE), "NA")</f>
        <v>1.3226</v>
      </c>
      <c r="Y349" t="str" cm="1">
        <f t="array" ref="Y349">_FV(A349,"Instrument type",TRUE)</f>
        <v>Stock</v>
      </c>
      <c r="Z349" s="6" cm="1">
        <f t="array" ref="Z349">_FV(A349,"Last trade time",TRUE)</f>
        <v>45176.642939467187</v>
      </c>
      <c r="AA349" t="s">
        <v>118</v>
      </c>
      <c r="AB349" s="3" t="str" cm="1">
        <f t="array" ref="AB349">IFERROR(_xldudf_FS_EQUITYMETRICS($B349, "net_income", "FY")*1000*1000,"NA")</f>
        <v>NA</v>
      </c>
      <c r="AC349" s="3" t="str" cm="1">
        <f t="array" ref="AC349">IFERROR(_xldudf_FS_EQUITYMETRICS($B349, "cash_equiv", "FY")*1000*1000,"NA")</f>
        <v>NA</v>
      </c>
      <c r="AD349" s="3" t="str" cm="1">
        <f t="array" ref="AD349">IFERROR(_xldudf_FS_EQUITYMETRICS($B349, "account_receivable", "FY")*1000*1000,"NA")</f>
        <v>NA</v>
      </c>
      <c r="AE349" s="3" t="str" cm="1">
        <f t="array" ref="AE349">IFERROR(_xldudf_FS_EQUITYMETRICS($B349, "total_curr_lib", "FY")*1000*1000,"NA")</f>
        <v>NA</v>
      </c>
      <c r="AF349" s="7" cm="1">
        <f t="array" ref="AF349">IFERROR(_xldudf_FS_EQUITYMETRICS($B349, "ytd_price_return_daily"),"NA")</f>
        <v>0.129915</v>
      </c>
    </row>
    <row r="350" spans="1:32" x14ac:dyDescent="0.2">
      <c r="A350" s="1" t="e" vm="349">
        <v>#VALUE!</v>
      </c>
      <c r="B350" t="str" cm="1">
        <f t="array" ref="B350">_FV(A350,"Ticker symbol",TRUE)</f>
        <v>STJ</v>
      </c>
      <c r="C350" t="str" cm="1">
        <f t="array" ref="C350">_FV(A350,"Official name",TRUE)</f>
        <v>ST. JAMES'S PLACE PLC</v>
      </c>
      <c r="D350" t="str" cm="1">
        <f t="array" ref="D350">_FV(A350,"Headquarters")</f>
        <v>St. James's Place House, 1 Tetbury Road, CIRENCESTER, GLOUCESTERSHIRE, GL7 1FP GB</v>
      </c>
      <c r="E350" s="3" cm="1">
        <f t="array" ref="E350">IFERROR(_FV(A350,"Employees"), "NA")</f>
        <v>2770</v>
      </c>
      <c r="F350" t="str" cm="1">
        <f t="array" ref="F350">_FV(A350,"Industry")</f>
        <v>Investment Banking &amp; Investment Services</v>
      </c>
      <c r="G350" s="3" cm="1">
        <f t="array" ref="G350">IFERROR(_FV(A350,"Year incorporated",TRUE), "NA")</f>
        <v>1996</v>
      </c>
      <c r="H350" s="3" t="str" cm="1">
        <f t="array" ref="H350">_FV(A350,"Exchange")</f>
        <v>London Stock Exchange</v>
      </c>
      <c r="I350" t="str" cm="1">
        <f t="array" ref="I350">_FV(A350,"Currency")</f>
        <v>GBp</v>
      </c>
      <c r="J350" s="7" cm="1">
        <f t="array" ref="J350">_FV(A350,"Price")</f>
        <v>845.6</v>
      </c>
      <c r="K350" s="7" cm="1">
        <f t="array" ref="K350">_FV(A350,"Previous close",TRUE)</f>
        <v>854.2</v>
      </c>
      <c r="L350" s="7" cm="1">
        <f t="array" ref="L350">_FV(A350,"Change")</f>
        <v>-8.6</v>
      </c>
      <c r="M350" s="4" cm="1">
        <f t="array" ref="M350">_FV(A350,"Change (%)",TRUE)</f>
        <v>-1.0067999999999999E-2</v>
      </c>
      <c r="N350" s="7" cm="1">
        <f t="array" ref="N350">IFERROR(_FV(A350,"Open"), "NA")</f>
        <v>842.6</v>
      </c>
      <c r="O350" s="7" cm="1">
        <f t="array" ref="O350">IFERROR(_FV(A350,"High"), "NA")</f>
        <v>859.4</v>
      </c>
      <c r="P350" s="7" cm="1">
        <f t="array" ref="P350">IFERROR(_FV(A350,"Low"), "NA")</f>
        <v>840.4</v>
      </c>
      <c r="Q350" s="7" cm="1">
        <f t="array" ref="Q350">IFERROR(_FV(A350,"52 week high",TRUE),"NA")</f>
        <v>1310</v>
      </c>
      <c r="R350" s="7" cm="1">
        <f t="array" ref="R350">IFERROR(_FV(A350,"52 week low",TRUE),"NA")</f>
        <v>840.4</v>
      </c>
      <c r="S350" s="3" cm="1">
        <f t="array" ref="S350">_FV(A350,"Shares outstanding",TRUE)</f>
        <v>548588700</v>
      </c>
      <c r="T350" s="7" cm="1">
        <f t="array" ref="T350">_FV(A350,"Volume")</f>
        <v>1197476</v>
      </c>
      <c r="U350" s="3" cm="1">
        <f t="array" ref="U350">IFERROR(_FV(A350,"Volume average",TRUE), "NA")</f>
        <v>2579020</v>
      </c>
      <c r="V350" s="5" cm="1">
        <f t="array" ref="V350">IFERROR(_FV(A350,"Beta"), "NA")</f>
        <v>1.4926999999999999</v>
      </c>
      <c r="W350" s="3" cm="1">
        <f t="array" ref="W350">_FV(A350,"Market cap",TRUE)</f>
        <v>4686045000</v>
      </c>
      <c r="X350" s="7" cm="1">
        <f t="array" ref="X350">IFERROR(_FV(A350,"P/E",TRUE), "NA")</f>
        <v>12.917</v>
      </c>
      <c r="Y350" t="str" cm="1">
        <f t="array" ref="Y350">_FV(A350,"Instrument type",TRUE)</f>
        <v>Stock</v>
      </c>
      <c r="Z350" s="6" cm="1">
        <f t="array" ref="Z350">_FV(A350,"Last trade time",TRUE)</f>
        <v>45176.632556943747</v>
      </c>
      <c r="AA350" t="s">
        <v>64</v>
      </c>
      <c r="AB350" s="3" t="str" cm="1">
        <f t="array" ref="AB350">IFERROR(_xldudf_FS_EQUITYMETRICS($B350, "net_income", "FY")*1000*1000,"NA")</f>
        <v>NA</v>
      </c>
      <c r="AC350" s="3" t="str" cm="1">
        <f t="array" ref="AC350">IFERROR(_xldudf_FS_EQUITYMETRICS($B350, "cash_equiv", "FY")*1000*1000,"NA")</f>
        <v>NA</v>
      </c>
      <c r="AD350" s="3" t="str" cm="1">
        <f t="array" ref="AD350">IFERROR(_xldudf_FS_EQUITYMETRICS($B350, "account_receivable", "FY")*1000*1000,"NA")</f>
        <v>NA</v>
      </c>
      <c r="AE350" s="3" t="str" cm="1">
        <f t="array" ref="AE350">IFERROR(_xldudf_FS_EQUITYMETRICS($B350, "total_curr_lib", "FY")*1000*1000,"NA")</f>
        <v>NA</v>
      </c>
      <c r="AF350" s="7" t="str" cm="1">
        <f t="array" ref="AF350">IFERROR(_xldudf_FS_EQUITYMETRICS($B350, "ytd_price_return_daily"),"NA")</f>
        <v>No data</v>
      </c>
    </row>
    <row r="351" spans="1:32" x14ac:dyDescent="0.2">
      <c r="A351" s="1" t="e" vm="350">
        <v>#VALUE!</v>
      </c>
      <c r="B351" t="str" cm="1">
        <f t="array" ref="B351">_FV(A351,"Ticker symbol",TRUE)</f>
        <v>SWK</v>
      </c>
      <c r="C351" t="str" cm="1">
        <f t="array" ref="C351">_FV(A351,"Official name",TRUE)</f>
        <v>STANLEY BLACK &amp; DECKER, INC.</v>
      </c>
      <c r="D351" t="str" cm="1">
        <f t="array" ref="D351">_FV(A351,"Headquarters")</f>
        <v>1000 Stanley Dr, PO Box 7000, NEW BRITAIN, CT, 06053-1675 US</v>
      </c>
      <c r="E351" s="3" cm="1">
        <f t="array" ref="E351">IFERROR(_FV(A351,"Employees"), "NA")</f>
        <v>54200</v>
      </c>
      <c r="F351" t="str" cm="1">
        <f t="array" ref="F351">_FV(A351,"Industry")</f>
        <v>Machinery, Equipment &amp; Components</v>
      </c>
      <c r="G351" s="3" cm="1">
        <f t="array" ref="G351">IFERROR(_FV(A351,"Year incorporated",TRUE), "NA")</f>
        <v>1901</v>
      </c>
      <c r="H351" s="3" t="str" cm="1">
        <f t="array" ref="H351">_FV(A351,"Exchange")</f>
        <v>New York Stock Exchange</v>
      </c>
      <c r="I351" t="str" cm="1">
        <f t="array" ref="I351">_FV(A351,"Currency")</f>
        <v>USD</v>
      </c>
      <c r="J351" s="7" cm="1">
        <f t="array" ref="J351">_FV(A351,"Price")</f>
        <v>92.14</v>
      </c>
      <c r="K351" s="7" cm="1">
        <f t="array" ref="K351">_FV(A351,"Previous close",TRUE)</f>
        <v>93.7</v>
      </c>
      <c r="L351" s="7" cm="1">
        <f t="array" ref="L351">_FV(A351,"Change")</f>
        <v>-1.56</v>
      </c>
      <c r="M351" s="4" cm="1">
        <f t="array" ref="M351">_FV(A351,"Change (%)",TRUE)</f>
        <v>-1.6649000000000001E-2</v>
      </c>
      <c r="N351" s="7" cm="1">
        <f t="array" ref="N351">IFERROR(_FV(A351,"Open"), "NA")</f>
        <v>92.38</v>
      </c>
      <c r="O351" s="7" cm="1">
        <f t="array" ref="O351">IFERROR(_FV(A351,"High"), "NA")</f>
        <v>92.39</v>
      </c>
      <c r="P351" s="7" cm="1">
        <f t="array" ref="P351">IFERROR(_FV(A351,"Low"), "NA")</f>
        <v>90.84</v>
      </c>
      <c r="Q351" s="7" cm="1">
        <f t="array" ref="Q351">IFERROR(_FV(A351,"52 week high",TRUE),"NA")</f>
        <v>104.21</v>
      </c>
      <c r="R351" s="7" cm="1">
        <f t="array" ref="R351">IFERROR(_FV(A351,"52 week low",TRUE),"NA")</f>
        <v>70.239999999999995</v>
      </c>
      <c r="S351" s="3" cm="1">
        <f t="array" ref="S351">_FV(A351,"Shares outstanding",TRUE)</f>
        <v>153230100</v>
      </c>
      <c r="T351" s="7" cm="1">
        <f t="array" ref="T351">_FV(A351,"Volume")</f>
        <v>285478</v>
      </c>
      <c r="U351" s="3" cm="1">
        <f t="array" ref="U351">IFERROR(_FV(A351,"Volume average",TRUE), "NA")</f>
        <v>1146666</v>
      </c>
      <c r="V351" s="5" cm="1">
        <f t="array" ref="V351">IFERROR(_FV(A351,"Beta"), "NA")</f>
        <v>1.3669</v>
      </c>
      <c r="W351" s="3" cm="1">
        <f t="array" ref="W351">_FV(A351,"Market cap",TRUE)</f>
        <v>14118621414</v>
      </c>
      <c r="X351" s="7" cm="1">
        <f t="array" ref="X351">IFERROR(_FV(A351,"P/E",TRUE), "NA")</f>
        <v>88.613299999999995</v>
      </c>
      <c r="Y351" t="str" cm="1">
        <f t="array" ref="Y351">_FV(A351,"Instrument type",TRUE)</f>
        <v>Stock</v>
      </c>
      <c r="Z351" s="6" cm="1">
        <f t="array" ref="Z351">_FV(A351,"Last trade time",TRUE)</f>
        <v>45176.64290622656</v>
      </c>
      <c r="AA351" t="s">
        <v>119</v>
      </c>
      <c r="AB351" s="3" t="str" cm="1">
        <f t="array" ref="AB351">IFERROR(_xldudf_FS_EQUITYMETRICS($B351, "net_income", "FY")*1000*1000,"NA")</f>
        <v>NA</v>
      </c>
      <c r="AC351" s="3" t="str" cm="1">
        <f t="array" ref="AC351">IFERROR(_xldudf_FS_EQUITYMETRICS($B351, "cash_equiv", "FY")*1000*1000,"NA")</f>
        <v>NA</v>
      </c>
      <c r="AD351" s="3" t="str" cm="1">
        <f t="array" ref="AD351">IFERROR(_xldudf_FS_EQUITYMETRICS($B351, "account_receivable", "FY")*1000*1000,"NA")</f>
        <v>NA</v>
      </c>
      <c r="AE351" s="3" t="str" cm="1">
        <f t="array" ref="AE351">IFERROR(_xldudf_FS_EQUITYMETRICS($B351, "total_curr_lib", "FY")*1000*1000,"NA")</f>
        <v>NA</v>
      </c>
      <c r="AF351" s="7" cm="1">
        <f t="array" ref="AF351">IFERROR(_xldudf_FS_EQUITYMETRICS($B351, "ytd_price_return_daily"),"NA")</f>
        <v>0.23322699999999999</v>
      </c>
    </row>
    <row r="352" spans="1:32" x14ac:dyDescent="0.2">
      <c r="A352" s="1" t="e" vm="351">
        <v>#VALUE!</v>
      </c>
      <c r="B352" t="str" cm="1">
        <f t="array" ref="B352">_FV(A352,"Ticker symbol",TRUE)</f>
        <v>SBUX</v>
      </c>
      <c r="C352" t="str" cm="1">
        <f t="array" ref="C352">_FV(A352,"Official name",TRUE)</f>
        <v>STARBUCKS CORPORATION</v>
      </c>
      <c r="D352" t="str" cm="1">
        <f t="array" ref="D352">_FV(A352,"Headquarters")</f>
        <v>P O Box 34067, SEATTLE, WA, 98124-1067 US</v>
      </c>
      <c r="E352" s="3" cm="1">
        <f t="array" ref="E352">IFERROR(_FV(A352,"Employees"), "NA")</f>
        <v>402000</v>
      </c>
      <c r="F352" t="str" cm="1">
        <f t="array" ref="F352">_FV(A352,"Industry")</f>
        <v>Hotels &amp; Entertainment Services</v>
      </c>
      <c r="G352" s="3" cm="1">
        <f t="array" ref="G352">IFERROR(_FV(A352,"Year incorporated",TRUE), "NA")</f>
        <v>1985</v>
      </c>
      <c r="H352" s="3" t="str" cm="1">
        <f t="array" ref="H352">_FV(A352,"Exchange")</f>
        <v>Nasdaq Stock Market</v>
      </c>
      <c r="I352" t="str" cm="1">
        <f t="array" ref="I352">_FV(A352,"Currency")</f>
        <v>USD</v>
      </c>
      <c r="J352" s="7" cm="1">
        <f t="array" ref="J352">_FV(A352,"Price")</f>
        <v>95.13</v>
      </c>
      <c r="K352" s="7" cm="1">
        <f t="array" ref="K352">_FV(A352,"Previous close",TRUE)</f>
        <v>95.95</v>
      </c>
      <c r="L352" s="7" cm="1">
        <f t="array" ref="L352">_FV(A352,"Change")</f>
        <v>-0.82</v>
      </c>
      <c r="M352" s="4" cm="1">
        <f t="array" ref="M352">_FV(A352,"Change (%)",TRUE)</f>
        <v>-8.5459999999999998E-3</v>
      </c>
      <c r="N352" s="7" cm="1">
        <f t="array" ref="N352">IFERROR(_FV(A352,"Open"), "NA")</f>
        <v>95.44</v>
      </c>
      <c r="O352" s="7" cm="1">
        <f t="array" ref="O352">IFERROR(_FV(A352,"High"), "NA")</f>
        <v>95.82</v>
      </c>
      <c r="P352" s="7" cm="1">
        <f t="array" ref="P352">IFERROR(_FV(A352,"Low"), "NA")</f>
        <v>95.03</v>
      </c>
      <c r="Q352" s="7" cm="1">
        <f t="array" ref="Q352">IFERROR(_FV(A352,"52 week high",TRUE),"NA")</f>
        <v>115.48</v>
      </c>
      <c r="R352" s="7" cm="1">
        <f t="array" ref="R352">IFERROR(_FV(A352,"52 week low",TRUE),"NA")</f>
        <v>82.43</v>
      </c>
      <c r="S352" s="3" cm="1">
        <f t="array" ref="S352">_FV(A352,"Shares outstanding",TRUE)</f>
        <v>1145400000</v>
      </c>
      <c r="T352" s="7" cm="1">
        <f t="array" ref="T352">_FV(A352,"Volume")</f>
        <v>1600100</v>
      </c>
      <c r="U352" s="3" cm="1">
        <f t="array" ref="U352">IFERROR(_FV(A352,"Volume average",TRUE), "NA")</f>
        <v>5394957</v>
      </c>
      <c r="V352" s="5" cm="1">
        <f t="array" ref="V352">IFERROR(_FV(A352,"Beta"), "NA")</f>
        <v>0.93559999999999999</v>
      </c>
      <c r="W352" s="3" cm="1">
        <f t="array" ref="W352">_FV(A352,"Market cap",TRUE)</f>
        <v>108961902000</v>
      </c>
      <c r="X352" s="7" cm="1">
        <f t="array" ref="X352">IFERROR(_FV(A352,"P/E",TRUE), "NA")</f>
        <v>34.002600000000001</v>
      </c>
      <c r="Y352" t="str" cm="1">
        <f t="array" ref="Y352">_FV(A352,"Instrument type",TRUE)</f>
        <v>Stock</v>
      </c>
      <c r="Z352" s="6" cm="1">
        <f t="array" ref="Z352">_FV(A352,"Last trade time",TRUE)</f>
        <v>45176.643057719528</v>
      </c>
      <c r="AA352" t="s">
        <v>120</v>
      </c>
      <c r="AB352" s="3" t="str" cm="1">
        <f t="array" ref="AB352">IFERROR(_xldudf_FS_EQUITYMETRICS($B352, "net_income", "FY")*1000*1000,"NA")</f>
        <v>NA</v>
      </c>
      <c r="AC352" s="3" t="str" cm="1">
        <f t="array" ref="AC352">IFERROR(_xldudf_FS_EQUITYMETRICS($B352, "cash_equiv", "FY")*1000*1000,"NA")</f>
        <v>NA</v>
      </c>
      <c r="AD352" s="3" t="str" cm="1">
        <f t="array" ref="AD352">IFERROR(_xldudf_FS_EQUITYMETRICS($B352, "account_receivable", "FY")*1000*1000,"NA")</f>
        <v>NA</v>
      </c>
      <c r="AE352" s="3" t="str" cm="1">
        <f t="array" ref="AE352">IFERROR(_xldudf_FS_EQUITYMETRICS($B352, "total_curr_lib", "FY")*1000*1000,"NA")</f>
        <v>NA</v>
      </c>
      <c r="AF352" s="7" cm="1">
        <f t="array" ref="AF352">IFERROR(_xldudf_FS_EQUITYMETRICS($B352, "ytd_price_return_daily"),"NA")</f>
        <v>-2.3789999999999999E-2</v>
      </c>
    </row>
    <row r="353" spans="1:32" x14ac:dyDescent="0.2">
      <c r="A353" s="1" t="e" vm="352">
        <v>#VALUE!</v>
      </c>
      <c r="B353" t="str" cm="1">
        <f t="array" ref="B353">_FV(A353,"Ticker symbol",TRUE)</f>
        <v>GAS</v>
      </c>
      <c r="C353" t="str" cm="1">
        <f t="array" ref="C353">_FV(A353,"Official name",TRUE)</f>
        <v>STATE GAS LIMITED</v>
      </c>
      <c r="D353" t="str" cm="1">
        <f t="array" ref="D353">_FV(A353,"Headquarters")</f>
        <v>Level 8, 46 Edward Street, SYDNEY, NEW SOUTH WALES, 4000 AU</v>
      </c>
      <c r="E353" s="3" t="str" cm="1">
        <f t="array" ref="E353">IFERROR(_FV(A353,"Employees"), "NA")</f>
        <v>NA</v>
      </c>
      <c r="F353" t="str" cm="1">
        <f t="array" ref="F353">_FV(A353,"Industry")</f>
        <v>Oil &amp; Gas Related Equipment and Services</v>
      </c>
      <c r="G353" s="3" cm="1">
        <f t="array" ref="G353">IFERROR(_FV(A353,"Year incorporated",TRUE), "NA")</f>
        <v>2017</v>
      </c>
      <c r="H353" s="3" t="str" cm="1">
        <f t="array" ref="H353">_FV(A353,"Exchange")</f>
        <v>Australian Securities Exchange</v>
      </c>
      <c r="I353" t="str" cm="1">
        <f t="array" ref="I353">_FV(A353,"Currency")</f>
        <v>AUD</v>
      </c>
      <c r="J353" s="7" cm="1">
        <f t="array" ref="J353">_FV(A353,"Price")</f>
        <v>0.155</v>
      </c>
      <c r="K353" s="7" cm="1">
        <f t="array" ref="K353">_FV(A353,"Previous close",TRUE)</f>
        <v>0.15</v>
      </c>
      <c r="L353" s="7" cm="1">
        <f t="array" ref="L353">_FV(A353,"Change")</f>
        <v>5.0000000000000001E-3</v>
      </c>
      <c r="M353" s="4" cm="1">
        <f t="array" ref="M353">_FV(A353,"Change (%)",TRUE)</f>
        <v>3.3333000000000002E-2</v>
      </c>
      <c r="N353" s="7" cm="1">
        <f t="array" ref="N353">IFERROR(_FV(A353,"Open"), "NA")</f>
        <v>0.1525</v>
      </c>
      <c r="O353" s="7" cm="1">
        <f t="array" ref="O353">IFERROR(_FV(A353,"High"), "NA")</f>
        <v>0.155</v>
      </c>
      <c r="P353" s="7" cm="1">
        <f t="array" ref="P353">IFERROR(_FV(A353,"Low"), "NA")</f>
        <v>0.1525</v>
      </c>
      <c r="Q353" s="7" cm="1">
        <f t="array" ref="Q353">IFERROR(_FV(A353,"52 week high",TRUE),"NA")</f>
        <v>0.52</v>
      </c>
      <c r="R353" s="7" cm="1">
        <f t="array" ref="R353">IFERROR(_FV(A353,"52 week low",TRUE),"NA")</f>
        <v>0.14499999999999999</v>
      </c>
      <c r="S353" s="3" cm="1">
        <f t="array" ref="S353">_FV(A353,"Shares outstanding",TRUE)</f>
        <v>250832300</v>
      </c>
      <c r="T353" s="7" cm="1">
        <f t="array" ref="T353">_FV(A353,"Volume")</f>
        <v>670368</v>
      </c>
      <c r="U353" s="3" cm="1">
        <f t="array" ref="U353">IFERROR(_FV(A353,"Volume average",TRUE), "NA")</f>
        <v>93190</v>
      </c>
      <c r="V353" s="5" cm="1">
        <f t="array" ref="V353">IFERROR(_FV(A353,"Beta"), "NA")</f>
        <v>0.51280000000000003</v>
      </c>
      <c r="W353" s="3" cm="1">
        <f t="array" ref="W353">_FV(A353,"Market cap",TRUE)</f>
        <v>37624850</v>
      </c>
      <c r="X353" s="7" cm="1">
        <f t="array" ref="X353">IFERROR(_FV(A353,"P/E",TRUE), "NA")</f>
        <v>36.590000000000003</v>
      </c>
      <c r="Y353" t="str" cm="1">
        <f t="array" ref="Y353">_FV(A353,"Instrument type",TRUE)</f>
        <v>Stock</v>
      </c>
      <c r="Z353" s="6" cm="1">
        <f t="array" ref="Z353">_FV(A353,"Last trade time",TRUE)</f>
        <v>45176.375</v>
      </c>
      <c r="AA353" t="s">
        <v>64</v>
      </c>
      <c r="AB353" s="3" t="str" cm="1">
        <f t="array" ref="AB353">IFERROR(_xldudf_FS_EQUITYMETRICS($B353, "net_income", "FY")*1000*1000,"NA")</f>
        <v>NA</v>
      </c>
      <c r="AC353" s="3" t="str" cm="1">
        <f t="array" ref="AC353">IFERROR(_xldudf_FS_EQUITYMETRICS($B353, "cash_equiv", "FY")*1000*1000,"NA")</f>
        <v>NA</v>
      </c>
      <c r="AD353" s="3" t="str" cm="1">
        <f t="array" ref="AD353">IFERROR(_xldudf_FS_EQUITYMETRICS($B353, "account_receivable", "FY")*1000*1000,"NA")</f>
        <v>NA</v>
      </c>
      <c r="AE353" s="3" t="str" cm="1">
        <f t="array" ref="AE353">IFERROR(_xldudf_FS_EQUITYMETRICS($B353, "total_curr_lib", "FY")*1000*1000,"NA")</f>
        <v>NA</v>
      </c>
      <c r="AF353" s="7" t="str" cm="1">
        <f t="array" ref="AF353">IFERROR(_xldudf_FS_EQUITYMETRICS($B353, "ytd_price_return_daily"),"NA")</f>
        <v>No data</v>
      </c>
    </row>
    <row r="354" spans="1:32" x14ac:dyDescent="0.2">
      <c r="A354" s="1" t="e" vm="353">
        <v>#VALUE!</v>
      </c>
      <c r="B354" t="str" cm="1">
        <f t="array" ref="B354">_FV(A354,"Ticker symbol",TRUE)</f>
        <v>STT</v>
      </c>
      <c r="C354" t="str" cm="1">
        <f t="array" ref="C354">_FV(A354,"Official name",TRUE)</f>
        <v>STATE STREET CORPORATION</v>
      </c>
      <c r="D354" t="str" cm="1">
        <f t="array" ref="D354">_FV(A354,"Headquarters")</f>
        <v>1 Congress Street, Suite 1, BOSTON, MA, 02114 US</v>
      </c>
      <c r="E354" s="3" cm="1">
        <f t="array" ref="E354">IFERROR(_FV(A354,"Employees"), "NA")</f>
        <v>42688</v>
      </c>
      <c r="F354" t="str" cm="1">
        <f t="array" ref="F354">_FV(A354,"Industry")</f>
        <v>Investment Banking &amp; Investment Services</v>
      </c>
      <c r="G354" s="3" cm="1">
        <f t="array" ref="G354">IFERROR(_FV(A354,"Year incorporated",TRUE), "NA")</f>
        <v>1969</v>
      </c>
      <c r="H354" s="3" t="str" cm="1">
        <f t="array" ref="H354">_FV(A354,"Exchange")</f>
        <v>New York Stock Exchange</v>
      </c>
      <c r="I354" t="str" cm="1">
        <f t="array" ref="I354">_FV(A354,"Currency")</f>
        <v>USD</v>
      </c>
      <c r="J354" s="7" cm="1">
        <f t="array" ref="J354">_FV(A354,"Price")</f>
        <v>69.58</v>
      </c>
      <c r="K354" s="7" cm="1">
        <f t="array" ref="K354">_FV(A354,"Previous close",TRUE)</f>
        <v>69.86</v>
      </c>
      <c r="L354" s="7" cm="1">
        <f t="array" ref="L354">_FV(A354,"Change")</f>
        <v>-0.28000000000000003</v>
      </c>
      <c r="M354" s="4" cm="1">
        <f t="array" ref="M354">_FV(A354,"Change (%)",TRUE)</f>
        <v>-4.0080000000000003E-3</v>
      </c>
      <c r="N354" s="7" cm="1">
        <f t="array" ref="N354">IFERROR(_FV(A354,"Open"), "NA")</f>
        <v>69.349999999999994</v>
      </c>
      <c r="O354" s="7" cm="1">
        <f t="array" ref="O354">IFERROR(_FV(A354,"High"), "NA")</f>
        <v>70.215000000000003</v>
      </c>
      <c r="P354" s="7" cm="1">
        <f t="array" ref="P354">IFERROR(_FV(A354,"Low"), "NA")</f>
        <v>68.765000000000001</v>
      </c>
      <c r="Q354" s="7" cm="1">
        <f t="array" ref="Q354">IFERROR(_FV(A354,"52 week high",TRUE),"NA")</f>
        <v>94.734999999999999</v>
      </c>
      <c r="R354" s="7" cm="1">
        <f t="array" ref="R354">IFERROR(_FV(A354,"52 week low",TRUE),"NA")</f>
        <v>58.615000000000002</v>
      </c>
      <c r="S354" s="3" cm="1">
        <f t="array" ref="S354">_FV(A354,"Shares outstanding",TRUE)</f>
        <v>318640300</v>
      </c>
      <c r="T354" s="7" cm="1">
        <f t="array" ref="T354">_FV(A354,"Volume")</f>
        <v>447598</v>
      </c>
      <c r="U354" s="3" cm="1">
        <f t="array" ref="U354">IFERROR(_FV(A354,"Volume average",TRUE), "NA")</f>
        <v>2067988</v>
      </c>
      <c r="V354" s="5" cm="1">
        <f t="array" ref="V354">IFERROR(_FV(A354,"Beta"), "NA")</f>
        <v>1.5891999999999999</v>
      </c>
      <c r="W354" s="3" cm="1">
        <f t="array" ref="W354">_FV(A354,"Market cap",TRUE)</f>
        <v>22170992074</v>
      </c>
      <c r="X354" s="7" cm="1">
        <f t="array" ref="X354">IFERROR(_FV(A354,"P/E",TRUE), "NA")</f>
        <v>9.4329999999999998</v>
      </c>
      <c r="Y354" t="str" cm="1">
        <f t="array" ref="Y354">_FV(A354,"Instrument type",TRUE)</f>
        <v>Stock</v>
      </c>
      <c r="Z354" s="6" cm="1">
        <f t="array" ref="Z354">_FV(A354,"Last trade time",TRUE)</f>
        <v>45176.642813738283</v>
      </c>
      <c r="AA354" t="s">
        <v>40</v>
      </c>
      <c r="AB354" s="3" t="str" cm="1">
        <f t="array" ref="AB354">IFERROR(_xldudf_FS_EQUITYMETRICS($B354, "net_income", "FY")*1000*1000,"NA")</f>
        <v>NA</v>
      </c>
      <c r="AC354" s="3" t="str" cm="1">
        <f t="array" ref="AC354">IFERROR(_xldudf_FS_EQUITYMETRICS($B354, "cash_equiv", "FY")*1000*1000,"NA")</f>
        <v>NA</v>
      </c>
      <c r="AD354" s="3" t="str" cm="1">
        <f t="array" ref="AD354">IFERROR(_xldudf_FS_EQUITYMETRICS($B354, "account_receivable", "FY")*1000*1000,"NA")</f>
        <v>NA</v>
      </c>
      <c r="AE354" s="3" t="str" cm="1">
        <f t="array" ref="AE354">IFERROR(_xldudf_FS_EQUITYMETRICS($B354, "total_curr_lib", "FY")*1000*1000,"NA")</f>
        <v>NA</v>
      </c>
      <c r="AF354" s="7" cm="1">
        <f t="array" ref="AF354">IFERROR(_xldudf_FS_EQUITYMETRICS($B354, "ytd_price_return_daily"),"NA")</f>
        <v>-9.6558000000000005E-2</v>
      </c>
    </row>
    <row r="355" spans="1:32" x14ac:dyDescent="0.2">
      <c r="A355" s="1" t="e" vm="354">
        <v>#VALUE!</v>
      </c>
      <c r="B355" t="str" cm="1">
        <f t="array" ref="B355">_FV(A355,"Ticker symbol",TRUE)</f>
        <v>SRCL</v>
      </c>
      <c r="C355" t="str" cm="1">
        <f t="array" ref="C355">_FV(A355,"Official name",TRUE)</f>
        <v>STERICYCLE, INC.</v>
      </c>
      <c r="D355" t="str" cm="1">
        <f t="array" ref="D355">_FV(A355,"Headquarters")</f>
        <v>2355 Waukegan Road, BANNOCKBURN, IL, 60015 US</v>
      </c>
      <c r="E355" s="3" cm="1">
        <f t="array" ref="E355">IFERROR(_FV(A355,"Employees"), "NA")</f>
        <v>14550</v>
      </c>
      <c r="F355" t="str" cm="1">
        <f t="array" ref="F355">_FV(A355,"Industry")</f>
        <v>Professional &amp; Commercial Services</v>
      </c>
      <c r="G355" s="3" cm="1">
        <f t="array" ref="G355">IFERROR(_FV(A355,"Year incorporated",TRUE), "NA")</f>
        <v>1989</v>
      </c>
      <c r="H355" s="3" t="str" cm="1">
        <f t="array" ref="H355">_FV(A355,"Exchange")</f>
        <v>Nasdaq Stock Market</v>
      </c>
      <c r="I355" t="str" cm="1">
        <f t="array" ref="I355">_FV(A355,"Currency")</f>
        <v>USD</v>
      </c>
      <c r="J355" s="7" cm="1">
        <f t="array" ref="J355">_FV(A355,"Price")</f>
        <v>44.16</v>
      </c>
      <c r="K355" s="7" cm="1">
        <f t="array" ref="K355">_FV(A355,"Previous close",TRUE)</f>
        <v>45.1</v>
      </c>
      <c r="L355" s="7" cm="1">
        <f t="array" ref="L355">_FV(A355,"Change")</f>
        <v>-0.94</v>
      </c>
      <c r="M355" s="4" cm="1">
        <f t="array" ref="M355">_FV(A355,"Change (%)",TRUE)</f>
        <v>-2.0842999999999997E-2</v>
      </c>
      <c r="N355" s="7" cm="1">
        <f t="array" ref="N355">IFERROR(_FV(A355,"Open"), "NA")</f>
        <v>45.05</v>
      </c>
      <c r="O355" s="7" cm="1">
        <f t="array" ref="O355">IFERROR(_FV(A355,"High"), "NA")</f>
        <v>45.05</v>
      </c>
      <c r="P355" s="7" cm="1">
        <f t="array" ref="P355">IFERROR(_FV(A355,"Low"), "NA")</f>
        <v>43.884999999999998</v>
      </c>
      <c r="Q355" s="7" cm="1">
        <f t="array" ref="Q355">IFERROR(_FV(A355,"52 week high",TRUE),"NA")</f>
        <v>56.12</v>
      </c>
      <c r="R355" s="7" cm="1">
        <f t="array" ref="R355">IFERROR(_FV(A355,"52 week low",TRUE),"NA")</f>
        <v>39.630000000000003</v>
      </c>
      <c r="S355" s="3" cm="1">
        <f t="array" ref="S355">_FV(A355,"Shares outstanding",TRUE)</f>
        <v>92521650</v>
      </c>
      <c r="T355" s="7" cm="1">
        <f t="array" ref="T355">_FV(A355,"Volume")</f>
        <v>92310</v>
      </c>
      <c r="U355" s="3" cm="1">
        <f t="array" ref="U355">IFERROR(_FV(A355,"Volume average",TRUE), "NA")</f>
        <v>389431</v>
      </c>
      <c r="V355" s="5" cm="1">
        <f t="array" ref="V355">IFERROR(_FV(A355,"Beta"), "NA")</f>
        <v>1.2259</v>
      </c>
      <c r="W355" s="3" cm="1">
        <f t="array" ref="W355">_FV(A355,"Market cap",TRUE)</f>
        <v>4085756063</v>
      </c>
      <c r="X355" s="7" cm="1">
        <f t="array" ref="X355">IFERROR(_FV(A355,"P/E",TRUE), "NA")</f>
        <v>193.6703</v>
      </c>
      <c r="Y355" t="str" cm="1">
        <f t="array" ref="Y355">_FV(A355,"Instrument type",TRUE)</f>
        <v>Stock</v>
      </c>
      <c r="Z355" s="6" cm="1">
        <f t="array" ref="Z355">_FV(A355,"Last trade time",TRUE)</f>
        <v>45176.642390810157</v>
      </c>
      <c r="AA355" t="s">
        <v>121</v>
      </c>
      <c r="AB355" s="3" t="str" cm="1">
        <f t="array" ref="AB355">IFERROR(_xldudf_FS_EQUITYMETRICS($B355, "net_income", "FY")*1000*1000,"NA")</f>
        <v>NA</v>
      </c>
      <c r="AC355" s="3" t="str" cm="1">
        <f t="array" ref="AC355">IFERROR(_xldudf_FS_EQUITYMETRICS($B355, "cash_equiv", "FY")*1000*1000,"NA")</f>
        <v>NA</v>
      </c>
      <c r="AD355" s="3" t="str" cm="1">
        <f t="array" ref="AD355">IFERROR(_xldudf_FS_EQUITYMETRICS($B355, "account_receivable", "FY")*1000*1000,"NA")</f>
        <v>NA</v>
      </c>
      <c r="AE355" s="3" t="str" cm="1">
        <f t="array" ref="AE355">IFERROR(_xldudf_FS_EQUITYMETRICS($B355, "total_curr_lib", "FY")*1000*1000,"NA")</f>
        <v>NA</v>
      </c>
      <c r="AF355" s="7" cm="1">
        <f t="array" ref="AF355">IFERROR(_xldudf_FS_EQUITYMETRICS($B355, "ytd_price_return_daily"),"NA")</f>
        <v>-0.112247</v>
      </c>
    </row>
    <row r="356" spans="1:32" x14ac:dyDescent="0.2">
      <c r="A356" s="1" t="e" vm="355">
        <v>#VALUE!</v>
      </c>
      <c r="B356" t="str" cm="1">
        <f t="array" ref="B356">_FV(A356,"Ticker symbol",TRUE)</f>
        <v>SNI</v>
      </c>
      <c r="C356" t="str" cm="1">
        <f t="array" ref="C356">_FV(A356,"Official name",TRUE)</f>
        <v>STOLT-NIELSEN LIMITED</v>
      </c>
      <c r="D356" t="str" cm="1">
        <f t="array" ref="D356">_FV(A356,"Headquarters")</f>
        <v>4th Floor, Aldwych House,, 71 - 91 Aldwych, LONDON, UNITED KINGDOM-NA, WC2B 4HN GB</v>
      </c>
      <c r="E356" s="3" cm="1">
        <f t="array" ref="E356">IFERROR(_FV(A356,"Employees"), "NA")</f>
        <v>6623</v>
      </c>
      <c r="F356" t="str" cm="1">
        <f t="array" ref="F356">_FV(A356,"Industry")</f>
        <v>Freight &amp; Logistics Services</v>
      </c>
      <c r="G356" s="3" cm="1">
        <f t="array" ref="G356">IFERROR(_FV(A356,"Year incorporated",TRUE), "NA")</f>
        <v>2010</v>
      </c>
      <c r="H356" s="3" t="str" cm="1">
        <f t="array" ref="H356">_FV(A356,"Exchange")</f>
        <v>Oslo Bors Asa</v>
      </c>
      <c r="I356" t="str" cm="1">
        <f t="array" ref="I356">_FV(A356,"Currency")</f>
        <v>NOK</v>
      </c>
      <c r="J356" s="7" cm="1">
        <f t="array" ref="J356">_FV(A356,"Price")</f>
        <v>273</v>
      </c>
      <c r="K356" s="7" cm="1">
        <f t="array" ref="K356">_FV(A356,"Previous close",TRUE)</f>
        <v>270</v>
      </c>
      <c r="L356" s="7" cm="1">
        <f t="array" ref="L356">_FV(A356,"Change")</f>
        <v>3</v>
      </c>
      <c r="M356" s="4" cm="1">
        <f t="array" ref="M356">_FV(A356,"Change (%)",TRUE)</f>
        <v>1.1110999999999999E-2</v>
      </c>
      <c r="N356" s="7" cm="1">
        <f t="array" ref="N356">IFERROR(_FV(A356,"Open"), "NA")</f>
        <v>268</v>
      </c>
      <c r="O356" s="7" cm="1">
        <f t="array" ref="O356">IFERROR(_FV(A356,"High"), "NA")</f>
        <v>273.5</v>
      </c>
      <c r="P356" s="7" cm="1">
        <f t="array" ref="P356">IFERROR(_FV(A356,"Low"), "NA")</f>
        <v>267</v>
      </c>
      <c r="Q356" s="7" cm="1">
        <f t="array" ref="Q356">IFERROR(_FV(A356,"52 week high",TRUE),"NA")</f>
        <v>347.5</v>
      </c>
      <c r="R356" s="7" cm="1">
        <f t="array" ref="R356">IFERROR(_FV(A356,"52 week low",TRUE),"NA")</f>
        <v>194.8</v>
      </c>
      <c r="S356" s="3" cm="1">
        <f t="array" ref="S356">_FV(A356,"Shares outstanding",TRUE)</f>
        <v>58523800</v>
      </c>
      <c r="T356" s="7" cm="1">
        <f t="array" ref="T356">_FV(A356,"Volume")</f>
        <v>67696</v>
      </c>
      <c r="U356" s="3" cm="1">
        <f t="array" ref="U356">IFERROR(_FV(A356,"Volume average",TRUE), "NA")</f>
        <v>68440</v>
      </c>
      <c r="V356" s="5" cm="1">
        <f t="array" ref="V356">IFERROR(_FV(A356,"Beta"), "NA")</f>
        <v>0.49630000000000002</v>
      </c>
      <c r="W356" s="3" cm="1">
        <f t="array" ref="W356">_FV(A356,"Market cap",TRUE)</f>
        <v>15791840000</v>
      </c>
      <c r="X356" s="7" cm="1">
        <f t="array" ref="X356">IFERROR(_FV(A356,"P/E",TRUE), "NA")</f>
        <v>4.6936999999999998</v>
      </c>
      <c r="Y356" t="str" cm="1">
        <f t="array" ref="Y356">_FV(A356,"Instrument type",TRUE)</f>
        <v>Stock</v>
      </c>
      <c r="Z356" s="6" cm="1">
        <f t="array" ref="Z356">_FV(A356,"Last trade time",TRUE)</f>
        <v>45176.614583333336</v>
      </c>
      <c r="AA356" t="s">
        <v>64</v>
      </c>
      <c r="AB356" s="3" t="str" cm="1">
        <f t="array" ref="AB356">IFERROR(_xldudf_FS_EQUITYMETRICS($B356, "net_income", "FY")*1000*1000,"NA")</f>
        <v>NA</v>
      </c>
      <c r="AC356" s="3" t="str" cm="1">
        <f t="array" ref="AC356">IFERROR(_xldudf_FS_EQUITYMETRICS($B356, "cash_equiv", "FY")*1000*1000,"NA")</f>
        <v>NA</v>
      </c>
      <c r="AD356" s="3" t="str" cm="1">
        <f t="array" ref="AD356">IFERROR(_xldudf_FS_EQUITYMETRICS($B356, "account_receivable", "FY")*1000*1000,"NA")</f>
        <v>NA</v>
      </c>
      <c r="AE356" s="3" t="str" cm="1">
        <f t="array" ref="AE356">IFERROR(_xldudf_FS_EQUITYMETRICS($B356, "total_curr_lib", "FY")*1000*1000,"NA")</f>
        <v>NA</v>
      </c>
      <c r="AF356" s="7" t="str" cm="1">
        <f t="array" ref="AF356">IFERROR(_xldudf_FS_EQUITYMETRICS($B356, "ytd_price_return_daily"),"NA")</f>
        <v>No data</v>
      </c>
    </row>
    <row r="357" spans="1:32" x14ac:dyDescent="0.2">
      <c r="A357" s="1" t="e" vm="356">
        <v>#VALUE!</v>
      </c>
      <c r="B357" t="str" cm="1">
        <f t="array" ref="B357">_FV(A357,"Ticker symbol",TRUE)</f>
        <v>STX</v>
      </c>
      <c r="C357" t="str" cm="1">
        <f t="array" ref="C357">_FV(A357,"Official name",TRUE)</f>
        <v>STRIKE ENERGY LIMITED</v>
      </c>
      <c r="D357" t="str" cm="1">
        <f t="array" ref="D357">_FV(A357,"Headquarters")</f>
        <v>Level 2, 66 Kings Park Road, PERTH, WESTERN AUSTRALIA, 6005 AU</v>
      </c>
      <c r="E357" s="3" cm="1">
        <f t="array" ref="E357">IFERROR(_FV(A357,"Employees"), "NA")</f>
        <v>24</v>
      </c>
      <c r="F357" t="str" cm="1">
        <f t="array" ref="F357">_FV(A357,"Industry")</f>
        <v>Oil &amp; Gas</v>
      </c>
      <c r="G357" s="3" cm="1">
        <f t="array" ref="G357">IFERROR(_FV(A357,"Year incorporated",TRUE), "NA")</f>
        <v>1997</v>
      </c>
      <c r="H357" s="3" t="str" cm="1">
        <f t="array" ref="H357">_FV(A357,"Exchange")</f>
        <v>Australian Securities Exchange</v>
      </c>
      <c r="I357" t="str" cm="1">
        <f t="array" ref="I357">_FV(A357,"Currency")</f>
        <v>AUD</v>
      </c>
      <c r="J357" s="7" cm="1">
        <f t="array" ref="J357">_FV(A357,"Price")</f>
        <v>0.39</v>
      </c>
      <c r="K357" s="7" cm="1">
        <f t="array" ref="K357">_FV(A357,"Previous close",TRUE)</f>
        <v>0.38</v>
      </c>
      <c r="L357" s="7" cm="1">
        <f t="array" ref="L357">_FV(A357,"Change")</f>
        <v>0.01</v>
      </c>
      <c r="M357" s="4" cm="1">
        <f t="array" ref="M357">_FV(A357,"Change (%)",TRUE)</f>
        <v>2.6316000000000003E-2</v>
      </c>
      <c r="N357" s="7" cm="1">
        <f t="array" ref="N357">IFERROR(_FV(A357,"Open"), "NA")</f>
        <v>0.37</v>
      </c>
      <c r="O357" s="7" cm="1">
        <f t="array" ref="O357">IFERROR(_FV(A357,"High"), "NA")</f>
        <v>0.39500000000000002</v>
      </c>
      <c r="P357" s="7" cm="1">
        <f t="array" ref="P357">IFERROR(_FV(A357,"Low"), "NA")</f>
        <v>0.37</v>
      </c>
      <c r="Q357" s="7" cm="1">
        <f t="array" ref="Q357">IFERROR(_FV(A357,"52 week high",TRUE),"NA")</f>
        <v>0.51</v>
      </c>
      <c r="R357" s="7" cm="1">
        <f t="array" ref="R357">IFERROR(_FV(A357,"52 week low",TRUE),"NA")</f>
        <v>0.20799999999999999</v>
      </c>
      <c r="S357" s="3" cm="1">
        <f t="array" ref="S357">_FV(A357,"Shares outstanding",TRUE)</f>
        <v>2535662000</v>
      </c>
      <c r="T357" s="7" cm="1">
        <f t="array" ref="T357">_FV(A357,"Volume")</f>
        <v>6516859</v>
      </c>
      <c r="U357" s="3" cm="1">
        <f t="array" ref="U357">IFERROR(_FV(A357,"Volume average",TRUE), "NA")</f>
        <v>5254280</v>
      </c>
      <c r="V357" s="5" cm="1">
        <f t="array" ref="V357">IFERROR(_FV(A357,"Beta"), "NA")</f>
        <v>0.97660000000000002</v>
      </c>
      <c r="W357" s="3" cm="1">
        <f t="array" ref="W357">_FV(A357,"Market cap",TRUE)</f>
        <v>963551500</v>
      </c>
      <c r="X357" s="7" t="str" cm="1">
        <f t="array" ref="X357">IFERROR(_FV(A357,"P/E",TRUE), "NA")</f>
        <v>NA</v>
      </c>
      <c r="Y357" t="str" cm="1">
        <f t="array" ref="Y357">_FV(A357,"Instrument type",TRUE)</f>
        <v>Stock</v>
      </c>
      <c r="Z357" s="6" cm="1">
        <f t="array" ref="Z357">_FV(A357,"Last trade time",TRUE)</f>
        <v>45176.375</v>
      </c>
      <c r="AA357" t="s">
        <v>122</v>
      </c>
      <c r="AB357" s="3" cm="1">
        <f t="array" ref="AB357">IFERROR(_xldudf_FS_EQUITYMETRICS($B357, "net_income", "FY")*1000*1000,"NA")</f>
        <v>-529000000</v>
      </c>
      <c r="AC357" s="3" t="str" cm="1">
        <f t="array" ref="AC357">IFERROR(_xldudf_FS_EQUITYMETRICS($B357, "cash_equiv", "FY")*1000*1000,"NA")</f>
        <v>NA</v>
      </c>
      <c r="AD357" s="3" t="str" cm="1">
        <f t="array" ref="AD357">IFERROR(_xldudf_FS_EQUITYMETRICS($B357, "account_receivable", "FY")*1000*1000,"NA")</f>
        <v>NA</v>
      </c>
      <c r="AE357" s="3" t="str" cm="1">
        <f t="array" ref="AE357">IFERROR(_xldudf_FS_EQUITYMETRICS($B357, "total_curr_lib", "FY")*1000*1000,"NA")</f>
        <v>NA</v>
      </c>
      <c r="AF357" s="7" cm="1">
        <f t="array" ref="AF357">IFERROR(_xldudf_FS_EQUITYMETRICS($B357, "ytd_price_return_daily"),"NA")</f>
        <v>0.34746199999999999</v>
      </c>
    </row>
    <row r="358" spans="1:32" x14ac:dyDescent="0.2">
      <c r="A358" s="1" t="e" vm="357">
        <v>#VALUE!</v>
      </c>
      <c r="B358" t="str" cm="1">
        <f t="array" ref="B358">_FV(A358,"Ticker symbol",TRUE)</f>
        <v>SYK</v>
      </c>
      <c r="C358" t="str" cm="1">
        <f t="array" ref="C358">_FV(A358,"Official name",TRUE)</f>
        <v>STRYKER CORPORATION</v>
      </c>
      <c r="D358" t="str" cm="1">
        <f t="array" ref="D358">_FV(A358,"Headquarters")</f>
        <v>2825 Airview Blvd, KALAMAZOO, MI, 49002 US</v>
      </c>
      <c r="E358" s="3" cm="1">
        <f t="array" ref="E358">IFERROR(_FV(A358,"Employees"), "NA")</f>
        <v>51000</v>
      </c>
      <c r="F358" t="str" cm="1">
        <f t="array" ref="F358">_FV(A358,"Industry")</f>
        <v>Healthcare Equipment &amp; Supplies</v>
      </c>
      <c r="G358" s="3" cm="1">
        <f t="array" ref="G358">IFERROR(_FV(A358,"Year incorporated",TRUE), "NA")</f>
        <v>1946</v>
      </c>
      <c r="H358" s="3" t="str" cm="1">
        <f t="array" ref="H358">_FV(A358,"Exchange")</f>
        <v>New York Stock Exchange</v>
      </c>
      <c r="I358" t="str" cm="1">
        <f t="array" ref="I358">_FV(A358,"Currency")</f>
        <v>USD</v>
      </c>
      <c r="J358" s="7" cm="1">
        <f t="array" ref="J358">_FV(A358,"Price")</f>
        <v>291.10000000000002</v>
      </c>
      <c r="K358" s="7" cm="1">
        <f t="array" ref="K358">_FV(A358,"Previous close",TRUE)</f>
        <v>289.10000000000002</v>
      </c>
      <c r="L358" s="7" cm="1">
        <f t="array" ref="L358">_FV(A358,"Change")</f>
        <v>2</v>
      </c>
      <c r="M358" s="4" cm="1">
        <f t="array" ref="M358">_FV(A358,"Change (%)",TRUE)</f>
        <v>6.9179999999999997E-3</v>
      </c>
      <c r="N358" s="7" cm="1">
        <f t="array" ref="N358">IFERROR(_FV(A358,"Open"), "NA")</f>
        <v>289.5</v>
      </c>
      <c r="O358" s="7" cm="1">
        <f t="array" ref="O358">IFERROR(_FV(A358,"High"), "NA")</f>
        <v>292.07499999999999</v>
      </c>
      <c r="P358" s="7" cm="1">
        <f t="array" ref="P358">IFERROR(_FV(A358,"Low"), "NA")</f>
        <v>288.89</v>
      </c>
      <c r="Q358" s="7" cm="1">
        <f t="array" ref="Q358">IFERROR(_FV(A358,"52 week high",TRUE),"NA")</f>
        <v>306.93</v>
      </c>
      <c r="R358" s="7" cm="1">
        <f t="array" ref="R358">IFERROR(_FV(A358,"52 week low",TRUE),"NA")</f>
        <v>200.8</v>
      </c>
      <c r="S358" s="3" cm="1">
        <f t="array" ref="S358">_FV(A358,"Shares outstanding",TRUE)</f>
        <v>379778300</v>
      </c>
      <c r="T358" s="7" cm="1">
        <f t="array" ref="T358">_FV(A358,"Volume")</f>
        <v>289866</v>
      </c>
      <c r="U358" s="3" cm="1">
        <f t="array" ref="U358">IFERROR(_FV(A358,"Volume average",TRUE), "NA")</f>
        <v>1143996</v>
      </c>
      <c r="V358" s="5" cm="1">
        <f t="array" ref="V358">IFERROR(_FV(A358,"Beta"), "NA")</f>
        <v>0.95589999999999997</v>
      </c>
      <c r="W358" s="3" cm="1">
        <f t="array" ref="W358">_FV(A358,"Market cap",TRUE)</f>
        <v>110553463130</v>
      </c>
      <c r="X358" s="7" cm="1">
        <f t="array" ref="X358">IFERROR(_FV(A358,"P/E",TRUE), "NA")</f>
        <v>40.8474</v>
      </c>
      <c r="Y358" t="str" cm="1">
        <f t="array" ref="Y358">_FV(A358,"Instrument type",TRUE)</f>
        <v>Stock</v>
      </c>
      <c r="Z358" s="6" cm="1">
        <f t="array" ref="Z358">_FV(A358,"Last trade time",TRUE)</f>
        <v>45176.64295771953</v>
      </c>
      <c r="AA358" t="s">
        <v>40</v>
      </c>
      <c r="AB358" s="3" t="str" cm="1">
        <f t="array" ref="AB358">IFERROR(_xldudf_FS_EQUITYMETRICS($B358, "net_income", "FY")*1000*1000,"NA")</f>
        <v>NA</v>
      </c>
      <c r="AC358" s="3" t="str" cm="1">
        <f t="array" ref="AC358">IFERROR(_xldudf_FS_EQUITYMETRICS($B358, "cash_equiv", "FY")*1000*1000,"NA")</f>
        <v>NA</v>
      </c>
      <c r="AD358" s="3" t="str" cm="1">
        <f t="array" ref="AD358">IFERROR(_xldudf_FS_EQUITYMETRICS($B358, "account_receivable", "FY")*1000*1000,"NA")</f>
        <v>NA</v>
      </c>
      <c r="AE358" s="3" t="str" cm="1">
        <f t="array" ref="AE358">IFERROR(_xldudf_FS_EQUITYMETRICS($B358, "total_curr_lib", "FY")*1000*1000,"NA")</f>
        <v>NA</v>
      </c>
      <c r="AF358" s="7" cm="1">
        <f t="array" ref="AF358">IFERROR(_xldudf_FS_EQUITYMETRICS($B358, "ytd_price_return_daily"),"NA")</f>
        <v>0.17096800000000001</v>
      </c>
    </row>
    <row r="359" spans="1:32" x14ac:dyDescent="0.2">
      <c r="A359" s="1" t="e" vm="358">
        <v>#VALUE!</v>
      </c>
      <c r="B359" t="str" cm="1">
        <f t="array" ref="B359">_FV(A359,"Ticker symbol",TRUE)</f>
        <v>SYY</v>
      </c>
      <c r="C359" t="str" cm="1">
        <f t="array" ref="C359">_FV(A359,"Official name",TRUE)</f>
        <v>SYSCO CORPORATION</v>
      </c>
      <c r="D359" t="str" cm="1">
        <f t="array" ref="D359">_FV(A359,"Headquarters")</f>
        <v>1390 Enclave Pkwy, HOUSTON, TX, 77077 US</v>
      </c>
      <c r="E359" s="3" cm="1">
        <f t="array" ref="E359">IFERROR(_FV(A359,"Employees"), "NA")</f>
        <v>72000</v>
      </c>
      <c r="F359" t="str" cm="1">
        <f t="array" ref="F359">_FV(A359,"Industry")</f>
        <v>Food &amp; Drug Retailing</v>
      </c>
      <c r="G359" s="3" cm="1">
        <f t="array" ref="G359">IFERROR(_FV(A359,"Year incorporated",TRUE), "NA")</f>
        <v>1969</v>
      </c>
      <c r="H359" s="3" t="str" cm="1">
        <f t="array" ref="H359">_FV(A359,"Exchange")</f>
        <v>New York Stock Exchange</v>
      </c>
      <c r="I359" t="str" cm="1">
        <f t="array" ref="I359">_FV(A359,"Currency")</f>
        <v>USD</v>
      </c>
      <c r="J359" s="7" cm="1">
        <f t="array" ref="J359">_FV(A359,"Price")</f>
        <v>68.709999999999994</v>
      </c>
      <c r="K359" s="7" cm="1">
        <f t="array" ref="K359">_FV(A359,"Previous close",TRUE)</f>
        <v>68.45</v>
      </c>
      <c r="L359" s="7" cm="1">
        <f t="array" ref="L359">_FV(A359,"Change")</f>
        <v>0.26</v>
      </c>
      <c r="M359" s="4" cm="1">
        <f t="array" ref="M359">_FV(A359,"Change (%)",TRUE)</f>
        <v>3.7980000000000002E-3</v>
      </c>
      <c r="N359" s="7" cm="1">
        <f t="array" ref="N359">IFERROR(_FV(A359,"Open"), "NA")</f>
        <v>68.61</v>
      </c>
      <c r="O359" s="7" cm="1">
        <f t="array" ref="O359">IFERROR(_FV(A359,"High"), "NA")</f>
        <v>69.03</v>
      </c>
      <c r="P359" s="7" cm="1">
        <f t="array" ref="P359">IFERROR(_FV(A359,"Low"), "NA")</f>
        <v>68.484999999999999</v>
      </c>
      <c r="Q359" s="7" cm="1">
        <f t="array" ref="Q359">IFERROR(_FV(A359,"52 week high",TRUE),"NA")</f>
        <v>87.41</v>
      </c>
      <c r="R359" s="7" cm="1">
        <f t="array" ref="R359">IFERROR(_FV(A359,"52 week low",TRUE),"NA")</f>
        <v>68.180000000000007</v>
      </c>
      <c r="S359" s="3" cm="1">
        <f t="array" ref="S359">_FV(A359,"Shares outstanding",TRUE)</f>
        <v>504925800</v>
      </c>
      <c r="T359" s="7" cm="1">
        <f t="array" ref="T359">_FV(A359,"Volume")</f>
        <v>564668</v>
      </c>
      <c r="U359" s="3" cm="1">
        <f t="array" ref="U359">IFERROR(_FV(A359,"Volume average",TRUE), "NA")</f>
        <v>2385981</v>
      </c>
      <c r="V359" s="5" cm="1">
        <f t="array" ref="V359">IFERROR(_FV(A359,"Beta"), "NA")</f>
        <v>1.1051</v>
      </c>
      <c r="W359" s="3" cm="1">
        <f t="array" ref="W359">_FV(A359,"Market cap",TRUE)</f>
        <v>34693451718</v>
      </c>
      <c r="X359" s="7" cm="1">
        <f t="array" ref="X359">IFERROR(_FV(A359,"P/E",TRUE), "NA")</f>
        <v>19.700399999999998</v>
      </c>
      <c r="Y359" t="str" cm="1">
        <f t="array" ref="Y359">_FV(A359,"Instrument type",TRUE)</f>
        <v>Stock</v>
      </c>
      <c r="Z359" s="6" cm="1">
        <f t="array" ref="Z359">_FV(A359,"Last trade time",TRUE)</f>
        <v>45176.643056897658</v>
      </c>
      <c r="AA359" t="s">
        <v>123</v>
      </c>
      <c r="AB359" s="3" t="str" cm="1">
        <f t="array" ref="AB359">IFERROR(_xldudf_FS_EQUITYMETRICS($B359, "net_income", "FY")*1000*1000,"NA")</f>
        <v>NA</v>
      </c>
      <c r="AC359" s="3" cm="1">
        <f t="array" ref="AC359">IFERROR(_xldudf_FS_EQUITYMETRICS($B359, "cash_equiv", "FY")*1000*1000,"NA")</f>
        <v>745201000</v>
      </c>
      <c r="AD359" s="3" t="str" cm="1">
        <f t="array" ref="AD359">IFERROR(_xldudf_FS_EQUITYMETRICS($B359, "account_receivable", "FY")*1000*1000,"NA")</f>
        <v>NA</v>
      </c>
      <c r="AE359" s="3" t="str" cm="1">
        <f t="array" ref="AE359">IFERROR(_xldudf_FS_EQUITYMETRICS($B359, "total_curr_lib", "FY")*1000*1000,"NA")</f>
        <v>NA</v>
      </c>
      <c r="AF359" s="7" cm="1">
        <f t="array" ref="AF359">IFERROR(_xldudf_FS_EQUITYMETRICS($B359, "ytd_price_return_daily"),"NA")</f>
        <v>-0.101897</v>
      </c>
    </row>
    <row r="360" spans="1:32" x14ac:dyDescent="0.2">
      <c r="A360" s="1" t="e" vm="359">
        <v>#VALUE!</v>
      </c>
      <c r="B360" t="str" cm="1">
        <f t="array" ref="B360">_FV(A360,"Ticker symbol",TRUE)</f>
        <v>TROW</v>
      </c>
      <c r="C360" t="str" cm="1">
        <f t="array" ref="C360">_FV(A360,"Official name",TRUE)</f>
        <v>T. ROWE PRICE GROUP, INC.</v>
      </c>
      <c r="D360" t="str" cm="1">
        <f t="array" ref="D360">_FV(A360,"Headquarters")</f>
        <v>P.O. Box 89000, 100 East Pratt Street, BALTIMORE, MD, 21289-0320 US</v>
      </c>
      <c r="E360" s="3" cm="1">
        <f t="array" ref="E360">IFERROR(_FV(A360,"Employees"), "NA")</f>
        <v>7868</v>
      </c>
      <c r="F360" t="str" cm="1">
        <f t="array" ref="F360">_FV(A360,"Industry")</f>
        <v>Investment Banking &amp; Investment Services</v>
      </c>
      <c r="G360" s="3" cm="1">
        <f t="array" ref="G360">IFERROR(_FV(A360,"Year incorporated",TRUE), "NA")</f>
        <v>2000</v>
      </c>
      <c r="H360" s="3" t="str" cm="1">
        <f t="array" ref="H360">_FV(A360,"Exchange")</f>
        <v>Nasdaq Stock Market</v>
      </c>
      <c r="I360" t="str" cm="1">
        <f t="array" ref="I360">_FV(A360,"Currency")</f>
        <v>USD</v>
      </c>
      <c r="J360" s="7" cm="1">
        <f t="array" ref="J360">_FV(A360,"Price")</f>
        <v>110.02</v>
      </c>
      <c r="K360" s="7" cm="1">
        <f t="array" ref="K360">_FV(A360,"Previous close",TRUE)</f>
        <v>111.5</v>
      </c>
      <c r="L360" s="7" cm="1">
        <f t="array" ref="L360">_FV(A360,"Change")</f>
        <v>-1.48</v>
      </c>
      <c r="M360" s="4" cm="1">
        <f t="array" ref="M360">_FV(A360,"Change (%)",TRUE)</f>
        <v>-1.3273999999999999E-2</v>
      </c>
      <c r="N360" s="7" cm="1">
        <f t="array" ref="N360">IFERROR(_FV(A360,"Open"), "NA")</f>
        <v>110.3</v>
      </c>
      <c r="O360" s="7" cm="1">
        <f t="array" ref="O360">IFERROR(_FV(A360,"High"), "NA")</f>
        <v>110.455</v>
      </c>
      <c r="P360" s="7" cm="1">
        <f t="array" ref="P360">IFERROR(_FV(A360,"Low"), "NA")</f>
        <v>109.12</v>
      </c>
      <c r="Q360" s="7" cm="1">
        <f t="array" ref="Q360">IFERROR(_FV(A360,"52 week high",TRUE),"NA")</f>
        <v>134.63999999999999</v>
      </c>
      <c r="R360" s="7" cm="1">
        <f t="array" ref="R360">IFERROR(_FV(A360,"52 week low",TRUE),"NA")</f>
        <v>93.53</v>
      </c>
      <c r="S360" s="3" cm="1">
        <f t="array" ref="S360">_FV(A360,"Shares outstanding",TRUE)</f>
        <v>224295100</v>
      </c>
      <c r="T360" s="7" cm="1">
        <f t="array" ref="T360">_FV(A360,"Volume")</f>
        <v>207606</v>
      </c>
      <c r="U360" s="3" cm="1">
        <f t="array" ref="U360">IFERROR(_FV(A360,"Volume average",TRUE), "NA")</f>
        <v>1223640</v>
      </c>
      <c r="V360" s="5" cm="1">
        <f t="array" ref="V360">IFERROR(_FV(A360,"Beta"), "NA")</f>
        <v>1.3257000000000001</v>
      </c>
      <c r="W360" s="3" cm="1">
        <f t="array" ref="W360">_FV(A360,"Market cap",TRUE)</f>
        <v>24676946902</v>
      </c>
      <c r="X360" s="7" cm="1">
        <f t="array" ref="X360">IFERROR(_FV(A360,"P/E",TRUE), "NA")</f>
        <v>16.633400000000002</v>
      </c>
      <c r="Y360" t="str" cm="1">
        <f t="array" ref="Y360">_FV(A360,"Instrument type",TRUE)</f>
        <v>Stock</v>
      </c>
      <c r="Z360" s="6" cm="1">
        <f t="array" ref="Z360">_FV(A360,"Last trade time",TRUE)</f>
        <v>45176.643032881249</v>
      </c>
      <c r="AA360" t="s">
        <v>124</v>
      </c>
      <c r="AB360" s="3" t="str" cm="1">
        <f t="array" ref="AB360">IFERROR(_xldudf_FS_EQUITYMETRICS($B360, "net_income", "FY")*1000*1000,"NA")</f>
        <v>NA</v>
      </c>
      <c r="AC360" s="3" t="str" cm="1">
        <f t="array" ref="AC360">IFERROR(_xldudf_FS_EQUITYMETRICS($B360, "cash_equiv", "FY")*1000*1000,"NA")</f>
        <v>NA</v>
      </c>
      <c r="AD360" s="3" t="str" cm="1">
        <f t="array" ref="AD360">IFERROR(_xldudf_FS_EQUITYMETRICS($B360, "account_receivable", "FY")*1000*1000,"NA")</f>
        <v>NA</v>
      </c>
      <c r="AE360" s="3" t="str" cm="1">
        <f t="array" ref="AE360">IFERROR(_xldudf_FS_EQUITYMETRICS($B360, "total_curr_lib", "FY")*1000*1000,"NA")</f>
        <v>NA</v>
      </c>
      <c r="AF360" s="7" cm="1">
        <f t="array" ref="AF360">IFERROR(_xldudf_FS_EQUITYMETRICS($B360, "ytd_price_return_daily"),"NA")</f>
        <v>2.5215000000000001E-2</v>
      </c>
    </row>
    <row r="361" spans="1:32" x14ac:dyDescent="0.2">
      <c r="A361" s="1" t="e" vm="360">
        <v>#VALUE!</v>
      </c>
      <c r="B361" t="str" cm="1">
        <f t="array" ref="B361">_FV(A361,"Ticker symbol",TRUE)</f>
        <v>TGT</v>
      </c>
      <c r="C361" t="str" cm="1">
        <f t="array" ref="C361">_FV(A361,"Official name",TRUE)</f>
        <v>TARGET CORPORATION</v>
      </c>
      <c r="D361" t="str" cm="1">
        <f t="array" ref="D361">_FV(A361,"Headquarters")</f>
        <v>1000 Nicollet Mall, MINNEAPOLIS, MN, 55403 US</v>
      </c>
      <c r="E361" s="3" cm="1">
        <f t="array" ref="E361">IFERROR(_FV(A361,"Employees"), "NA")</f>
        <v>440000</v>
      </c>
      <c r="F361" t="str" cm="1">
        <f t="array" ref="F361">_FV(A361,"Industry")</f>
        <v>Diversified Retail</v>
      </c>
      <c r="G361" s="3" cm="1">
        <f t="array" ref="G361">IFERROR(_FV(A361,"Year incorporated",TRUE), "NA")</f>
        <v>1902</v>
      </c>
      <c r="H361" s="3" t="str" cm="1">
        <f t="array" ref="H361">_FV(A361,"Exchange")</f>
        <v>New York Stock Exchange</v>
      </c>
      <c r="I361" t="str" cm="1">
        <f t="array" ref="I361">_FV(A361,"Currency")</f>
        <v>USD</v>
      </c>
      <c r="J361" s="7" cm="1">
        <f t="array" ref="J361">_FV(A361,"Price")</f>
        <v>124.53</v>
      </c>
      <c r="K361" s="7" cm="1">
        <f t="array" ref="K361">_FV(A361,"Previous close",TRUE)</f>
        <v>123.71</v>
      </c>
      <c r="L361" s="7" cm="1">
        <f t="array" ref="L361">_FV(A361,"Change")</f>
        <v>0.82</v>
      </c>
      <c r="M361" s="4" cm="1">
        <f t="array" ref="M361">_FV(A361,"Change (%)",TRUE)</f>
        <v>6.6279999999999993E-3</v>
      </c>
      <c r="N361" s="7" cm="1">
        <f t="array" ref="N361">IFERROR(_FV(A361,"Open"), "NA")</f>
        <v>123.55</v>
      </c>
      <c r="O361" s="7" cm="1">
        <f t="array" ref="O361">IFERROR(_FV(A361,"High"), "NA")</f>
        <v>124.88</v>
      </c>
      <c r="P361" s="7" cm="1">
        <f t="array" ref="P361">IFERROR(_FV(A361,"Low"), "NA")</f>
        <v>123.52</v>
      </c>
      <c r="Q361" s="7" cm="1">
        <f t="array" ref="Q361">IFERROR(_FV(A361,"52 week high",TRUE),"NA")</f>
        <v>181.7</v>
      </c>
      <c r="R361" s="7" cm="1">
        <f t="array" ref="R361">IFERROR(_FV(A361,"52 week low",TRUE),"NA")</f>
        <v>120.75</v>
      </c>
      <c r="S361" s="3" cm="1">
        <f t="array" ref="S361">_FV(A361,"Shares outstanding",TRUE)</f>
        <v>461605500</v>
      </c>
      <c r="T361" s="7" cm="1">
        <f t="array" ref="T361">_FV(A361,"Volume")</f>
        <v>1010100</v>
      </c>
      <c r="U361" s="3" cm="1">
        <f t="array" ref="U361">IFERROR(_FV(A361,"Volume average",TRUE), "NA")</f>
        <v>5604389</v>
      </c>
      <c r="V361" s="5" cm="1">
        <f t="array" ref="V361">IFERROR(_FV(A361,"Beta"), "NA")</f>
        <v>1.012</v>
      </c>
      <c r="W361" s="3" cm="1">
        <f t="array" ref="W361">_FV(A361,"Market cap",TRUE)</f>
        <v>57483732915</v>
      </c>
      <c r="X361" s="7" cm="1">
        <f t="array" ref="X361">IFERROR(_FV(A361,"P/E",TRUE), "NA")</f>
        <v>16.970800000000001</v>
      </c>
      <c r="Y361" t="str" cm="1">
        <f t="array" ref="Y361">_FV(A361,"Instrument type",TRUE)</f>
        <v>Stock</v>
      </c>
      <c r="Z361" s="6" cm="1">
        <f t="array" ref="Z361">_FV(A361,"Last trade time",TRUE)</f>
        <v>45176.643002325778</v>
      </c>
      <c r="AA361" t="s">
        <v>125</v>
      </c>
      <c r="AB361" s="3" t="str" cm="1">
        <f t="array" ref="AB361">IFERROR(_xldudf_FS_EQUITYMETRICS($B361, "net_income", "FY")*1000*1000,"NA")</f>
        <v>NA</v>
      </c>
      <c r="AC361" s="3" cm="1">
        <f t="array" ref="AC361">IFERROR(_xldudf_FS_EQUITYMETRICS($B361, "cash_equiv", "FY")*1000*1000,"NA")</f>
        <v>2229000000</v>
      </c>
      <c r="AD361" s="3" t="str" cm="1">
        <f t="array" ref="AD361">IFERROR(_xldudf_FS_EQUITYMETRICS($B361, "account_receivable", "FY")*1000*1000,"NA")</f>
        <v>NA</v>
      </c>
      <c r="AE361" s="3" t="str" cm="1">
        <f t="array" ref="AE361">IFERROR(_xldudf_FS_EQUITYMETRICS($B361, "total_curr_lib", "FY")*1000*1000,"NA")</f>
        <v>NA</v>
      </c>
      <c r="AF361" s="7" cm="1">
        <f t="array" ref="AF361">IFERROR(_xldudf_FS_EQUITYMETRICS($B361, "ytd_price_return_daily"),"NA")</f>
        <v>-0.160024</v>
      </c>
    </row>
    <row r="362" spans="1:32" x14ac:dyDescent="0.2">
      <c r="A362" s="1" t="e" vm="361">
        <v>#VALUE!</v>
      </c>
      <c r="B362" t="str" cm="1">
        <f t="array" ref="B362">_FV(A362,"Ticker symbol",TRUE)</f>
        <v>TEL</v>
      </c>
      <c r="C362" t="str" cm="1">
        <f t="array" ref="C362">_FV(A362,"Official name",TRUE)</f>
        <v>TE Connectivity Ltd</v>
      </c>
      <c r="D362" t="str" cm="1">
        <f t="array" ref="D362">_FV(A362,"Headquarters")</f>
        <v>Muehlenstrasse 26, SCHAFFHAUSEN, SCHAFFHAUSEN, 8200 CH</v>
      </c>
      <c r="E362" s="3" cm="1">
        <f t="array" ref="E362">IFERROR(_FV(A362,"Employees"), "NA")</f>
        <v>92000</v>
      </c>
      <c r="F362" t="str" cm="1">
        <f t="array" ref="F362">_FV(A362,"Industry")</f>
        <v>Machinery, Equipment &amp; Components</v>
      </c>
      <c r="G362" s="3" cm="1">
        <f t="array" ref="G362">IFERROR(_FV(A362,"Year incorporated",TRUE), "NA")</f>
        <v>2009</v>
      </c>
      <c r="H362" s="3" t="str" cm="1">
        <f t="array" ref="H362">_FV(A362,"Exchange")</f>
        <v>New York Stock Exchange</v>
      </c>
      <c r="I362" t="str" cm="1">
        <f t="array" ref="I362">_FV(A362,"Currency")</f>
        <v>USD</v>
      </c>
      <c r="J362" s="7" cm="1">
        <f t="array" ref="J362">_FV(A362,"Price")</f>
        <v>127.8</v>
      </c>
      <c r="K362" s="7" cm="1">
        <f t="array" ref="K362">_FV(A362,"Previous close",TRUE)</f>
        <v>130.06</v>
      </c>
      <c r="L362" s="7" cm="1">
        <f t="array" ref="L362">_FV(A362,"Change")</f>
        <v>-2.2599999999999998</v>
      </c>
      <c r="M362" s="4" cm="1">
        <f t="array" ref="M362">_FV(A362,"Change (%)",TRUE)</f>
        <v>-1.7377E-2</v>
      </c>
      <c r="N362" s="7" cm="1">
        <f t="array" ref="N362">IFERROR(_FV(A362,"Open"), "NA")</f>
        <v>128.74</v>
      </c>
      <c r="O362" s="7" cm="1">
        <f t="array" ref="O362">IFERROR(_FV(A362,"High"), "NA")</f>
        <v>128.81</v>
      </c>
      <c r="P362" s="7" cm="1">
        <f t="array" ref="P362">IFERROR(_FV(A362,"Low"), "NA")</f>
        <v>127.23</v>
      </c>
      <c r="Q362" s="7" cm="1">
        <f t="array" ref="Q362">IFERROR(_FV(A362,"52 week high",TRUE),"NA")</f>
        <v>146.595</v>
      </c>
      <c r="R362" s="7" cm="1">
        <f t="array" ref="R362">IFERROR(_FV(A362,"52 week low",TRUE),"NA")</f>
        <v>104.76</v>
      </c>
      <c r="S362" s="3" cm="1">
        <f t="array" ref="S362">_FV(A362,"Shares outstanding",TRUE)</f>
        <v>313938600</v>
      </c>
      <c r="T362" s="7" cm="1">
        <f t="array" ref="T362">_FV(A362,"Volume")</f>
        <v>232592</v>
      </c>
      <c r="U362" s="3" cm="1">
        <f t="array" ref="U362">IFERROR(_FV(A362,"Volume average",TRUE), "NA")</f>
        <v>1572323</v>
      </c>
      <c r="V362" s="5" cm="1">
        <f t="array" ref="V362">IFERROR(_FV(A362,"Beta"), "NA")</f>
        <v>1.3467</v>
      </c>
      <c r="W362" s="3" cm="1">
        <f t="array" ref="W362">_FV(A362,"Market cap",TRUE)</f>
        <v>40121353080</v>
      </c>
      <c r="X362" s="7" cm="1">
        <f t="array" ref="X362">IFERROR(_FV(A362,"P/E",TRUE), "NA")</f>
        <v>20.126100000000001</v>
      </c>
      <c r="Y362" t="str" cm="1">
        <f t="array" ref="Y362">_FV(A362,"Instrument type",TRUE)</f>
        <v>Stock</v>
      </c>
      <c r="Z362" s="6" cm="1">
        <f t="array" ref="Z362">_FV(A362,"Last trade time",TRUE)</f>
        <v>45176.642981932811</v>
      </c>
      <c r="AA362" t="s">
        <v>126</v>
      </c>
      <c r="AB362" s="3" t="str" cm="1">
        <f t="array" ref="AB362">IFERROR(_xldudf_FS_EQUITYMETRICS($B362, "net_income", "FY")*1000*1000,"NA")</f>
        <v>NA</v>
      </c>
      <c r="AC362" s="3" t="str" cm="1">
        <f t="array" ref="AC362">IFERROR(_xldudf_FS_EQUITYMETRICS($B362, "cash_equiv", "FY")*1000*1000,"NA")</f>
        <v>NA</v>
      </c>
      <c r="AD362" s="3" t="str" cm="1">
        <f t="array" ref="AD362">IFERROR(_xldudf_FS_EQUITYMETRICS($B362, "account_receivable", "FY")*1000*1000,"NA")</f>
        <v>NA</v>
      </c>
      <c r="AE362" s="3" t="str" cm="1">
        <f t="array" ref="AE362">IFERROR(_xldudf_FS_EQUITYMETRICS($B362, "total_curr_lib", "FY")*1000*1000,"NA")</f>
        <v>NA</v>
      </c>
      <c r="AF362" s="7" cm="1">
        <f t="array" ref="AF362">IFERROR(_xldudf_FS_EQUITYMETRICS($B362, "ytd_price_return_daily"),"NA")</f>
        <v>0.14120199999999999</v>
      </c>
    </row>
    <row r="363" spans="1:32" x14ac:dyDescent="0.2">
      <c r="A363" s="1" t="e" vm="362">
        <v>#VALUE!</v>
      </c>
      <c r="B363" t="str" cm="1">
        <f t="array" ref="B363">_FV(A363,"Ticker symbol",TRUE)</f>
        <v>TE</v>
      </c>
      <c r="C363" t="str" cm="1">
        <f t="array" ref="C363">_FV(A363,"Official name",TRUE)</f>
        <v>Technip Energies NV</v>
      </c>
      <c r="D363" t="str" cm="1">
        <f t="array" ref="D363">_FV(A363,"Headquarters")</f>
        <v>2126 boulevard de la Defense, Nanterre CEDEX, NANTERRE, ILE-DE-FRANCE, 92741 FR</v>
      </c>
      <c r="E363" s="3" cm="1">
        <f t="array" ref="E363">IFERROR(_FV(A363,"Employees"), "NA")</f>
        <v>14515</v>
      </c>
      <c r="F363" t="str" cm="1">
        <f t="array" ref="F363">_FV(A363,"Industry")</f>
        <v>Oil &amp; Gas Related Equipment and Services</v>
      </c>
      <c r="G363" s="3" cm="1">
        <f t="array" ref="G363">IFERROR(_FV(A363,"Year incorporated",TRUE), "NA")</f>
        <v>2019</v>
      </c>
      <c r="H363" s="3" t="str" cm="1">
        <f t="array" ref="H363">_FV(A363,"Exchange")</f>
        <v>Euronext Paris</v>
      </c>
      <c r="I363" t="str" cm="1">
        <f t="array" ref="I363">_FV(A363,"Currency")</f>
        <v>EUR</v>
      </c>
      <c r="J363" s="7" cm="1">
        <f t="array" ref="J363">_FV(A363,"Price")</f>
        <v>22.41</v>
      </c>
      <c r="K363" s="7" cm="1">
        <f t="array" ref="K363">_FV(A363,"Previous close",TRUE)</f>
        <v>22.41</v>
      </c>
      <c r="L363" s="7" cm="1">
        <f t="array" ref="L363">_FV(A363,"Change")</f>
        <v>0</v>
      </c>
      <c r="M363" s="4" cm="1">
        <f t="array" ref="M363">_FV(A363,"Change (%)",TRUE)</f>
        <v>0</v>
      </c>
      <c r="N363" s="7" cm="1">
        <f t="array" ref="N363">IFERROR(_FV(A363,"Open"), "NA")</f>
        <v>22.34</v>
      </c>
      <c r="O363" s="7" cm="1">
        <f t="array" ref="O363">IFERROR(_FV(A363,"High"), "NA")</f>
        <v>22.62</v>
      </c>
      <c r="P363" s="7" cm="1">
        <f t="array" ref="P363">IFERROR(_FV(A363,"Low"), "NA")</f>
        <v>22.16</v>
      </c>
      <c r="Q363" s="7" cm="1">
        <f t="array" ref="Q363">IFERROR(_FV(A363,"52 week high",TRUE),"NA")</f>
        <v>22.91</v>
      </c>
      <c r="R363" s="7" cm="1">
        <f t="array" ref="R363">IFERROR(_FV(A363,"52 week low",TRUE),"NA")</f>
        <v>10.84</v>
      </c>
      <c r="S363" s="3" cm="1">
        <f t="array" ref="S363">_FV(A363,"Shares outstanding",TRUE)</f>
        <v>179827500</v>
      </c>
      <c r="T363" s="7" cm="1">
        <f t="array" ref="T363">_FV(A363,"Volume")</f>
        <v>100635</v>
      </c>
      <c r="U363" s="3" cm="1">
        <f t="array" ref="U363">IFERROR(_FV(A363,"Volume average",TRUE), "NA")</f>
        <v>203870</v>
      </c>
      <c r="V363" s="5" cm="1">
        <f t="array" ref="V363">IFERROR(_FV(A363,"Beta"), "NA")</f>
        <v>1.0589999999999999</v>
      </c>
      <c r="W363" s="3" cm="1">
        <f t="array" ref="W363">_FV(A363,"Market cap",TRUE)</f>
        <v>4029933000</v>
      </c>
      <c r="X363" s="7" cm="1">
        <f t="array" ref="X363">IFERROR(_FV(A363,"P/E",TRUE), "NA")</f>
        <v>12.6768</v>
      </c>
      <c r="Y363" t="str" cm="1">
        <f t="array" ref="Y363">_FV(A363,"Instrument type",TRUE)</f>
        <v>Stock</v>
      </c>
      <c r="Z363" s="6" cm="1">
        <f t="array" ref="Z363">_FV(A363,"Last trade time",TRUE)</f>
        <v>45176.632488425923</v>
      </c>
      <c r="AA363" t="s">
        <v>64</v>
      </c>
      <c r="AB363" s="3" t="str" cm="1">
        <f t="array" ref="AB363">IFERROR(_xldudf_FS_EQUITYMETRICS($B363, "net_income", "FY")*1000*1000,"NA")</f>
        <v>NA</v>
      </c>
      <c r="AC363" s="3" t="str" cm="1">
        <f t="array" ref="AC363">IFERROR(_xldudf_FS_EQUITYMETRICS($B363, "cash_equiv", "FY")*1000*1000,"NA")</f>
        <v>NA</v>
      </c>
      <c r="AD363" s="3" t="str" cm="1">
        <f t="array" ref="AD363">IFERROR(_xldudf_FS_EQUITYMETRICS($B363, "account_receivable", "FY")*1000*1000,"NA")</f>
        <v>NA</v>
      </c>
      <c r="AE363" s="3" t="str" cm="1">
        <f t="array" ref="AE363">IFERROR(_xldudf_FS_EQUITYMETRICS($B363, "total_curr_lib", "FY")*1000*1000,"NA")</f>
        <v>NA</v>
      </c>
      <c r="AF363" s="7" t="str" cm="1">
        <f t="array" ref="AF363">IFERROR(_xldudf_FS_EQUITYMETRICS($B363, "ytd_price_return_daily"),"NA")</f>
        <v>No data</v>
      </c>
    </row>
    <row r="364" spans="1:32" x14ac:dyDescent="0.2">
      <c r="A364" s="1" t="e" vm="363">
        <v>#VALUE!</v>
      </c>
      <c r="B364" t="str" cm="1">
        <f t="array" ref="B364">_FV(A364,"Ticker symbol",TRUE)</f>
        <v>FTI</v>
      </c>
      <c r="C364" t="str" cm="1">
        <f t="array" ref="C364">_FV(A364,"Official name",TRUE)</f>
        <v>TECHNIPFMC PLC</v>
      </c>
      <c r="D364" t="str" cm="1">
        <f t="array" ref="D364">_FV(A364,"Headquarters")</f>
        <v>Hadrian House, Wincomblee Road, LONDON, UNITED KINGDOM-NA, NE6 3PL GB</v>
      </c>
      <c r="E364" s="3" cm="1">
        <f t="array" ref="E364">IFERROR(_FV(A364,"Employees"), "NA")</f>
        <v>21972</v>
      </c>
      <c r="F364" t="str" cm="1">
        <f t="array" ref="F364">_FV(A364,"Industry")</f>
        <v>Oil &amp; Gas Related Equipment and Services</v>
      </c>
      <c r="G364" s="3" cm="1">
        <f t="array" ref="G364">IFERROR(_FV(A364,"Year incorporated",TRUE), "NA")</f>
        <v>2015</v>
      </c>
      <c r="H364" s="3" t="str" cm="1">
        <f t="array" ref="H364">_FV(A364,"Exchange")</f>
        <v>New York Stock Exchange</v>
      </c>
      <c r="I364" t="str" cm="1">
        <f t="array" ref="I364">_FV(A364,"Currency")</f>
        <v>USD</v>
      </c>
      <c r="J364" s="7" cm="1">
        <f t="array" ref="J364">_FV(A364,"Price")</f>
        <v>20.545000000000002</v>
      </c>
      <c r="K364" s="7" cm="1">
        <f t="array" ref="K364">_FV(A364,"Previous close",TRUE)</f>
        <v>20.66</v>
      </c>
      <c r="L364" s="7" cm="1">
        <f t="array" ref="L364">_FV(A364,"Change")</f>
        <v>-0.115</v>
      </c>
      <c r="M364" s="4" cm="1">
        <f t="array" ref="M364">_FV(A364,"Change (%)",TRUE)</f>
        <v>-5.5659999999999998E-3</v>
      </c>
      <c r="N364" s="7" cm="1">
        <f t="array" ref="N364">IFERROR(_FV(A364,"Open"), "NA")</f>
        <v>20.62</v>
      </c>
      <c r="O364" s="7" cm="1">
        <f t="array" ref="O364">IFERROR(_FV(A364,"High"), "NA")</f>
        <v>20.77</v>
      </c>
      <c r="P364" s="7" cm="1">
        <f t="array" ref="P364">IFERROR(_FV(A364,"Low"), "NA")</f>
        <v>20.434999999999999</v>
      </c>
      <c r="Q364" s="7" cm="1">
        <f t="array" ref="Q364">IFERROR(_FV(A364,"52 week high",TRUE),"NA")</f>
        <v>20.77</v>
      </c>
      <c r="R364" s="7" cm="1">
        <f t="array" ref="R364">IFERROR(_FV(A364,"52 week low",TRUE),"NA")</f>
        <v>8.0250000000000004</v>
      </c>
      <c r="S364" s="3" cm="1">
        <f t="array" ref="S364">_FV(A364,"Shares outstanding",TRUE)</f>
        <v>438068600</v>
      </c>
      <c r="T364" s="7" cm="1">
        <f t="array" ref="T364">_FV(A364,"Volume")</f>
        <v>1673184</v>
      </c>
      <c r="U364" s="3" cm="1">
        <f t="array" ref="U364">IFERROR(_FV(A364,"Volume average",TRUE), "NA")</f>
        <v>4279591</v>
      </c>
      <c r="V364" s="5" cm="1">
        <f t="array" ref="V364">IFERROR(_FV(A364,"Beta"), "NA")</f>
        <v>1.8295999999999999</v>
      </c>
      <c r="W364" s="3" cm="1">
        <f t="array" ref="W364">_FV(A364,"Market cap",TRUE)</f>
        <v>9000119387</v>
      </c>
      <c r="X364" s="7" cm="1">
        <f t="array" ref="X364">IFERROR(_FV(A364,"P/E",TRUE), "NA")</f>
        <v>0</v>
      </c>
      <c r="Y364" t="str" cm="1">
        <f t="array" ref="Y364">_FV(A364,"Instrument type",TRUE)</f>
        <v>Stock</v>
      </c>
      <c r="Z364" s="6" cm="1">
        <f t="array" ref="Z364">_FV(A364,"Last trade time",TRUE)</f>
        <v>45176.64305585625</v>
      </c>
      <c r="AA364" t="s">
        <v>127</v>
      </c>
      <c r="AB364" s="3" t="str" cm="1">
        <f t="array" ref="AB364">IFERROR(_xldudf_FS_EQUITYMETRICS($B364, "net_income", "FY")*1000*1000,"NA")</f>
        <v>NA</v>
      </c>
      <c r="AC364" s="3" t="str" cm="1">
        <f t="array" ref="AC364">IFERROR(_xldudf_FS_EQUITYMETRICS($B364, "cash_equiv", "FY")*1000*1000,"NA")</f>
        <v>NA</v>
      </c>
      <c r="AD364" s="3" t="str" cm="1">
        <f t="array" ref="AD364">IFERROR(_xldudf_FS_EQUITYMETRICS($B364, "account_receivable", "FY")*1000*1000,"NA")</f>
        <v>NA</v>
      </c>
      <c r="AE364" s="3" t="str" cm="1">
        <f t="array" ref="AE364">IFERROR(_xldudf_FS_EQUITYMETRICS($B364, "total_curr_lib", "FY")*1000*1000,"NA")</f>
        <v>NA</v>
      </c>
      <c r="AF364" s="7" cm="1">
        <f t="array" ref="AF364">IFERROR(_xldudf_FS_EQUITYMETRICS($B364, "ytd_price_return_daily"),"NA")</f>
        <v>0.65217400000000003</v>
      </c>
    </row>
    <row r="365" spans="1:32" x14ac:dyDescent="0.2">
      <c r="A365" s="1" t="e" vm="364">
        <v>#VALUE!</v>
      </c>
      <c r="B365" t="str" cm="1">
        <f t="array" ref="B365">_FV(A365,"Ticker symbol",TRUE)</f>
        <v>TEG</v>
      </c>
      <c r="C365" t="str" cm="1">
        <f t="array" ref="C365">_FV(A365,"Official name",TRUE)</f>
        <v>TEN ENTERTAINMENT GROUP PLC</v>
      </c>
      <c r="D365" t="str" cm="1">
        <f t="array" ref="D365">_FV(A365,"Headquarters")</f>
        <v>Aragon House, University Way, Cranfield Technology Park, BEDFORD, BEDFORDSHIRE, MK43 0EQ GB</v>
      </c>
      <c r="E365" s="3" cm="1">
        <f t="array" ref="E365">IFERROR(_FV(A365,"Employees"), "NA")</f>
        <v>1700</v>
      </c>
      <c r="F365" t="str" cm="1">
        <f t="array" ref="F365">_FV(A365,"Industry")</f>
        <v>Hotels &amp; Entertainment Services</v>
      </c>
      <c r="G365" s="3" cm="1">
        <f t="array" ref="G365">IFERROR(_FV(A365,"Year incorporated",TRUE), "NA")</f>
        <v>2017</v>
      </c>
      <c r="H365" s="3" t="str" cm="1">
        <f t="array" ref="H365">_FV(A365,"Exchange")</f>
        <v>London Stock Exchange</v>
      </c>
      <c r="I365" t="str" cm="1">
        <f t="array" ref="I365">_FV(A365,"Currency")</f>
        <v>GBp</v>
      </c>
      <c r="J365" s="7" cm="1">
        <f t="array" ref="J365">_FV(A365,"Price")</f>
        <v>264</v>
      </c>
      <c r="K365" s="7" cm="1">
        <f t="array" ref="K365">_FV(A365,"Previous close",TRUE)</f>
        <v>267.5</v>
      </c>
      <c r="L365" s="7" cm="1">
        <f t="array" ref="L365">_FV(A365,"Change")</f>
        <v>-3.5</v>
      </c>
      <c r="M365" s="4" cm="1">
        <f t="array" ref="M365">_FV(A365,"Change (%)",TRUE)</f>
        <v>-1.3084E-2</v>
      </c>
      <c r="N365" s="7" cm="1">
        <f t="array" ref="N365">IFERROR(_FV(A365,"Open"), "NA")</f>
        <v>261</v>
      </c>
      <c r="O365" s="7" cm="1">
        <f t="array" ref="O365">IFERROR(_FV(A365,"High"), "NA")</f>
        <v>261</v>
      </c>
      <c r="P365" s="7" cm="1">
        <f t="array" ref="P365">IFERROR(_FV(A365,"Low"), "NA")</f>
        <v>261</v>
      </c>
      <c r="Q365" s="7" cm="1">
        <f t="array" ref="Q365">IFERROR(_FV(A365,"52 week high",TRUE),"NA")</f>
        <v>307.27999999999997</v>
      </c>
      <c r="R365" s="7" cm="1">
        <f t="array" ref="R365">IFERROR(_FV(A365,"52 week low",TRUE),"NA")</f>
        <v>183</v>
      </c>
      <c r="S365" s="3" cm="1">
        <f t="array" ref="S365">_FV(A365,"Shares outstanding",TRUE)</f>
        <v>68496120</v>
      </c>
      <c r="T365" s="7" cm="1">
        <f t="array" ref="T365">_FV(A365,"Volume")</f>
        <v>2900</v>
      </c>
      <c r="U365" s="3" cm="1">
        <f t="array" ref="U365">IFERROR(_FV(A365,"Volume average",TRUE), "NA")</f>
        <v>62290</v>
      </c>
      <c r="V365" s="5" cm="1">
        <f t="array" ref="V365">IFERROR(_FV(A365,"Beta"), "NA")</f>
        <v>1.7179</v>
      </c>
      <c r="W365" s="3" cm="1">
        <f t="array" ref="W365">_FV(A365,"Market cap",TRUE)</f>
        <v>183227100</v>
      </c>
      <c r="X365" s="7" cm="1">
        <f t="array" ref="X365">IFERROR(_FV(A365,"P/E",TRUE), "NA")</f>
        <v>6.8837000000000002</v>
      </c>
      <c r="Y365" t="str" cm="1">
        <f t="array" ref="Y365">_FV(A365,"Instrument type",TRUE)</f>
        <v>Stock</v>
      </c>
      <c r="Z365" s="6" cm="1">
        <f t="array" ref="Z365">_FV(A365,"Last trade time",TRUE)</f>
        <v>45176.511860856248</v>
      </c>
      <c r="AA365" t="s">
        <v>64</v>
      </c>
      <c r="AB365" s="3" t="str" cm="1">
        <f t="array" ref="AB365">IFERROR(_xldudf_FS_EQUITYMETRICS($B365, "net_income", "FY")*1000*1000,"NA")</f>
        <v>NA</v>
      </c>
      <c r="AC365" s="3" t="str" cm="1">
        <f t="array" ref="AC365">IFERROR(_xldudf_FS_EQUITYMETRICS($B365, "cash_equiv", "FY")*1000*1000,"NA")</f>
        <v>NA</v>
      </c>
      <c r="AD365" s="3" t="str" cm="1">
        <f t="array" ref="AD365">IFERROR(_xldudf_FS_EQUITYMETRICS($B365, "account_receivable", "FY")*1000*1000,"NA")</f>
        <v>NA</v>
      </c>
      <c r="AE365" s="3" t="str" cm="1">
        <f t="array" ref="AE365">IFERROR(_xldudf_FS_EQUITYMETRICS($B365, "total_curr_lib", "FY")*1000*1000,"NA")</f>
        <v>NA</v>
      </c>
      <c r="AF365" s="7" t="str" cm="1">
        <f t="array" ref="AF365">IFERROR(_xldudf_FS_EQUITYMETRICS($B365, "ytd_price_return_daily"),"NA")</f>
        <v>No data</v>
      </c>
    </row>
    <row r="366" spans="1:32" x14ac:dyDescent="0.2">
      <c r="A366" s="1" t="e" vm="365">
        <v>#VALUE!</v>
      </c>
      <c r="B366" t="str" cm="1">
        <f t="array" ref="B366">_FV(A366,"Ticker symbol",TRUE)</f>
        <v>TDC</v>
      </c>
      <c r="C366" t="str" cm="1">
        <f t="array" ref="C366">_FV(A366,"Official name",TRUE)</f>
        <v>TERADATA CORPORATION</v>
      </c>
      <c r="D366" t="str" cm="1">
        <f t="array" ref="D366">_FV(A366,"Headquarters")</f>
        <v>17095 Via Del Campo, SAN DIEGO, CA, 92127 US</v>
      </c>
      <c r="E366" s="3" cm="1">
        <f t="array" ref="E366">IFERROR(_FV(A366,"Employees"), "NA")</f>
        <v>7000</v>
      </c>
      <c r="F366" t="str" cm="1">
        <f t="array" ref="F366">_FV(A366,"Industry")</f>
        <v>Software &amp; IT Services</v>
      </c>
      <c r="G366" s="3" cm="1">
        <f t="array" ref="G366">IFERROR(_FV(A366,"Year incorporated",TRUE), "NA")</f>
        <v>2007</v>
      </c>
      <c r="H366" s="3" t="str" cm="1">
        <f t="array" ref="H366">_FV(A366,"Exchange")</f>
        <v>New York Stock Exchange</v>
      </c>
      <c r="I366" t="str" cm="1">
        <f t="array" ref="I366">_FV(A366,"Currency")</f>
        <v>USD</v>
      </c>
      <c r="J366" s="7" cm="1">
        <f t="array" ref="J366">_FV(A366,"Price")</f>
        <v>44.58</v>
      </c>
      <c r="K366" s="7" cm="1">
        <f t="array" ref="K366">_FV(A366,"Previous close",TRUE)</f>
        <v>44.81</v>
      </c>
      <c r="L366" s="7" cm="1">
        <f t="array" ref="L366">_FV(A366,"Change")</f>
        <v>-0.23</v>
      </c>
      <c r="M366" s="4" cm="1">
        <f t="array" ref="M366">_FV(A366,"Change (%)",TRUE)</f>
        <v>-5.1329999999999995E-3</v>
      </c>
      <c r="N366" s="7" cm="1">
        <f t="array" ref="N366">IFERROR(_FV(A366,"Open"), "NA")</f>
        <v>44.17</v>
      </c>
      <c r="O366" s="7" cm="1">
        <f t="array" ref="O366">IFERROR(_FV(A366,"High"), "NA")</f>
        <v>44.78</v>
      </c>
      <c r="P366" s="7" cm="1">
        <f t="array" ref="P366">IFERROR(_FV(A366,"Low"), "NA")</f>
        <v>43.98</v>
      </c>
      <c r="Q366" s="7" cm="1">
        <f t="array" ref="Q366">IFERROR(_FV(A366,"52 week high",TRUE),"NA")</f>
        <v>57.73</v>
      </c>
      <c r="R366" s="7" cm="1">
        <f t="array" ref="R366">IFERROR(_FV(A366,"52 week low",TRUE),"NA")</f>
        <v>28.65</v>
      </c>
      <c r="S366" s="3" cm="1">
        <f t="array" ref="S366">_FV(A366,"Shares outstanding",TRUE)</f>
        <v>99900000</v>
      </c>
      <c r="T366" s="7" cm="1">
        <f t="array" ref="T366">_FV(A366,"Volume")</f>
        <v>137410</v>
      </c>
      <c r="U366" s="3" cm="1">
        <f t="array" ref="U366">IFERROR(_FV(A366,"Volume average",TRUE), "NA")</f>
        <v>1280207</v>
      </c>
      <c r="V366" s="5" cm="1">
        <f t="array" ref="V366">IFERROR(_FV(A366,"Beta"), "NA")</f>
        <v>0.9819</v>
      </c>
      <c r="W366" s="3" cm="1">
        <f t="array" ref="W366">_FV(A366,"Market cap",TRUE)</f>
        <v>4453542000</v>
      </c>
      <c r="X366" s="7" cm="1">
        <f t="array" ref="X366">IFERROR(_FV(A366,"P/E",TRUE), "NA")</f>
        <v>80.283100000000005</v>
      </c>
      <c r="Y366" t="str" cm="1">
        <f t="array" ref="Y366">_FV(A366,"Instrument type",TRUE)</f>
        <v>Stock</v>
      </c>
      <c r="Z366" s="6" cm="1">
        <f t="array" ref="Z366">_FV(A366,"Last trade time",TRUE)</f>
        <v>45176.642881191408</v>
      </c>
      <c r="AA366" t="s">
        <v>128</v>
      </c>
      <c r="AB366" s="3" t="str" cm="1">
        <f t="array" ref="AB366">IFERROR(_xldudf_FS_EQUITYMETRICS($B366, "net_income", "FY")*1000*1000,"NA")</f>
        <v>NA</v>
      </c>
      <c r="AC366" s="3" t="str" cm="1">
        <f t="array" ref="AC366">IFERROR(_xldudf_FS_EQUITYMETRICS($B366, "cash_equiv", "FY")*1000*1000,"NA")</f>
        <v>NA</v>
      </c>
      <c r="AD366" s="3" t="str" cm="1">
        <f t="array" ref="AD366">IFERROR(_xldudf_FS_EQUITYMETRICS($B366, "account_receivable", "FY")*1000*1000,"NA")</f>
        <v>NA</v>
      </c>
      <c r="AE366" s="3" t="str" cm="1">
        <f t="array" ref="AE366">IFERROR(_xldudf_FS_EQUITYMETRICS($B366, "total_curr_lib", "FY")*1000*1000,"NA")</f>
        <v>NA</v>
      </c>
      <c r="AF366" s="7" cm="1">
        <f t="array" ref="AF366">IFERROR(_xldudf_FS_EQUITYMETRICS($B366, "ytd_price_return_daily"),"NA")</f>
        <v>0.33362999999999998</v>
      </c>
    </row>
    <row r="367" spans="1:32" x14ac:dyDescent="0.2">
      <c r="A367" s="1" t="e" vm="366">
        <v>#VALUE!</v>
      </c>
      <c r="B367" t="str" cm="1">
        <f t="array" ref="B367">_FV(A367,"Ticker symbol",TRUE)</f>
        <v>TER</v>
      </c>
      <c r="C367" t="str" cm="1">
        <f t="array" ref="C367">_FV(A367,"Official name",TRUE)</f>
        <v>TERADYNE, INC.</v>
      </c>
      <c r="D367" t="str" cm="1">
        <f t="array" ref="D367">_FV(A367,"Headquarters")</f>
        <v>600 Riverpark Dr, NORTH READING, MA, 01864-2634 US</v>
      </c>
      <c r="E367" s="3" cm="1">
        <f t="array" ref="E367">IFERROR(_FV(A367,"Employees"), "NA")</f>
        <v>6500</v>
      </c>
      <c r="F367" t="str" cm="1">
        <f t="array" ref="F367">_FV(A367,"Industry")</f>
        <v>Semiconductors &amp; Semiconductor Equipment</v>
      </c>
      <c r="G367" s="3" cm="1">
        <f t="array" ref="G367">IFERROR(_FV(A367,"Year incorporated",TRUE), "NA")</f>
        <v>1960</v>
      </c>
      <c r="H367" s="3" t="str" cm="1">
        <f t="array" ref="H367">_FV(A367,"Exchange")</f>
        <v>Nasdaq Stock Market</v>
      </c>
      <c r="I367" t="str" cm="1">
        <f t="array" ref="I367">_FV(A367,"Currency")</f>
        <v>USD</v>
      </c>
      <c r="J367" s="7" cm="1">
        <f t="array" ref="J367">_FV(A367,"Price")</f>
        <v>100.49</v>
      </c>
      <c r="K367" s="7" cm="1">
        <f t="array" ref="K367">_FV(A367,"Previous close",TRUE)</f>
        <v>105.58</v>
      </c>
      <c r="L367" s="7" cm="1">
        <f t="array" ref="L367">_FV(A367,"Change")</f>
        <v>-5.09</v>
      </c>
      <c r="M367" s="4" cm="1">
        <f t="array" ref="M367">_FV(A367,"Change (%)",TRUE)</f>
        <v>-4.8209999999999996E-2</v>
      </c>
      <c r="N367" s="7" cm="1">
        <f t="array" ref="N367">IFERROR(_FV(A367,"Open"), "NA")</f>
        <v>103.33</v>
      </c>
      <c r="O367" s="7" cm="1">
        <f t="array" ref="O367">IFERROR(_FV(A367,"High"), "NA")</f>
        <v>104</v>
      </c>
      <c r="P367" s="7" cm="1">
        <f t="array" ref="P367">IFERROR(_FV(A367,"Low"), "NA")</f>
        <v>99.98</v>
      </c>
      <c r="Q367" s="7" cm="1">
        <f t="array" ref="Q367">IFERROR(_FV(A367,"52 week high",TRUE),"NA")</f>
        <v>119.2</v>
      </c>
      <c r="R367" s="7" cm="1">
        <f t="array" ref="R367">IFERROR(_FV(A367,"52 week low",TRUE),"NA")</f>
        <v>67.81</v>
      </c>
      <c r="S367" s="3" cm="1">
        <f t="array" ref="S367">_FV(A367,"Shares outstanding",TRUE)</f>
        <v>154013700</v>
      </c>
      <c r="T367" s="7" cm="1">
        <f t="array" ref="T367">_FV(A367,"Volume")</f>
        <v>554598</v>
      </c>
      <c r="U367" s="3" cm="1">
        <f t="array" ref="U367">IFERROR(_FV(A367,"Volume average",TRUE), "NA")</f>
        <v>1349968</v>
      </c>
      <c r="V367" s="5" cm="1">
        <f t="array" ref="V367">IFERROR(_FV(A367,"Beta"), "NA")</f>
        <v>1.5263</v>
      </c>
      <c r="W367" s="3" cm="1">
        <f t="array" ref="W367">_FV(A367,"Market cap",TRUE)</f>
        <v>15476836713</v>
      </c>
      <c r="X367" s="7" cm="1">
        <f t="array" ref="X367">IFERROR(_FV(A367,"P/E",TRUE), "NA")</f>
        <v>31.304200000000002</v>
      </c>
      <c r="Y367" t="str" cm="1">
        <f t="array" ref="Y367">_FV(A367,"Instrument type",TRUE)</f>
        <v>Stock</v>
      </c>
      <c r="Z367" s="6" cm="1">
        <f t="array" ref="Z367">_FV(A367,"Last trade time",TRUE)</f>
        <v>45176.642940092184</v>
      </c>
      <c r="AA367" t="s">
        <v>129</v>
      </c>
      <c r="AB367">
        <v>715501000</v>
      </c>
      <c r="AC367" t="s">
        <v>26</v>
      </c>
      <c r="AD367" t="s">
        <v>26</v>
      </c>
      <c r="AE367" t="s">
        <v>26</v>
      </c>
      <c r="AF367" s="7" cm="1">
        <f t="array" ref="AF367">IFERROR(_xldudf_FS_EQUITYMETRICS($B367, "ytd_price_return_daily"),"NA")</f>
        <v>0.220607</v>
      </c>
    </row>
    <row r="368" spans="1:32" x14ac:dyDescent="0.2">
      <c r="A368" s="1" t="e" vm="367">
        <v>#VALUE!</v>
      </c>
      <c r="B368" t="str" cm="1">
        <f t="array" ref="B368">_FV(A368,"Ticker symbol",TRUE)</f>
        <v>TSO</v>
      </c>
      <c r="C368" t="str" cm="1">
        <f t="array" ref="C368">_FV(A368,"Official name",TRUE)</f>
        <v>TESORO GOLD LTD</v>
      </c>
      <c r="D368" t="str" cm="1">
        <f t="array" ref="D368">_FV(A368,"Headquarters")</f>
        <v>Level 48, 152-158 St Georges Terrace, PERTH, WESTERN AUSTRALIA, 6005 AU</v>
      </c>
      <c r="E368" s="3" t="str" cm="1">
        <f t="array" ref="E368">IFERROR(_FV(A368,"Employees"), "NA")</f>
        <v>NA</v>
      </c>
      <c r="F368" t="str" cm="1">
        <f t="array" ref="F368">_FV(A368,"Industry")</f>
        <v>Metals &amp; Mining</v>
      </c>
      <c r="G368" s="3" cm="1">
        <f t="array" ref="G368">IFERROR(_FV(A368,"Year incorporated",TRUE), "NA")</f>
        <v>2003</v>
      </c>
      <c r="H368" s="3" t="str" cm="1">
        <f t="array" ref="H368">_FV(A368,"Exchange")</f>
        <v>Australian Securities Exchange</v>
      </c>
      <c r="I368" t="str" cm="1">
        <f t="array" ref="I368">_FV(A368,"Currency")</f>
        <v>AUD</v>
      </c>
      <c r="J368" s="7" cm="1">
        <f t="array" ref="J368">_FV(A368,"Price")</f>
        <v>0.02</v>
      </c>
      <c r="K368" s="7" cm="1">
        <f t="array" ref="K368">_FV(A368,"Previous close",TRUE)</f>
        <v>0.02</v>
      </c>
      <c r="L368" s="7" cm="1">
        <f t="array" ref="L368">_FV(A368,"Change")</f>
        <v>0</v>
      </c>
      <c r="M368" s="4" cm="1">
        <f t="array" ref="M368">_FV(A368,"Change (%)",TRUE)</f>
        <v>0</v>
      </c>
      <c r="N368" s="7" cm="1">
        <f t="array" ref="N368">IFERROR(_FV(A368,"Open"), "NA")</f>
        <v>2.1000000000000001E-2</v>
      </c>
      <c r="O368" s="7" cm="1">
        <f t="array" ref="O368">IFERROR(_FV(A368,"High"), "NA")</f>
        <v>2.1000000000000001E-2</v>
      </c>
      <c r="P368" s="7" cm="1">
        <f t="array" ref="P368">IFERROR(_FV(A368,"Low"), "NA")</f>
        <v>0.02</v>
      </c>
      <c r="Q368" s="7" cm="1">
        <f t="array" ref="Q368">IFERROR(_FV(A368,"52 week high",TRUE),"NA")</f>
        <v>4.9000000000000002E-2</v>
      </c>
      <c r="R368" s="7" cm="1">
        <f t="array" ref="R368">IFERROR(_FV(A368,"52 week low",TRUE),"NA")</f>
        <v>1.7999999999999999E-2</v>
      </c>
      <c r="S368" s="3" cm="1">
        <f t="array" ref="S368">_FV(A368,"Shares outstanding",TRUE)</f>
        <v>1053613000</v>
      </c>
      <c r="T368" s="7" cm="1">
        <f t="array" ref="T368">_FV(A368,"Volume")</f>
        <v>1713781</v>
      </c>
      <c r="U368" s="3" cm="1">
        <f t="array" ref="U368">IFERROR(_FV(A368,"Volume average",TRUE), "NA")</f>
        <v>1643190</v>
      </c>
      <c r="V368" s="5" cm="1">
        <f t="array" ref="V368">IFERROR(_FV(A368,"Beta"), "NA")</f>
        <v>0.32469999999999999</v>
      </c>
      <c r="W368" s="3" cm="1">
        <f t="array" ref="W368">_FV(A368,"Market cap",TRUE)</f>
        <v>21072250</v>
      </c>
      <c r="X368" s="7" t="str" cm="1">
        <f t="array" ref="X368">IFERROR(_FV(A368,"P/E",TRUE), "NA")</f>
        <v>NA</v>
      </c>
      <c r="Y368" t="str" cm="1">
        <f t="array" ref="Y368">_FV(A368,"Instrument type",TRUE)</f>
        <v>Stock</v>
      </c>
      <c r="Z368" s="6" cm="1">
        <f t="array" ref="Z368">_FV(A368,"Last trade time",TRUE)</f>
        <v>45176.375011574077</v>
      </c>
      <c r="AA368" t="s">
        <v>64</v>
      </c>
      <c r="AB368" t="s">
        <v>26</v>
      </c>
      <c r="AC368" t="s">
        <v>26</v>
      </c>
      <c r="AD368" t="s">
        <v>26</v>
      </c>
      <c r="AE368" t="s">
        <v>26</v>
      </c>
      <c r="AF368" s="7" t="str" cm="1">
        <f t="array" ref="AF368">IFERROR(_xldudf_FS_EQUITYMETRICS($B368, "ytd_price_return_daily"),"NA")</f>
        <v>No data</v>
      </c>
    </row>
    <row r="369" spans="1:32" x14ac:dyDescent="0.2">
      <c r="A369" s="1" t="e" vm="368">
        <v>#VALUE!</v>
      </c>
      <c r="B369" t="str" cm="1">
        <f t="array" ref="B369">_FV(A369,"Ticker symbol",TRUE)</f>
        <v>TXN</v>
      </c>
      <c r="C369" t="str" cm="1">
        <f t="array" ref="C369">_FV(A369,"Official name",TRUE)</f>
        <v>TEXAS INSTRUMENTS INCORPORATED</v>
      </c>
      <c r="D369" t="str" cm="1">
        <f t="array" ref="D369">_FV(A369,"Headquarters")</f>
        <v>12500 T I Blvd, DALLAS, TX, 75243-0592 US</v>
      </c>
      <c r="E369" s="3" cm="1">
        <f t="array" ref="E369">IFERROR(_FV(A369,"Employees"), "NA")</f>
        <v>33000</v>
      </c>
      <c r="F369" t="str" cm="1">
        <f t="array" ref="F369">_FV(A369,"Industry")</f>
        <v>Semiconductors &amp; Semiconductor Equipment</v>
      </c>
      <c r="G369" s="3" cm="1">
        <f t="array" ref="G369">IFERROR(_FV(A369,"Year incorporated",TRUE), "NA")</f>
        <v>1938</v>
      </c>
      <c r="H369" s="3" t="str" cm="1">
        <f t="array" ref="H369">_FV(A369,"Exchange")</f>
        <v>Nasdaq Stock Market</v>
      </c>
      <c r="I369" t="str" cm="1">
        <f t="array" ref="I369">_FV(A369,"Currency")</f>
        <v>USD</v>
      </c>
      <c r="J369" s="7" cm="1">
        <f t="array" ref="J369">_FV(A369,"Price")</f>
        <v>164.62</v>
      </c>
      <c r="K369" s="7" cm="1">
        <f t="array" ref="K369">_FV(A369,"Previous close",TRUE)</f>
        <v>168.05</v>
      </c>
      <c r="L369" s="7" cm="1">
        <f t="array" ref="L369">_FV(A369,"Change")</f>
        <v>-3.43</v>
      </c>
      <c r="M369" s="4" cm="1">
        <f t="array" ref="M369">_FV(A369,"Change (%)",TRUE)</f>
        <v>-2.0411000000000002E-2</v>
      </c>
      <c r="N369" s="7" cm="1">
        <f t="array" ref="N369">IFERROR(_FV(A369,"Open"), "NA")</f>
        <v>165.56</v>
      </c>
      <c r="O369" s="7" cm="1">
        <f t="array" ref="O369">IFERROR(_FV(A369,"High"), "NA")</f>
        <v>166.29</v>
      </c>
      <c r="P369" s="7" cm="1">
        <f t="array" ref="P369">IFERROR(_FV(A369,"Low"), "NA")</f>
        <v>164.52</v>
      </c>
      <c r="Q369" s="7" cm="1">
        <f t="array" ref="Q369">IFERROR(_FV(A369,"52 week high",TRUE),"NA")</f>
        <v>188.12</v>
      </c>
      <c r="R369" s="7" cm="1">
        <f t="array" ref="R369">IFERROR(_FV(A369,"52 week low",TRUE),"NA")</f>
        <v>145.97</v>
      </c>
      <c r="S369" s="3" cm="1">
        <f t="array" ref="S369">_FV(A369,"Shares outstanding",TRUE)</f>
        <v>907966300</v>
      </c>
      <c r="T369" s="7" cm="1">
        <f t="array" ref="T369">_FV(A369,"Volume")</f>
        <v>1188375</v>
      </c>
      <c r="U369" s="3" cm="1">
        <f t="array" ref="U369">IFERROR(_FV(A369,"Volume average",TRUE), "NA")</f>
        <v>4574500</v>
      </c>
      <c r="V369" s="5" cm="1">
        <f t="array" ref="V369">IFERROR(_FV(A369,"Beta"), "NA")</f>
        <v>1.0126999999999999</v>
      </c>
      <c r="W369" s="3" cm="1">
        <f t="array" ref="W369">_FV(A369,"Market cap",TRUE)</f>
        <v>149469412306</v>
      </c>
      <c r="X369" s="7" cm="1">
        <f t="array" ref="X369">IFERROR(_FV(A369,"P/E",TRUE), "NA")</f>
        <v>20.1707</v>
      </c>
      <c r="Y369" t="str" cm="1">
        <f t="array" ref="Y369">_FV(A369,"Instrument type",TRUE)</f>
        <v>Stock</v>
      </c>
      <c r="Z369" s="6" cm="1">
        <f t="array" ref="Z369">_FV(A369,"Last trade time",TRUE)</f>
        <v>45176.643004166406</v>
      </c>
      <c r="AA369" t="s">
        <v>130</v>
      </c>
      <c r="AB369">
        <v>8749000000</v>
      </c>
      <c r="AC369" t="s">
        <v>26</v>
      </c>
      <c r="AD369" t="s">
        <v>26</v>
      </c>
      <c r="AE369" t="s">
        <v>26</v>
      </c>
      <c r="AF369" s="7" cm="1">
        <f t="array" ref="AF369">IFERROR(_xldudf_FS_EQUITYMETRICS($B369, "ytd_price_return_daily"),"NA")</f>
        <v>2.7356999999999999E-2</v>
      </c>
    </row>
    <row r="370" spans="1:32" x14ac:dyDescent="0.2">
      <c r="A370" s="1" t="e" vm="369">
        <v>#VALUE!</v>
      </c>
      <c r="B370" t="str" cm="1">
        <f t="array" ref="B370">_FV(A370,"Ticker symbol",TRUE)</f>
        <v>TXT</v>
      </c>
      <c r="C370" t="str" cm="1">
        <f t="array" ref="C370">_FV(A370,"Official name",TRUE)</f>
        <v>TEXTRON INC.</v>
      </c>
      <c r="D370" t="str" cm="1">
        <f t="array" ref="D370">_FV(A370,"Headquarters")</f>
        <v>40 WESTMINSTER ST, PROVIDENCE, RI, 02903-2525 US</v>
      </c>
      <c r="E370" s="3" cm="1">
        <f t="array" ref="E370">IFERROR(_FV(A370,"Employees"), "NA")</f>
        <v>34000</v>
      </c>
      <c r="F370" t="str" cm="1">
        <f t="array" ref="F370">_FV(A370,"Industry")</f>
        <v>Aerospace &amp; Defense</v>
      </c>
      <c r="G370" s="3" cm="1">
        <f t="array" ref="G370">IFERROR(_FV(A370,"Year incorporated",TRUE), "NA")</f>
        <v>1967</v>
      </c>
      <c r="H370" s="3" t="str" cm="1">
        <f t="array" ref="H370">_FV(A370,"Exchange")</f>
        <v>New York Stock Exchange</v>
      </c>
      <c r="I370" t="str" cm="1">
        <f t="array" ref="I370">_FV(A370,"Currency")</f>
        <v>USD</v>
      </c>
      <c r="J370" s="7" cm="1">
        <f t="array" ref="J370">_FV(A370,"Price")</f>
        <v>75.48</v>
      </c>
      <c r="K370" s="7" cm="1">
        <f t="array" ref="K370">_FV(A370,"Previous close",TRUE)</f>
        <v>75.98</v>
      </c>
      <c r="L370" s="7" cm="1">
        <f t="array" ref="L370">_FV(A370,"Change")</f>
        <v>-0.5</v>
      </c>
      <c r="M370" s="4" cm="1">
        <f t="array" ref="M370">_FV(A370,"Change (%)",TRUE)</f>
        <v>-6.581E-3</v>
      </c>
      <c r="N370" s="7" cm="1">
        <f t="array" ref="N370">IFERROR(_FV(A370,"Open"), "NA")</f>
        <v>75.98</v>
      </c>
      <c r="O370" s="7" cm="1">
        <f t="array" ref="O370">IFERROR(_FV(A370,"High"), "NA")</f>
        <v>75.98</v>
      </c>
      <c r="P370" s="7" cm="1">
        <f t="array" ref="P370">IFERROR(_FV(A370,"Low"), "NA")</f>
        <v>74.61</v>
      </c>
      <c r="Q370" s="7" cm="1">
        <f t="array" ref="Q370">IFERROR(_FV(A370,"52 week high",TRUE),"NA")</f>
        <v>80.099999999999994</v>
      </c>
      <c r="R370" s="7" cm="1">
        <f t="array" ref="R370">IFERROR(_FV(A370,"52 week low",TRUE),"NA")</f>
        <v>58.03</v>
      </c>
      <c r="S370" s="3" cm="1">
        <f t="array" ref="S370">_FV(A370,"Shares outstanding",TRUE)</f>
        <v>198070600</v>
      </c>
      <c r="T370" s="7" cm="1">
        <f t="array" ref="T370">_FV(A370,"Volume")</f>
        <v>356268</v>
      </c>
      <c r="U370" s="3" cm="1">
        <f t="array" ref="U370">IFERROR(_FV(A370,"Volume average",TRUE), "NA")</f>
        <v>1065085</v>
      </c>
      <c r="V370" s="5" cm="1">
        <f t="array" ref="V370">IFERROR(_FV(A370,"Beta"), "NA")</f>
        <v>1.4962</v>
      </c>
      <c r="W370" s="3" cm="1">
        <f t="array" ref="W370">_FV(A370,"Market cap",TRUE)</f>
        <v>14950368888</v>
      </c>
      <c r="X370" s="7" cm="1">
        <f t="array" ref="X370">IFERROR(_FV(A370,"P/E",TRUE), "NA")</f>
        <v>17.463799999999999</v>
      </c>
      <c r="Y370" t="str" cm="1">
        <f t="array" ref="Y370">_FV(A370,"Instrument type",TRUE)</f>
        <v>Stock</v>
      </c>
      <c r="Z370" s="6" cm="1">
        <f t="array" ref="Z370">_FV(A370,"Last trade time",TRUE)</f>
        <v>45176.64299708281</v>
      </c>
      <c r="AA370" t="s">
        <v>131</v>
      </c>
      <c r="AB370" t="s">
        <v>26</v>
      </c>
      <c r="AC370">
        <v>2035000000</v>
      </c>
      <c r="AD370" t="s">
        <v>26</v>
      </c>
      <c r="AE370" t="s">
        <v>26</v>
      </c>
      <c r="AF370" s="7" cm="1">
        <f t="array" ref="AF370">IFERROR(_xldudf_FS_EQUITYMETRICS($B370, "ytd_price_return_daily"),"NA")</f>
        <v>8.6299000000000001E-2</v>
      </c>
    </row>
    <row r="371" spans="1:32" x14ac:dyDescent="0.2">
      <c r="A371" s="1" t="e" vm="370">
        <v>#VALUE!</v>
      </c>
      <c r="B371" t="str" cm="1">
        <f t="array" ref="B371">_FV(A371,"Ticker symbol",TRUE)</f>
        <v>THC</v>
      </c>
      <c r="C371" t="str" cm="1">
        <f t="array" ref="C371">_FV(A371,"Official name",TRUE)</f>
        <v>THC BIOMED INTL LTD.</v>
      </c>
      <c r="D371" t="str" cm="1">
        <f t="array" ref="D371">_FV(A371,"Headquarters")</f>
        <v>Unit 1 - 2550 AclandRoad, KELOWNA, BC, V1X 7L4 CA</v>
      </c>
      <c r="E371" s="3" cm="1">
        <f t="array" ref="E371">IFERROR(_FV(A371,"Employees"), "NA")</f>
        <v>35</v>
      </c>
      <c r="F371" t="str" cm="1">
        <f t="array" ref="F371">_FV(A371,"Industry")</f>
        <v>Pharmaceuticals</v>
      </c>
      <c r="G371" s="3" cm="1">
        <f t="array" ref="G371">IFERROR(_FV(A371,"Year incorporated",TRUE), "NA")</f>
        <v>1982</v>
      </c>
      <c r="H371" s="3" t="str" cm="1">
        <f t="array" ref="H371">_FV(A371,"Exchange")</f>
        <v>Canadian National Stock Exchange</v>
      </c>
      <c r="I371" t="str" cm="1">
        <f t="array" ref="I371">_FV(A371,"Currency")</f>
        <v>CAD</v>
      </c>
      <c r="J371" s="7" cm="1">
        <f t="array" ref="J371">_FV(A371,"Price")</f>
        <v>0.03</v>
      </c>
      <c r="K371" s="7" cm="1">
        <f t="array" ref="K371">_FV(A371,"Previous close",TRUE)</f>
        <v>3.5000000000000003E-2</v>
      </c>
      <c r="L371" s="7" cm="1">
        <f t="array" ref="L371">_FV(A371,"Change")</f>
        <v>-5.0000000000000001E-3</v>
      </c>
      <c r="M371" s="4" cm="1">
        <f t="array" ref="M371">_FV(A371,"Change (%)",TRUE)</f>
        <v>-0.14285700000000001</v>
      </c>
      <c r="N371" s="7" cm="1">
        <f t="array" ref="N371">IFERROR(_FV(A371,"Open"), "NA")</f>
        <v>0.03</v>
      </c>
      <c r="O371" s="7" cm="1">
        <f t="array" ref="O371">IFERROR(_FV(A371,"High"), "NA")</f>
        <v>0.03</v>
      </c>
      <c r="P371" s="7" cm="1">
        <f t="array" ref="P371">IFERROR(_FV(A371,"Low"), "NA")</f>
        <v>0.03</v>
      </c>
      <c r="Q371" s="7" cm="1">
        <f t="array" ref="Q371">IFERROR(_FV(A371,"52 week high",TRUE),"NA")</f>
        <v>0.08</v>
      </c>
      <c r="R371" s="7" cm="1">
        <f t="array" ref="R371">IFERROR(_FV(A371,"52 week low",TRUE),"NA")</f>
        <v>0.02</v>
      </c>
      <c r="S371" s="3" cm="1">
        <f t="array" ref="S371">_FV(A371,"Shares outstanding",TRUE)</f>
        <v>163938600</v>
      </c>
      <c r="T371" s="7" cm="1">
        <f t="array" ref="T371">_FV(A371,"Volume")</f>
        <v>300</v>
      </c>
      <c r="U371" s="3" cm="1">
        <f t="array" ref="U371">IFERROR(_FV(A371,"Volume average",TRUE), "NA")</f>
        <v>18540</v>
      </c>
      <c r="V371" s="5" cm="1">
        <f t="array" ref="V371">IFERROR(_FV(A371,"Beta"), "NA")</f>
        <v>0.60119999999999996</v>
      </c>
      <c r="W371" s="3" cm="1">
        <f t="array" ref="W371">_FV(A371,"Market cap",TRUE)</f>
        <v>4918158</v>
      </c>
      <c r="X371" s="7" t="str" cm="1">
        <f t="array" ref="X371">IFERROR(_FV(A371,"P/E",TRUE), "NA")</f>
        <v>NA</v>
      </c>
      <c r="Y371" t="str" cm="1">
        <f t="array" ref="Y371">_FV(A371,"Instrument type",TRUE)</f>
        <v>Stock</v>
      </c>
      <c r="Z371" s="6" cm="1">
        <f t="array" ref="Z371">_FV(A371,"Last trade time",TRUE)</f>
        <v>45175.732908657032</v>
      </c>
      <c r="AA371" t="s">
        <v>132</v>
      </c>
      <c r="AB371">
        <v>411000000</v>
      </c>
      <c r="AC371" s="3" t="s">
        <v>26</v>
      </c>
      <c r="AD371" s="3" t="s">
        <v>26</v>
      </c>
      <c r="AE371" s="3" t="s">
        <v>26</v>
      </c>
      <c r="AF371" s="7" cm="1">
        <f t="array" ref="AF371">IFERROR(_xldudf_FS_EQUITYMETRICS($B371, "ytd_price_return_daily"),"NA")</f>
        <v>0.57081400000000004</v>
      </c>
    </row>
    <row r="372" spans="1:32" x14ac:dyDescent="0.2">
      <c r="A372" s="1" t="e" vm="371">
        <v>#VALUE!</v>
      </c>
      <c r="B372" t="str" cm="1">
        <f t="array" ref="B372">_FV(A372,"Ticker symbol",TRUE)</f>
        <v>AES</v>
      </c>
      <c r="C372" t="str" cm="1">
        <f t="array" ref="C372">_FV(A372,"Official name",TRUE)</f>
        <v>THE AES CORPORATION</v>
      </c>
      <c r="D372" t="str" cm="1">
        <f t="array" ref="D372">_FV(A372,"Headquarters")</f>
        <v>4300 Wilson Blvd, ARLINGTON, VA, 22203 US</v>
      </c>
      <c r="E372" s="3" cm="1">
        <f t="array" ref="E372">IFERROR(_FV(A372,"Employees"), "NA")</f>
        <v>9100</v>
      </c>
      <c r="F372" t="str" cm="1">
        <f t="array" ref="F372">_FV(A372,"Industry")</f>
        <v>Electrical Utilities &amp; IPPs</v>
      </c>
      <c r="G372" s="3" cm="1">
        <f t="array" ref="G372">IFERROR(_FV(A372,"Year incorporated",TRUE), "NA")</f>
        <v>1981</v>
      </c>
      <c r="H372" s="3" t="str" cm="1">
        <f t="array" ref="H372">_FV(A372,"Exchange")</f>
        <v>New York Stock Exchange</v>
      </c>
      <c r="I372" t="str" cm="1">
        <f t="array" ref="I372">_FV(A372,"Currency")</f>
        <v>USD</v>
      </c>
      <c r="J372" s="7" cm="1">
        <f t="array" ref="J372">_FV(A372,"Price")</f>
        <v>17.135000000000002</v>
      </c>
      <c r="K372" s="7" cm="1">
        <f t="array" ref="K372">_FV(A372,"Previous close",TRUE)</f>
        <v>17.43</v>
      </c>
      <c r="L372" s="7" cm="1">
        <f t="array" ref="L372">_FV(A372,"Change")</f>
        <v>-0.29499999999999998</v>
      </c>
      <c r="M372" s="4" cm="1">
        <f t="array" ref="M372">_FV(A372,"Change (%)",TRUE)</f>
        <v>-1.6924999999999999E-2</v>
      </c>
      <c r="N372" s="7" cm="1">
        <f t="array" ref="N372">IFERROR(_FV(A372,"Open"), "NA")</f>
        <v>17.55</v>
      </c>
      <c r="O372" s="7" cm="1">
        <f t="array" ref="O372">IFERROR(_FV(A372,"High"), "NA")</f>
        <v>17.579999999999998</v>
      </c>
      <c r="P372" s="7" cm="1">
        <f t="array" ref="P372">IFERROR(_FV(A372,"Low"), "NA")</f>
        <v>17.11</v>
      </c>
      <c r="Q372" s="7" cm="1">
        <f t="array" ref="Q372">IFERROR(_FV(A372,"52 week high",TRUE),"NA")</f>
        <v>29.89</v>
      </c>
      <c r="R372" s="7" cm="1">
        <f t="array" ref="R372">IFERROR(_FV(A372,"52 week low",TRUE),"NA")</f>
        <v>17.11</v>
      </c>
      <c r="S372" s="3" cm="1">
        <f t="array" ref="S372">_FV(A372,"Shares outstanding",TRUE)</f>
        <v>669629000</v>
      </c>
      <c r="T372" s="7" cm="1">
        <f t="array" ref="T372">_FV(A372,"Volume")</f>
        <v>2209337</v>
      </c>
      <c r="U372" s="3" cm="1">
        <f t="array" ref="U372">IFERROR(_FV(A372,"Volume average",TRUE), "NA")</f>
        <v>5667325</v>
      </c>
      <c r="V372" s="5" cm="1">
        <f t="array" ref="V372">IFERROR(_FV(A372,"Beta"), "NA")</f>
        <v>0.97030000000000005</v>
      </c>
      <c r="W372" s="3" cm="1">
        <f t="array" ref="W372">_FV(A372,"Market cap",TRUE)</f>
        <v>11474092915</v>
      </c>
      <c r="X372" s="7" cm="1">
        <f t="array" ref="X372">IFERROR(_FV(A372,"P/E",TRUE), "NA")</f>
        <v>0</v>
      </c>
      <c r="Y372" t="str" cm="1">
        <f t="array" ref="Y372">_FV(A372,"Instrument type",TRUE)</f>
        <v>Stock</v>
      </c>
      <c r="Z372" s="6" cm="1">
        <f t="array" ref="Z372">_FV(A372,"Last trade time",TRUE)</f>
        <v>45176.642979953125</v>
      </c>
      <c r="AA372" t="s">
        <v>133</v>
      </c>
      <c r="AB372">
        <v>-546000000</v>
      </c>
      <c r="AC372" s="3">
        <v>1374000000</v>
      </c>
      <c r="AD372" s="3">
        <v>1799000000</v>
      </c>
      <c r="AE372" s="3">
        <v>6491000000</v>
      </c>
      <c r="AF372" s="7" cm="1">
        <f t="array" ref="AF372">IFERROR(_xldudf_FS_EQUITYMETRICS($B372, "ytd_price_return_daily"),"NA")</f>
        <v>-0.39360200000000001</v>
      </c>
    </row>
    <row r="373" spans="1:32" x14ac:dyDescent="0.2">
      <c r="A373" s="1" t="e" vm="372">
        <v>#VALUE!</v>
      </c>
      <c r="B373" t="str" cm="1">
        <f t="array" ref="B373">_FV(A373,"Ticker symbol",TRUE)</f>
        <v>ALL</v>
      </c>
      <c r="C373" t="str" cm="1">
        <f t="array" ref="C373">_FV(A373,"Official name",TRUE)</f>
        <v>THE ALLSTATE CORPORATION</v>
      </c>
      <c r="D373" t="str" cm="1">
        <f t="array" ref="D373">_FV(A373,"Headquarters")</f>
        <v>3100 SANDERS ROAD, NORTHBROOK, IL, 60062 US</v>
      </c>
      <c r="E373" s="3" cm="1">
        <f t="array" ref="E373">IFERROR(_FV(A373,"Employees"), "NA")</f>
        <v>54000</v>
      </c>
      <c r="F373" t="str" cm="1">
        <f t="array" ref="F373">_FV(A373,"Industry")</f>
        <v>Insurance</v>
      </c>
      <c r="G373" s="3" cm="1">
        <f t="array" ref="G373">IFERROR(_FV(A373,"Year incorporated",TRUE), "NA")</f>
        <v>1992</v>
      </c>
      <c r="H373" s="3" t="str" cm="1">
        <f t="array" ref="H373">_FV(A373,"Exchange")</f>
        <v>New York Stock Exchange</v>
      </c>
      <c r="I373" t="str" cm="1">
        <f t="array" ref="I373">_FV(A373,"Currency")</f>
        <v>USD</v>
      </c>
      <c r="J373" s="7" cm="1">
        <f t="array" ref="J373">_FV(A373,"Price")</f>
        <v>108.26009999999999</v>
      </c>
      <c r="K373" s="7" cm="1">
        <f t="array" ref="K373">_FV(A373,"Previous close",TRUE)</f>
        <v>107.93</v>
      </c>
      <c r="L373" s="7" cm="1">
        <f t="array" ref="L373">_FV(A373,"Change")</f>
        <v>0.3301</v>
      </c>
      <c r="M373" s="4" cm="1">
        <f t="array" ref="M373">_FV(A373,"Change (%)",TRUE)</f>
        <v>3.058E-3</v>
      </c>
      <c r="N373" s="7" cm="1">
        <f t="array" ref="N373">IFERROR(_FV(A373,"Open"), "NA")</f>
        <v>108.23</v>
      </c>
      <c r="O373" s="7" cm="1">
        <f t="array" ref="O373">IFERROR(_FV(A373,"High"), "NA")</f>
        <v>109.05</v>
      </c>
      <c r="P373" s="7" cm="1">
        <f t="array" ref="P373">IFERROR(_FV(A373,"Low"), "NA")</f>
        <v>107.5</v>
      </c>
      <c r="Q373" s="7" cm="1">
        <f t="array" ref="Q373">IFERROR(_FV(A373,"52 week high",TRUE),"NA")</f>
        <v>142.15</v>
      </c>
      <c r="R373" s="7" cm="1">
        <f t="array" ref="R373">IFERROR(_FV(A373,"52 week low",TRUE),"NA")</f>
        <v>100.57299999999999</v>
      </c>
      <c r="S373" s="3" cm="1">
        <f t="array" ref="S373">_FV(A373,"Shares outstanding",TRUE)</f>
        <v>261573800</v>
      </c>
      <c r="T373" s="7" cm="1">
        <f t="array" ref="T373">_FV(A373,"Volume")</f>
        <v>279474</v>
      </c>
      <c r="U373" s="3" cm="1">
        <f t="array" ref="U373">IFERROR(_FV(A373,"Volume average",TRUE), "NA")</f>
        <v>1499593</v>
      </c>
      <c r="V373" s="5" cm="1">
        <f t="array" ref="V373">IFERROR(_FV(A373,"Beta"), "NA")</f>
        <v>0.56999999999999995</v>
      </c>
      <c r="W373" s="3" cm="1">
        <f t="array" ref="W373">_FV(A373,"Market cap",TRUE)</f>
        <v>28231650000</v>
      </c>
      <c r="X373" s="7" t="str" cm="1">
        <f t="array" ref="X373">IFERROR(_FV(A373,"P/E",TRUE), "NA")</f>
        <v>NA</v>
      </c>
      <c r="Y373" t="str" cm="1">
        <f t="array" ref="Y373">_FV(A373,"Instrument type",TRUE)</f>
        <v>Stock</v>
      </c>
      <c r="Z373" s="6" cm="1">
        <f t="array" ref="Z373">_FV(A373,"Last trade time",TRUE)</f>
        <v>45176.642998228905</v>
      </c>
      <c r="AA373" t="s">
        <v>134</v>
      </c>
      <c r="AB373">
        <v>-1311000000</v>
      </c>
      <c r="AC373" s="3" t="s">
        <v>26</v>
      </c>
      <c r="AD373" s="3" t="s">
        <v>26</v>
      </c>
      <c r="AE373" s="3">
        <v>343000000</v>
      </c>
      <c r="AF373" s="7" cm="1">
        <f t="array" ref="AF373">IFERROR(_xldudf_FS_EQUITYMETRICS($B373, "ytd_price_return_daily"),"NA")</f>
        <v>-0.20929200000000001</v>
      </c>
    </row>
    <row r="374" spans="1:32" x14ac:dyDescent="0.2">
      <c r="A374" s="1" t="e" vm="373">
        <v>#VALUE!</v>
      </c>
      <c r="B374" t="str" cm="1">
        <f t="array" ref="B374">_FV(A374,"Ticker symbol",TRUE)</f>
        <v>BK</v>
      </c>
      <c r="C374" t="str" cm="1">
        <f t="array" ref="C374">_FV(A374,"Official name",TRUE)</f>
        <v>THE BANK OF NEW YORK MELLON CORPORATION</v>
      </c>
      <c r="D374" t="str" cm="1">
        <f t="array" ref="D374">_FV(A374,"Headquarters")</f>
        <v>240 Greenwich Street, NEW YORK, NY, 10286 US</v>
      </c>
      <c r="E374" s="3" cm="1">
        <f t="array" ref="E374">IFERROR(_FV(A374,"Employees"), "NA")</f>
        <v>53200</v>
      </c>
      <c r="F374" t="str" cm="1">
        <f t="array" ref="F374">_FV(A374,"Industry")</f>
        <v>Investment Banking &amp; Investment Services</v>
      </c>
      <c r="G374" s="3" cm="1">
        <f t="array" ref="G374">IFERROR(_FV(A374,"Year incorporated",TRUE), "NA")</f>
        <v>2007</v>
      </c>
      <c r="H374" s="3" t="str" cm="1">
        <f t="array" ref="H374">_FV(A374,"Exchange")</f>
        <v>New York Stock Exchange</v>
      </c>
      <c r="I374" t="str" cm="1">
        <f t="array" ref="I374">_FV(A374,"Currency")</f>
        <v>USD</v>
      </c>
      <c r="J374" s="7" cm="1">
        <f t="array" ref="J374">_FV(A374,"Price")</f>
        <v>44.905000000000001</v>
      </c>
      <c r="K374" s="7" cm="1">
        <f t="array" ref="K374">_FV(A374,"Previous close",TRUE)</f>
        <v>44.68</v>
      </c>
      <c r="L374" s="7" cm="1">
        <f t="array" ref="L374">_FV(A374,"Change")</f>
        <v>0.22500000000000001</v>
      </c>
      <c r="M374" s="4" cm="1">
        <f t="array" ref="M374">_FV(A374,"Change (%)",TRUE)</f>
        <v>5.0360000000000005E-3</v>
      </c>
      <c r="N374" s="7" cm="1">
        <f t="array" ref="N374">IFERROR(_FV(A374,"Open"), "NA")</f>
        <v>44.67</v>
      </c>
      <c r="O374" s="7" cm="1">
        <f t="array" ref="O374">IFERROR(_FV(A374,"High"), "NA")</f>
        <v>45.03</v>
      </c>
      <c r="P374" s="7" cm="1">
        <f t="array" ref="P374">IFERROR(_FV(A374,"Low"), "NA")</f>
        <v>44.64</v>
      </c>
      <c r="Q374" s="7" cm="1">
        <f t="array" ref="Q374">IFERROR(_FV(A374,"52 week high",TRUE),"NA")</f>
        <v>52.26</v>
      </c>
      <c r="R374" s="7" cm="1">
        <f t="array" ref="R374">IFERROR(_FV(A374,"52 week low",TRUE),"NA")</f>
        <v>36.22</v>
      </c>
      <c r="S374" s="3" cm="1">
        <f t="array" ref="S374">_FV(A374,"Shares outstanding",TRUE)</f>
        <v>778782500</v>
      </c>
      <c r="T374" s="7" cm="1">
        <f t="array" ref="T374">_FV(A374,"Volume")</f>
        <v>933362</v>
      </c>
      <c r="U374" s="3" cm="1">
        <f t="array" ref="U374">IFERROR(_FV(A374,"Volume average",TRUE), "NA")</f>
        <v>3534693</v>
      </c>
      <c r="V374" s="5" cm="1">
        <f t="array" ref="V374">IFERROR(_FV(A374,"Beta"), "NA")</f>
        <v>1.0803</v>
      </c>
      <c r="W374" s="3" cm="1">
        <f t="array" ref="W374">_FV(A374,"Market cap",TRUE)</f>
        <v>34971228162</v>
      </c>
      <c r="X374" s="7" cm="1">
        <f t="array" ref="X374">IFERROR(_FV(A374,"P/E",TRUE), "NA")</f>
        <v>12.992599999999999</v>
      </c>
      <c r="Y374" t="str" cm="1">
        <f t="array" ref="Y374">_FV(A374,"Instrument type",TRUE)</f>
        <v>Stock</v>
      </c>
      <c r="Z374" s="6" cm="1">
        <f t="array" ref="Z374">_FV(A374,"Last trade time",TRUE)</f>
        <v>45176.643083344534</v>
      </c>
      <c r="AA374" t="s">
        <v>135</v>
      </c>
      <c r="AB374">
        <v>2573000000</v>
      </c>
      <c r="AC374" s="3" t="s">
        <v>26</v>
      </c>
      <c r="AD374" s="3" t="s">
        <v>26</v>
      </c>
      <c r="AE374" s="3">
        <v>30181000000</v>
      </c>
      <c r="AF374" s="7" cm="1">
        <f t="array" ref="AF374">IFERROR(_xldudf_FS_EQUITYMETRICS($B374, "ytd_price_return_daily"),"NA")</f>
        <v>-7.0299999999999998E-3</v>
      </c>
    </row>
    <row r="375" spans="1:32" x14ac:dyDescent="0.2">
      <c r="A375" s="1" t="e" vm="374">
        <v>#VALUE!</v>
      </c>
      <c r="B375" t="str" cm="1">
        <f t="array" ref="B375">_FV(A375,"Ticker symbol",TRUE)</f>
        <v>BA</v>
      </c>
      <c r="C375" t="str" cm="1">
        <f t="array" ref="C375">_FV(A375,"Official name",TRUE)</f>
        <v>THE BOEING COMPANY</v>
      </c>
      <c r="D375" t="str" cm="1">
        <f t="array" ref="D375">_FV(A375,"Headquarters")</f>
        <v>929 Long Bridge Drive, ARLINGTON, VA, 22202 US</v>
      </c>
      <c r="E375" s="3" cm="1">
        <f t="array" ref="E375">IFERROR(_FV(A375,"Employees"), "NA")</f>
        <v>156000</v>
      </c>
      <c r="F375" t="str" cm="1">
        <f t="array" ref="F375">_FV(A375,"Industry")</f>
        <v>Aerospace &amp; Defense</v>
      </c>
      <c r="G375" s="3" cm="1">
        <f t="array" ref="G375">IFERROR(_FV(A375,"Year incorporated",TRUE), "NA")</f>
        <v>1934</v>
      </c>
      <c r="H375" s="3" t="str" cm="1">
        <f t="array" ref="H375">_FV(A375,"Exchange")</f>
        <v>New York Stock Exchange</v>
      </c>
      <c r="I375" t="str" cm="1">
        <f t="array" ref="I375">_FV(A375,"Currency")</f>
        <v>USD</v>
      </c>
      <c r="J375" s="7" cm="1">
        <f t="array" ref="J375">_FV(A375,"Price")</f>
        <v>217.26499999999999</v>
      </c>
      <c r="K375" s="7" cm="1">
        <f t="array" ref="K375">_FV(A375,"Previous close",TRUE)</f>
        <v>217.95</v>
      </c>
      <c r="L375" s="7" cm="1">
        <f t="array" ref="L375">_FV(A375,"Change")</f>
        <v>-0.68500000000000005</v>
      </c>
      <c r="M375" s="4" cm="1">
        <f t="array" ref="M375">_FV(A375,"Change (%)",TRUE)</f>
        <v>-3.1430000000000004E-3</v>
      </c>
      <c r="N375" s="7" cm="1">
        <f t="array" ref="N375">IFERROR(_FV(A375,"Open"), "NA")</f>
        <v>217.55</v>
      </c>
      <c r="O375" s="7" cm="1">
        <f t="array" ref="O375">IFERROR(_FV(A375,"High"), "NA")</f>
        <v>220.55</v>
      </c>
      <c r="P375" s="7" cm="1">
        <f t="array" ref="P375">IFERROR(_FV(A375,"Low"), "NA")</f>
        <v>214.88829999999999</v>
      </c>
      <c r="Q375" s="7" cm="1">
        <f t="array" ref="Q375">IFERROR(_FV(A375,"52 week high",TRUE),"NA")</f>
        <v>243.1</v>
      </c>
      <c r="R375" s="7" cm="1">
        <f t="array" ref="R375">IFERROR(_FV(A375,"52 week low",TRUE),"NA")</f>
        <v>120.99</v>
      </c>
      <c r="S375" s="3" cm="1">
        <f t="array" ref="S375">_FV(A375,"Shares outstanding",TRUE)</f>
        <v>603203600</v>
      </c>
      <c r="T375" s="7" cm="1">
        <f t="array" ref="T375">_FV(A375,"Volume")</f>
        <v>2521683</v>
      </c>
      <c r="U375" s="3" cm="1">
        <f t="array" ref="U375">IFERROR(_FV(A375,"Volume average",TRUE), "NA")</f>
        <v>4386558</v>
      </c>
      <c r="V375" s="5" cm="1">
        <f t="array" ref="V375">IFERROR(_FV(A375,"Beta"), "NA")</f>
        <v>1.4308000000000001</v>
      </c>
      <c r="W375" s="3" cm="1">
        <f t="array" ref="W375">_FV(A375,"Market cap",TRUE)</f>
        <v>131055030153</v>
      </c>
      <c r="X375" s="7" t="str" cm="1">
        <f t="array" ref="X375">IFERROR(_FV(A375,"P/E",TRUE), "NA")</f>
        <v>NA</v>
      </c>
      <c r="Y375" t="str" cm="1">
        <f t="array" ref="Y375">_FV(A375,"Instrument type",TRUE)</f>
        <v>Stock</v>
      </c>
      <c r="Z375" s="6" cm="1">
        <f t="array" ref="Z375">_FV(A375,"Last trade time",TRUE)</f>
        <v>45176.643023113284</v>
      </c>
      <c r="AA375" t="s">
        <v>136</v>
      </c>
      <c r="AB375">
        <v>-4935000000</v>
      </c>
      <c r="AC375" s="3">
        <v>14614000000</v>
      </c>
      <c r="AD375" s="3">
        <v>11151000000</v>
      </c>
      <c r="AE375" s="3">
        <v>90052000000</v>
      </c>
      <c r="AF375" s="7" cm="1">
        <f t="array" ref="AF375">IFERROR(_xldudf_FS_EQUITYMETRICS($B375, "ytd_price_return_daily"),"NA")</f>
        <v>0.168408</v>
      </c>
    </row>
    <row r="376" spans="1:32" x14ac:dyDescent="0.2">
      <c r="A376" s="1" t="e" vm="375">
        <v>#VALUE!</v>
      </c>
      <c r="B376" t="str" cm="1">
        <f t="array" ref="B376">_FV(A376,"Ticker symbol",TRUE)</f>
        <v>SCHW</v>
      </c>
      <c r="C376" t="str" cm="1">
        <f t="array" ref="C376">_FV(A376,"Official name",TRUE)</f>
        <v>THE CHARLES SCHWAB CORPORATION</v>
      </c>
      <c r="D376" t="str" cm="1">
        <f t="array" ref="D376">_FV(A376,"Headquarters")</f>
        <v>3000 Schwab Way, WESTLAKE, TX, 76262 US</v>
      </c>
      <c r="E376" s="3" cm="1">
        <f t="array" ref="E376">IFERROR(_FV(A376,"Employees"), "NA")</f>
        <v>36600</v>
      </c>
      <c r="F376" t="str" cm="1">
        <f t="array" ref="F376">_FV(A376,"Industry")</f>
        <v>Investment Banking &amp; Investment Services</v>
      </c>
      <c r="G376" s="3" cm="1">
        <f t="array" ref="G376">IFERROR(_FV(A376,"Year incorporated",TRUE), "NA")</f>
        <v>1986</v>
      </c>
      <c r="H376" s="3" t="str" cm="1">
        <f t="array" ref="H376">_FV(A376,"Exchange")</f>
        <v>New York Stock Exchange</v>
      </c>
      <c r="I376" t="str" cm="1">
        <f t="array" ref="I376">_FV(A376,"Currency")</f>
        <v>USD</v>
      </c>
      <c r="J376" s="7" cm="1">
        <f t="array" ref="J376">_FV(A376,"Price")</f>
        <v>57.84</v>
      </c>
      <c r="K376" s="7" cm="1">
        <f t="array" ref="K376">_FV(A376,"Previous close",TRUE)</f>
        <v>58.27</v>
      </c>
      <c r="L376" s="7" cm="1">
        <f t="array" ref="L376">_FV(A376,"Change")</f>
        <v>-0.43</v>
      </c>
      <c r="M376" s="4" cm="1">
        <f t="array" ref="M376">_FV(A376,"Change (%)",TRUE)</f>
        <v>-7.3790000000000001E-3</v>
      </c>
      <c r="N376" s="7" cm="1">
        <f t="array" ref="N376">IFERROR(_FV(A376,"Open"), "NA")</f>
        <v>58.21</v>
      </c>
      <c r="O376" s="7" cm="1">
        <f t="array" ref="O376">IFERROR(_FV(A376,"High"), "NA")</f>
        <v>58.603299999999997</v>
      </c>
      <c r="P376" s="7" cm="1">
        <f t="array" ref="P376">IFERROR(_FV(A376,"Low"), "NA")</f>
        <v>57.64</v>
      </c>
      <c r="Q376" s="7" cm="1">
        <f t="array" ref="Q376">IFERROR(_FV(A376,"52 week high",TRUE),"NA")</f>
        <v>86.63</v>
      </c>
      <c r="R376" s="7" cm="1">
        <f t="array" ref="R376">IFERROR(_FV(A376,"52 week low",TRUE),"NA")</f>
        <v>45</v>
      </c>
      <c r="S376" s="3" cm="1">
        <f t="array" ref="S376">_FV(A376,"Shares outstanding",TRUE)</f>
        <v>1821113000</v>
      </c>
      <c r="T376" s="7" cm="1">
        <f t="array" ref="T376">_FV(A376,"Volume")</f>
        <v>2043591</v>
      </c>
      <c r="U376" s="3" cm="1">
        <f t="array" ref="U376">IFERROR(_FV(A376,"Volume average",TRUE), "NA")</f>
        <v>8136014</v>
      </c>
      <c r="V376" s="5" cm="1">
        <f t="array" ref="V376">IFERROR(_FV(A376,"Beta"), "NA")</f>
        <v>0.92430000000000001</v>
      </c>
      <c r="W376" s="3" cm="1">
        <f t="array" ref="W376">_FV(A376,"Market cap",TRUE)</f>
        <v>106116300000</v>
      </c>
      <c r="X376" s="7" cm="1">
        <f t="array" ref="X376">IFERROR(_FV(A376,"P/E",TRUE), "NA")</f>
        <v>16.988299999999999</v>
      </c>
      <c r="Y376" t="str" cm="1">
        <f t="array" ref="Y376">_FV(A376,"Instrument type",TRUE)</f>
        <v>Stock</v>
      </c>
      <c r="Z376" s="6" cm="1">
        <f t="array" ref="Z376">_FV(A376,"Last trade time",TRUE)</f>
        <v>45176.643031099222</v>
      </c>
      <c r="AA376" t="s">
        <v>137</v>
      </c>
      <c r="AB376">
        <v>7183000000</v>
      </c>
      <c r="AC376" s="3">
        <v>40195000000</v>
      </c>
      <c r="AD376" s="3">
        <v>66591000000</v>
      </c>
      <c r="AE376" s="3">
        <v>494336000000</v>
      </c>
      <c r="AF376" s="7" cm="1">
        <f t="array" ref="AF376">IFERROR(_xldudf_FS_EQUITYMETRICS($B376, "ytd_price_return_daily"),"NA")</f>
        <v>-0.28320899999999999</v>
      </c>
    </row>
    <row r="377" spans="1:32" x14ac:dyDescent="0.2">
      <c r="A377" s="1" t="e" vm="376">
        <v>#VALUE!</v>
      </c>
      <c r="B377" t="str" cm="1">
        <f t="array" ref="B377">_FV(A377,"Ticker symbol",TRUE)</f>
        <v>CI</v>
      </c>
      <c r="C377" t="str" cm="1">
        <f t="array" ref="C377">_FV(A377,"Official name",TRUE)</f>
        <v>THE CIGNA GROUP</v>
      </c>
      <c r="D377" t="str" cm="1">
        <f t="array" ref="D377">_FV(A377,"Headquarters")</f>
        <v>900 Cottage Grove Road, BLOOMFIELD, CT, 06002-2920 US</v>
      </c>
      <c r="E377" s="3" cm="1">
        <f t="array" ref="E377">IFERROR(_FV(A377,"Employees"), "NA")</f>
        <v>71300</v>
      </c>
      <c r="F377" t="str" cm="1">
        <f t="array" ref="F377">_FV(A377,"Industry")</f>
        <v>Healthcare Providers &amp; Services</v>
      </c>
      <c r="G377" s="3" cm="1">
        <f t="array" ref="G377">IFERROR(_FV(A377,"Year incorporated",TRUE), "NA")</f>
        <v>2018</v>
      </c>
      <c r="H377" s="3" t="str" cm="1">
        <f t="array" ref="H377">_FV(A377,"Exchange")</f>
        <v>New York Stock Exchange</v>
      </c>
      <c r="I377" t="str" cm="1">
        <f t="array" ref="I377">_FV(A377,"Currency")</f>
        <v>USD</v>
      </c>
      <c r="J377" s="7" cm="1">
        <f t="array" ref="J377">_FV(A377,"Price")</f>
        <v>280.58999999999997</v>
      </c>
      <c r="K377" s="7" cm="1">
        <f t="array" ref="K377">_FV(A377,"Previous close",TRUE)</f>
        <v>275.63</v>
      </c>
      <c r="L377" s="7" cm="1">
        <f t="array" ref="L377">_FV(A377,"Change")</f>
        <v>4.96</v>
      </c>
      <c r="M377" s="4" cm="1">
        <f t="array" ref="M377">_FV(A377,"Change (%)",TRUE)</f>
        <v>1.7995000000000001E-2</v>
      </c>
      <c r="N377" s="7" cm="1">
        <f t="array" ref="N377">IFERROR(_FV(A377,"Open"), "NA")</f>
        <v>275</v>
      </c>
      <c r="O377" s="7" cm="1">
        <f t="array" ref="O377">IFERROR(_FV(A377,"High"), "NA")</f>
        <v>281.06</v>
      </c>
      <c r="P377" s="7" cm="1">
        <f t="array" ref="P377">IFERROR(_FV(A377,"Low"), "NA")</f>
        <v>275</v>
      </c>
      <c r="Q377" s="7" cm="1">
        <f t="array" ref="Q377">IFERROR(_FV(A377,"52 week high",TRUE),"NA")</f>
        <v>340.11</v>
      </c>
      <c r="R377" s="7" cm="1">
        <f t="array" ref="R377">IFERROR(_FV(A377,"52 week low",TRUE),"NA")</f>
        <v>240.5</v>
      </c>
      <c r="S377" s="3" cm="1">
        <f t="array" ref="S377">_FV(A377,"Shares outstanding",TRUE)</f>
        <v>295980100</v>
      </c>
      <c r="T377" s="7" cm="1">
        <f t="array" ref="T377">_FV(A377,"Volume")</f>
        <v>270616</v>
      </c>
      <c r="U377" s="3" cm="1">
        <f t="array" ref="U377">IFERROR(_FV(A377,"Volume average",TRUE), "NA")</f>
        <v>1354914</v>
      </c>
      <c r="V377" s="5" cm="1">
        <f t="array" ref="V377">IFERROR(_FV(A377,"Beta"), "NA")</f>
        <v>0.6653</v>
      </c>
      <c r="W377" s="3" cm="1">
        <f t="array" ref="W377">_FV(A377,"Market cap",TRUE)</f>
        <v>83049056259</v>
      </c>
      <c r="X377" s="7" cm="1">
        <f t="array" ref="X377">IFERROR(_FV(A377,"P/E",TRUE), "NA")</f>
        <v>12.557399999999999</v>
      </c>
      <c r="Y377" t="str" cm="1">
        <f t="array" ref="Y377">_FV(A377,"Instrument type",TRUE)</f>
        <v>Stock</v>
      </c>
      <c r="Z377" s="6" cm="1">
        <f t="array" ref="Z377">_FV(A377,"Last trade time",TRUE)</f>
        <v>45176.643010242966</v>
      </c>
      <c r="AA377" t="s">
        <v>138</v>
      </c>
      <c r="AB377">
        <v>6668000000</v>
      </c>
      <c r="AC377" s="3">
        <v>5924000000</v>
      </c>
      <c r="AD377" s="3">
        <v>17218000000</v>
      </c>
      <c r="AE377" s="3">
        <v>41225000000</v>
      </c>
      <c r="AF377" s="7" cm="1">
        <f t="array" ref="AF377">IFERROR(_xldudf_FS_EQUITYMETRICS($B377, "ytd_price_return_daily"),"NA")</f>
        <v>-0.158719</v>
      </c>
    </row>
    <row r="378" spans="1:32" x14ac:dyDescent="0.2">
      <c r="A378" s="1" t="e" vm="377">
        <v>#VALUE!</v>
      </c>
      <c r="B378" t="str" cm="1">
        <f t="array" ref="B378">_FV(A378,"Ticker symbol",TRUE)</f>
        <v>CLX</v>
      </c>
      <c r="C378" t="str" cm="1">
        <f t="array" ref="C378">_FV(A378,"Official name",TRUE)</f>
        <v>THE CLOROX COMPANY</v>
      </c>
      <c r="D378" t="str" cm="1">
        <f t="array" ref="D378">_FV(A378,"Headquarters")</f>
        <v>1221 Broadway, The Clorox Company, OAKLAND, CA, 94612-1888 US</v>
      </c>
      <c r="E378" s="3" cm="1">
        <f t="array" ref="E378">IFERROR(_FV(A378,"Employees"), "NA")</f>
        <v>8700</v>
      </c>
      <c r="F378" t="str" cm="1">
        <f t="array" ref="F378">_FV(A378,"Industry")</f>
        <v>Personal &amp; Household Products &amp; Services</v>
      </c>
      <c r="G378" s="3" cm="1">
        <f t="array" ref="G378">IFERROR(_FV(A378,"Year incorporated",TRUE), "NA")</f>
        <v>1986</v>
      </c>
      <c r="H378" s="3" t="str" cm="1">
        <f t="array" ref="H378">_FV(A378,"Exchange")</f>
        <v>New York Stock Exchange</v>
      </c>
      <c r="I378" t="str" cm="1">
        <f t="array" ref="I378">_FV(A378,"Currency")</f>
        <v>USD</v>
      </c>
      <c r="J378" s="7" cm="1">
        <f t="array" ref="J378">_FV(A378,"Price")</f>
        <v>155.85</v>
      </c>
      <c r="K378" s="7" cm="1">
        <f t="array" ref="K378">_FV(A378,"Previous close",TRUE)</f>
        <v>153.6</v>
      </c>
      <c r="L378" s="7" cm="1">
        <f t="array" ref="L378">_FV(A378,"Change")</f>
        <v>2.25</v>
      </c>
      <c r="M378" s="4" cm="1">
        <f t="array" ref="M378">_FV(A378,"Change (%)",TRUE)</f>
        <v>1.4648000000000001E-2</v>
      </c>
      <c r="N378" s="7" cm="1">
        <f t="array" ref="N378">IFERROR(_FV(A378,"Open"), "NA")</f>
        <v>154.03</v>
      </c>
      <c r="O378" s="7" cm="1">
        <f t="array" ref="O378">IFERROR(_FV(A378,"High"), "NA")</f>
        <v>156.13999999999999</v>
      </c>
      <c r="P378" s="7" cm="1">
        <f t="array" ref="P378">IFERROR(_FV(A378,"Low"), "NA")</f>
        <v>154.03</v>
      </c>
      <c r="Q378" s="7" cm="1">
        <f t="array" ref="Q378">IFERROR(_FV(A378,"52 week high",TRUE),"NA")</f>
        <v>178.20500000000001</v>
      </c>
      <c r="R378" s="7" cm="1">
        <f t="array" ref="R378">IFERROR(_FV(A378,"52 week low",TRUE),"NA")</f>
        <v>124.58</v>
      </c>
      <c r="S378" s="3" cm="1">
        <f t="array" ref="S378">_FV(A378,"Shares outstanding",TRUE)</f>
        <v>123826000</v>
      </c>
      <c r="T378" s="7" cm="1">
        <f t="array" ref="T378">_FV(A378,"Volume")</f>
        <v>204899</v>
      </c>
      <c r="U378" s="3" cm="1">
        <f t="array" ref="U378">IFERROR(_FV(A378,"Volume average",TRUE), "NA")</f>
        <v>1257236</v>
      </c>
      <c r="V378" s="5" cm="1">
        <f t="array" ref="V378">IFERROR(_FV(A378,"Beta"), "NA")</f>
        <v>0.26240000000000002</v>
      </c>
      <c r="W378" s="3" cm="1">
        <f t="array" ref="W378">_FV(A378,"Market cap",TRUE)</f>
        <v>19298282100</v>
      </c>
      <c r="X378" s="7" cm="1">
        <f t="array" ref="X378">IFERROR(_FV(A378,"P/E",TRUE), "NA")</f>
        <v>130.9776</v>
      </c>
      <c r="Y378" t="str" cm="1">
        <f t="array" ref="Y378">_FV(A378,"Instrument type",TRUE)</f>
        <v>Stock</v>
      </c>
      <c r="Z378" s="6" cm="1">
        <f t="array" ref="Z378">_FV(A378,"Last trade time",TRUE)</f>
        <v>45176.642988089843</v>
      </c>
      <c r="AA378" t="s">
        <v>139</v>
      </c>
      <c r="AB378">
        <v>149000000</v>
      </c>
      <c r="AC378" s="3">
        <v>367000000</v>
      </c>
      <c r="AD378" s="3">
        <v>688000000</v>
      </c>
      <c r="AE378" s="3">
        <v>1917000000</v>
      </c>
      <c r="AF378" s="7" cm="1">
        <f t="array" ref="AF378">IFERROR(_xldudf_FS_EQUITYMETRICS($B378, "ytd_price_return_daily"),"NA")</f>
        <v>9.3564999999999995E-2</v>
      </c>
    </row>
    <row r="379" spans="1:32" x14ac:dyDescent="0.2">
      <c r="A379" s="1" t="e" vm="378">
        <v>#VALUE!</v>
      </c>
      <c r="B379" t="str" cm="1">
        <f t="array" ref="B379">_FV(A379,"Ticker symbol",TRUE)</f>
        <v>KO</v>
      </c>
      <c r="C379" t="str" cm="1">
        <f t="array" ref="C379">_FV(A379,"Official name",TRUE)</f>
        <v>THE COCA-COLA COMPANY</v>
      </c>
      <c r="D379" t="str" cm="1">
        <f t="array" ref="D379">_FV(A379,"Headquarters")</f>
        <v>1 Coca Cola Plz NW, ATLANTA, GA, 30313-2420 US</v>
      </c>
      <c r="E379" s="3" cm="1">
        <f t="array" ref="E379">IFERROR(_FV(A379,"Employees"), "NA")</f>
        <v>82500</v>
      </c>
      <c r="F379" t="str" cm="1">
        <f t="array" ref="F379">_FV(A379,"Industry")</f>
        <v>Beverages</v>
      </c>
      <c r="G379" s="3" cm="1">
        <f t="array" ref="G379">IFERROR(_FV(A379,"Year incorporated",TRUE), "NA")</f>
        <v>1919</v>
      </c>
      <c r="H379" s="3" t="str" cm="1">
        <f t="array" ref="H379">_FV(A379,"Exchange")</f>
        <v>New York Stock Exchange</v>
      </c>
      <c r="I379" t="str" cm="1">
        <f t="array" ref="I379">_FV(A379,"Currency")</f>
        <v>USD</v>
      </c>
      <c r="J379" s="7" cm="1">
        <f t="array" ref="J379">_FV(A379,"Price")</f>
        <v>58.59</v>
      </c>
      <c r="K379" s="7" cm="1">
        <f t="array" ref="K379">_FV(A379,"Previous close",TRUE)</f>
        <v>58.78</v>
      </c>
      <c r="L379" s="7" cm="1">
        <f t="array" ref="L379">_FV(A379,"Change")</f>
        <v>-0.19</v>
      </c>
      <c r="M379" s="4" cm="1">
        <f t="array" ref="M379">_FV(A379,"Change (%)",TRUE)</f>
        <v>-3.2320000000000001E-3</v>
      </c>
      <c r="N379" s="7" cm="1">
        <f t="array" ref="N379">IFERROR(_FV(A379,"Open"), "NA")</f>
        <v>59.08</v>
      </c>
      <c r="O379" s="7" cm="1">
        <f t="array" ref="O379">IFERROR(_FV(A379,"High"), "NA")</f>
        <v>59.15</v>
      </c>
      <c r="P379" s="7" cm="1">
        <f t="array" ref="P379">IFERROR(_FV(A379,"Low"), "NA")</f>
        <v>58.51</v>
      </c>
      <c r="Q379" s="7" cm="1">
        <f t="array" ref="Q379">IFERROR(_FV(A379,"52 week high",TRUE),"NA")</f>
        <v>64.989999999999995</v>
      </c>
      <c r="R379" s="7" cm="1">
        <f t="array" ref="R379">IFERROR(_FV(A379,"52 week low",TRUE),"NA")</f>
        <v>54.015000000000001</v>
      </c>
      <c r="S379" s="3" cm="1">
        <f t="array" ref="S379">_FV(A379,"Shares outstanding",TRUE)</f>
        <v>4324345000</v>
      </c>
      <c r="T379" s="7" cm="1">
        <f t="array" ref="T379">_FV(A379,"Volume")</f>
        <v>3333784</v>
      </c>
      <c r="U379" s="3" cm="1">
        <f t="array" ref="U379">IFERROR(_FV(A379,"Volume average",TRUE), "NA")</f>
        <v>9318399</v>
      </c>
      <c r="V379" s="5" cm="1">
        <f t="array" ref="V379">IFERROR(_FV(A379,"Beta"), "NA")</f>
        <v>0.55100000000000005</v>
      </c>
      <c r="W379" s="3" cm="1">
        <f t="array" ref="W379">_FV(A379,"Market cap",TRUE)</f>
        <v>253363373550</v>
      </c>
      <c r="X379" s="7" cm="1">
        <f t="array" ref="X379">IFERROR(_FV(A379,"P/E",TRUE), "NA")</f>
        <v>24.2957</v>
      </c>
      <c r="Y379" t="str" cm="1">
        <f t="array" ref="Y379">_FV(A379,"Instrument type",TRUE)</f>
        <v>Stock</v>
      </c>
      <c r="Z379" s="6" cm="1">
        <f t="array" ref="Z379">_FV(A379,"Last trade time",TRUE)</f>
        <v>45176.643031388281</v>
      </c>
      <c r="AA379" t="s">
        <v>140</v>
      </c>
      <c r="AB379">
        <v>9542000000</v>
      </c>
      <c r="AC379" s="3">
        <v>9519000000</v>
      </c>
      <c r="AD379" s="3">
        <v>3487000000</v>
      </c>
      <c r="AE379" s="3">
        <v>19724000000</v>
      </c>
      <c r="AF379" s="7" cm="1">
        <f t="array" ref="AF379">IFERROR(_xldudf_FS_EQUITYMETRICS($B379, "ytd_price_return_daily"),"NA")</f>
        <v>-7.5302999999999995E-2</v>
      </c>
    </row>
    <row r="380" spans="1:32" x14ac:dyDescent="0.2">
      <c r="A380" s="1" t="e" vm="379">
        <v>#VALUE!</v>
      </c>
      <c r="B380" t="str" cm="1">
        <f t="array" ref="B380">_FV(A380,"Ticker symbol",TRUE)</f>
        <v>EL</v>
      </c>
      <c r="C380" t="str" cm="1">
        <f t="array" ref="C380">_FV(A380,"Official name",TRUE)</f>
        <v>THE ESTEE LAUDER COMPANIES INC.</v>
      </c>
      <c r="D380" t="str" cm="1">
        <f t="array" ref="D380">_FV(A380,"Headquarters")</f>
        <v>767 5th Ave, NEW YORK, NY, 10153 US</v>
      </c>
      <c r="E380" s="3" cm="1">
        <f t="array" ref="E380">IFERROR(_FV(A380,"Employees"), "NA")</f>
        <v>62000</v>
      </c>
      <c r="F380" t="str" cm="1">
        <f t="array" ref="F380">_FV(A380,"Industry")</f>
        <v>Personal &amp; Household Products &amp; Services</v>
      </c>
      <c r="G380" s="3" cm="1">
        <f t="array" ref="G380">IFERROR(_FV(A380,"Year incorporated",TRUE), "NA")</f>
        <v>1976</v>
      </c>
      <c r="H380" s="3" t="str" cm="1">
        <f t="array" ref="H380">_FV(A380,"Exchange")</f>
        <v>New York Stock Exchange</v>
      </c>
      <c r="I380" t="str" cm="1">
        <f t="array" ref="I380">_FV(A380,"Currency")</f>
        <v>USD</v>
      </c>
      <c r="J380" s="7" cm="1">
        <f t="array" ref="J380">_FV(A380,"Price")</f>
        <v>155.51499999999999</v>
      </c>
      <c r="K380" s="7" cm="1">
        <f t="array" ref="K380">_FV(A380,"Previous close",TRUE)</f>
        <v>156.58000000000001</v>
      </c>
      <c r="L380" s="7" cm="1">
        <f t="array" ref="L380">_FV(A380,"Change")</f>
        <v>-1.0649999999999999</v>
      </c>
      <c r="M380" s="4" cm="1">
        <f t="array" ref="M380">_FV(A380,"Change (%)",TRUE)</f>
        <v>-6.8019999999999999E-3</v>
      </c>
      <c r="N380" s="7" cm="1">
        <f t="array" ref="N380">IFERROR(_FV(A380,"Open"), "NA")</f>
        <v>156.09</v>
      </c>
      <c r="O380" s="7" cm="1">
        <f t="array" ref="O380">IFERROR(_FV(A380,"High"), "NA")</f>
        <v>157.81</v>
      </c>
      <c r="P380" s="7" cm="1">
        <f t="array" ref="P380">IFERROR(_FV(A380,"Low"), "NA")</f>
        <v>155.15</v>
      </c>
      <c r="Q380" s="7" cm="1">
        <f t="array" ref="Q380">IFERROR(_FV(A380,"52 week high",TRUE),"NA")</f>
        <v>283.6225</v>
      </c>
      <c r="R380" s="7" cm="1">
        <f t="array" ref="R380">IFERROR(_FV(A380,"52 week low",TRUE),"NA")</f>
        <v>147.18</v>
      </c>
      <c r="S380" s="3" cm="1">
        <f t="array" ref="S380">_FV(A380,"Shares outstanding",TRUE)</f>
        <v>357690800</v>
      </c>
      <c r="T380" s="7" cm="1">
        <f t="array" ref="T380">_FV(A380,"Volume")</f>
        <v>496446</v>
      </c>
      <c r="U380" s="3" cm="1">
        <f t="array" ref="U380">IFERROR(_FV(A380,"Volume average",TRUE), "NA")</f>
        <v>2968920</v>
      </c>
      <c r="V380" s="5" cm="1">
        <f t="array" ref="V380">IFERROR(_FV(A380,"Beta"), "NA")</f>
        <v>1.036</v>
      </c>
      <c r="W380" s="3" cm="1">
        <f t="array" ref="W380">_FV(A380,"Market cap",TRUE)</f>
        <v>55626284761</v>
      </c>
      <c r="X380" s="7" cm="1">
        <f t="array" ref="X380">IFERROR(_FV(A380,"P/E",TRUE), "NA")</f>
        <v>56.263199999999998</v>
      </c>
      <c r="Y380" t="str" cm="1">
        <f t="array" ref="Y380">_FV(A380,"Instrument type",TRUE)</f>
        <v>Stock</v>
      </c>
      <c r="Z380" s="6" cm="1">
        <f t="array" ref="Z380">_FV(A380,"Last trade time",TRUE)</f>
        <v>45176.643008078128</v>
      </c>
      <c r="AA380" t="s">
        <v>141</v>
      </c>
      <c r="AB380">
        <v>1006000000</v>
      </c>
      <c r="AC380" s="3">
        <v>4029000000</v>
      </c>
      <c r="AD380" s="3">
        <v>1452000000</v>
      </c>
      <c r="AE380" s="3">
        <v>6240000000</v>
      </c>
      <c r="AF380" s="7" cm="1">
        <f t="array" ref="AF380">IFERROR(_xldudf_FS_EQUITYMETRICS($B380, "ytd_price_return_daily"),"NA")</f>
        <v>-0.35081200000000001</v>
      </c>
    </row>
    <row r="381" spans="1:32" x14ac:dyDescent="0.2">
      <c r="A381" s="1" t="e" vm="380">
        <v>#VALUE!</v>
      </c>
      <c r="B381" t="str" cm="1">
        <f t="array" ref="B381">_FV(A381,"Ticker symbol",TRUE)</f>
        <v>GPS</v>
      </c>
      <c r="C381" t="str" cm="1">
        <f t="array" ref="C381">_FV(A381,"Official name",TRUE)</f>
        <v>THE GAP, INC.</v>
      </c>
      <c r="D381" t="str" cm="1">
        <f t="array" ref="D381">_FV(A381,"Headquarters")</f>
        <v>Two Folsom Street, SAN FRANCISCO, CA, 94105 US</v>
      </c>
      <c r="E381" s="3" cm="1">
        <f t="array" ref="E381">IFERROR(_FV(A381,"Employees"), "NA")</f>
        <v>95000</v>
      </c>
      <c r="F381" t="str" cm="1">
        <f t="array" ref="F381">_FV(A381,"Industry")</f>
        <v>Specialty Retailers</v>
      </c>
      <c r="G381" s="3" cm="1">
        <f t="array" ref="G381">IFERROR(_FV(A381,"Year incorporated",TRUE), "NA")</f>
        <v>1988</v>
      </c>
      <c r="H381" s="3" t="str" cm="1">
        <f t="array" ref="H381">_FV(A381,"Exchange")</f>
        <v>New York Stock Exchange</v>
      </c>
      <c r="I381" t="str" cm="1">
        <f t="array" ref="I381">_FV(A381,"Currency")</f>
        <v>USD</v>
      </c>
      <c r="J381" s="7" cm="1">
        <f t="array" ref="J381">_FV(A381,"Price")</f>
        <v>11.345000000000001</v>
      </c>
      <c r="K381" s="7" cm="1">
        <f t="array" ref="K381">_FV(A381,"Previous close",TRUE)</f>
        <v>11.31</v>
      </c>
      <c r="L381" s="7" cm="1">
        <f t="array" ref="L381">_FV(A381,"Change")</f>
        <v>3.5000000000000003E-2</v>
      </c>
      <c r="M381" s="4" cm="1">
        <f t="array" ref="M381">_FV(A381,"Change (%)",TRUE)</f>
        <v>3.0950000000000001E-3</v>
      </c>
      <c r="N381" s="7" cm="1">
        <f t="array" ref="N381">IFERROR(_FV(A381,"Open"), "NA")</f>
        <v>11.28</v>
      </c>
      <c r="O381" s="7" cm="1">
        <f t="array" ref="O381">IFERROR(_FV(A381,"High"), "NA")</f>
        <v>11.41</v>
      </c>
      <c r="P381" s="7" cm="1">
        <f t="array" ref="P381">IFERROR(_FV(A381,"Low"), "NA")</f>
        <v>11.225</v>
      </c>
      <c r="Q381" s="7" cm="1">
        <f t="array" ref="Q381">IFERROR(_FV(A381,"52 week high",TRUE),"NA")</f>
        <v>15.49</v>
      </c>
      <c r="R381" s="7" cm="1">
        <f t="array" ref="R381">IFERROR(_FV(A381,"52 week low",TRUE),"NA")</f>
        <v>7.22</v>
      </c>
      <c r="S381" s="3" cm="1">
        <f t="array" ref="S381">_FV(A381,"Shares outstanding",TRUE)</f>
        <v>369880600</v>
      </c>
      <c r="T381" s="7" cm="1">
        <f t="array" ref="T381">_FV(A381,"Volume")</f>
        <v>2079329</v>
      </c>
      <c r="U381" s="3" cm="1">
        <f t="array" ref="U381">IFERROR(_FV(A381,"Volume average",TRUE), "NA")</f>
        <v>7739445</v>
      </c>
      <c r="V381" s="5" cm="1">
        <f t="array" ref="V381">IFERROR(_FV(A381,"Beta"), "NA")</f>
        <v>1.917</v>
      </c>
      <c r="W381" s="3" cm="1">
        <f t="array" ref="W381">_FV(A381,"Market cap",TRUE)</f>
        <v>4196295407</v>
      </c>
      <c r="X381" s="7" cm="1">
        <f t="array" ref="X381">IFERROR(_FV(A381,"P/E",TRUE), "NA")</f>
        <v>38.609900000000003</v>
      </c>
      <c r="Y381" t="str" cm="1">
        <f t="array" ref="Y381">_FV(A381,"Instrument type",TRUE)</f>
        <v>Stock</v>
      </c>
      <c r="Z381" s="6" cm="1">
        <f t="array" ref="Z381">_FV(A381,"Last trade time",TRUE)</f>
        <v>45176.642935138283</v>
      </c>
      <c r="AA381" t="s">
        <v>142</v>
      </c>
      <c r="AB381">
        <v>-202000000</v>
      </c>
      <c r="AC381" s="3">
        <v>15000000</v>
      </c>
      <c r="AD381" s="3">
        <v>340000000</v>
      </c>
      <c r="AE381" s="3">
        <v>3256000000</v>
      </c>
      <c r="AF381" s="7" cm="1">
        <f t="array" ref="AF381">IFERROR(_xldudf_FS_EQUITYMETRICS($B381, "ytd_price_return_daily"),"NA")</f>
        <v>1.3298000000000001E-2</v>
      </c>
    </row>
    <row r="382" spans="1:32" x14ac:dyDescent="0.2">
      <c r="A382" s="1" t="e" vm="381">
        <v>#VALUE!</v>
      </c>
      <c r="B382" t="str" cm="1">
        <f t="array" ref="B382">_FV(A382,"Ticker symbol",TRUE)</f>
        <v>GS</v>
      </c>
      <c r="C382" t="str" cm="1">
        <f t="array" ref="C382">_FV(A382,"Official name",TRUE)</f>
        <v>THE GOLDMAN SACHS GROUP, INC.</v>
      </c>
      <c r="D382" t="str" cm="1">
        <f t="array" ref="D382">_FV(A382,"Headquarters")</f>
        <v>200 West St, NEW YORK, NY, 10282 US</v>
      </c>
      <c r="E382" s="3" cm="1">
        <f t="array" ref="E382">IFERROR(_FV(A382,"Employees"), "NA")</f>
        <v>44600</v>
      </c>
      <c r="F382" t="str" cm="1">
        <f t="array" ref="F382">_FV(A382,"Industry")</f>
        <v>Investment Banking &amp; Investment Services</v>
      </c>
      <c r="G382" s="3" cm="1">
        <f t="array" ref="G382">IFERROR(_FV(A382,"Year incorporated",TRUE), "NA")</f>
        <v>1998</v>
      </c>
      <c r="H382" s="3" t="str" cm="1">
        <f t="array" ref="H382">_FV(A382,"Exchange")</f>
        <v>New York Stock Exchange</v>
      </c>
      <c r="I382" t="str" cm="1">
        <f t="array" ref="I382">_FV(A382,"Currency")</f>
        <v>USD</v>
      </c>
      <c r="J382" s="7" cm="1">
        <f t="array" ref="J382">_FV(A382,"Price")</f>
        <v>322.935</v>
      </c>
      <c r="K382" s="7" cm="1">
        <f t="array" ref="K382">_FV(A382,"Previous close",TRUE)</f>
        <v>321.13</v>
      </c>
      <c r="L382" s="7" cm="1">
        <f t="array" ref="L382">_FV(A382,"Change")</f>
        <v>1.8049999999999999</v>
      </c>
      <c r="M382" s="4" cm="1">
        <f t="array" ref="M382">_FV(A382,"Change (%)",TRUE)</f>
        <v>5.6210000000000001E-3</v>
      </c>
      <c r="N382" s="7" cm="1">
        <f t="array" ref="N382">IFERROR(_FV(A382,"Open"), "NA")</f>
        <v>320.07</v>
      </c>
      <c r="O382" s="7" cm="1">
        <f t="array" ref="O382">IFERROR(_FV(A382,"High"), "NA")</f>
        <v>324.22000000000003</v>
      </c>
      <c r="P382" s="7" cm="1">
        <f t="array" ref="P382">IFERROR(_FV(A382,"Low"), "NA")</f>
        <v>320.07</v>
      </c>
      <c r="Q382" s="7" cm="1">
        <f t="array" ref="Q382">IFERROR(_FV(A382,"52 week high",TRUE),"NA")</f>
        <v>389.57810000000001</v>
      </c>
      <c r="R382" s="7" cm="1">
        <f t="array" ref="R382">IFERROR(_FV(A382,"52 week low",TRUE),"NA")</f>
        <v>287.75</v>
      </c>
      <c r="S382" s="3" cm="1">
        <f t="array" ref="S382">_FV(A382,"Shares outstanding",TRUE)</f>
        <v>329671100</v>
      </c>
      <c r="T382" s="7" cm="1">
        <f t="array" ref="T382">_FV(A382,"Volume")</f>
        <v>557008</v>
      </c>
      <c r="U382" s="3" cm="1">
        <f t="array" ref="U382">IFERROR(_FV(A382,"Volume average",TRUE), "NA")</f>
        <v>1696089</v>
      </c>
      <c r="V382" s="5" cm="1">
        <f t="array" ref="V382">IFERROR(_FV(A382,"Beta"), "NA")</f>
        <v>1.3959999999999999</v>
      </c>
      <c r="W382" s="3" cm="1">
        <f t="array" ref="W382">_FV(A382,"Market cap",TRUE)</f>
        <v>106462336678</v>
      </c>
      <c r="X382" s="7" cm="1">
        <f t="array" ref="X382">IFERROR(_FV(A382,"P/E",TRUE), "NA")</f>
        <v>13.697800000000001</v>
      </c>
      <c r="Y382" t="str" cm="1">
        <f t="array" ref="Y382">_FV(A382,"Instrument type",TRUE)</f>
        <v>Stock</v>
      </c>
      <c r="Z382" s="6" cm="1">
        <f t="array" ref="Z382">_FV(A382,"Last trade time",TRUE)</f>
        <v>45176.642952939059</v>
      </c>
      <c r="AA382" t="s">
        <v>143</v>
      </c>
      <c r="AB382">
        <v>11261000000</v>
      </c>
      <c r="AC382" s="3">
        <v>233955000000</v>
      </c>
      <c r="AD382" s="3">
        <v>135448000000</v>
      </c>
      <c r="AE382" s="3">
        <v>869634000000</v>
      </c>
      <c r="AF382" s="7" cm="1">
        <f t="array" ref="AF382">IFERROR(_xldudf_FS_EQUITYMETRICS($B382, "ytd_price_return_daily"),"NA")</f>
        <v>-5.7167000000000003E-2</v>
      </c>
    </row>
    <row r="383" spans="1:32" x14ac:dyDescent="0.2">
      <c r="A383" s="1" t="e" vm="382">
        <v>#VALUE!</v>
      </c>
      <c r="B383" t="str" cm="1">
        <f t="array" ref="B383">_FV(A383,"Ticker symbol",TRUE)</f>
        <v>GT</v>
      </c>
      <c r="C383" t="str" cm="1">
        <f t="array" ref="C383">_FV(A383,"Official name",TRUE)</f>
        <v>THE GOODYEAR TIRE &amp; RUBBER COMPANY</v>
      </c>
      <c r="D383" t="str" cm="1">
        <f t="array" ref="D383">_FV(A383,"Headquarters")</f>
        <v>200 Innovation Way, AKRON, OH, 44316 US</v>
      </c>
      <c r="E383" s="3" cm="1">
        <f t="array" ref="E383">IFERROR(_FV(A383,"Employees"), "NA")</f>
        <v>74000</v>
      </c>
      <c r="F383" t="str" cm="1">
        <f t="array" ref="F383">_FV(A383,"Industry")</f>
        <v>Automobiles &amp; Auto Parts</v>
      </c>
      <c r="G383" s="3" cm="1">
        <f t="array" ref="G383">IFERROR(_FV(A383,"Year incorporated",TRUE), "NA")</f>
        <v>1898</v>
      </c>
      <c r="H383" s="3" t="str" cm="1">
        <f t="array" ref="H383">_FV(A383,"Exchange")</f>
        <v>Nasdaq Stock Market</v>
      </c>
      <c r="I383" t="str" cm="1">
        <f t="array" ref="I383">_FV(A383,"Currency")</f>
        <v>USD</v>
      </c>
      <c r="J383" s="7" cm="1">
        <f t="array" ref="J383">_FV(A383,"Price")</f>
        <v>12.815</v>
      </c>
      <c r="K383" s="7" cm="1">
        <f t="array" ref="K383">_FV(A383,"Previous close",TRUE)</f>
        <v>13.19</v>
      </c>
      <c r="L383" s="7" cm="1">
        <f t="array" ref="L383">_FV(A383,"Change")</f>
        <v>-0.375</v>
      </c>
      <c r="M383" s="4" cm="1">
        <f t="array" ref="M383">_FV(A383,"Change (%)",TRUE)</f>
        <v>-2.8431000000000001E-2</v>
      </c>
      <c r="N383" s="7" cm="1">
        <f t="array" ref="N383">IFERROR(_FV(A383,"Open"), "NA")</f>
        <v>13.01</v>
      </c>
      <c r="O383" s="7" cm="1">
        <f t="array" ref="O383">IFERROR(_FV(A383,"High"), "NA")</f>
        <v>13.055</v>
      </c>
      <c r="P383" s="7" cm="1">
        <f t="array" ref="P383">IFERROR(_FV(A383,"Low"), "NA")</f>
        <v>12.815</v>
      </c>
      <c r="Q383" s="7" cm="1">
        <f t="array" ref="Q383">IFERROR(_FV(A383,"52 week high",TRUE),"NA")</f>
        <v>16.504999999999999</v>
      </c>
      <c r="R383" s="7" cm="1">
        <f t="array" ref="R383">IFERROR(_FV(A383,"52 week low",TRUE),"NA")</f>
        <v>9.66</v>
      </c>
      <c r="S383" s="3" cm="1">
        <f t="array" ref="S383">_FV(A383,"Shares outstanding",TRUE)</f>
        <v>283477300</v>
      </c>
      <c r="T383" s="7" cm="1">
        <f t="array" ref="T383">_FV(A383,"Volume")</f>
        <v>489519</v>
      </c>
      <c r="U383" s="3" cm="1">
        <f t="array" ref="U383">IFERROR(_FV(A383,"Volume average",TRUE), "NA")</f>
        <v>3999310</v>
      </c>
      <c r="V383" s="5" cm="1">
        <f t="array" ref="V383">IFERROR(_FV(A383,"Beta"), "NA")</f>
        <v>1.8056000000000001</v>
      </c>
      <c r="W383" s="3" cm="1">
        <f t="array" ref="W383">_FV(A383,"Market cap",TRUE)</f>
        <v>3632761599</v>
      </c>
      <c r="X383" s="7" cm="1">
        <f t="array" ref="X383">IFERROR(_FV(A383,"P/E",TRUE), "NA")</f>
        <v>937.8655</v>
      </c>
      <c r="Y383" t="str" cm="1">
        <f t="array" ref="Y383">_FV(A383,"Instrument type",TRUE)</f>
        <v>Stock</v>
      </c>
      <c r="Z383" s="6" cm="1">
        <f t="array" ref="Z383">_FV(A383,"Last trade time",TRUE)</f>
        <v>45176.642929455469</v>
      </c>
      <c r="AA383" t="s">
        <v>144</v>
      </c>
      <c r="AB383">
        <v>202000000</v>
      </c>
      <c r="AC383" s="3">
        <v>1227000000</v>
      </c>
      <c r="AD383" s="3">
        <v>2610000000</v>
      </c>
      <c r="AE383" s="3">
        <v>7140000000</v>
      </c>
      <c r="AF383" s="7" cm="1">
        <f t="array" ref="AF383">IFERROR(_xldudf_FS_EQUITYMETRICS($B383, "ytd_price_return_daily"),"NA")</f>
        <v>0.281773</v>
      </c>
    </row>
    <row r="384" spans="1:32" x14ac:dyDescent="0.2">
      <c r="A384" s="1" t="e" vm="383">
        <v>#VALUE!</v>
      </c>
      <c r="B384" t="str" cm="1">
        <f t="array" ref="B384">_FV(A384,"Ticker symbol",TRUE)</f>
        <v>HIG</v>
      </c>
      <c r="C384" t="str" cm="1">
        <f t="array" ref="C384">_FV(A384,"Official name",TRUE)</f>
        <v>THE HARTFORD FINANCIAL SERVICES GROUP, INC.</v>
      </c>
      <c r="D384" t="str" cm="1">
        <f t="array" ref="D384">_FV(A384,"Headquarters")</f>
        <v>1 Hartford Plz, HARTFORD, CT, 06155-0001 US</v>
      </c>
      <c r="E384" s="3" cm="1">
        <f t="array" ref="E384">IFERROR(_FV(A384,"Employees"), "NA")</f>
        <v>18800</v>
      </c>
      <c r="F384" t="str" cm="1">
        <f t="array" ref="F384">_FV(A384,"Industry")</f>
        <v>Insurance</v>
      </c>
      <c r="G384" s="3" cm="1">
        <f t="array" ref="G384">IFERROR(_FV(A384,"Year incorporated",TRUE), "NA")</f>
        <v>1985</v>
      </c>
      <c r="H384" s="3" t="str" cm="1">
        <f t="array" ref="H384">_FV(A384,"Exchange")</f>
        <v>New York Stock Exchange</v>
      </c>
      <c r="I384" t="str" cm="1">
        <f t="array" ref="I384">_FV(A384,"Currency")</f>
        <v>USD</v>
      </c>
      <c r="J384" s="7" cm="1">
        <f t="array" ref="J384">_FV(A384,"Price")</f>
        <v>72</v>
      </c>
      <c r="K384" s="7" cm="1">
        <f t="array" ref="K384">_FV(A384,"Previous close",TRUE)</f>
        <v>71.849999999999994</v>
      </c>
      <c r="L384" s="7" cm="1">
        <f t="array" ref="L384">_FV(A384,"Change")</f>
        <v>0.15</v>
      </c>
      <c r="M384" s="4" cm="1">
        <f t="array" ref="M384">_FV(A384,"Change (%)",TRUE)</f>
        <v>2.088E-3</v>
      </c>
      <c r="N384" s="7" cm="1">
        <f t="array" ref="N384">IFERROR(_FV(A384,"Open"), "NA")</f>
        <v>72.209999999999994</v>
      </c>
      <c r="O384" s="7" cm="1">
        <f t="array" ref="O384">IFERROR(_FV(A384,"High"), "NA")</f>
        <v>72.36</v>
      </c>
      <c r="P384" s="7" cm="1">
        <f t="array" ref="P384">IFERROR(_FV(A384,"Low"), "NA")</f>
        <v>71.655000000000001</v>
      </c>
      <c r="Q384" s="7" cm="1">
        <f t="array" ref="Q384">IFERROR(_FV(A384,"52 week high",TRUE),"NA")</f>
        <v>79.44</v>
      </c>
      <c r="R384" s="7" cm="1">
        <f t="array" ref="R384">IFERROR(_FV(A384,"52 week low",TRUE),"NA")</f>
        <v>60.164999999999999</v>
      </c>
      <c r="S384" s="3" cm="1">
        <f t="array" ref="S384">_FV(A384,"Shares outstanding",TRUE)</f>
        <v>305816600</v>
      </c>
      <c r="T384" s="7" cm="1">
        <f t="array" ref="T384">_FV(A384,"Volume")</f>
        <v>183094</v>
      </c>
      <c r="U384" s="3" cm="1">
        <f t="array" ref="U384">IFERROR(_FV(A384,"Volume average",TRUE), "NA")</f>
        <v>1133614</v>
      </c>
      <c r="V384" s="5" cm="1">
        <f t="array" ref="V384">IFERROR(_FV(A384,"Beta"), "NA")</f>
        <v>0.85309999999999997</v>
      </c>
      <c r="W384" s="3" cm="1">
        <f t="array" ref="W384">_FV(A384,"Market cap",TRUE)</f>
        <v>22018795200</v>
      </c>
      <c r="X384" s="7" cm="1">
        <f t="array" ref="X384">IFERROR(_FV(A384,"P/E",TRUE), "NA")</f>
        <v>11.55</v>
      </c>
      <c r="Y384" t="str" cm="1">
        <f t="array" ref="Y384">_FV(A384,"Instrument type",TRUE)</f>
        <v>Stock</v>
      </c>
      <c r="Z384" s="6" cm="1">
        <f t="array" ref="Z384">_FV(A384,"Last trade time",TRUE)</f>
        <v>45176.643034779685</v>
      </c>
      <c r="AA384" t="s">
        <v>42</v>
      </c>
      <c r="AB384" s="3" t="str" cm="1">
        <f t="array" ref="AB384">IFERROR(_xldudf_FS_EQUITYMETRICS($B384, "net_income", "FY")*1000*1000,"NA")</f>
        <v>NA</v>
      </c>
      <c r="AC384" s="3" t="str" cm="1">
        <f t="array" ref="AC384">IFERROR(_xldudf_FS_EQUITYMETRICS($B384, "cash_equiv", "FY")*1000*1000,"NA")</f>
        <v>NA</v>
      </c>
      <c r="AD384" s="3" t="str" cm="1">
        <f t="array" ref="AD384">IFERROR(_xldudf_FS_EQUITYMETRICS($B384, "account_receivable", "FY")*1000*1000,"NA")</f>
        <v>NA</v>
      </c>
      <c r="AE384" s="3" t="str" cm="1">
        <f t="array" ref="AE384">IFERROR(_xldudf_FS_EQUITYMETRICS($B384, "total_curr_lib", "FY")*1000*1000,"NA")</f>
        <v>NA</v>
      </c>
      <c r="AF384" s="7" cm="1">
        <f t="array" ref="AF384">IFERROR(_xldudf_FS_EQUITYMETRICS($B384, "ytd_price_return_daily"),"NA")</f>
        <v>-5.2880999999999997E-2</v>
      </c>
    </row>
    <row r="385" spans="1:32" x14ac:dyDescent="0.2">
      <c r="A385" s="1" t="e" vm="384">
        <v>#VALUE!</v>
      </c>
      <c r="B385" t="str" cm="1">
        <f t="array" ref="B385">_FV(A385,"Ticker symbol",TRUE)</f>
        <v>HSY</v>
      </c>
      <c r="C385" t="str" cm="1">
        <f t="array" ref="C385">_FV(A385,"Official name",TRUE)</f>
        <v>THE HERSHEY COMPANY</v>
      </c>
      <c r="D385" t="str" cm="1">
        <f t="array" ref="D385">_FV(A385,"Headquarters")</f>
        <v>19 East Chocolate Avenue, External Rptg &amp; Compliance, HERSHEY, PA, 17033 US</v>
      </c>
      <c r="E385" s="3" cm="1">
        <f t="array" ref="E385">IFERROR(_FV(A385,"Employees"), "NA")</f>
        <v>18075</v>
      </c>
      <c r="F385" t="str" cm="1">
        <f t="array" ref="F385">_FV(A385,"Industry")</f>
        <v>Food &amp; Tobacco</v>
      </c>
      <c r="G385" s="3" cm="1">
        <f t="array" ref="G385">IFERROR(_FV(A385,"Year incorporated",TRUE), "NA")</f>
        <v>1927</v>
      </c>
      <c r="H385" s="3" t="str" cm="1">
        <f t="array" ref="H385">_FV(A385,"Exchange")</f>
        <v>New York Stock Exchange</v>
      </c>
      <c r="I385" t="str" cm="1">
        <f t="array" ref="I385">_FV(A385,"Currency")</f>
        <v>USD</v>
      </c>
      <c r="J385" s="7" cm="1">
        <f t="array" ref="J385">_FV(A385,"Price")</f>
        <v>210.99709999999999</v>
      </c>
      <c r="K385" s="7" cm="1">
        <f t="array" ref="K385">_FV(A385,"Previous close",TRUE)</f>
        <v>210.39</v>
      </c>
      <c r="L385" s="7" cm="1">
        <f t="array" ref="L385">_FV(A385,"Change")</f>
        <v>0.60709999999999997</v>
      </c>
      <c r="M385" s="4" cm="1">
        <f t="array" ref="M385">_FV(A385,"Change (%)",TRUE)</f>
        <v>2.8860000000000001E-3</v>
      </c>
      <c r="N385" s="7" cm="1">
        <f t="array" ref="N385">IFERROR(_FV(A385,"Open"), "NA")</f>
        <v>211.49</v>
      </c>
      <c r="O385" s="7" cm="1">
        <f t="array" ref="O385">IFERROR(_FV(A385,"High"), "NA")</f>
        <v>212.75</v>
      </c>
      <c r="P385" s="7" cm="1">
        <f t="array" ref="P385">IFERROR(_FV(A385,"Low"), "NA")</f>
        <v>210.76</v>
      </c>
      <c r="Q385" s="7" cm="1">
        <f t="array" ref="Q385">IFERROR(_FV(A385,"52 week high",TRUE),"NA")</f>
        <v>276.88049999999998</v>
      </c>
      <c r="R385" s="7" cm="1">
        <f t="array" ref="R385">IFERROR(_FV(A385,"52 week low",TRUE),"NA")</f>
        <v>210.08</v>
      </c>
      <c r="S385" s="3" cm="1">
        <f t="array" ref="S385">_FV(A385,"Shares outstanding",TRUE)</f>
        <v>204467900</v>
      </c>
      <c r="T385" s="7" cm="1">
        <f t="array" ref="T385">_FV(A385,"Volume")</f>
        <v>225419</v>
      </c>
      <c r="U385" s="3" cm="1">
        <f t="array" ref="U385">IFERROR(_FV(A385,"Volume average",TRUE), "NA")</f>
        <v>1152479</v>
      </c>
      <c r="V385" s="5" cm="1">
        <f t="array" ref="V385">IFERROR(_FV(A385,"Beta"), "NA")</f>
        <v>0.2923</v>
      </c>
      <c r="W385" s="3" cm="1">
        <f t="array" ref="W385">_FV(A385,"Market cap",TRUE)</f>
        <v>43142133943</v>
      </c>
      <c r="X385" s="7" cm="1">
        <f t="array" ref="X385">IFERROR(_FV(A385,"P/E",TRUE), "NA")</f>
        <v>24.207899999999999</v>
      </c>
      <c r="Y385" t="str" cm="1">
        <f t="array" ref="Y385">_FV(A385,"Instrument type",TRUE)</f>
        <v>Stock</v>
      </c>
      <c r="Z385" s="6" cm="1">
        <f t="array" ref="Z385">_FV(A385,"Last trade time",TRUE)</f>
        <v>45176.642988020314</v>
      </c>
      <c r="AA385" t="s">
        <v>145</v>
      </c>
      <c r="AB385">
        <v>1644817000</v>
      </c>
      <c r="AC385" t="s">
        <v>26</v>
      </c>
      <c r="AD385" t="s">
        <v>26</v>
      </c>
      <c r="AE385" t="s">
        <v>26</v>
      </c>
      <c r="AF385" s="7" cm="1">
        <f t="array" ref="AF385">IFERROR(_xldudf_FS_EQUITYMETRICS($B385, "ytd_price_return_daily"),"NA")</f>
        <v>-8.4078E-2</v>
      </c>
    </row>
    <row r="386" spans="1:32" x14ac:dyDescent="0.2">
      <c r="A386" s="1" t="e" vm="385">
        <v>#VALUE!</v>
      </c>
      <c r="B386" t="str" cm="1">
        <f t="array" ref="B386">_FV(A386,"Ticker symbol",TRUE)</f>
        <v>HD</v>
      </c>
      <c r="C386" t="str" cm="1">
        <f t="array" ref="C386">_FV(A386,"Official name",TRUE)</f>
        <v>THE HOME DEPOT, INC.</v>
      </c>
      <c r="D386" t="str" cm="1">
        <f t="array" ref="D386">_FV(A386,"Headquarters")</f>
        <v>2455 Paces Ferry Road, ATLANTA, GA, 30339 US</v>
      </c>
      <c r="E386" s="3" cm="1">
        <f t="array" ref="E386">IFERROR(_FV(A386,"Employees"), "NA")</f>
        <v>471600</v>
      </c>
      <c r="F386" t="str" cm="1">
        <f t="array" ref="F386">_FV(A386,"Industry")</f>
        <v>Specialty Retailers</v>
      </c>
      <c r="G386" s="3" cm="1">
        <f t="array" ref="G386">IFERROR(_FV(A386,"Year incorporated",TRUE), "NA")</f>
        <v>1978</v>
      </c>
      <c r="H386" s="3" t="str" cm="1">
        <f t="array" ref="H386">_FV(A386,"Exchange")</f>
        <v>New York Stock Exchange</v>
      </c>
      <c r="I386" t="str" cm="1">
        <f t="array" ref="I386">_FV(A386,"Currency")</f>
        <v>USD</v>
      </c>
      <c r="J386" s="7" cm="1">
        <f t="array" ref="J386">_FV(A386,"Price")</f>
        <v>328.13</v>
      </c>
      <c r="K386" s="7" cm="1">
        <f t="array" ref="K386">_FV(A386,"Previous close",TRUE)</f>
        <v>326</v>
      </c>
      <c r="L386" s="7" cm="1">
        <f t="array" ref="L386">_FV(A386,"Change")</f>
        <v>2.13</v>
      </c>
      <c r="M386" s="4" cm="1">
        <f t="array" ref="M386">_FV(A386,"Change (%)",TRUE)</f>
        <v>6.5339999999999999E-3</v>
      </c>
      <c r="N386" s="7" cm="1">
        <f t="array" ref="N386">IFERROR(_FV(A386,"Open"), "NA")</f>
        <v>325.60500000000002</v>
      </c>
      <c r="O386" s="7" cm="1">
        <f t="array" ref="O386">IFERROR(_FV(A386,"High"), "NA")</f>
        <v>328.13</v>
      </c>
      <c r="P386" s="7" cm="1">
        <f t="array" ref="P386">IFERROR(_FV(A386,"Low"), "NA")</f>
        <v>325.58</v>
      </c>
      <c r="Q386" s="7" cm="1">
        <f t="array" ref="Q386">IFERROR(_FV(A386,"52 week high",TRUE),"NA")</f>
        <v>347.25</v>
      </c>
      <c r="R386" s="7" cm="1">
        <f t="array" ref="R386">IFERROR(_FV(A386,"52 week low",TRUE),"NA")</f>
        <v>265.61</v>
      </c>
      <c r="S386" s="3" cm="1">
        <f t="array" ref="S386">_FV(A386,"Shares outstanding",TRUE)</f>
        <v>1000066000</v>
      </c>
      <c r="T386" s="7" cm="1">
        <f t="array" ref="T386">_FV(A386,"Volume")</f>
        <v>657198</v>
      </c>
      <c r="U386" s="3" cm="1">
        <f t="array" ref="U386">IFERROR(_FV(A386,"Volume average",TRUE), "NA")</f>
        <v>3035882</v>
      </c>
      <c r="V386" s="5" cm="1">
        <f t="array" ref="V386">IFERROR(_FV(A386,"Beta"), "NA")</f>
        <v>0.95530000000000004</v>
      </c>
      <c r="W386" s="3" cm="1">
        <f t="array" ref="W386">_FV(A386,"Market cap",TRUE)</f>
        <v>328151656580</v>
      </c>
      <c r="X386" s="7" cm="1">
        <f t="array" ref="X386">IFERROR(_FV(A386,"P/E",TRUE), "NA")</f>
        <v>20.350999999999999</v>
      </c>
      <c r="Y386" t="str" cm="1">
        <f t="array" ref="Y386">_FV(A386,"Instrument type",TRUE)</f>
        <v>Stock</v>
      </c>
      <c r="Z386" s="6" cm="1">
        <f t="array" ref="Z386">_FV(A386,"Last trade time",TRUE)</f>
        <v>45176.643014397654</v>
      </c>
      <c r="AA386" t="s">
        <v>146</v>
      </c>
      <c r="AB386">
        <v>17105000000</v>
      </c>
      <c r="AC386">
        <v>2757000000</v>
      </c>
      <c r="AD386">
        <v>3317000000</v>
      </c>
      <c r="AE386">
        <v>23110000000</v>
      </c>
      <c r="AF386" s="7" cm="1">
        <f t="array" ref="AF386">IFERROR(_xldudf_FS_EQUITYMETRICS($B386, "ytd_price_return_daily"),"NA")</f>
        <v>3.7738000000000001E-2</v>
      </c>
    </row>
    <row r="387" spans="1:32" x14ac:dyDescent="0.2">
      <c r="A387" s="1" t="e" vm="386">
        <v>#VALUE!</v>
      </c>
      <c r="B387" t="str" cm="1">
        <f t="array" ref="B387">_FV(A387,"Ticker symbol",TRUE)</f>
        <v>IPG</v>
      </c>
      <c r="C387" t="str" cm="1">
        <f t="array" ref="C387">_FV(A387,"Official name",TRUE)</f>
        <v>THE INTERPUBLIC GROUP OF COMPANIES, INC.</v>
      </c>
      <c r="D387" t="str" cm="1">
        <f t="array" ref="D387">_FV(A387,"Headquarters")</f>
        <v>909 Third Avenue, NEW YORK, NY, 10022 US</v>
      </c>
      <c r="E387" s="3" cm="1">
        <f t="array" ref="E387">IFERROR(_FV(A387,"Employees"), "NA")</f>
        <v>58400</v>
      </c>
      <c r="F387" t="str" cm="1">
        <f t="array" ref="F387">_FV(A387,"Industry")</f>
        <v>Media &amp; Publishing</v>
      </c>
      <c r="G387" s="3" cm="1">
        <f t="array" ref="G387">IFERROR(_FV(A387,"Year incorporated",TRUE), "NA")</f>
        <v>1930</v>
      </c>
      <c r="H387" s="3" t="str" cm="1">
        <f t="array" ref="H387">_FV(A387,"Exchange")</f>
        <v>New York Stock Exchange</v>
      </c>
      <c r="I387" t="str" cm="1">
        <f t="array" ref="I387">_FV(A387,"Currency")</f>
        <v>USD</v>
      </c>
      <c r="J387" s="7" cm="1">
        <f t="array" ref="J387">_FV(A387,"Price")</f>
        <v>32.005000000000003</v>
      </c>
      <c r="K387" s="7" cm="1">
        <f t="array" ref="K387">_FV(A387,"Previous close",TRUE)</f>
        <v>32.4</v>
      </c>
      <c r="L387" s="7" cm="1">
        <f t="array" ref="L387">_FV(A387,"Change")</f>
        <v>-0.39500000000000002</v>
      </c>
      <c r="M387" s="4" cm="1">
        <f t="array" ref="M387">_FV(A387,"Change (%)",TRUE)</f>
        <v>-1.2191E-2</v>
      </c>
      <c r="N387" s="7" cm="1">
        <f t="array" ref="N387">IFERROR(_FV(A387,"Open"), "NA")</f>
        <v>32.33</v>
      </c>
      <c r="O387" s="7" cm="1">
        <f t="array" ref="O387">IFERROR(_FV(A387,"High"), "NA")</f>
        <v>32.43</v>
      </c>
      <c r="P387" s="7" cm="1">
        <f t="array" ref="P387">IFERROR(_FV(A387,"Low"), "NA")</f>
        <v>31.925000000000001</v>
      </c>
      <c r="Q387" s="7" cm="1">
        <f t="array" ref="Q387">IFERROR(_FV(A387,"52 week high",TRUE),"NA")</f>
        <v>40.950000000000003</v>
      </c>
      <c r="R387" s="7" cm="1">
        <f t="array" ref="R387">IFERROR(_FV(A387,"52 week low",TRUE),"NA")</f>
        <v>25.14</v>
      </c>
      <c r="S387" s="3" cm="1">
        <f t="array" ref="S387">_FV(A387,"Shares outstanding",TRUE)</f>
        <v>384934700</v>
      </c>
      <c r="T387" s="7" cm="1">
        <f t="array" ref="T387">_FV(A387,"Volume")</f>
        <v>538452</v>
      </c>
      <c r="U387" s="3" cm="1">
        <f t="array" ref="U387">IFERROR(_FV(A387,"Volume average",TRUE), "NA")</f>
        <v>3185102</v>
      </c>
      <c r="V387" s="5" cm="1">
        <f t="array" ref="V387">IFERROR(_FV(A387,"Beta"), "NA")</f>
        <v>1.1051</v>
      </c>
      <c r="W387" s="3" cm="1">
        <f t="array" ref="W387">_FV(A387,"Market cap",TRUE)</f>
        <v>12319835073</v>
      </c>
      <c r="X387" s="7" cm="1">
        <f t="array" ref="X387">IFERROR(_FV(A387,"P/E",TRUE), "NA")</f>
        <v>13.457800000000001</v>
      </c>
      <c r="Y387" t="str" cm="1">
        <f t="array" ref="Y387">_FV(A387,"Instrument type",TRUE)</f>
        <v>Stock</v>
      </c>
      <c r="Z387" s="6" cm="1">
        <f t="array" ref="Z387">_FV(A387,"Last trade time",TRUE)</f>
        <v>45176.643031469532</v>
      </c>
      <c r="AA387" t="s">
        <v>147</v>
      </c>
      <c r="AB387">
        <v>938000000</v>
      </c>
      <c r="AC387">
        <v>2545300000</v>
      </c>
      <c r="AD387">
        <v>7339000000</v>
      </c>
      <c r="AE387">
        <v>9983200000</v>
      </c>
      <c r="AF387" s="7" cm="1">
        <f t="array" ref="AF387">IFERROR(_xldudf_FS_EQUITYMETRICS($B387, "ytd_price_return_daily"),"NA")</f>
        <v>-3.3924000000000003E-2</v>
      </c>
    </row>
    <row r="388" spans="1:32" x14ac:dyDescent="0.2">
      <c r="A388" s="1" t="e" vm="387">
        <v>#VALUE!</v>
      </c>
      <c r="B388" t="str" cm="1">
        <f t="array" ref="B388">_FV(A388,"Ticker symbol",TRUE)</f>
        <v>SJM</v>
      </c>
      <c r="C388" t="str" cm="1">
        <f t="array" ref="C388">_FV(A388,"Official name",TRUE)</f>
        <v>THE J. M. SMUCKER COMPANY</v>
      </c>
      <c r="D388" t="str" cm="1">
        <f t="array" ref="D388">_FV(A388,"Headquarters")</f>
        <v>One Strawberry Lane, ORRVILLE, OH, 44667-1241 US</v>
      </c>
      <c r="E388" s="3" cm="1">
        <f t="array" ref="E388">IFERROR(_FV(A388,"Employees"), "NA")</f>
        <v>5800</v>
      </c>
      <c r="F388" t="str" cm="1">
        <f t="array" ref="F388">_FV(A388,"Industry")</f>
        <v>Food &amp; Tobacco</v>
      </c>
      <c r="G388" s="3" cm="1">
        <f t="array" ref="G388">IFERROR(_FV(A388,"Year incorporated",TRUE), "NA")</f>
        <v>1921</v>
      </c>
      <c r="H388" s="3" t="str" cm="1">
        <f t="array" ref="H388">_FV(A388,"Exchange")</f>
        <v>New York Stock Exchange</v>
      </c>
      <c r="I388" t="str" cm="1">
        <f t="array" ref="I388">_FV(A388,"Currency")</f>
        <v>USD</v>
      </c>
      <c r="J388" s="7" cm="1">
        <f t="array" ref="J388">_FV(A388,"Price")</f>
        <v>141.96</v>
      </c>
      <c r="K388" s="7" cm="1">
        <f t="array" ref="K388">_FV(A388,"Previous close",TRUE)</f>
        <v>141.13</v>
      </c>
      <c r="L388" s="7" cm="1">
        <f t="array" ref="L388">_FV(A388,"Change")</f>
        <v>0.83</v>
      </c>
      <c r="M388" s="4" cm="1">
        <f t="array" ref="M388">_FV(A388,"Change (%)",TRUE)</f>
        <v>5.8809999999999999E-3</v>
      </c>
      <c r="N388" s="7" cm="1">
        <f t="array" ref="N388">IFERROR(_FV(A388,"Open"), "NA")</f>
        <v>141.58000000000001</v>
      </c>
      <c r="O388" s="7" cm="1">
        <f t="array" ref="O388">IFERROR(_FV(A388,"High"), "NA")</f>
        <v>142.24</v>
      </c>
      <c r="P388" s="7" cm="1">
        <f t="array" ref="P388">IFERROR(_FV(A388,"Low"), "NA")</f>
        <v>140.71</v>
      </c>
      <c r="Q388" s="7" cm="1">
        <f t="array" ref="Q388">IFERROR(_FV(A388,"52 week high",TRUE),"NA")</f>
        <v>163.07</v>
      </c>
      <c r="R388" s="7" cm="1">
        <f t="array" ref="R388">IFERROR(_FV(A388,"52 week low",TRUE),"NA")</f>
        <v>135.44</v>
      </c>
      <c r="S388" s="3" cm="1">
        <f t="array" ref="S388">_FV(A388,"Shares outstanding",TRUE)</f>
        <v>102131400</v>
      </c>
      <c r="T388" s="7" cm="1">
        <f t="array" ref="T388">_FV(A388,"Volume")</f>
        <v>343111</v>
      </c>
      <c r="U388" s="3" cm="1">
        <f t="array" ref="U388">IFERROR(_FV(A388,"Volume average",TRUE), "NA")</f>
        <v>875684</v>
      </c>
      <c r="V388" s="5" cm="1">
        <f t="array" ref="V388">IFERROR(_FV(A388,"Beta"), "NA")</f>
        <v>0.23469999999999999</v>
      </c>
      <c r="W388" s="3" cm="1">
        <f t="array" ref="W388">_FV(A388,"Market cap",TRUE)</f>
        <v>14413810000</v>
      </c>
      <c r="X388" s="7" cm="1">
        <f t="array" ref="X388">IFERROR(_FV(A388,"P/E",TRUE), "NA")</f>
        <v>22.7424</v>
      </c>
      <c r="Y388" t="str" cm="1">
        <f t="array" ref="Y388">_FV(A388,"Instrument type",TRUE)</f>
        <v>Stock</v>
      </c>
      <c r="Z388" s="6" cm="1">
        <f t="array" ref="Z388">_FV(A388,"Last trade time",TRUE)</f>
        <v>45176.643007534374</v>
      </c>
      <c r="AA388" t="s">
        <v>148</v>
      </c>
      <c r="AB388">
        <v>-91300000</v>
      </c>
      <c r="AC388">
        <v>655800000</v>
      </c>
      <c r="AD388">
        <v>597600000</v>
      </c>
      <c r="AE388">
        <v>1986700000</v>
      </c>
      <c r="AF388" s="7" cm="1">
        <f t="array" ref="AF388">IFERROR(_xldudf_FS_EQUITYMETRICS($B388, "ytd_price_return_daily"),"NA")</f>
        <v>-9.7501000000000004E-2</v>
      </c>
    </row>
    <row r="389" spans="1:32" x14ac:dyDescent="0.2">
      <c r="A389" s="1" t="e" vm="388">
        <v>#VALUE!</v>
      </c>
      <c r="B389" t="str" cm="1">
        <f t="array" ref="B389">_FV(A389,"Ticker symbol",TRUE)</f>
        <v>KR</v>
      </c>
      <c r="C389" t="str" cm="1">
        <f t="array" ref="C389">_FV(A389,"Official name",TRUE)</f>
        <v>THE KROGER CO.</v>
      </c>
      <c r="D389" t="str" cm="1">
        <f t="array" ref="D389">_FV(A389,"Headquarters")</f>
        <v>1014 Vine St, CINCINNATI, OH, 45202-1141 US</v>
      </c>
      <c r="E389" s="3" cm="1">
        <f t="array" ref="E389">IFERROR(_FV(A389,"Employees"), "NA")</f>
        <v>430000</v>
      </c>
      <c r="F389" t="str" cm="1">
        <f t="array" ref="F389">_FV(A389,"Industry")</f>
        <v>Food &amp; Drug Retailing</v>
      </c>
      <c r="G389" s="3" cm="1">
        <f t="array" ref="G389">IFERROR(_FV(A389,"Year incorporated",TRUE), "NA")</f>
        <v>1902</v>
      </c>
      <c r="H389" s="3" t="str" cm="1">
        <f t="array" ref="H389">_FV(A389,"Exchange")</f>
        <v>New York Stock Exchange</v>
      </c>
      <c r="I389" t="str" cm="1">
        <f t="array" ref="I389">_FV(A389,"Currency")</f>
        <v>USD</v>
      </c>
      <c r="J389" s="7" cm="1">
        <f t="array" ref="J389">_FV(A389,"Price")</f>
        <v>45.46</v>
      </c>
      <c r="K389" s="7" cm="1">
        <f t="array" ref="K389">_FV(A389,"Previous close",TRUE)</f>
        <v>45.16</v>
      </c>
      <c r="L389" s="7" cm="1">
        <f t="array" ref="L389">_FV(A389,"Change")</f>
        <v>0.3</v>
      </c>
      <c r="M389" s="4" cm="1">
        <f t="array" ref="M389">_FV(A389,"Change (%)",TRUE)</f>
        <v>6.6429999999999996E-3</v>
      </c>
      <c r="N389" s="7" cm="1">
        <f t="array" ref="N389">IFERROR(_FV(A389,"Open"), "NA")</f>
        <v>45.77</v>
      </c>
      <c r="O389" s="7" cm="1">
        <f t="array" ref="O389">IFERROR(_FV(A389,"High"), "NA")</f>
        <v>45.77</v>
      </c>
      <c r="P389" s="7" cm="1">
        <f t="array" ref="P389">IFERROR(_FV(A389,"Low"), "NA")</f>
        <v>45.25</v>
      </c>
      <c r="Q389" s="7" cm="1">
        <f t="array" ref="Q389">IFERROR(_FV(A389,"52 week high",TRUE),"NA")</f>
        <v>52</v>
      </c>
      <c r="R389" s="7" cm="1">
        <f t="array" ref="R389">IFERROR(_FV(A389,"52 week low",TRUE),"NA")</f>
        <v>41.814999999999998</v>
      </c>
      <c r="S389" s="3" cm="1">
        <f t="array" ref="S389">_FV(A389,"Shares outstanding",TRUE)</f>
        <v>717745500</v>
      </c>
      <c r="T389" s="7" cm="1">
        <f t="array" ref="T389">_FV(A389,"Volume")</f>
        <v>1216418</v>
      </c>
      <c r="U389" s="3" cm="1">
        <f t="array" ref="U389">IFERROR(_FV(A389,"Volume average",TRUE), "NA")</f>
        <v>4200230</v>
      </c>
      <c r="V389" s="5" cm="1">
        <f t="array" ref="V389">IFERROR(_FV(A389,"Beta"), "NA")</f>
        <v>0.47689999999999999</v>
      </c>
      <c r="W389" s="3" cm="1">
        <f t="array" ref="W389">_FV(A389,"Market cap",TRUE)</f>
        <v>32628710430</v>
      </c>
      <c r="X389" s="7" cm="1">
        <f t="array" ref="X389">IFERROR(_FV(A389,"P/E",TRUE), "NA")</f>
        <v>12.975099999999999</v>
      </c>
      <c r="Y389" t="str" cm="1">
        <f t="array" ref="Y389">_FV(A389,"Instrument type",TRUE)</f>
        <v>Stock</v>
      </c>
      <c r="Z389" s="6" cm="1">
        <f t="array" ref="Z389">_FV(A389,"Last trade time",TRUE)</f>
        <v>45176.643003888283</v>
      </c>
      <c r="AA389" t="s">
        <v>149</v>
      </c>
      <c r="AB389">
        <v>2244000000</v>
      </c>
      <c r="AC389">
        <v>1015000000</v>
      </c>
      <c r="AD389">
        <v>2234000000</v>
      </c>
      <c r="AE389">
        <v>17238000000</v>
      </c>
      <c r="AF389" s="7" cm="1">
        <f t="array" ref="AF389">IFERROR(_xldudf_FS_EQUITYMETRICS($B389, "ytd_price_return_daily"),"NA")</f>
        <v>9.8700000000000003E-3</v>
      </c>
    </row>
    <row r="390" spans="1:32" x14ac:dyDescent="0.2">
      <c r="A390" s="1" t="e" vm="389">
        <v>#VALUE!</v>
      </c>
      <c r="B390" t="str" cm="1">
        <f t="array" ref="B390">_FV(A390,"Ticker symbol",TRUE)</f>
        <v>MOS</v>
      </c>
      <c r="C390" t="str" cm="1">
        <f t="array" ref="C390">_FV(A390,"Official name",TRUE)</f>
        <v>THE MOSAIC COMPANY</v>
      </c>
      <c r="D390" t="str" cm="1">
        <f t="array" ref="D390">_FV(A390,"Headquarters")</f>
        <v>101 East Kennedy Blvd., Suite 2500, TAMPA, FL, 33602 US</v>
      </c>
      <c r="E390" s="3" cm="1">
        <f t="array" ref="E390">IFERROR(_FV(A390,"Employees"), "NA")</f>
        <v>13570</v>
      </c>
      <c r="F390" t="str" cm="1">
        <f t="array" ref="F390">_FV(A390,"Industry")</f>
        <v>Chemicals</v>
      </c>
      <c r="G390" s="3" cm="1">
        <f t="array" ref="G390">IFERROR(_FV(A390,"Year incorporated",TRUE), "NA")</f>
        <v>2004</v>
      </c>
      <c r="H390" s="3" t="str" cm="1">
        <f t="array" ref="H390">_FV(A390,"Exchange")</f>
        <v>New York Stock Exchange</v>
      </c>
      <c r="I390" t="str" cm="1">
        <f t="array" ref="I390">_FV(A390,"Currency")</f>
        <v>USD</v>
      </c>
      <c r="J390" s="7" cm="1">
        <f t="array" ref="J390">_FV(A390,"Price")</f>
        <v>37.361800000000002</v>
      </c>
      <c r="K390" s="7" cm="1">
        <f t="array" ref="K390">_FV(A390,"Previous close",TRUE)</f>
        <v>38.19</v>
      </c>
      <c r="L390" s="7" cm="1">
        <f t="array" ref="L390">_FV(A390,"Change")</f>
        <v>-0.82820000000000005</v>
      </c>
      <c r="M390" s="4" cm="1">
        <f t="array" ref="M390">_FV(A390,"Change (%)",TRUE)</f>
        <v>-2.1686E-2</v>
      </c>
      <c r="N390" s="7" cm="1">
        <f t="array" ref="N390">IFERROR(_FV(A390,"Open"), "NA")</f>
        <v>37.869999999999997</v>
      </c>
      <c r="O390" s="7" cm="1">
        <f t="array" ref="O390">IFERROR(_FV(A390,"High"), "NA")</f>
        <v>38.223700000000001</v>
      </c>
      <c r="P390" s="7" cm="1">
        <f t="array" ref="P390">IFERROR(_FV(A390,"Low"), "NA")</f>
        <v>37.085000000000001</v>
      </c>
      <c r="Q390" s="7" cm="1">
        <f t="array" ref="Q390">IFERROR(_FV(A390,"52 week high",TRUE),"NA")</f>
        <v>57.157800000000002</v>
      </c>
      <c r="R390" s="7" cm="1">
        <f t="array" ref="R390">IFERROR(_FV(A390,"52 week low",TRUE),"NA")</f>
        <v>31.44</v>
      </c>
      <c r="S390" s="3" cm="1">
        <f t="array" ref="S390">_FV(A390,"Shares outstanding",TRUE)</f>
        <v>332280000</v>
      </c>
      <c r="T390" s="7" cm="1">
        <f t="array" ref="T390">_FV(A390,"Volume")</f>
        <v>1019088</v>
      </c>
      <c r="U390" s="3" cm="1">
        <f t="array" ref="U390">IFERROR(_FV(A390,"Volume average",TRUE), "NA")</f>
        <v>3043686</v>
      </c>
      <c r="V390" s="5" cm="1">
        <f t="array" ref="V390">IFERROR(_FV(A390,"Beta"), "NA")</f>
        <v>1.5268999999999999</v>
      </c>
      <c r="W390" s="3" cm="1">
        <f t="array" ref="W390">_FV(A390,"Market cap",TRUE)</f>
        <v>12414578904</v>
      </c>
      <c r="X390" s="7" cm="1">
        <f t="array" ref="X390">IFERROR(_FV(A390,"P/E",TRUE), "NA")</f>
        <v>6.0308000000000002</v>
      </c>
      <c r="Y390" t="str" cm="1">
        <f t="array" ref="Y390">_FV(A390,"Instrument type",TRUE)</f>
        <v>Stock</v>
      </c>
      <c r="Z390" s="6" cm="1">
        <f t="array" ref="Z390">_FV(A390,"Last trade time",TRUE)</f>
        <v>45176.642993657035</v>
      </c>
      <c r="AA390" t="s">
        <v>150</v>
      </c>
      <c r="AB390">
        <v>3582800000</v>
      </c>
      <c r="AC390">
        <v>735400000</v>
      </c>
      <c r="AD390">
        <v>1699900000</v>
      </c>
      <c r="AE390">
        <v>5533800000</v>
      </c>
      <c r="AF390" s="7" cm="1">
        <f t="array" ref="AF390">IFERROR(_xldudf_FS_EQUITYMETRICS($B390, "ytd_price_return_daily"),"NA")</f>
        <v>-0.10098</v>
      </c>
    </row>
    <row r="391" spans="1:32" x14ac:dyDescent="0.2">
      <c r="A391" s="1" t="e" vm="390">
        <v>#VALUE!</v>
      </c>
      <c r="B391" t="str" cm="1">
        <f t="array" ref="B391">_FV(A391,"Ticker symbol",TRUE)</f>
        <v>PNC</v>
      </c>
      <c r="C391" t="str" cm="1">
        <f t="array" ref="C391">_FV(A391,"Official name",TRUE)</f>
        <v>THE PNC FINANCIAL SERVICES GROUP, INC.</v>
      </c>
      <c r="D391" t="str" cm="1">
        <f t="array" ref="D391">_FV(A391,"Headquarters")</f>
        <v>The Tower At Pnc Plaza, 300 Fifth Avenue, PITTSBURGH, PA, 15222-2401 US</v>
      </c>
      <c r="E391" s="3" cm="1">
        <f t="array" ref="E391">IFERROR(_FV(A391,"Employees"), "NA")</f>
        <v>59894</v>
      </c>
      <c r="F391" t="str" cm="1">
        <f t="array" ref="F391">_FV(A391,"Industry")</f>
        <v>Banking Services</v>
      </c>
      <c r="G391" s="3" cm="1">
        <f t="array" ref="G391">IFERROR(_FV(A391,"Year incorporated",TRUE), "NA")</f>
        <v>1983</v>
      </c>
      <c r="H391" s="3" t="str" cm="1">
        <f t="array" ref="H391">_FV(A391,"Exchange")</f>
        <v>New York Stock Exchange</v>
      </c>
      <c r="I391" t="str" cm="1">
        <f t="array" ref="I391">_FV(A391,"Currency")</f>
        <v>USD</v>
      </c>
      <c r="J391" s="7" cm="1">
        <f t="array" ref="J391">_FV(A391,"Price")</f>
        <v>117.34</v>
      </c>
      <c r="K391" s="7" cm="1">
        <f t="array" ref="K391">_FV(A391,"Previous close",TRUE)</f>
        <v>118.36</v>
      </c>
      <c r="L391" s="7" cm="1">
        <f t="array" ref="L391">_FV(A391,"Change")</f>
        <v>-1.02</v>
      </c>
      <c r="M391" s="4" cm="1">
        <f t="array" ref="M391">_FV(A391,"Change (%)",TRUE)</f>
        <v>-8.6180000000000007E-3</v>
      </c>
      <c r="N391" s="7" cm="1">
        <f t="array" ref="N391">IFERROR(_FV(A391,"Open"), "NA")</f>
        <v>117.4</v>
      </c>
      <c r="O391" s="7" cm="1">
        <f t="array" ref="O391">IFERROR(_FV(A391,"High"), "NA")</f>
        <v>118.59</v>
      </c>
      <c r="P391" s="7" cm="1">
        <f t="array" ref="P391">IFERROR(_FV(A391,"Low"), "NA")</f>
        <v>116.46</v>
      </c>
      <c r="Q391" s="7" cm="1">
        <f t="array" ref="Q391">IFERROR(_FV(A391,"52 week high",TRUE),"NA")</f>
        <v>170.27500000000001</v>
      </c>
      <c r="R391" s="7" cm="1">
        <f t="array" ref="R391">IFERROR(_FV(A391,"52 week low",TRUE),"NA")</f>
        <v>110.31</v>
      </c>
      <c r="S391" s="3" cm="1">
        <f t="array" ref="S391">_FV(A391,"Shares outstanding",TRUE)</f>
        <v>398254600</v>
      </c>
      <c r="T391" s="7" cm="1">
        <f t="array" ref="T391">_FV(A391,"Volume")</f>
        <v>521970</v>
      </c>
      <c r="U391" s="3" cm="1">
        <f t="array" ref="U391">IFERROR(_FV(A391,"Volume average",TRUE), "NA")</f>
        <v>1752903</v>
      </c>
      <c r="V391" s="5" cm="1">
        <f t="array" ref="V391">IFERROR(_FV(A391,"Beta"), "NA")</f>
        <v>1.1308</v>
      </c>
      <c r="W391" s="3" cm="1">
        <f t="array" ref="W391">_FV(A391,"Market cap",TRUE)</f>
        <v>46731194764</v>
      </c>
      <c r="X391" s="7" cm="1">
        <f t="array" ref="X391">IFERROR(_FV(A391,"P/E",TRUE), "NA")</f>
        <v>8.1188000000000002</v>
      </c>
      <c r="Y391" t="str" cm="1">
        <f t="array" ref="Y391">_FV(A391,"Instrument type",TRUE)</f>
        <v>Stock</v>
      </c>
      <c r="Z391" s="6" cm="1">
        <f t="array" ref="Z391">_FV(A391,"Last trade time",TRUE)</f>
        <v>45176.643033957815</v>
      </c>
      <c r="AA391" t="s">
        <v>151</v>
      </c>
      <c r="AB391">
        <v>6041000000</v>
      </c>
      <c r="AC391" t="s">
        <v>26</v>
      </c>
      <c r="AD391" t="s">
        <v>26</v>
      </c>
      <c r="AE391">
        <v>15762000000</v>
      </c>
      <c r="AF391" s="7" cm="1">
        <f t="array" ref="AF391">IFERROR(_xldudf_FS_EQUITYMETRICS($B391, "ytd_price_return_daily"),"NA")</f>
        <v>-0.23711499999999999</v>
      </c>
    </row>
    <row r="392" spans="1:32" x14ac:dyDescent="0.2">
      <c r="A392" s="1" t="e" vm="391">
        <v>#VALUE!</v>
      </c>
      <c r="B392" t="str" cm="1">
        <f t="array" ref="B392">_FV(A392,"Ticker symbol",TRUE)</f>
        <v>PG</v>
      </c>
      <c r="C392" t="str" cm="1">
        <f t="array" ref="C392">_FV(A392,"Official name",TRUE)</f>
        <v>THE PROCTER &amp; GAMBLE COMPANY</v>
      </c>
      <c r="D392" t="str" cm="1">
        <f t="array" ref="D392">_FV(A392,"Headquarters")</f>
        <v>One Procter &amp; Gamble Plaza, CINCINNATI, OH, 45202 US</v>
      </c>
      <c r="E392" s="3" cm="1">
        <f t="array" ref="E392">IFERROR(_FV(A392,"Employees"), "NA")</f>
        <v>107000</v>
      </c>
      <c r="F392" t="str" cm="1">
        <f t="array" ref="F392">_FV(A392,"Industry")</f>
        <v>Personal &amp; Household Products &amp; Services</v>
      </c>
      <c r="G392" s="3" cm="1">
        <f t="array" ref="G392">IFERROR(_FV(A392,"Year incorporated",TRUE), "NA")</f>
        <v>1905</v>
      </c>
      <c r="H392" s="3" t="str" cm="1">
        <f t="array" ref="H392">_FV(A392,"Exchange")</f>
        <v>New York Stock Exchange</v>
      </c>
      <c r="I392" t="str" cm="1">
        <f t="array" ref="I392">_FV(A392,"Currency")</f>
        <v>USD</v>
      </c>
      <c r="J392" s="7" cm="1">
        <f t="array" ref="J392">_FV(A392,"Price")</f>
        <v>153.21</v>
      </c>
      <c r="K392" s="7" cm="1">
        <f t="array" ref="K392">_FV(A392,"Previous close",TRUE)</f>
        <v>152.13999999999999</v>
      </c>
      <c r="L392" s="7" cm="1">
        <f t="array" ref="L392">_FV(A392,"Change")</f>
        <v>1.07</v>
      </c>
      <c r="M392" s="4" cm="1">
        <f t="array" ref="M392">_FV(A392,"Change (%)",TRUE)</f>
        <v>7.0330000000000002E-3</v>
      </c>
      <c r="N392" s="7" cm="1">
        <f t="array" ref="N392">IFERROR(_FV(A392,"Open"), "NA")</f>
        <v>152.57</v>
      </c>
      <c r="O392" s="7" cm="1">
        <f t="array" ref="O392">IFERROR(_FV(A392,"High"), "NA")</f>
        <v>153.56</v>
      </c>
      <c r="P392" s="7" cm="1">
        <f t="array" ref="P392">IFERROR(_FV(A392,"Low"), "NA")</f>
        <v>152.37</v>
      </c>
      <c r="Q392" s="7" cm="1">
        <f t="array" ref="Q392">IFERROR(_FV(A392,"52 week high",TRUE),"NA")</f>
        <v>158.38</v>
      </c>
      <c r="R392" s="7" cm="1">
        <f t="array" ref="R392">IFERROR(_FV(A392,"52 week low",TRUE),"NA")</f>
        <v>122.18</v>
      </c>
      <c r="S392" s="3" cm="1">
        <f t="array" ref="S392">_FV(A392,"Shares outstanding",TRUE)</f>
        <v>2356894000</v>
      </c>
      <c r="T392" s="7" cm="1">
        <f t="array" ref="T392">_FV(A392,"Volume")</f>
        <v>1483176</v>
      </c>
      <c r="U392" s="3" cm="1">
        <f t="array" ref="U392">IFERROR(_FV(A392,"Volume average",TRUE), "NA")</f>
        <v>4704948</v>
      </c>
      <c r="V392" s="5" cm="1">
        <f t="array" ref="V392">IFERROR(_FV(A392,"Beta"), "NA")</f>
        <v>0.41239999999999999</v>
      </c>
      <c r="W392" s="3" cm="1">
        <f t="array" ref="W392">_FV(A392,"Market cap",TRUE)</f>
        <v>361099729740</v>
      </c>
      <c r="X392" s="7" cm="1">
        <f t="array" ref="X392">IFERROR(_FV(A392,"P/E",TRUE), "NA")</f>
        <v>25.795999999999999</v>
      </c>
      <c r="Y392" t="str" cm="1">
        <f t="array" ref="Y392">_FV(A392,"Instrument type",TRUE)</f>
        <v>Stock</v>
      </c>
      <c r="Z392" s="6" cm="1">
        <f t="array" ref="Z392">_FV(A392,"Last trade time",TRUE)</f>
        <v>45176.642988159372</v>
      </c>
      <c r="AA392" t="s">
        <v>152</v>
      </c>
      <c r="AB392">
        <v>14653000000</v>
      </c>
      <c r="AC392" t="s">
        <v>26</v>
      </c>
      <c r="AD392" t="s">
        <v>26</v>
      </c>
      <c r="AE392" t="s">
        <v>26</v>
      </c>
      <c r="AF392" s="7" cm="1">
        <f t="array" ref="AF392">IFERROR(_xldudf_FS_EQUITYMETRICS($B392, "ytd_price_return_daily"),"NA")</f>
        <v>5.8060000000000004E-3</v>
      </c>
    </row>
    <row r="393" spans="1:32" x14ac:dyDescent="0.2">
      <c r="A393" s="1" t="e" vm="392">
        <v>#VALUE!</v>
      </c>
      <c r="B393" t="str" cm="1">
        <f t="array" ref="B393">_FV(A393,"Ticker symbol",TRUE)</f>
        <v>PGR</v>
      </c>
      <c r="C393" t="str" cm="1">
        <f t="array" ref="C393">_FV(A393,"Official name",TRUE)</f>
        <v>THE PROGRESSIVE CORPORATION</v>
      </c>
      <c r="D393" t="str" cm="1">
        <f t="array" ref="D393">_FV(A393,"Headquarters")</f>
        <v>6300 Wilson Mills Rd, MAYFIELD VILLAGE, OH, 44143 US</v>
      </c>
      <c r="E393" s="3" cm="1">
        <f t="array" ref="E393">IFERROR(_FV(A393,"Employees"), "NA")</f>
        <v>55100</v>
      </c>
      <c r="F393" t="str" cm="1">
        <f t="array" ref="F393">_FV(A393,"Industry")</f>
        <v>Insurance</v>
      </c>
      <c r="G393" s="3" cm="1">
        <f t="array" ref="G393">IFERROR(_FV(A393,"Year incorporated",TRUE), "NA")</f>
        <v>1965</v>
      </c>
      <c r="H393" s="3" t="str" cm="1">
        <f t="array" ref="H393">_FV(A393,"Exchange")</f>
        <v>New York Stock Exchange</v>
      </c>
      <c r="I393" t="str" cm="1">
        <f t="array" ref="I393">_FV(A393,"Currency")</f>
        <v>USD</v>
      </c>
      <c r="J393" s="7" cm="1">
        <f t="array" ref="J393">_FV(A393,"Price")</f>
        <v>137.25720000000001</v>
      </c>
      <c r="K393" s="7" cm="1">
        <f t="array" ref="K393">_FV(A393,"Previous close",TRUE)</f>
        <v>134.84</v>
      </c>
      <c r="L393" s="7" cm="1">
        <f t="array" ref="L393">_FV(A393,"Change")</f>
        <v>2.4171999999999998</v>
      </c>
      <c r="M393" s="4" cm="1">
        <f t="array" ref="M393">_FV(A393,"Change (%)",TRUE)</f>
        <v>1.7926000000000001E-2</v>
      </c>
      <c r="N393" s="7" cm="1">
        <f t="array" ref="N393">IFERROR(_FV(A393,"Open"), "NA")</f>
        <v>135.66999999999999</v>
      </c>
      <c r="O393" s="7" cm="1">
        <f t="array" ref="O393">IFERROR(_FV(A393,"High"), "NA")</f>
        <v>137.29499999999999</v>
      </c>
      <c r="P393" s="7" cm="1">
        <f t="array" ref="P393">IFERROR(_FV(A393,"Low"), "NA")</f>
        <v>135.27000000000001</v>
      </c>
      <c r="Q393" s="7" cm="1">
        <f t="array" ref="Q393">IFERROR(_FV(A393,"52 week high",TRUE),"NA")</f>
        <v>149.87</v>
      </c>
      <c r="R393" s="7" cm="1">
        <f t="array" ref="R393">IFERROR(_FV(A393,"52 week low",TRUE),"NA")</f>
        <v>110.04</v>
      </c>
      <c r="S393" s="3" cm="1">
        <f t="array" ref="S393">_FV(A393,"Shares outstanding",TRUE)</f>
        <v>585100000</v>
      </c>
      <c r="T393" s="7" cm="1">
        <f t="array" ref="T393">_FV(A393,"Volume")</f>
        <v>411938</v>
      </c>
      <c r="U393" s="3" cm="1">
        <f t="array" ref="U393">IFERROR(_FV(A393,"Volume average",TRUE), "NA")</f>
        <v>2226748</v>
      </c>
      <c r="V393" s="5" cm="1">
        <f t="array" ref="V393">IFERROR(_FV(A393,"Beta"), "NA")</f>
        <v>0.46689999999999998</v>
      </c>
      <c r="W393" s="3" cm="1">
        <f t="array" ref="W393">_FV(A393,"Market cap",TRUE)</f>
        <v>80309187720</v>
      </c>
      <c r="X393" s="7" cm="1">
        <f t="array" ref="X393">IFERROR(_FV(A393,"P/E",TRUE), "NA")</f>
        <v>46.4664</v>
      </c>
      <c r="Y393" t="str" cm="1">
        <f t="array" ref="Y393">_FV(A393,"Instrument type",TRUE)</f>
        <v>Stock</v>
      </c>
      <c r="Z393" s="6" cm="1">
        <f t="array" ref="Z393">_FV(A393,"Last trade time",TRUE)</f>
        <v>45176.642978483593</v>
      </c>
      <c r="AA393" t="s">
        <v>153</v>
      </c>
      <c r="AB393">
        <v>721500000</v>
      </c>
      <c r="AC393" t="s">
        <v>26</v>
      </c>
      <c r="AD393" t="s">
        <v>26</v>
      </c>
      <c r="AE393">
        <v>5532800000</v>
      </c>
      <c r="AF393" s="7" cm="1">
        <f t="array" ref="AF393">IFERROR(_xldudf_FS_EQUITYMETRICS($B393, "ytd_price_return_daily"),"NA")</f>
        <v>2.9373E-2</v>
      </c>
    </row>
    <row r="394" spans="1:32" x14ac:dyDescent="0.2">
      <c r="A394" s="1" t="e" vm="393">
        <v>#VALUE!</v>
      </c>
      <c r="B394" t="str" cm="1">
        <f t="array" ref="B394">_FV(A394,"Ticker symbol",TRUE)</f>
        <v>RTN</v>
      </c>
      <c r="C394" t="str" cm="1">
        <f t="array" ref="C394">_FV(A394,"Official name",TRUE)</f>
        <v>THE RESTAURANT GROUP PLC</v>
      </c>
      <c r="D394" t="str" cm="1">
        <f t="array" ref="D394">_FV(A394,"Headquarters")</f>
        <v>5-7 Marshalsea Road, LONDON, UNITED KINGDOM-NA, SE1 1EP GB</v>
      </c>
      <c r="E394" s="3" cm="1">
        <f t="array" ref="E394">IFERROR(_FV(A394,"Employees"), "NA")</f>
        <v>16708</v>
      </c>
      <c r="F394" t="str" cm="1">
        <f t="array" ref="F394">_FV(A394,"Industry")</f>
        <v>Hotels &amp; Entertainment Services</v>
      </c>
      <c r="G394" s="3" cm="1">
        <f t="array" ref="G394">IFERROR(_FV(A394,"Year incorporated",TRUE), "NA")</f>
        <v>1954</v>
      </c>
      <c r="H394" s="3" t="str" cm="1">
        <f t="array" ref="H394">_FV(A394,"Exchange")</f>
        <v>London Stock Exchange</v>
      </c>
      <c r="I394" t="str" cm="1">
        <f t="array" ref="I394">_FV(A394,"Currency")</f>
        <v>GBp</v>
      </c>
      <c r="J394" s="7" cm="1">
        <f t="array" ref="J394">_FV(A394,"Price")</f>
        <v>44.338000000000001</v>
      </c>
      <c r="K394" s="7" cm="1">
        <f t="array" ref="K394">_FV(A394,"Previous close",TRUE)</f>
        <v>42.6</v>
      </c>
      <c r="L394" s="7" cm="1">
        <f t="array" ref="L394">_FV(A394,"Change")</f>
        <v>1.738</v>
      </c>
      <c r="M394" s="4" cm="1">
        <f t="array" ref="M394">_FV(A394,"Change (%)",TRUE)</f>
        <v>4.0797999999999994E-2</v>
      </c>
      <c r="N394" s="7" cm="1">
        <f t="array" ref="N394">IFERROR(_FV(A394,"Open"), "NA")</f>
        <v>42.3</v>
      </c>
      <c r="O394" s="7" cm="1">
        <f t="array" ref="O394">IFERROR(_FV(A394,"High"), "NA")</f>
        <v>45.15</v>
      </c>
      <c r="P394" s="7" cm="1">
        <f t="array" ref="P394">IFERROR(_FV(A394,"Low"), "NA")</f>
        <v>42.25</v>
      </c>
      <c r="Q394" s="7" cm="1">
        <f t="array" ref="Q394">IFERROR(_FV(A394,"52 week high",TRUE),"NA")</f>
        <v>51.6</v>
      </c>
      <c r="R394" s="7" cm="1">
        <f t="array" ref="R394">IFERROR(_FV(A394,"52 week low",TRUE),"NA")</f>
        <v>25.06</v>
      </c>
      <c r="S394" s="3" cm="1">
        <f t="array" ref="S394">_FV(A394,"Shares outstanding",TRUE)</f>
        <v>765062400</v>
      </c>
      <c r="T394" s="7" cm="1">
        <f t="array" ref="T394">_FV(A394,"Volume")</f>
        <v>99135706</v>
      </c>
      <c r="U394" s="3" cm="1">
        <f t="array" ref="U394">IFERROR(_FV(A394,"Volume average",TRUE), "NA")</f>
        <v>511490</v>
      </c>
      <c r="V394" s="5" cm="1">
        <f t="array" ref="V394">IFERROR(_FV(A394,"Beta"), "NA")</f>
        <v>2.9531999999999998</v>
      </c>
      <c r="W394" s="3" cm="1">
        <f t="array" ref="W394">_FV(A394,"Market cap",TRUE)</f>
        <v>325916600</v>
      </c>
      <c r="X394" s="7" cm="1">
        <f t="array" ref="X394">IFERROR(_FV(A394,"P/E",TRUE), "NA")</f>
        <v>0</v>
      </c>
      <c r="Y394" t="str" cm="1">
        <f t="array" ref="Y394">_FV(A394,"Instrument type",TRUE)</f>
        <v>Stock</v>
      </c>
      <c r="Z394" s="6" cm="1">
        <f t="array" ref="Z394">_FV(A394,"Last trade time",TRUE)</f>
        <v>45176.630245914064</v>
      </c>
      <c r="AA394" t="s">
        <v>64</v>
      </c>
      <c r="AB394" t="s">
        <v>26</v>
      </c>
      <c r="AC394" t="s">
        <v>26</v>
      </c>
      <c r="AD394" t="s">
        <v>26</v>
      </c>
      <c r="AE394" t="s">
        <v>26</v>
      </c>
      <c r="AF394" s="7" t="str" cm="1">
        <f t="array" ref="AF394">IFERROR(_xldudf_FS_EQUITYMETRICS($B394, "ytd_price_return_daily"),"NA")</f>
        <v>No data</v>
      </c>
    </row>
    <row r="395" spans="1:32" x14ac:dyDescent="0.2">
      <c r="A395" s="1" t="e" vm="394">
        <v>#VALUE!</v>
      </c>
      <c r="B395" t="str" cm="1">
        <f t="array" ref="B395">_FV(A395,"Ticker symbol",TRUE)</f>
        <v>SHW</v>
      </c>
      <c r="C395" t="str" cm="1">
        <f t="array" ref="C395">_FV(A395,"Official name",TRUE)</f>
        <v>THE SHERWIN-WILLIAMS COMPANY</v>
      </c>
      <c r="D395" t="str" cm="1">
        <f t="array" ref="D395">_FV(A395,"Headquarters")</f>
        <v>101 West Prospect Avenue, CLEVELAND, OH, 44115-1075 US</v>
      </c>
      <c r="E395" s="3" cm="1">
        <f t="array" ref="E395">IFERROR(_FV(A395,"Employees"), "NA")</f>
        <v>64366</v>
      </c>
      <c r="F395" t="str" cm="1">
        <f t="array" ref="F395">_FV(A395,"Industry")</f>
        <v>Chemicals</v>
      </c>
      <c r="G395" s="3" cm="1">
        <f t="array" ref="G395">IFERROR(_FV(A395,"Year incorporated",TRUE), "NA")</f>
        <v>1884</v>
      </c>
      <c r="H395" s="3" t="str" cm="1">
        <f t="array" ref="H395">_FV(A395,"Exchange")</f>
        <v>New York Stock Exchange</v>
      </c>
      <c r="I395" t="str" cm="1">
        <f t="array" ref="I395">_FV(A395,"Currency")</f>
        <v>USD</v>
      </c>
      <c r="J395" s="7" cm="1">
        <f t="array" ref="J395">_FV(A395,"Price")</f>
        <v>269.79000000000002</v>
      </c>
      <c r="K395" s="7" cm="1">
        <f t="array" ref="K395">_FV(A395,"Previous close",TRUE)</f>
        <v>269.07</v>
      </c>
      <c r="L395" s="7" cm="1">
        <f t="array" ref="L395">_FV(A395,"Change")</f>
        <v>0.72</v>
      </c>
      <c r="M395" s="4" cm="1">
        <f t="array" ref="M395">_FV(A395,"Change (%)",TRUE)</f>
        <v>2.676E-3</v>
      </c>
      <c r="N395" s="7" cm="1">
        <f t="array" ref="N395">IFERROR(_FV(A395,"Open"), "NA")</f>
        <v>268.57499999999999</v>
      </c>
      <c r="O395" s="7" cm="1">
        <f t="array" ref="O395">IFERROR(_FV(A395,"High"), "NA")</f>
        <v>269.89</v>
      </c>
      <c r="P395" s="7" cm="1">
        <f t="array" ref="P395">IFERROR(_FV(A395,"Low"), "NA")</f>
        <v>267.82</v>
      </c>
      <c r="Q395" s="7" cm="1">
        <f t="array" ref="Q395">IFERROR(_FV(A395,"52 week high",TRUE),"NA")</f>
        <v>283.8</v>
      </c>
      <c r="R395" s="7" cm="1">
        <f t="array" ref="R395">IFERROR(_FV(A395,"52 week low",TRUE),"NA")</f>
        <v>195.24</v>
      </c>
      <c r="S395" s="3" cm="1">
        <f t="array" ref="S395">_FV(A395,"Shares outstanding",TRUE)</f>
        <v>257148600</v>
      </c>
      <c r="T395" s="7" cm="1">
        <f t="array" ref="T395">_FV(A395,"Volume")</f>
        <v>201713</v>
      </c>
      <c r="U395" s="3" cm="1">
        <f t="array" ref="U395">IFERROR(_FV(A395,"Volume average",TRUE), "NA")</f>
        <v>1295738</v>
      </c>
      <c r="V395" s="5" cm="1">
        <f t="array" ref="V395">IFERROR(_FV(A395,"Beta"), "NA")</f>
        <v>1.0972</v>
      </c>
      <c r="W395" s="3" cm="1">
        <f t="array" ref="W395">_FV(A395,"Market cap",TRUE)</f>
        <v>69376120794</v>
      </c>
      <c r="X395" s="7" cm="1">
        <f t="array" ref="X395">IFERROR(_FV(A395,"P/E",TRUE), "NA")</f>
        <v>29.8629</v>
      </c>
      <c r="Y395" t="str" cm="1">
        <f t="array" ref="Y395">_FV(A395,"Instrument type",TRUE)</f>
        <v>Stock</v>
      </c>
      <c r="Z395" s="6" cm="1">
        <f t="array" ref="Z395">_FV(A395,"Last trade time",TRUE)</f>
        <v>45176.642929363283</v>
      </c>
      <c r="AA395" t="s">
        <v>154</v>
      </c>
      <c r="AB395">
        <v>2020100000</v>
      </c>
      <c r="AC395">
        <v>198800000</v>
      </c>
      <c r="AD395">
        <v>2607400000</v>
      </c>
      <c r="AE395">
        <v>5960700000</v>
      </c>
      <c r="AF395" s="7" cm="1">
        <f t="array" ref="AF395">IFERROR(_xldudf_FS_EQUITYMETRICS($B395, "ytd_price_return_daily"),"NA")</f>
        <v>0.13592899999999999</v>
      </c>
    </row>
    <row r="396" spans="1:32" x14ac:dyDescent="0.2">
      <c r="A396" s="1" t="e" vm="395">
        <v>#VALUE!</v>
      </c>
      <c r="B396" t="str" cm="1">
        <f t="array" ref="B396">_FV(A396,"Ticker symbol",TRUE)</f>
        <v>SO</v>
      </c>
      <c r="C396" t="str" cm="1">
        <f t="array" ref="C396">_FV(A396,"Official name",TRUE)</f>
        <v>THE SOUTHERN COMPANY</v>
      </c>
      <c r="D396" t="str" cm="1">
        <f t="array" ref="D396">_FV(A396,"Headquarters")</f>
        <v>30 Ivan Allen Jr Blvd NW, ATLANTA, GA, 30308 US</v>
      </c>
      <c r="E396" s="3" cm="1">
        <f t="array" ref="E396">IFERROR(_FV(A396,"Employees"), "NA")</f>
        <v>27700</v>
      </c>
      <c r="F396" t="str" cm="1">
        <f t="array" ref="F396">_FV(A396,"Industry")</f>
        <v>Electrical Utilities &amp; IPPs</v>
      </c>
      <c r="G396" s="3" cm="1">
        <f t="array" ref="G396">IFERROR(_FV(A396,"Year incorporated",TRUE), "NA")</f>
        <v>1945</v>
      </c>
      <c r="H396" s="3" t="str" cm="1">
        <f t="array" ref="H396">_FV(A396,"Exchange")</f>
        <v>New York Stock Exchange</v>
      </c>
      <c r="I396" t="str" cm="1">
        <f t="array" ref="I396">_FV(A396,"Currency")</f>
        <v>USD</v>
      </c>
      <c r="J396" s="7" cm="1">
        <f t="array" ref="J396">_FV(A396,"Price")</f>
        <v>67.790000000000006</v>
      </c>
      <c r="K396" s="7" cm="1">
        <f t="array" ref="K396">_FV(A396,"Previous close",TRUE)</f>
        <v>66.25</v>
      </c>
      <c r="L396" s="7" cm="1">
        <f t="array" ref="L396">_FV(A396,"Change")</f>
        <v>1.54</v>
      </c>
      <c r="M396" s="4" cm="1">
        <f t="array" ref="M396">_FV(A396,"Change (%)",TRUE)</f>
        <v>2.3245000000000002E-2</v>
      </c>
      <c r="N396" s="7" cm="1">
        <f t="array" ref="N396">IFERROR(_FV(A396,"Open"), "NA")</f>
        <v>66.84</v>
      </c>
      <c r="O396" s="7" cm="1">
        <f t="array" ref="O396">IFERROR(_FV(A396,"High"), "NA")</f>
        <v>67.88</v>
      </c>
      <c r="P396" s="7" cm="1">
        <f t="array" ref="P396">IFERROR(_FV(A396,"Low"), "NA")</f>
        <v>66.760000000000005</v>
      </c>
      <c r="Q396" s="7" cm="1">
        <f t="array" ref="Q396">IFERROR(_FV(A396,"52 week high",TRUE),"NA")</f>
        <v>80.319999999999993</v>
      </c>
      <c r="R396" s="7" cm="1">
        <f t="array" ref="R396">IFERROR(_FV(A396,"52 week low",TRUE),"NA")</f>
        <v>58.85</v>
      </c>
      <c r="S396" s="3" cm="1">
        <f t="array" ref="S396">_FV(A396,"Shares outstanding",TRUE)</f>
        <v>1090547000</v>
      </c>
      <c r="T396" s="7" cm="1">
        <f t="array" ref="T396">_FV(A396,"Volume")</f>
        <v>1120245</v>
      </c>
      <c r="U396" s="3" cm="1">
        <f t="array" ref="U396">IFERROR(_FV(A396,"Volume average",TRUE), "NA")</f>
        <v>3199834</v>
      </c>
      <c r="V396" s="5" cm="1">
        <f t="array" ref="V396">IFERROR(_FV(A396,"Beta"), "NA")</f>
        <v>0.52510000000000001</v>
      </c>
      <c r="W396" s="3" cm="1">
        <f t="array" ref="W396">_FV(A396,"Market cap",TRUE)</f>
        <v>72248710000</v>
      </c>
      <c r="X396" s="7" cm="1">
        <f t="array" ref="X396">IFERROR(_FV(A396,"P/E",TRUE), "NA")</f>
        <v>23.4465</v>
      </c>
      <c r="Y396" t="str" cm="1">
        <f t="array" ref="Y396">_FV(A396,"Instrument type",TRUE)</f>
        <v>Stock</v>
      </c>
      <c r="Z396" s="6" cm="1">
        <f t="array" ref="Z396">_FV(A396,"Last trade time",TRUE)</f>
        <v>45176.643002892968</v>
      </c>
      <c r="AA396" t="s">
        <v>155</v>
      </c>
      <c r="AB396">
        <v>3535000000</v>
      </c>
      <c r="AC396">
        <v>1917000000</v>
      </c>
      <c r="AD396">
        <v>2067000000</v>
      </c>
      <c r="AE396">
        <v>15724000000</v>
      </c>
      <c r="AF396" s="7" cm="1">
        <f t="array" ref="AF396">IFERROR(_xldudf_FS_EQUITYMETRICS($B396, "ytd_price_return_daily"),"NA")</f>
        <v>-7.1558999999999998E-2</v>
      </c>
    </row>
    <row r="397" spans="1:32" x14ac:dyDescent="0.2">
      <c r="A397" s="1" t="e" vm="396">
        <v>#VALUE!</v>
      </c>
      <c r="B397" t="str" cm="1">
        <f t="array" ref="B397">_FV(A397,"Ticker symbol",TRUE)</f>
        <v>TJX</v>
      </c>
      <c r="C397" t="str" cm="1">
        <f t="array" ref="C397">_FV(A397,"Official name",TRUE)</f>
        <v>THE TJX COMPANIES, INC.</v>
      </c>
      <c r="D397" t="str" cm="1">
        <f t="array" ref="D397">_FV(A397,"Headquarters")</f>
        <v>770 Cochituate Rd, FRAMINGHAM, MA, 01701 US</v>
      </c>
      <c r="E397" s="3" cm="1">
        <f t="array" ref="E397">IFERROR(_FV(A397,"Employees"), "NA")</f>
        <v>329000</v>
      </c>
      <c r="F397" t="str" cm="1">
        <f t="array" ref="F397">_FV(A397,"Industry")</f>
        <v>Diversified Retail</v>
      </c>
      <c r="G397" s="3" cm="1">
        <f t="array" ref="G397">IFERROR(_FV(A397,"Year incorporated",TRUE), "NA")</f>
        <v>1962</v>
      </c>
      <c r="H397" s="3" t="str" cm="1">
        <f t="array" ref="H397">_FV(A397,"Exchange")</f>
        <v>New York Stock Exchange</v>
      </c>
      <c r="I397" t="str" cm="1">
        <f t="array" ref="I397">_FV(A397,"Currency")</f>
        <v>USD</v>
      </c>
      <c r="J397" s="7" cm="1">
        <f t="array" ref="J397">_FV(A397,"Price")</f>
        <v>91.36</v>
      </c>
      <c r="K397" s="7" cm="1">
        <f t="array" ref="K397">_FV(A397,"Previous close",TRUE)</f>
        <v>90.76</v>
      </c>
      <c r="L397" s="7" cm="1">
        <f t="array" ref="L397">_FV(A397,"Change")</f>
        <v>0.6</v>
      </c>
      <c r="M397" s="4" cm="1">
        <f t="array" ref="M397">_FV(A397,"Change (%)",TRUE)</f>
        <v>6.6110000000000006E-3</v>
      </c>
      <c r="N397" s="7" cm="1">
        <f t="array" ref="N397">IFERROR(_FV(A397,"Open"), "NA")</f>
        <v>90.88</v>
      </c>
      <c r="O397" s="7" cm="1">
        <f t="array" ref="O397">IFERROR(_FV(A397,"High"), "NA")</f>
        <v>91.408600000000007</v>
      </c>
      <c r="P397" s="7" cm="1">
        <f t="array" ref="P397">IFERROR(_FV(A397,"Low"), "NA")</f>
        <v>90.81</v>
      </c>
      <c r="Q397" s="7" cm="1">
        <f t="array" ref="Q397">IFERROR(_FV(A397,"52 week high",TRUE),"NA")</f>
        <v>92.865600000000001</v>
      </c>
      <c r="R397" s="7" cm="1">
        <f t="array" ref="R397">IFERROR(_FV(A397,"52 week low",TRUE),"NA")</f>
        <v>59.78</v>
      </c>
      <c r="S397" s="3" cm="1">
        <f t="array" ref="S397">_FV(A397,"Shares outstanding",TRUE)</f>
        <v>1144081000</v>
      </c>
      <c r="T397" s="7" cm="1">
        <f t="array" ref="T397">_FV(A397,"Volume")</f>
        <v>1045617</v>
      </c>
      <c r="U397" s="3" cm="1">
        <f t="array" ref="U397">IFERROR(_FV(A397,"Volume average",TRUE), "NA")</f>
        <v>5421748</v>
      </c>
      <c r="V397" s="5" cm="1">
        <f t="array" ref="V397">IFERROR(_FV(A397,"Beta"), "NA")</f>
        <v>0.89949999999999997</v>
      </c>
      <c r="W397" s="3" cm="1">
        <f t="array" ref="W397">_FV(A397,"Market cap",TRUE)</f>
        <v>104523240160</v>
      </c>
      <c r="X397" s="7" cm="1">
        <f t="array" ref="X397">IFERROR(_FV(A397,"P/E",TRUE), "NA")</f>
        <v>26.6234</v>
      </c>
      <c r="Y397" t="str" cm="1">
        <f t="array" ref="Y397">_FV(A397,"Instrument type",TRUE)</f>
        <v>Stock</v>
      </c>
      <c r="Z397" s="6" cm="1">
        <f t="array" ref="Z397">_FV(A397,"Last trade time",TRUE)</f>
        <v>45176.643087106248</v>
      </c>
      <c r="AA397" t="s">
        <v>156</v>
      </c>
      <c r="AB397">
        <v>3498000000</v>
      </c>
      <c r="AC397">
        <v>5477000000</v>
      </c>
      <c r="AD397">
        <v>563000000</v>
      </c>
      <c r="AE397">
        <v>10305000000</v>
      </c>
      <c r="AF397" s="7" cm="1">
        <f t="array" ref="AF397">IFERROR(_xldudf_FS_EQUITYMETRICS($B397, "ytd_price_return_daily"),"NA")</f>
        <v>0.151005</v>
      </c>
    </row>
    <row r="398" spans="1:32" x14ac:dyDescent="0.2">
      <c r="A398" s="1" t="e" vm="397">
        <v>#VALUE!</v>
      </c>
      <c r="B398" t="str" cm="1">
        <f t="array" ref="B398">_FV(A398,"Ticker symbol",TRUE)</f>
        <v>TRV</v>
      </c>
      <c r="C398" t="str" cm="1">
        <f t="array" ref="C398">_FV(A398,"Official name",TRUE)</f>
        <v>The Travelers Companies, Inc.</v>
      </c>
      <c r="D398" t="str" cm="1">
        <f t="array" ref="D398">_FV(A398,"Headquarters")</f>
        <v>385 WASHINGTON ST, SAINT PAUL, MN, 55102 US</v>
      </c>
      <c r="E398" s="3" cm="1">
        <f t="array" ref="E398">IFERROR(_FV(A398,"Employees"), "NA")</f>
        <v>32500</v>
      </c>
      <c r="F398" t="str" cm="1">
        <f t="array" ref="F398">_FV(A398,"Industry")</f>
        <v>Insurance</v>
      </c>
      <c r="G398" s="3" cm="1">
        <f t="array" ref="G398">IFERROR(_FV(A398,"Year incorporated",TRUE), "NA")</f>
        <v>1853</v>
      </c>
      <c r="H398" s="3" t="str" cm="1">
        <f t="array" ref="H398">_FV(A398,"Exchange")</f>
        <v>New York Stock Exchange</v>
      </c>
      <c r="I398" t="str" cm="1">
        <f t="array" ref="I398">_FV(A398,"Currency")</f>
        <v>USD</v>
      </c>
      <c r="J398" s="7" cm="1">
        <f t="array" ref="J398">_FV(A398,"Price")</f>
        <v>161.13</v>
      </c>
      <c r="K398" s="7" cm="1">
        <f t="array" ref="K398">_FV(A398,"Previous close",TRUE)</f>
        <v>159.61000000000001</v>
      </c>
      <c r="L398" s="7" cm="1">
        <f t="array" ref="L398">_FV(A398,"Change")</f>
        <v>1.52</v>
      </c>
      <c r="M398" s="4" cm="1">
        <f t="array" ref="M398">_FV(A398,"Change (%)",TRUE)</f>
        <v>9.5230000000000002E-3</v>
      </c>
      <c r="N398" s="7" cm="1">
        <f t="array" ref="N398">IFERROR(_FV(A398,"Open"), "NA")</f>
        <v>159.94999999999999</v>
      </c>
      <c r="O398" s="7" cm="1">
        <f t="array" ref="O398">IFERROR(_FV(A398,"High"), "NA")</f>
        <v>161.69</v>
      </c>
      <c r="P398" s="7" cm="1">
        <f t="array" ref="P398">IFERROR(_FV(A398,"Low"), "NA")</f>
        <v>159.94999999999999</v>
      </c>
      <c r="Q398" s="7" cm="1">
        <f t="array" ref="Q398">IFERROR(_FV(A398,"52 week high",TRUE),"NA")</f>
        <v>194.51</v>
      </c>
      <c r="R398" s="7" cm="1">
        <f t="array" ref="R398">IFERROR(_FV(A398,"52 week low",TRUE),"NA")</f>
        <v>149.64670000000001</v>
      </c>
      <c r="S398" s="3" cm="1">
        <f t="array" ref="S398">_FV(A398,"Shares outstanding",TRUE)</f>
        <v>228942300</v>
      </c>
      <c r="T398" s="7" cm="1">
        <f t="array" ref="T398">_FV(A398,"Volume")</f>
        <v>225731</v>
      </c>
      <c r="U398" s="3" cm="1">
        <f t="array" ref="U398">IFERROR(_FV(A398,"Volume average",TRUE), "NA")</f>
        <v>1076608</v>
      </c>
      <c r="V398" s="5" cm="1">
        <f t="array" ref="V398">IFERROR(_FV(A398,"Beta"), "NA")</f>
        <v>0.61160000000000003</v>
      </c>
      <c r="W398" s="3" cm="1">
        <f t="array" ref="W398">_FV(A398,"Market cap",TRUE)</f>
        <v>36770430000</v>
      </c>
      <c r="X398" s="7" cm="1">
        <f t="array" ref="X398">IFERROR(_FV(A398,"P/E",TRUE), "NA")</f>
        <v>16.973199999999999</v>
      </c>
      <c r="Y398" t="str" cm="1">
        <f t="array" ref="Y398">_FV(A398,"Instrument type",TRUE)</f>
        <v>Stock</v>
      </c>
      <c r="Z398" s="6" cm="1">
        <f t="array" ref="Z398">_FV(A398,"Last trade time",TRUE)</f>
        <v>45176.642983078127</v>
      </c>
      <c r="AA398" t="s">
        <v>40</v>
      </c>
      <c r="AB398">
        <v>2842000000</v>
      </c>
      <c r="AC398" t="s">
        <v>26</v>
      </c>
      <c r="AD398" t="s">
        <v>26</v>
      </c>
      <c r="AE398">
        <v>3696000000</v>
      </c>
      <c r="AF398" s="7" cm="1">
        <f t="array" ref="AF398">IFERROR(_xldudf_FS_EQUITYMETRICS($B398, "ytd_price_return_daily"),"NA")</f>
        <v>-0.144541</v>
      </c>
    </row>
    <row r="399" spans="1:32" x14ac:dyDescent="0.2">
      <c r="A399" s="1" t="e" vm="398">
        <v>#VALUE!</v>
      </c>
      <c r="B399" t="str" cm="1">
        <f t="array" ref="B399">_FV(A399,"Ticker symbol",TRUE)</f>
        <v>DIS</v>
      </c>
      <c r="C399" t="str" cm="1">
        <f t="array" ref="C399">_FV(A399,"Official name",TRUE)</f>
        <v>THE WALT DISNEY COMPANY</v>
      </c>
      <c r="D399" t="str" cm="1">
        <f t="array" ref="D399">_FV(A399,"Headquarters")</f>
        <v>500 S Buena Vista St, BURBANK, CA, 91521-0001 US</v>
      </c>
      <c r="E399" s="3" cm="1">
        <f t="array" ref="E399">IFERROR(_FV(A399,"Employees"), "NA")</f>
        <v>220000</v>
      </c>
      <c r="F399" t="str" cm="1">
        <f t="array" ref="F399">_FV(A399,"Industry")</f>
        <v>Media &amp; Publishing</v>
      </c>
      <c r="G399" s="3" cm="1">
        <f t="array" ref="G399">IFERROR(_FV(A399,"Year incorporated",TRUE), "NA")</f>
        <v>2018</v>
      </c>
      <c r="H399" s="3" t="str" cm="1">
        <f t="array" ref="H399">_FV(A399,"Exchange")</f>
        <v>New York Stock Exchange</v>
      </c>
      <c r="I399" t="str" cm="1">
        <f t="array" ref="I399">_FV(A399,"Currency")</f>
        <v>USD</v>
      </c>
      <c r="J399" s="7" cm="1">
        <f t="array" ref="J399">_FV(A399,"Price")</f>
        <v>80.071100000000001</v>
      </c>
      <c r="K399" s="7" cm="1">
        <f t="array" ref="K399">_FV(A399,"Previous close",TRUE)</f>
        <v>80.98</v>
      </c>
      <c r="L399" s="7" cm="1">
        <f t="array" ref="L399">_FV(A399,"Change")</f>
        <v>-0.90890000000000004</v>
      </c>
      <c r="M399" s="4" cm="1">
        <f t="array" ref="M399">_FV(A399,"Change (%)",TRUE)</f>
        <v>-1.1224000000000001E-2</v>
      </c>
      <c r="N399" s="7" cm="1">
        <f t="array" ref="N399">IFERROR(_FV(A399,"Open"), "NA")</f>
        <v>80.790000000000006</v>
      </c>
      <c r="O399" s="7" cm="1">
        <f t="array" ref="O399">IFERROR(_FV(A399,"High"), "NA")</f>
        <v>80.84</v>
      </c>
      <c r="P399" s="7" cm="1">
        <f t="array" ref="P399">IFERROR(_FV(A399,"Low"), "NA")</f>
        <v>80.03</v>
      </c>
      <c r="Q399" s="7" cm="1">
        <f t="array" ref="Q399">IFERROR(_FV(A399,"52 week high",TRUE),"NA")</f>
        <v>118.18</v>
      </c>
      <c r="R399" s="7" cm="1">
        <f t="array" ref="R399">IFERROR(_FV(A399,"52 week low",TRUE),"NA")</f>
        <v>80.03</v>
      </c>
      <c r="S399" s="3" cm="1">
        <f t="array" ref="S399">_FV(A399,"Shares outstanding",TRUE)</f>
        <v>1829779000</v>
      </c>
      <c r="T399" s="7" cm="1">
        <f t="array" ref="T399">_FV(A399,"Volume")</f>
        <v>4791997</v>
      </c>
      <c r="U399" s="3" cm="1">
        <f t="array" ref="U399">IFERROR(_FV(A399,"Volume average",TRUE), "NA")</f>
        <v>16785617</v>
      </c>
      <c r="V399" s="5" cm="1">
        <f t="array" ref="V399">IFERROR(_FV(A399,"Beta"), "NA")</f>
        <v>1.2867</v>
      </c>
      <c r="W399" s="3" cm="1">
        <f t="array" ref="W399">_FV(A399,"Market cap",TRUE)</f>
        <v>146512417286</v>
      </c>
      <c r="X399" s="7" cm="1">
        <f t="array" ref="X399">IFERROR(_FV(A399,"P/E",TRUE), "NA")</f>
        <v>65.763599999999997</v>
      </c>
      <c r="Y399" t="str" cm="1">
        <f t="array" ref="Y399">_FV(A399,"Instrument type",TRUE)</f>
        <v>Stock</v>
      </c>
      <c r="Z399" s="6" cm="1">
        <f t="array" ref="Z399">_FV(A399,"Last trade time",TRUE)</f>
        <v>45176.643027383594</v>
      </c>
      <c r="AA399" t="s">
        <v>157</v>
      </c>
      <c r="AB399">
        <v>3145000000</v>
      </c>
      <c r="AC399">
        <v>11615000000</v>
      </c>
      <c r="AD399">
        <v>10653000000</v>
      </c>
      <c r="AE399">
        <v>29073000000</v>
      </c>
      <c r="AF399" s="7" cm="1">
        <f t="array" ref="AF399">IFERROR(_xldudf_FS_EQUITYMETRICS($B399, "ytd_price_return_daily"),"NA")</f>
        <v>-6.5492999999999996E-2</v>
      </c>
    </row>
    <row r="400" spans="1:32" x14ac:dyDescent="0.2">
      <c r="A400" s="1" t="e" vm="399">
        <v>#VALUE!</v>
      </c>
      <c r="B400" t="str" cm="1">
        <f t="array" ref="B400">_FV(A400,"Ticker symbol",TRUE)</f>
        <v>WU</v>
      </c>
      <c r="C400" t="str" cm="1">
        <f t="array" ref="C400">_FV(A400,"Official name",TRUE)</f>
        <v>THE WESTERN UNION COMPANY</v>
      </c>
      <c r="D400" t="str" cm="1">
        <f t="array" ref="D400">_FV(A400,"Headquarters")</f>
        <v>7001 East Belleview Avenue, DENVER, CO, 80237 US</v>
      </c>
      <c r="E400" s="3" cm="1">
        <f t="array" ref="E400">IFERROR(_FV(A400,"Employees"), "NA")</f>
        <v>8900</v>
      </c>
      <c r="F400" t="str" cm="1">
        <f t="array" ref="F400">_FV(A400,"Industry")</f>
        <v>Professional &amp; Commercial Services</v>
      </c>
      <c r="G400" s="3" cm="1">
        <f t="array" ref="G400">IFERROR(_FV(A400,"Year incorporated",TRUE), "NA")</f>
        <v>2006</v>
      </c>
      <c r="H400" s="3" t="str" cm="1">
        <f t="array" ref="H400">_FV(A400,"Exchange")</f>
        <v>New York Stock Exchange</v>
      </c>
      <c r="I400" t="str" cm="1">
        <f t="array" ref="I400">_FV(A400,"Currency")</f>
        <v>USD</v>
      </c>
      <c r="J400" s="7" cm="1">
        <f t="array" ref="J400">_FV(A400,"Price")</f>
        <v>12.625</v>
      </c>
      <c r="K400" s="7" cm="1">
        <f t="array" ref="K400">_FV(A400,"Previous close",TRUE)</f>
        <v>12.65</v>
      </c>
      <c r="L400" s="7" cm="1">
        <f t="array" ref="L400">_FV(A400,"Change")</f>
        <v>-2.5000000000000001E-2</v>
      </c>
      <c r="M400" s="4" cm="1">
        <f t="array" ref="M400">_FV(A400,"Change (%)",TRUE)</f>
        <v>-1.9759999999999999E-3</v>
      </c>
      <c r="N400" s="7" cm="1">
        <f t="array" ref="N400">IFERROR(_FV(A400,"Open"), "NA")</f>
        <v>12.605</v>
      </c>
      <c r="O400" s="7" cm="1">
        <f t="array" ref="O400">IFERROR(_FV(A400,"High"), "NA")</f>
        <v>12.77</v>
      </c>
      <c r="P400" s="7" cm="1">
        <f t="array" ref="P400">IFERROR(_FV(A400,"Low"), "NA")</f>
        <v>12.5608</v>
      </c>
      <c r="Q400" s="7" cm="1">
        <f t="array" ref="Q400">IFERROR(_FV(A400,"52 week high",TRUE),"NA")</f>
        <v>15.445</v>
      </c>
      <c r="R400" s="7" cm="1">
        <f t="array" ref="R400">IFERROR(_FV(A400,"52 week low",TRUE),"NA")</f>
        <v>10.07</v>
      </c>
      <c r="S400" s="3" cm="1">
        <f t="array" ref="S400">_FV(A400,"Shares outstanding",TRUE)</f>
        <v>374534800</v>
      </c>
      <c r="T400" s="7" cm="1">
        <f t="array" ref="T400">_FV(A400,"Volume")</f>
        <v>1332955</v>
      </c>
      <c r="U400" s="3" cm="1">
        <f t="array" ref="U400">IFERROR(_FV(A400,"Volume average",TRUE), "NA")</f>
        <v>3640509</v>
      </c>
      <c r="V400" s="5" cm="1">
        <f t="array" ref="V400">IFERROR(_FV(A400,"Beta"), "NA")</f>
        <v>0.87609999999999999</v>
      </c>
      <c r="W400" s="3" cm="1">
        <f t="array" ref="W400">_FV(A400,"Market cap",TRUE)</f>
        <v>4728501850</v>
      </c>
      <c r="X400" s="7" cm="1">
        <f t="array" ref="X400">IFERROR(_FV(A400,"P/E",TRUE), "NA")</f>
        <v>6.4157999999999999</v>
      </c>
      <c r="Y400" t="str" cm="1">
        <f t="array" ref="Y400">_FV(A400,"Instrument type",TRUE)</f>
        <v>Stock</v>
      </c>
      <c r="Z400" s="6" cm="1">
        <f t="array" ref="Z400">_FV(A400,"Last trade time",TRUE)</f>
        <v>45176.64303701328</v>
      </c>
      <c r="AA400" t="s">
        <v>158</v>
      </c>
      <c r="AB400">
        <v>910600000</v>
      </c>
      <c r="AC400">
        <v>1285900000</v>
      </c>
      <c r="AD400" t="s">
        <v>26</v>
      </c>
      <c r="AE400">
        <v>1868000000</v>
      </c>
      <c r="AF400" s="7" cm="1">
        <f t="array" ref="AF400">IFERROR(_xldudf_FS_EQUITYMETRICS($B400, "ytd_price_return_daily"),"NA")</f>
        <v>-9.0776999999999997E-2</v>
      </c>
    </row>
    <row r="401" spans="1:32" x14ac:dyDescent="0.2">
      <c r="A401" s="1" t="e" vm="400">
        <v>#VALUE!</v>
      </c>
      <c r="B401" t="str" cm="1">
        <f t="array" ref="B401">_FV(A401,"Ticker symbol",TRUE)</f>
        <v>WMB</v>
      </c>
      <c r="C401" t="str" cm="1">
        <f t="array" ref="C401">_FV(A401,"Official name",TRUE)</f>
        <v>THE WILLIAMS COMPANIES, INC.</v>
      </c>
      <c r="D401" t="str" cm="1">
        <f t="array" ref="D401">_FV(A401,"Headquarters")</f>
        <v>One Williams Ctr, TULSA, OK, 74172 US</v>
      </c>
      <c r="E401" s="3" cm="1">
        <f t="array" ref="E401">IFERROR(_FV(A401,"Employees"), "NA")</f>
        <v>5043</v>
      </c>
      <c r="F401" t="str" cm="1">
        <f t="array" ref="F401">_FV(A401,"Industry")</f>
        <v>Oil &amp; Gas Related Equipment and Services</v>
      </c>
      <c r="G401" s="3" cm="1">
        <f t="array" ref="G401">IFERROR(_FV(A401,"Year incorporated",TRUE), "NA")</f>
        <v>1987</v>
      </c>
      <c r="H401" s="3" t="str" cm="1">
        <f t="array" ref="H401">_FV(A401,"Exchange")</f>
        <v>New York Stock Exchange</v>
      </c>
      <c r="I401" t="str" cm="1">
        <f t="array" ref="I401">_FV(A401,"Currency")</f>
        <v>USD</v>
      </c>
      <c r="J401" s="7" cm="1">
        <f t="array" ref="J401">_FV(A401,"Price")</f>
        <v>34.195</v>
      </c>
      <c r="K401" s="7" cm="1">
        <f t="array" ref="K401">_FV(A401,"Previous close",TRUE)</f>
        <v>33.840000000000003</v>
      </c>
      <c r="L401" s="7" cm="1">
        <f t="array" ref="L401">_FV(A401,"Change")</f>
        <v>0.35499999999999998</v>
      </c>
      <c r="M401" s="4" cm="1">
        <f t="array" ref="M401">_FV(A401,"Change (%)",TRUE)</f>
        <v>1.0490999999999999E-2</v>
      </c>
      <c r="N401" s="7" cm="1">
        <f t="array" ref="N401">IFERROR(_FV(A401,"Open"), "NA")</f>
        <v>33.92</v>
      </c>
      <c r="O401" s="7" cm="1">
        <f t="array" ref="O401">IFERROR(_FV(A401,"High"), "NA")</f>
        <v>34.199399999999997</v>
      </c>
      <c r="P401" s="7" cm="1">
        <f t="array" ref="P401">IFERROR(_FV(A401,"Low"), "NA")</f>
        <v>33.82</v>
      </c>
      <c r="Q401" s="7" cm="1">
        <f t="array" ref="Q401">IFERROR(_FV(A401,"52 week high",TRUE),"NA")</f>
        <v>35.46</v>
      </c>
      <c r="R401" s="7" cm="1">
        <f t="array" ref="R401">IFERROR(_FV(A401,"52 week low",TRUE),"NA")</f>
        <v>27.8</v>
      </c>
      <c r="S401" s="3" cm="1">
        <f t="array" ref="S401">_FV(A401,"Shares outstanding",TRUE)</f>
        <v>1216422000</v>
      </c>
      <c r="T401" s="7" cm="1">
        <f t="array" ref="T401">_FV(A401,"Volume")</f>
        <v>1552512</v>
      </c>
      <c r="U401" s="3" cm="1">
        <f t="array" ref="U401">IFERROR(_FV(A401,"Volume average",TRUE), "NA")</f>
        <v>5795836</v>
      </c>
      <c r="V401" s="5" cm="1">
        <f t="array" ref="V401">IFERROR(_FV(A401,"Beta"), "NA")</f>
        <v>1.2017</v>
      </c>
      <c r="W401" s="3" cm="1">
        <f t="array" ref="W401">_FV(A401,"Market cap",TRUE)</f>
        <v>41163700000</v>
      </c>
      <c r="X401" s="7" cm="1">
        <f t="array" ref="X401">IFERROR(_FV(A401,"P/E",TRUE), "NA")</f>
        <v>15.08</v>
      </c>
      <c r="Y401" t="str" cm="1">
        <f t="array" ref="Y401">_FV(A401,"Instrument type",TRUE)</f>
        <v>Stock</v>
      </c>
      <c r="Z401" s="6" cm="1">
        <f t="array" ref="Z401">_FV(A401,"Last trade time",TRUE)</f>
        <v>45176.642989721877</v>
      </c>
      <c r="AA401" t="s">
        <v>159</v>
      </c>
      <c r="AB401">
        <v>2049000000</v>
      </c>
      <c r="AC401">
        <v>152000000</v>
      </c>
      <c r="AD401">
        <v>2752000000</v>
      </c>
      <c r="AE401">
        <v>4890000000</v>
      </c>
      <c r="AF401" s="7" cm="1">
        <f t="array" ref="AF401">IFERROR(_xldudf_FS_EQUITYMETRICS($B401, "ytd_price_return_daily"),"NA")</f>
        <v>4.6809000000000003E-2</v>
      </c>
    </row>
    <row r="402" spans="1:32" x14ac:dyDescent="0.2">
      <c r="A402" s="1" t="e" vm="401">
        <v>#VALUE!</v>
      </c>
      <c r="B402" t="str" cm="1">
        <f t="array" ref="B402">_FV(A402,"Ticker symbol",TRUE)</f>
        <v>TMO</v>
      </c>
      <c r="C402" t="str" cm="1">
        <f t="array" ref="C402">_FV(A402,"Official name",TRUE)</f>
        <v>THERMO FISHER SCIENTIFIC INC.</v>
      </c>
      <c r="D402" t="str" cm="1">
        <f t="array" ref="D402">_FV(A402,"Headquarters")</f>
        <v>168 Third Avenue, WALTHAM, MA, 02451 US</v>
      </c>
      <c r="E402" s="3" cm="1">
        <f t="array" ref="E402">IFERROR(_FV(A402,"Employees"), "NA")</f>
        <v>130000</v>
      </c>
      <c r="F402" t="str" cm="1">
        <f t="array" ref="F402">_FV(A402,"Industry")</f>
        <v>Healthcare Equipment &amp; Supplies</v>
      </c>
      <c r="G402" s="3" cm="1">
        <f t="array" ref="G402">IFERROR(_FV(A402,"Year incorporated",TRUE), "NA")</f>
        <v>1960</v>
      </c>
      <c r="H402" s="3" t="str" cm="1">
        <f t="array" ref="H402">_FV(A402,"Exchange")</f>
        <v>New York Stock Exchange</v>
      </c>
      <c r="I402" t="str" cm="1">
        <f t="array" ref="I402">_FV(A402,"Currency")</f>
        <v>USD</v>
      </c>
      <c r="J402" s="7" cm="1">
        <f t="array" ref="J402">_FV(A402,"Price")</f>
        <v>532.94000000000005</v>
      </c>
      <c r="K402" s="7" cm="1">
        <f t="array" ref="K402">_FV(A402,"Previous close",TRUE)</f>
        <v>536.70000000000005</v>
      </c>
      <c r="L402" s="7" cm="1">
        <f t="array" ref="L402">_FV(A402,"Change")</f>
        <v>-3.76</v>
      </c>
      <c r="M402" s="4" cm="1">
        <f t="array" ref="M402">_FV(A402,"Change (%)",TRUE)</f>
        <v>-7.0060000000000001E-3</v>
      </c>
      <c r="N402" s="7" cm="1">
        <f t="array" ref="N402">IFERROR(_FV(A402,"Open"), "NA")</f>
        <v>535.55999999999995</v>
      </c>
      <c r="O402" s="7" cm="1">
        <f t="array" ref="O402">IFERROR(_FV(A402,"High"), "NA")</f>
        <v>538.73</v>
      </c>
      <c r="P402" s="7" cm="1">
        <f t="array" ref="P402">IFERROR(_FV(A402,"Low"), "NA")</f>
        <v>531.22</v>
      </c>
      <c r="Q402" s="7" cm="1">
        <f t="array" ref="Q402">IFERROR(_FV(A402,"52 week high",TRUE),"NA")</f>
        <v>609.85</v>
      </c>
      <c r="R402" s="7" cm="1">
        <f t="array" ref="R402">IFERROR(_FV(A402,"52 week low",TRUE),"NA")</f>
        <v>475.77</v>
      </c>
      <c r="S402" s="3" cm="1">
        <f t="array" ref="S402">_FV(A402,"Shares outstanding",TRUE)</f>
        <v>385949800</v>
      </c>
      <c r="T402" s="7" cm="1">
        <f t="array" ref="T402">_FV(A402,"Volume")</f>
        <v>269274</v>
      </c>
      <c r="U402" s="3" cm="1">
        <f t="array" ref="U402">IFERROR(_FV(A402,"Volume average",TRUE), "NA")</f>
        <v>1077076</v>
      </c>
      <c r="V402" s="5" cm="1">
        <f t="array" ref="V402">IFERROR(_FV(A402,"Beta"), "NA")</f>
        <v>0.77449999999999997</v>
      </c>
      <c r="W402" s="3" cm="1">
        <f t="array" ref="W402">_FV(A402,"Market cap",TRUE)</f>
        <v>205688086412</v>
      </c>
      <c r="X402" s="7" cm="1">
        <f t="array" ref="X402">IFERROR(_FV(A402,"P/E",TRUE), "NA")</f>
        <v>36.6721</v>
      </c>
      <c r="Y402" t="str" cm="1">
        <f t="array" ref="Y402">_FV(A402,"Instrument type",TRUE)</f>
        <v>Stock</v>
      </c>
      <c r="Z402" s="6" cm="1">
        <f t="array" ref="Z402">_FV(A402,"Last trade time",TRUE)</f>
        <v>45176.643031318752</v>
      </c>
      <c r="AA402" t="s">
        <v>160</v>
      </c>
      <c r="AB402">
        <v>6950000000</v>
      </c>
      <c r="AC402">
        <v>8524000000</v>
      </c>
      <c r="AD402">
        <v>9427000000</v>
      </c>
      <c r="AE402">
        <v>17010000000</v>
      </c>
      <c r="AF402" s="7" cm="1">
        <f t="array" ref="AF402">IFERROR(_xldudf_FS_EQUITYMETRICS($B402, "ytd_price_return_daily"),"NA")</f>
        <v>-1.5762000000000002E-2</v>
      </c>
    </row>
    <row r="403" spans="1:32" x14ac:dyDescent="0.2">
      <c r="A403" s="1" t="e" vm="402">
        <v>#VALUE!</v>
      </c>
      <c r="B403" t="str" cm="1">
        <f t="array" ref="B403">_FV(A403,"Ticker symbol",TRUE)</f>
        <v>TMK</v>
      </c>
      <c r="C403" t="str" cm="1">
        <f t="array" ref="C403">_FV(A403,"Official name",TRUE)</f>
        <v>TMK ENERGY LIMITED</v>
      </c>
      <c r="D403" t="str" cm="1">
        <f t="array" ref="D403">_FV(A403,"Headquarters")</f>
        <v>1202 Hay Street, PERTH, WESTERN AUSTRALIA, 6005 AU</v>
      </c>
      <c r="E403" s="3" t="str" cm="1">
        <f t="array" ref="E403">IFERROR(_FV(A403,"Employees"), "NA")</f>
        <v>NA</v>
      </c>
      <c r="F403" t="str" cm="1">
        <f t="array" ref="F403">_FV(A403,"Industry")</f>
        <v>Oil &amp; Gas</v>
      </c>
      <c r="G403" s="3" cm="1">
        <f t="array" ref="G403">IFERROR(_FV(A403,"Year incorporated",TRUE), "NA")</f>
        <v>2007</v>
      </c>
      <c r="H403" s="3" t="str" cm="1">
        <f t="array" ref="H403">_FV(A403,"Exchange")</f>
        <v>Australian Securities Exchange</v>
      </c>
      <c r="I403" t="str" cm="1">
        <f t="array" ref="I403">_FV(A403,"Currency")</f>
        <v>AUD</v>
      </c>
      <c r="J403" s="7" cm="1">
        <f t="array" ref="J403">_FV(A403,"Price")</f>
        <v>1.2999999999999999E-2</v>
      </c>
      <c r="K403" s="7" cm="1">
        <f t="array" ref="K403">_FV(A403,"Previous close",TRUE)</f>
        <v>1.2999999999999999E-2</v>
      </c>
      <c r="L403" s="7" cm="1">
        <f t="array" ref="L403">_FV(A403,"Change")</f>
        <v>0</v>
      </c>
      <c r="M403" s="4" cm="1">
        <f t="array" ref="M403">_FV(A403,"Change (%)",TRUE)</f>
        <v>0</v>
      </c>
      <c r="N403" s="7" cm="1">
        <f t="array" ref="N403">IFERROR(_FV(A403,"Open"), "NA")</f>
        <v>1.2999999999999999E-2</v>
      </c>
      <c r="O403" s="7" cm="1">
        <f t="array" ref="O403">IFERROR(_FV(A403,"High"), "NA")</f>
        <v>1.2999999999999999E-2</v>
      </c>
      <c r="P403" s="7" cm="1">
        <f t="array" ref="P403">IFERROR(_FV(A403,"Low"), "NA")</f>
        <v>1.2999999999999999E-2</v>
      </c>
      <c r="Q403" s="7" cm="1">
        <f t="array" ref="Q403">IFERROR(_FV(A403,"52 week high",TRUE),"NA")</f>
        <v>2.5000000000000001E-2</v>
      </c>
      <c r="R403" s="7" cm="1">
        <f t="array" ref="R403">IFERROR(_FV(A403,"52 week low",TRUE),"NA")</f>
        <v>0.01</v>
      </c>
      <c r="S403" s="3" cm="1">
        <f t="array" ref="S403">_FV(A403,"Shares outstanding",TRUE)</f>
        <v>5030579000</v>
      </c>
      <c r="T403" s="7" cm="1">
        <f t="array" ref="T403">_FV(A403,"Volume")</f>
        <v>1937916</v>
      </c>
      <c r="U403" s="3" cm="1">
        <f t="array" ref="U403">IFERROR(_FV(A403,"Volume average",TRUE), "NA")</f>
        <v>3571440</v>
      </c>
      <c r="V403" s="5" cm="1">
        <f t="array" ref="V403">IFERROR(_FV(A403,"Beta"), "NA")</f>
        <v>1.1359999999999999</v>
      </c>
      <c r="W403" s="3" cm="1">
        <f t="array" ref="W403">_FV(A403,"Market cap",TRUE)</f>
        <v>65397530</v>
      </c>
      <c r="X403" s="7" t="str" cm="1">
        <f t="array" ref="X403">IFERROR(_FV(A403,"P/E",TRUE), "NA")</f>
        <v>NA</v>
      </c>
      <c r="Y403" t="str" cm="1">
        <f t="array" ref="Y403">_FV(A403,"Instrument type",TRUE)</f>
        <v>Stock</v>
      </c>
      <c r="Z403" s="6" cm="1">
        <f t="array" ref="Z403">_FV(A403,"Last trade time",TRUE)</f>
        <v>45176.375</v>
      </c>
      <c r="AA403" t="s">
        <v>64</v>
      </c>
      <c r="AB403" t="s">
        <v>26</v>
      </c>
      <c r="AC403" t="s">
        <v>26</v>
      </c>
      <c r="AD403" t="s">
        <v>26</v>
      </c>
      <c r="AE403" t="s">
        <v>26</v>
      </c>
      <c r="AF403" s="7" t="str" cm="1">
        <f t="array" ref="AF403">IFERROR(_xldudf_FS_EQUITYMETRICS($B403, "ytd_price_return_daily"),"NA")</f>
        <v>No data</v>
      </c>
    </row>
    <row r="404" spans="1:32" x14ac:dyDescent="0.2">
      <c r="A404" s="1" t="e" vm="403">
        <v>#VALUE!</v>
      </c>
      <c r="B404" t="str" cm="1">
        <f t="array" ref="B404">_FV(A404,"Ticker symbol",TRUE)</f>
        <v>TWC</v>
      </c>
      <c r="C404" t="str" cm="1">
        <f t="array" ref="C404">_FV(A404,"Official name",TRUE)</f>
        <v>TWC Enterprises Limited</v>
      </c>
      <c r="D404" t="str" cm="1">
        <f t="array" ref="D404">_FV(A404,"Headquarters")</f>
        <v>15675 Dufferin Street, KING CITY, ON, L7B 1K5 CA</v>
      </c>
      <c r="E404" s="3" cm="1">
        <f t="array" ref="E404">IFERROR(_FV(A404,"Employees"), "NA")</f>
        <v>650</v>
      </c>
      <c r="F404" t="str" cm="1">
        <f t="array" ref="F404">_FV(A404,"Industry")</f>
        <v>Hotels &amp; Entertainment Services</v>
      </c>
      <c r="G404" s="3" cm="1">
        <f t="array" ref="G404">IFERROR(_FV(A404,"Year incorporated",TRUE), "NA")</f>
        <v>1997</v>
      </c>
      <c r="H404" s="3" t="str" cm="1">
        <f t="array" ref="H404">_FV(A404,"Exchange")</f>
        <v>Toronto Stock Exchange</v>
      </c>
      <c r="I404" t="str" cm="1">
        <f t="array" ref="I404">_FV(A404,"Currency")</f>
        <v>CAD</v>
      </c>
      <c r="J404" s="7" cm="1">
        <f t="array" ref="J404">_FV(A404,"Price")</f>
        <v>17.84</v>
      </c>
      <c r="K404" s="7" cm="1">
        <f t="array" ref="K404">_FV(A404,"Previous close",TRUE)</f>
        <v>17.47</v>
      </c>
      <c r="L404" s="7" cm="1">
        <f t="array" ref="L404">_FV(A404,"Change")</f>
        <v>0.37</v>
      </c>
      <c r="M404" s="4" cm="1">
        <f t="array" ref="M404">_FV(A404,"Change (%)",TRUE)</f>
        <v>2.1179E-2</v>
      </c>
      <c r="N404" s="7" cm="1">
        <f t="array" ref="N404">IFERROR(_FV(A404,"Open"), "NA")</f>
        <v>17.5</v>
      </c>
      <c r="O404" s="7" cm="1">
        <f t="array" ref="O404">IFERROR(_FV(A404,"High"), "NA")</f>
        <v>17.84</v>
      </c>
      <c r="P404" s="7" cm="1">
        <f t="array" ref="P404">IFERROR(_FV(A404,"Low"), "NA")</f>
        <v>17.5</v>
      </c>
      <c r="Q404" s="7" cm="1">
        <f t="array" ref="Q404">IFERROR(_FV(A404,"52 week high",TRUE),"NA")</f>
        <v>18.48</v>
      </c>
      <c r="R404" s="7" cm="1">
        <f t="array" ref="R404">IFERROR(_FV(A404,"52 week low",TRUE),"NA")</f>
        <v>16.21</v>
      </c>
      <c r="S404" s="3" cm="1">
        <f t="array" ref="S404">_FV(A404,"Shares outstanding",TRUE)</f>
        <v>24589920</v>
      </c>
      <c r="T404" s="7" cm="1">
        <f t="array" ref="T404">_FV(A404,"Volume")</f>
        <v>600</v>
      </c>
      <c r="U404" s="3" cm="1">
        <f t="array" ref="U404">IFERROR(_FV(A404,"Volume average",TRUE), "NA")</f>
        <v>100</v>
      </c>
      <c r="V404" s="5" cm="1">
        <f t="array" ref="V404">IFERROR(_FV(A404,"Beta"), "NA")</f>
        <v>1.0718000000000001</v>
      </c>
      <c r="W404" s="3" cm="1">
        <f t="array" ref="W404">_FV(A404,"Market cap",TRUE)</f>
        <v>438684172</v>
      </c>
      <c r="X404" s="7" cm="1">
        <f t="array" ref="X404">IFERROR(_FV(A404,"P/E",TRUE), "NA")</f>
        <v>27.03</v>
      </c>
      <c r="Y404" t="str" cm="1">
        <f t="array" ref="Y404">_FV(A404,"Instrument type",TRUE)</f>
        <v>Stock</v>
      </c>
      <c r="Z404" s="6" cm="1">
        <f t="array" ref="Z404">_FV(A404,"Last trade time",TRUE)</f>
        <v>45175.765115740738</v>
      </c>
      <c r="AA404" t="s">
        <v>64</v>
      </c>
      <c r="AB404" t="s">
        <v>26</v>
      </c>
      <c r="AC404" t="s">
        <v>26</v>
      </c>
      <c r="AD404" t="s">
        <v>26</v>
      </c>
      <c r="AE404" t="s">
        <v>26</v>
      </c>
      <c r="AF404" s="7" t="str" cm="1">
        <f t="array" ref="AF404">IFERROR(_xldudf_FS_EQUITYMETRICS($B404, "ytd_price_return_daily"),"NA")</f>
        <v>No data</v>
      </c>
    </row>
    <row r="405" spans="1:32" x14ac:dyDescent="0.2">
      <c r="A405" s="1" t="e" vm="404">
        <v>#VALUE!</v>
      </c>
      <c r="B405" t="str" cm="1">
        <f t="array" ref="B405">_FV(A405,"Ticker symbol",TRUE)</f>
        <v>TSN</v>
      </c>
      <c r="C405" t="str" cm="1">
        <f t="array" ref="C405">_FV(A405,"Official name",TRUE)</f>
        <v>TYSON FOODS, INC.</v>
      </c>
      <c r="D405" t="str" cm="1">
        <f t="array" ref="D405">_FV(A405,"Headquarters")</f>
        <v>2200 DON TYSON PARKWAY, SPRINGDALE, AR, 72762-6999 US</v>
      </c>
      <c r="E405" s="3" cm="1">
        <f t="array" ref="E405">IFERROR(_FV(A405,"Employees"), "NA")</f>
        <v>142000</v>
      </c>
      <c r="F405" t="str" cm="1">
        <f t="array" ref="F405">_FV(A405,"Industry")</f>
        <v>Food &amp; Tobacco</v>
      </c>
      <c r="G405" s="3" cm="1">
        <f t="array" ref="G405">IFERROR(_FV(A405,"Year incorporated",TRUE), "NA")</f>
        <v>1986</v>
      </c>
      <c r="H405" s="3" t="str" cm="1">
        <f t="array" ref="H405">_FV(A405,"Exchange")</f>
        <v>New York Stock Exchange</v>
      </c>
      <c r="I405" t="str" cm="1">
        <f t="array" ref="I405">_FV(A405,"Currency")</f>
        <v>USD</v>
      </c>
      <c r="J405" s="7" cm="1">
        <f t="array" ref="J405">_FV(A405,"Price")</f>
        <v>51.16</v>
      </c>
      <c r="K405" s="7" cm="1">
        <f t="array" ref="K405">_FV(A405,"Previous close",TRUE)</f>
        <v>51.52</v>
      </c>
      <c r="L405" s="7" cm="1">
        <f t="array" ref="L405">_FV(A405,"Change")</f>
        <v>-0.36</v>
      </c>
      <c r="M405" s="4" cm="1">
        <f t="array" ref="M405">_FV(A405,"Change (%)",TRUE)</f>
        <v>-6.9879999999999994E-3</v>
      </c>
      <c r="N405" s="7" cm="1">
        <f t="array" ref="N405">IFERROR(_FV(A405,"Open"), "NA")</f>
        <v>51.52</v>
      </c>
      <c r="O405" s="7" cm="1">
        <f t="array" ref="O405">IFERROR(_FV(A405,"High"), "NA")</f>
        <v>51.89</v>
      </c>
      <c r="P405" s="7" cm="1">
        <f t="array" ref="P405">IFERROR(_FV(A405,"Low"), "NA")</f>
        <v>50.99</v>
      </c>
      <c r="Q405" s="7" cm="1">
        <f t="array" ref="Q405">IFERROR(_FV(A405,"52 week high",TRUE),"NA")</f>
        <v>76.23</v>
      </c>
      <c r="R405" s="7" cm="1">
        <f t="array" ref="R405">IFERROR(_FV(A405,"52 week low",TRUE),"NA")</f>
        <v>47.11</v>
      </c>
      <c r="S405" s="3" cm="1">
        <f t="array" ref="S405">_FV(A405,"Shares outstanding",TRUE)</f>
        <v>355560300</v>
      </c>
      <c r="T405" s="7" cm="1">
        <f t="array" ref="T405">_FV(A405,"Volume")</f>
        <v>744507</v>
      </c>
      <c r="U405" s="3" cm="1">
        <f t="array" ref="U405">IFERROR(_FV(A405,"Volume average",TRUE), "NA")</f>
        <v>3085808</v>
      </c>
      <c r="V405" s="5" cm="1">
        <f t="array" ref="V405">IFERROR(_FV(A405,"Beta"), "NA")</f>
        <v>0.77639999999999998</v>
      </c>
      <c r="W405" s="3" cm="1">
        <f t="array" ref="W405">_FV(A405,"Market cap",TRUE)</f>
        <v>18190464948</v>
      </c>
      <c r="X405" s="7" cm="1">
        <f t="array" ref="X405">IFERROR(_FV(A405,"P/E",TRUE), "NA")</f>
        <v>54.888500000000001</v>
      </c>
      <c r="Y405" t="str" cm="1">
        <f t="array" ref="Y405">_FV(A405,"Instrument type",TRUE)</f>
        <v>Stock</v>
      </c>
      <c r="Z405" s="6" cm="1">
        <f t="array" ref="Z405">_FV(A405,"Last trade time",TRUE)</f>
        <v>45176.643000578122</v>
      </c>
      <c r="AA405" t="s">
        <v>40</v>
      </c>
      <c r="AB405">
        <v>3238000000</v>
      </c>
      <c r="AC405">
        <v>1031000000</v>
      </c>
      <c r="AD405">
        <v>2577000000</v>
      </c>
      <c r="AE405">
        <v>5313000000</v>
      </c>
      <c r="AF405" s="7" cm="1">
        <f t="array" ref="AF405">IFERROR(_xldudf_FS_EQUITYMETRICS($B405, "ytd_price_return_daily"),"NA")</f>
        <v>-0.162249</v>
      </c>
    </row>
    <row r="406" spans="1:32" x14ac:dyDescent="0.2">
      <c r="A406" s="1" t="e" vm="405">
        <v>#VALUE!</v>
      </c>
      <c r="B406" t="str" cm="1">
        <f t="array" ref="B406">_FV(A406,"Ticker symbol",TRUE)</f>
        <v>USB</v>
      </c>
      <c r="C406" t="str" cm="1">
        <f t="array" ref="C406">_FV(A406,"Official name",TRUE)</f>
        <v>U.S. BANCORP</v>
      </c>
      <c r="D406" t="str" cm="1">
        <f t="array" ref="D406">_FV(A406,"Headquarters")</f>
        <v>800 Nicollet Mall, MINNEAPOLIS, MN, 55402-7020 US</v>
      </c>
      <c r="E406" s="3" cm="1">
        <f t="array" ref="E406">IFERROR(_FV(A406,"Employees"), "NA")</f>
        <v>76646</v>
      </c>
      <c r="F406" t="str" cm="1">
        <f t="array" ref="F406">_FV(A406,"Industry")</f>
        <v>Banking Services</v>
      </c>
      <c r="G406" s="3" cm="1">
        <f t="array" ref="G406">IFERROR(_FV(A406,"Year incorporated",TRUE), "NA")</f>
        <v>1929</v>
      </c>
      <c r="H406" s="3" t="str" cm="1">
        <f t="array" ref="H406">_FV(A406,"Exchange")</f>
        <v>New York Stock Exchange</v>
      </c>
      <c r="I406" t="str" cm="1">
        <f t="array" ref="I406">_FV(A406,"Currency")</f>
        <v>USD</v>
      </c>
      <c r="J406" s="7" cm="1">
        <f t="array" ref="J406">_FV(A406,"Price")</f>
        <v>35.94</v>
      </c>
      <c r="K406" s="7" cm="1">
        <f t="array" ref="K406">_FV(A406,"Previous close",TRUE)</f>
        <v>36.119999999999997</v>
      </c>
      <c r="L406" s="7" cm="1">
        <f t="array" ref="L406">_FV(A406,"Change")</f>
        <v>-0.18</v>
      </c>
      <c r="M406" s="4" cm="1">
        <f t="array" ref="M406">_FV(A406,"Change (%)",TRUE)</f>
        <v>-4.9830000000000004E-3</v>
      </c>
      <c r="N406" s="7" cm="1">
        <f t="array" ref="N406">IFERROR(_FV(A406,"Open"), "NA")</f>
        <v>35.950000000000003</v>
      </c>
      <c r="O406" s="7" cm="1">
        <f t="array" ref="O406">IFERROR(_FV(A406,"High"), "NA")</f>
        <v>36.294400000000003</v>
      </c>
      <c r="P406" s="7" cm="1">
        <f t="array" ref="P406">IFERROR(_FV(A406,"Low"), "NA")</f>
        <v>35.729999999999997</v>
      </c>
      <c r="Q406" s="7" cm="1">
        <f t="array" ref="Q406">IFERROR(_FV(A406,"52 week high",TRUE),"NA")</f>
        <v>49.95</v>
      </c>
      <c r="R406" s="7" cm="1">
        <f t="array" ref="R406">IFERROR(_FV(A406,"52 week low",TRUE),"NA")</f>
        <v>27.27</v>
      </c>
      <c r="S406" s="3" cm="1">
        <f t="array" ref="S406">_FV(A406,"Shares outstanding",TRUE)</f>
        <v>1556965000</v>
      </c>
      <c r="T406" s="7" cm="1">
        <f t="array" ref="T406">_FV(A406,"Volume")</f>
        <v>1753952</v>
      </c>
      <c r="U406" s="3" cm="1">
        <f t="array" ref="U406">IFERROR(_FV(A406,"Volume average",TRUE), "NA")</f>
        <v>10439956</v>
      </c>
      <c r="V406" s="5" cm="1">
        <f t="array" ref="V406">IFERROR(_FV(A406,"Beta"), "NA")</f>
        <v>0.99690000000000001</v>
      </c>
      <c r="W406" s="3" cm="1">
        <f t="array" ref="W406">_FV(A406,"Market cap",TRUE)</f>
        <v>55957322100</v>
      </c>
      <c r="X406" s="7" cm="1">
        <f t="array" ref="X406">IFERROR(_FV(A406,"P/E",TRUE), "NA")</f>
        <v>10.0343</v>
      </c>
      <c r="Y406" t="str" cm="1">
        <f t="array" ref="Y406">_FV(A406,"Instrument type",TRUE)</f>
        <v>Stock</v>
      </c>
      <c r="Z406" s="6" cm="1">
        <f t="array" ref="Z406">_FV(A406,"Last trade time",TRUE)</f>
        <v>45176.642992858593</v>
      </c>
      <c r="AA406" t="s">
        <v>161</v>
      </c>
      <c r="AB406">
        <v>5825000000</v>
      </c>
      <c r="AC406" t="s">
        <v>26</v>
      </c>
      <c r="AD406" t="s">
        <v>26</v>
      </c>
      <c r="AE406">
        <v>1500000000</v>
      </c>
      <c r="AF406" s="7" cm="1">
        <f t="array" ref="AF406">IFERROR(_xldudf_FS_EQUITYMETRICS($B406, "ytd_price_return_daily"),"NA")</f>
        <v>-0.162577</v>
      </c>
    </row>
    <row r="407" spans="1:32" x14ac:dyDescent="0.2">
      <c r="A407" s="1" t="e" vm="406">
        <v>#VALUE!</v>
      </c>
      <c r="B407" t="str" cm="1">
        <f t="array" ref="B407">_FV(A407,"Ticker symbol",TRUE)</f>
        <v>UNP</v>
      </c>
      <c r="C407" t="str" cm="1">
        <f t="array" ref="C407">_FV(A407,"Official name",TRUE)</f>
        <v>UNION PACIFIC CORPORATION</v>
      </c>
      <c r="D407" t="str" cm="1">
        <f t="array" ref="D407">_FV(A407,"Headquarters")</f>
        <v>1400 Douglas Street, OMAHA, NE, 68179 US</v>
      </c>
      <c r="E407" s="3" cm="1">
        <f t="array" ref="E407">IFERROR(_FV(A407,"Employees"), "NA")</f>
        <v>31766</v>
      </c>
      <c r="F407" t="str" cm="1">
        <f t="array" ref="F407">_FV(A407,"Industry")</f>
        <v>Freight &amp; Logistics Services</v>
      </c>
      <c r="G407" s="3" cm="1">
        <f t="array" ref="G407">IFERROR(_FV(A407,"Year incorporated",TRUE), "NA")</f>
        <v>1969</v>
      </c>
      <c r="H407" s="3" t="str" cm="1">
        <f t="array" ref="H407">_FV(A407,"Exchange")</f>
        <v>New York Stock Exchange</v>
      </c>
      <c r="I407" t="str" cm="1">
        <f t="array" ref="I407">_FV(A407,"Currency")</f>
        <v>USD</v>
      </c>
      <c r="J407" s="7" cm="1">
        <f t="array" ref="J407">_FV(A407,"Price")</f>
        <v>211.34</v>
      </c>
      <c r="K407" s="7" cm="1">
        <f t="array" ref="K407">_FV(A407,"Previous close",TRUE)</f>
        <v>212.83</v>
      </c>
      <c r="L407" s="7" cm="1">
        <f t="array" ref="L407">_FV(A407,"Change")</f>
        <v>-1.49</v>
      </c>
      <c r="M407" s="4" cm="1">
        <f t="array" ref="M407">_FV(A407,"Change (%)",TRUE)</f>
        <v>-7.0009999999999994E-3</v>
      </c>
      <c r="N407" s="7" cm="1">
        <f t="array" ref="N407">IFERROR(_FV(A407,"Open"), "NA")</f>
        <v>212.52</v>
      </c>
      <c r="O407" s="7" cm="1">
        <f t="array" ref="O407">IFERROR(_FV(A407,"High"), "NA")</f>
        <v>213.72</v>
      </c>
      <c r="P407" s="7" cm="1">
        <f t="array" ref="P407">IFERROR(_FV(A407,"Low"), "NA")</f>
        <v>210.98</v>
      </c>
      <c r="Q407" s="7" cm="1">
        <f t="array" ref="Q407">IFERROR(_FV(A407,"52 week high",TRUE),"NA")</f>
        <v>240.47989999999999</v>
      </c>
      <c r="R407" s="7" cm="1">
        <f t="array" ref="R407">IFERROR(_FV(A407,"52 week low",TRUE),"NA")</f>
        <v>183.69</v>
      </c>
      <c r="S407" s="3" cm="1">
        <f t="array" ref="S407">_FV(A407,"Shares outstanding",TRUE)</f>
        <v>609456200</v>
      </c>
      <c r="T407" s="7" cm="1">
        <f t="array" ref="T407">_FV(A407,"Volume")</f>
        <v>644317</v>
      </c>
      <c r="U407" s="3" cm="1">
        <f t="array" ref="U407">IFERROR(_FV(A407,"Volume average",TRUE), "NA")</f>
        <v>2218834</v>
      </c>
      <c r="V407" s="5" cm="1">
        <f t="array" ref="V407">IFERROR(_FV(A407,"Beta"), "NA")</f>
        <v>1.1212</v>
      </c>
      <c r="W407" s="3" cm="1">
        <f t="array" ref="W407">_FV(A407,"Market cap",TRUE)</f>
        <v>128802473308</v>
      </c>
      <c r="X407" s="7" cm="1">
        <f t="array" ref="X407">IFERROR(_FV(A407,"P/E",TRUE), "NA")</f>
        <v>19.423200000000001</v>
      </c>
      <c r="Y407" t="str" cm="1">
        <f t="array" ref="Y407">_FV(A407,"Instrument type",TRUE)</f>
        <v>Stock</v>
      </c>
      <c r="Z407" s="6" cm="1">
        <f t="array" ref="Z407">_FV(A407,"Last trade time",TRUE)</f>
        <v>45176.642942383594</v>
      </c>
      <c r="AA407" t="s">
        <v>162</v>
      </c>
      <c r="AB407">
        <v>6998000000</v>
      </c>
      <c r="AC407">
        <v>973000000</v>
      </c>
      <c r="AD407">
        <v>1891000000</v>
      </c>
      <c r="AE407">
        <v>5520000000</v>
      </c>
      <c r="AF407" s="7" cm="1">
        <f t="array" ref="AF407">IFERROR(_xldudf_FS_EQUITYMETRICS($B407, "ytd_price_return_daily"),"NA")</f>
        <v>4.1724999999999998E-2</v>
      </c>
    </row>
    <row r="408" spans="1:32" x14ac:dyDescent="0.2">
      <c r="A408" s="1" t="e" vm="407">
        <v>#VALUE!</v>
      </c>
      <c r="B408" t="str" cm="1">
        <f t="array" ref="B408">_FV(A408,"Ticker symbol",TRUE)</f>
        <v>UPS</v>
      </c>
      <c r="C408" t="str" cm="1">
        <f t="array" ref="C408">_FV(A408,"Official name",TRUE)</f>
        <v>UNITED PARCEL SERVICE, INC.</v>
      </c>
      <c r="D408" t="str" cm="1">
        <f t="array" ref="D408">_FV(A408,"Headquarters")</f>
        <v>55 Glenlake Parkway Ne, ATLANTA, GA, 30328 US</v>
      </c>
      <c r="E408" s="3" cm="1">
        <f t="array" ref="E408">IFERROR(_FV(A408,"Employees"), "NA")</f>
        <v>536000</v>
      </c>
      <c r="F408" t="str" cm="1">
        <f t="array" ref="F408">_FV(A408,"Industry")</f>
        <v>Freight &amp; Logistics Services</v>
      </c>
      <c r="G408" s="3" cm="1">
        <f t="array" ref="G408">IFERROR(_FV(A408,"Year incorporated",TRUE), "NA")</f>
        <v>1999</v>
      </c>
      <c r="H408" s="3" t="str" cm="1">
        <f t="array" ref="H408">_FV(A408,"Exchange")</f>
        <v>New York Stock Exchange</v>
      </c>
      <c r="I408" t="str" cm="1">
        <f t="array" ref="I408">_FV(A408,"Currency")</f>
        <v>USD</v>
      </c>
      <c r="J408" s="7" cm="1">
        <f t="array" ref="J408">_FV(A408,"Price")</f>
        <v>160.7543</v>
      </c>
      <c r="K408" s="7" cm="1">
        <f t="array" ref="K408">_FV(A408,"Previous close",TRUE)</f>
        <v>162.31</v>
      </c>
      <c r="L408" s="7" cm="1">
        <f t="array" ref="L408">_FV(A408,"Change")</f>
        <v>-1.5557000000000001</v>
      </c>
      <c r="M408" s="4" cm="1">
        <f t="array" ref="M408">_FV(A408,"Change (%)",TRUE)</f>
        <v>-9.5849999999999998E-3</v>
      </c>
      <c r="N408" s="7" cm="1">
        <f t="array" ref="N408">IFERROR(_FV(A408,"Open"), "NA")</f>
        <v>162</v>
      </c>
      <c r="O408" s="7" cm="1">
        <f t="array" ref="O408">IFERROR(_FV(A408,"High"), "NA")</f>
        <v>162.44999999999999</v>
      </c>
      <c r="P408" s="7" cm="1">
        <f t="array" ref="P408">IFERROR(_FV(A408,"Low"), "NA")</f>
        <v>160.55000000000001</v>
      </c>
      <c r="Q408" s="7" cm="1">
        <f t="array" ref="Q408">IFERROR(_FV(A408,"52 week high",TRUE),"NA")</f>
        <v>200.96</v>
      </c>
      <c r="R408" s="7" cm="1">
        <f t="array" ref="R408">IFERROR(_FV(A408,"52 week low",TRUE),"NA")</f>
        <v>154.87180000000001</v>
      </c>
      <c r="S408" s="3" cm="1">
        <f t="array" ref="S408">_FV(A408,"Shares outstanding",TRUE)</f>
        <v>854449900</v>
      </c>
      <c r="T408" s="7" cm="1">
        <f t="array" ref="T408">_FV(A408,"Volume")</f>
        <v>935526</v>
      </c>
      <c r="U408" s="3" cm="1">
        <f t="array" ref="U408">IFERROR(_FV(A408,"Volume average",TRUE), "NA")</f>
        <v>3289278</v>
      </c>
      <c r="V408" s="5" cm="1">
        <f t="array" ref="V408">IFERROR(_FV(A408,"Beta"), "NA")</f>
        <v>1.0900000000000001</v>
      </c>
      <c r="W408" s="3" cm="1">
        <f t="array" ref="W408">_FV(A408,"Market cap",TRUE)</f>
        <v>137356495559</v>
      </c>
      <c r="X408" s="7" cm="1">
        <f t="array" ref="X408">IFERROR(_FV(A408,"P/E",TRUE), "NA")</f>
        <v>14.0687</v>
      </c>
      <c r="Y408" t="str" cm="1">
        <f t="array" ref="Y408">_FV(A408,"Instrument type",TRUE)</f>
        <v>Stock</v>
      </c>
      <c r="Z408" s="6" cm="1">
        <f t="array" ref="Z408">_FV(A408,"Last trade time",TRUE)</f>
        <v>45176.643061214847</v>
      </c>
      <c r="AA408" t="s">
        <v>163</v>
      </c>
      <c r="AB408">
        <v>11548000000</v>
      </c>
      <c r="AC408">
        <v>5602000000</v>
      </c>
      <c r="AD408">
        <v>12583000000</v>
      </c>
      <c r="AE408">
        <v>18140000000</v>
      </c>
      <c r="AF408" s="7" cm="1">
        <f t="array" ref="AF408">IFERROR(_xldudf_FS_EQUITYMETRICS($B408, "ytd_price_return_daily"),"NA")</f>
        <v>-5.6776E-2</v>
      </c>
    </row>
    <row r="409" spans="1:32" x14ac:dyDescent="0.2">
      <c r="A409" s="1" t="e" vm="408">
        <v>#VALUE!</v>
      </c>
      <c r="B409" t="str" cm="1">
        <f t="array" ref="B409">_FV(A409,"Ticker symbol",TRUE)</f>
        <v>X</v>
      </c>
      <c r="C409" t="str" cm="1">
        <f t="array" ref="C409">_FV(A409,"Official name",TRUE)</f>
        <v>UNITED STATES STEEL CORPORATION</v>
      </c>
      <c r="D409" t="str" cm="1">
        <f t="array" ref="D409">_FV(A409,"Headquarters")</f>
        <v>ROOM 1500, 600 GRANT ST, PITTSBURGH, PA, 15219-2800 US</v>
      </c>
      <c r="E409" s="3" cm="1">
        <f t="array" ref="E409">IFERROR(_FV(A409,"Employees"), "NA")</f>
        <v>22740</v>
      </c>
      <c r="F409" t="str" cm="1">
        <f t="array" ref="F409">_FV(A409,"Industry")</f>
        <v>Metals &amp; Mining</v>
      </c>
      <c r="G409" s="3" cm="1">
        <f t="array" ref="G409">IFERROR(_FV(A409,"Year incorporated",TRUE), "NA")</f>
        <v>2001</v>
      </c>
      <c r="H409" s="3" t="str" cm="1">
        <f t="array" ref="H409">_FV(A409,"Exchange")</f>
        <v>New York Stock Exchange</v>
      </c>
      <c r="I409" t="str" cm="1">
        <f t="array" ref="I409">_FV(A409,"Currency")</f>
        <v>USD</v>
      </c>
      <c r="J409" s="7" cm="1">
        <f t="array" ref="J409">_FV(A409,"Price")</f>
        <v>30.7</v>
      </c>
      <c r="K409" s="7" cm="1">
        <f t="array" ref="K409">_FV(A409,"Previous close",TRUE)</f>
        <v>31.02</v>
      </c>
      <c r="L409" s="7" cm="1">
        <f t="array" ref="L409">_FV(A409,"Change")</f>
        <v>-0.32</v>
      </c>
      <c r="M409" s="4" cm="1">
        <f t="array" ref="M409">_FV(A409,"Change (%)",TRUE)</f>
        <v>-1.0316000000000001E-2</v>
      </c>
      <c r="N409" s="7" cm="1">
        <f t="array" ref="N409">IFERROR(_FV(A409,"Open"), "NA")</f>
        <v>30.71</v>
      </c>
      <c r="O409" s="7" cm="1">
        <f t="array" ref="O409">IFERROR(_FV(A409,"High"), "NA")</f>
        <v>30.96</v>
      </c>
      <c r="P409" s="7" cm="1">
        <f t="array" ref="P409">IFERROR(_FV(A409,"Low"), "NA")</f>
        <v>30.37</v>
      </c>
      <c r="Q409" s="7" cm="1">
        <f t="array" ref="Q409">IFERROR(_FV(A409,"52 week high",TRUE),"NA")</f>
        <v>32.520000000000003</v>
      </c>
      <c r="R409" s="7" cm="1">
        <f t="array" ref="R409">IFERROR(_FV(A409,"52 week low",TRUE),"NA")</f>
        <v>17.8886</v>
      </c>
      <c r="S409" s="3" cm="1">
        <f t="array" ref="S409">_FV(A409,"Shares outstanding",TRUE)</f>
        <v>222963800</v>
      </c>
      <c r="T409" s="7" cm="1">
        <f t="array" ref="T409">_FV(A409,"Volume")</f>
        <v>1732675</v>
      </c>
      <c r="U409" s="3" cm="1">
        <f t="array" ref="U409">IFERROR(_FV(A409,"Volume average",TRUE), "NA")</f>
        <v>15204590</v>
      </c>
      <c r="V409" s="5" cm="1">
        <f t="array" ref="V409">IFERROR(_FV(A409,"Beta"), "NA")</f>
        <v>2.1442999999999999</v>
      </c>
      <c r="W409" s="3" cm="1">
        <f t="array" ref="W409">_FV(A409,"Market cap",TRUE)</f>
        <v>6844988660</v>
      </c>
      <c r="X409" s="7" cm="1">
        <f t="array" ref="X409">IFERROR(_FV(A409,"P/E",TRUE), "NA")</f>
        <v>6.0217999999999998</v>
      </c>
      <c r="Y409" t="str" cm="1">
        <f t="array" ref="Y409">_FV(A409,"Instrument type",TRUE)</f>
        <v>Stock</v>
      </c>
      <c r="Z409" s="6" cm="1">
        <f t="array" ref="Z409">_FV(A409,"Last trade time",TRUE)</f>
        <v>45176.642939154684</v>
      </c>
      <c r="AA409" t="s">
        <v>164</v>
      </c>
      <c r="AB409">
        <v>2524000000</v>
      </c>
      <c r="AC409">
        <v>3504000000</v>
      </c>
      <c r="AD409">
        <v>1635000000</v>
      </c>
      <c r="AE409">
        <v>3959000000</v>
      </c>
      <c r="AF409" s="7" cm="1">
        <f t="array" ref="AF409">IFERROR(_xldudf_FS_EQUITYMETRICS($B409, "ytd_price_return_daily"),"NA")</f>
        <v>0.24471100000000001</v>
      </c>
    </row>
    <row r="410" spans="1:32" x14ac:dyDescent="0.2">
      <c r="A410" s="1" t="e" vm="409">
        <v>#VALUE!</v>
      </c>
      <c r="B410" t="str" cm="1">
        <f t="array" ref="B410">_FV(A410,"Ticker symbol",TRUE)</f>
        <v>UNH</v>
      </c>
      <c r="C410" t="str" cm="1">
        <f t="array" ref="C410">_FV(A410,"Official name",TRUE)</f>
        <v>UNITEDHEALTH GROUP INCORPORATED</v>
      </c>
      <c r="D410" t="str" cm="1">
        <f t="array" ref="D410">_FV(A410,"Headquarters")</f>
        <v>9900 Bren Rd E, HOPKINS, MN, 55343-9664 US</v>
      </c>
      <c r="E410" s="3" cm="1">
        <f t="array" ref="E410">IFERROR(_FV(A410,"Employees"), "NA")</f>
        <v>400000</v>
      </c>
      <c r="F410" t="str" cm="1">
        <f t="array" ref="F410">_FV(A410,"Industry")</f>
        <v>Healthcare Providers &amp; Services</v>
      </c>
      <c r="G410" s="3" cm="1">
        <f t="array" ref="G410">IFERROR(_FV(A410,"Year incorporated",TRUE), "NA")</f>
        <v>2015</v>
      </c>
      <c r="H410" s="3" t="str" cm="1">
        <f t="array" ref="H410">_FV(A410,"Exchange")</f>
        <v>New York Stock Exchange</v>
      </c>
      <c r="I410" t="str" cm="1">
        <f t="array" ref="I410">_FV(A410,"Currency")</f>
        <v>USD</v>
      </c>
      <c r="J410" s="7" cm="1">
        <f t="array" ref="J410">_FV(A410,"Price")</f>
        <v>484.67</v>
      </c>
      <c r="K410" s="7" cm="1">
        <f t="array" ref="K410">_FV(A410,"Previous close",TRUE)</f>
        <v>476.94</v>
      </c>
      <c r="L410" s="7" cm="1">
        <f t="array" ref="L410">_FV(A410,"Change")</f>
        <v>7.73</v>
      </c>
      <c r="M410" s="4" cm="1">
        <f t="array" ref="M410">_FV(A410,"Change (%)",TRUE)</f>
        <v>1.6206999999999999E-2</v>
      </c>
      <c r="N410" s="7" cm="1">
        <f t="array" ref="N410">IFERROR(_FV(A410,"Open"), "NA")</f>
        <v>478.95</v>
      </c>
      <c r="O410" s="7" cm="1">
        <f t="array" ref="O410">IFERROR(_FV(A410,"High"), "NA")</f>
        <v>484.67</v>
      </c>
      <c r="P410" s="7" cm="1">
        <f t="array" ref="P410">IFERROR(_FV(A410,"Low"), "NA")</f>
        <v>478.6</v>
      </c>
      <c r="Q410" s="7" cm="1">
        <f t="array" ref="Q410">IFERROR(_FV(A410,"52 week high",TRUE),"NA")</f>
        <v>558.1</v>
      </c>
      <c r="R410" s="7" cm="1">
        <f t="array" ref="R410">IFERROR(_FV(A410,"52 week low",TRUE),"NA")</f>
        <v>445.68</v>
      </c>
      <c r="S410" s="3" cm="1">
        <f t="array" ref="S410">_FV(A410,"Shares outstanding",TRUE)</f>
        <v>926305100</v>
      </c>
      <c r="T410" s="7" cm="1">
        <f t="array" ref="T410">_FV(A410,"Volume")</f>
        <v>849305</v>
      </c>
      <c r="U410" s="3" cm="1">
        <f t="array" ref="U410">IFERROR(_FV(A410,"Volume average",TRUE), "NA")</f>
        <v>2382545</v>
      </c>
      <c r="V410" s="5" cm="1">
        <f t="array" ref="V410">IFERROR(_FV(A410,"Beta"), "NA")</f>
        <v>0.66779999999999995</v>
      </c>
      <c r="W410" s="3" cm="1">
        <f t="array" ref="W410">_FV(A410,"Market cap",TRUE)</f>
        <v>448952292817</v>
      </c>
      <c r="X410" s="7" cm="1">
        <f t="array" ref="X410">IFERROR(_FV(A410,"P/E",TRUE), "NA")</f>
        <v>21.338000000000001</v>
      </c>
      <c r="Y410" t="str" cm="1">
        <f t="array" ref="Y410">_FV(A410,"Instrument type",TRUE)</f>
        <v>Stock</v>
      </c>
      <c r="Z410" s="6" cm="1">
        <f t="array" ref="Z410">_FV(A410,"Last trade time",TRUE)</f>
        <v>45176.643024258592</v>
      </c>
      <c r="AA410" t="s">
        <v>165</v>
      </c>
      <c r="AB410">
        <v>20120000000</v>
      </c>
      <c r="AC410">
        <v>23365000000</v>
      </c>
      <c r="AD410" t="s">
        <v>26</v>
      </c>
      <c r="AE410">
        <v>30825000000</v>
      </c>
      <c r="AF410" s="7" cm="1">
        <f t="array" ref="AF410">IFERROR(_xldudf_FS_EQUITYMETRICS($B410, "ytd_price_return_daily"),"NA")</f>
        <v>-9.3118999999999993E-2</v>
      </c>
    </row>
    <row r="411" spans="1:32" x14ac:dyDescent="0.2">
      <c r="A411" s="1" t="e" vm="410">
        <v>#VALUE!</v>
      </c>
      <c r="B411" t="str" cm="1">
        <f t="array" ref="B411">_FV(A411,"Ticker symbol",TRUE)</f>
        <v>UNM</v>
      </c>
      <c r="C411" t="str" cm="1">
        <f t="array" ref="C411">_FV(A411,"Official name",TRUE)</f>
        <v>UNUM GROUP</v>
      </c>
      <c r="D411" t="str" cm="1">
        <f t="array" ref="D411">_FV(A411,"Headquarters")</f>
        <v>1 Fountain Square, CHATTANOOGA, TN, 37402 US</v>
      </c>
      <c r="E411" s="3" cm="1">
        <f t="array" ref="E411">IFERROR(_FV(A411,"Employees"), "NA")</f>
        <v>10665</v>
      </c>
      <c r="F411" t="str" cm="1">
        <f t="array" ref="F411">_FV(A411,"Industry")</f>
        <v>Insurance</v>
      </c>
      <c r="G411" s="3" cm="1">
        <f t="array" ref="G411">IFERROR(_FV(A411,"Year incorporated",TRUE), "NA")</f>
        <v>1995</v>
      </c>
      <c r="H411" s="3" t="str" cm="1">
        <f t="array" ref="H411">_FV(A411,"Exchange")</f>
        <v>New York Stock Exchange</v>
      </c>
      <c r="I411" t="str" cm="1">
        <f t="array" ref="I411">_FV(A411,"Currency")</f>
        <v>USD</v>
      </c>
      <c r="J411" s="7" cm="1">
        <f t="array" ref="J411">_FV(A411,"Price")</f>
        <v>48.39</v>
      </c>
      <c r="K411" s="7" cm="1">
        <f t="array" ref="K411">_FV(A411,"Previous close",TRUE)</f>
        <v>48.59</v>
      </c>
      <c r="L411" s="7" cm="1">
        <f t="array" ref="L411">_FV(A411,"Change")</f>
        <v>-0.2</v>
      </c>
      <c r="M411" s="4" cm="1">
        <f t="array" ref="M411">_FV(A411,"Change (%)",TRUE)</f>
        <v>-4.1159999999999999E-3</v>
      </c>
      <c r="N411" s="7" cm="1">
        <f t="array" ref="N411">IFERROR(_FV(A411,"Open"), "NA")</f>
        <v>48.55</v>
      </c>
      <c r="O411" s="7" cm="1">
        <f t="array" ref="O411">IFERROR(_FV(A411,"High"), "NA")</f>
        <v>48.72</v>
      </c>
      <c r="P411" s="7" cm="1">
        <f t="array" ref="P411">IFERROR(_FV(A411,"Low"), "NA")</f>
        <v>47.924999999999997</v>
      </c>
      <c r="Q411" s="7" cm="1">
        <f t="array" ref="Q411">IFERROR(_FV(A411,"52 week high",TRUE),"NA")</f>
        <v>51.15</v>
      </c>
      <c r="R411" s="7" cm="1">
        <f t="array" ref="R411">IFERROR(_FV(A411,"52 week low",TRUE),"NA")</f>
        <v>36.270000000000003</v>
      </c>
      <c r="S411" s="3" cm="1">
        <f t="array" ref="S411">_FV(A411,"Shares outstanding",TRUE)</f>
        <v>195624700</v>
      </c>
      <c r="T411" s="7" cm="1">
        <f t="array" ref="T411">_FV(A411,"Volume")</f>
        <v>296662</v>
      </c>
      <c r="U411" s="3" cm="1">
        <f t="array" ref="U411">IFERROR(_FV(A411,"Volume average",TRUE), "NA")</f>
        <v>888688</v>
      </c>
      <c r="V411" s="5" cm="1">
        <f t="array" ref="V411">IFERROR(_FV(A411,"Beta"), "NA")</f>
        <v>1.0698000000000001</v>
      </c>
      <c r="W411" s="3" cm="1">
        <f t="array" ref="W411">_FV(A411,"Market cap",TRUE)</f>
        <v>9466279233</v>
      </c>
      <c r="X411" s="7" cm="1">
        <f t="array" ref="X411">IFERROR(_FV(A411,"P/E",TRUE), "NA")</f>
        <v>6.7416999999999998</v>
      </c>
      <c r="Y411" t="str" cm="1">
        <f t="array" ref="Y411">_FV(A411,"Instrument type",TRUE)</f>
        <v>Stock</v>
      </c>
      <c r="Z411" s="6" cm="1">
        <f t="array" ref="Z411">_FV(A411,"Last trade time",TRUE)</f>
        <v>45176.642812372658</v>
      </c>
      <c r="AA411" t="s">
        <v>166</v>
      </c>
      <c r="AB411">
        <v>1314200000</v>
      </c>
      <c r="AC411">
        <v>119200000</v>
      </c>
      <c r="AD411" t="s">
        <v>26</v>
      </c>
      <c r="AE411">
        <v>192900000</v>
      </c>
      <c r="AF411" s="7" cm="1">
        <f t="array" ref="AF411">IFERROR(_xldudf_FS_EQUITYMETRICS($B411, "ytd_price_return_daily"),"NA")</f>
        <v>0.19108</v>
      </c>
    </row>
    <row r="412" spans="1:32" x14ac:dyDescent="0.2">
      <c r="A412" s="1" t="e" vm="411">
        <v>#VALUE!</v>
      </c>
      <c r="B412" t="str" cm="1">
        <f t="array" ref="B412">_FV(A412,"Ticker symbol",TRUE)</f>
        <v>URBN</v>
      </c>
      <c r="C412" t="str" cm="1">
        <f t="array" ref="C412">_FV(A412,"Official name",TRUE)</f>
        <v>URBAN OUTFITTERS, INC.</v>
      </c>
      <c r="D412" t="str" cm="1">
        <f t="array" ref="D412">_FV(A412,"Headquarters")</f>
        <v>5000 S Broad St, PHILADELPHIA, PA, 19112 US</v>
      </c>
      <c r="E412" s="3" cm="1">
        <f t="array" ref="E412">IFERROR(_FV(A412,"Employees"), "NA")</f>
        <v>12220</v>
      </c>
      <c r="F412" t="str" cm="1">
        <f t="array" ref="F412">_FV(A412,"Industry")</f>
        <v>Specialty Retailers</v>
      </c>
      <c r="G412" s="3" cm="1">
        <f t="array" ref="G412">IFERROR(_FV(A412,"Year incorporated",TRUE), "NA")</f>
        <v>1976</v>
      </c>
      <c r="H412" s="3" t="str" cm="1">
        <f t="array" ref="H412">_FV(A412,"Exchange")</f>
        <v>Nasdaq Stock Market</v>
      </c>
      <c r="I412" t="str" cm="1">
        <f t="array" ref="I412">_FV(A412,"Currency")</f>
        <v>USD</v>
      </c>
      <c r="J412" s="7" cm="1">
        <f t="array" ref="J412">_FV(A412,"Price")</f>
        <v>32.045000000000002</v>
      </c>
      <c r="K412" s="7" cm="1">
        <f t="array" ref="K412">_FV(A412,"Previous close",TRUE)</f>
        <v>32.31</v>
      </c>
      <c r="L412" s="7" cm="1">
        <f t="array" ref="L412">_FV(A412,"Change")</f>
        <v>-0.26500000000000001</v>
      </c>
      <c r="M412" s="4" cm="1">
        <f t="array" ref="M412">_FV(A412,"Change (%)",TRUE)</f>
        <v>-8.202000000000001E-3</v>
      </c>
      <c r="N412" s="7" cm="1">
        <f t="array" ref="N412">IFERROR(_FV(A412,"Open"), "NA")</f>
        <v>32.17</v>
      </c>
      <c r="O412" s="7" cm="1">
        <f t="array" ref="O412">IFERROR(_FV(A412,"High"), "NA")</f>
        <v>32.259900000000002</v>
      </c>
      <c r="P412" s="7" cm="1">
        <f t="array" ref="P412">IFERROR(_FV(A412,"Low"), "NA")</f>
        <v>31.975000000000001</v>
      </c>
      <c r="Q412" s="7" cm="1">
        <f t="array" ref="Q412">IFERROR(_FV(A412,"52 week high",TRUE),"NA")</f>
        <v>37.814999999999998</v>
      </c>
      <c r="R412" s="7" cm="1">
        <f t="array" ref="R412">IFERROR(_FV(A412,"52 week low",TRUE),"NA")</f>
        <v>18.75</v>
      </c>
      <c r="S412" s="3" cm="1">
        <f t="array" ref="S412">_FV(A412,"Shares outstanding",TRUE)</f>
        <v>92773250</v>
      </c>
      <c r="T412" s="7" cm="1">
        <f t="array" ref="T412">_FV(A412,"Volume")</f>
        <v>372058</v>
      </c>
      <c r="U412" s="3" cm="1">
        <f t="array" ref="U412">IFERROR(_FV(A412,"Volume average",TRUE), "NA")</f>
        <v>1652441</v>
      </c>
      <c r="V412" s="5" cm="1">
        <f t="array" ref="V412">IFERROR(_FV(A412,"Beta"), "NA")</f>
        <v>1.5116000000000001</v>
      </c>
      <c r="W412" s="3" cm="1">
        <f t="array" ref="W412">_FV(A412,"Market cap",TRUE)</f>
        <v>2972918796</v>
      </c>
      <c r="X412" s="7" cm="1">
        <f t="array" ref="X412">IFERROR(_FV(A412,"P/E",TRUE), "NA")</f>
        <v>13.4406</v>
      </c>
      <c r="Y412" t="str" cm="1">
        <f t="array" ref="Y412">_FV(A412,"Instrument type",TRUE)</f>
        <v>Stock</v>
      </c>
      <c r="Z412" s="6" cm="1">
        <f t="array" ref="Z412">_FV(A412,"Last trade time",TRUE)</f>
        <v>45176.643029860934</v>
      </c>
      <c r="AA412" t="s">
        <v>167</v>
      </c>
      <c r="AB412">
        <v>159699000</v>
      </c>
      <c r="AC412">
        <v>201260000</v>
      </c>
      <c r="AD412" t="s">
        <v>26</v>
      </c>
      <c r="AE412">
        <v>890374000</v>
      </c>
      <c r="AF412" s="7" cm="1">
        <f t="array" ref="AF412">IFERROR(_xldudf_FS_EQUITYMETRICS($B412, "ytd_price_return_daily"),"NA")</f>
        <v>0.35974800000000001</v>
      </c>
    </row>
    <row r="413" spans="1:32" x14ac:dyDescent="0.2">
      <c r="A413" s="1" t="e" vm="412">
        <v>#VALUE!</v>
      </c>
      <c r="B413" t="str" cm="1">
        <f t="array" ref="B413">_FV(A413,"Ticker symbol",TRUE)</f>
        <v>VFC</v>
      </c>
      <c r="C413" t="str" cm="1">
        <f t="array" ref="C413">_FV(A413,"Official name",TRUE)</f>
        <v>V.F. CORPORATION</v>
      </c>
      <c r="D413" t="str" cm="1">
        <f t="array" ref="D413">_FV(A413,"Headquarters")</f>
        <v>1551 Wewatta Street, DENVER, CO, 80202 US</v>
      </c>
      <c r="E413" s="3" cm="1">
        <f t="array" ref="E413">IFERROR(_FV(A413,"Employees"), "NA")</f>
        <v>19800</v>
      </c>
      <c r="F413" t="str" cm="1">
        <f t="array" ref="F413">_FV(A413,"Industry")</f>
        <v>Textiles &amp; Apparel</v>
      </c>
      <c r="G413" s="3" cm="1">
        <f t="array" ref="G413">IFERROR(_FV(A413,"Year incorporated",TRUE), "NA")</f>
        <v>1899</v>
      </c>
      <c r="H413" s="3" t="str" cm="1">
        <f t="array" ref="H413">_FV(A413,"Exchange")</f>
        <v>New York Stock Exchange</v>
      </c>
      <c r="I413" t="str" cm="1">
        <f t="array" ref="I413">_FV(A413,"Currency")</f>
        <v>USD</v>
      </c>
      <c r="J413" s="7" cm="1">
        <f t="array" ref="J413">_FV(A413,"Price")</f>
        <v>19.195</v>
      </c>
      <c r="K413" s="7" cm="1">
        <f t="array" ref="K413">_FV(A413,"Previous close",TRUE)</f>
        <v>19.59</v>
      </c>
      <c r="L413" s="7" cm="1">
        <f t="array" ref="L413">_FV(A413,"Change")</f>
        <v>-0.39500000000000002</v>
      </c>
      <c r="M413" s="4" cm="1">
        <f t="array" ref="M413">_FV(A413,"Change (%)",TRUE)</f>
        <v>-2.0163E-2</v>
      </c>
      <c r="N413" s="7" cm="1">
        <f t="array" ref="N413">IFERROR(_FV(A413,"Open"), "NA")</f>
        <v>19.3</v>
      </c>
      <c r="O413" s="7" cm="1">
        <f t="array" ref="O413">IFERROR(_FV(A413,"High"), "NA")</f>
        <v>19.47</v>
      </c>
      <c r="P413" s="7" cm="1">
        <f t="array" ref="P413">IFERROR(_FV(A413,"Low"), "NA")</f>
        <v>19.135000000000002</v>
      </c>
      <c r="Q413" s="7" cm="1">
        <f t="array" ref="Q413">IFERROR(_FV(A413,"52 week high",TRUE),"NA")</f>
        <v>44.82</v>
      </c>
      <c r="R413" s="7" cm="1">
        <f t="array" ref="R413">IFERROR(_FV(A413,"52 week low",TRUE),"NA")</f>
        <v>16.773900000000001</v>
      </c>
      <c r="S413" s="3" cm="1">
        <f t="array" ref="S413">_FV(A413,"Shares outstanding",TRUE)</f>
        <v>388868400</v>
      </c>
      <c r="T413" s="7" cm="1">
        <f t="array" ref="T413">_FV(A413,"Volume")</f>
        <v>1434531</v>
      </c>
      <c r="U413" s="3" cm="1">
        <f t="array" ref="U413">IFERROR(_FV(A413,"Volume average",TRUE), "NA")</f>
        <v>6361385</v>
      </c>
      <c r="V413" s="5" cm="1">
        <f t="array" ref="V413">IFERROR(_FV(A413,"Beta"), "NA")</f>
        <v>1.4605999999999999</v>
      </c>
      <c r="W413" s="3" cm="1">
        <f t="array" ref="W413">_FV(A413,"Market cap",TRUE)</f>
        <v>7464328938</v>
      </c>
      <c r="X413" s="7" cm="1">
        <f t="array" ref="X413">IFERROR(_FV(A413,"P/E",TRUE), "NA")</f>
        <v>345.50259999999997</v>
      </c>
      <c r="Y413" t="str" cm="1">
        <f t="array" ref="Y413">_FV(A413,"Instrument type",TRUE)</f>
        <v>Stock</v>
      </c>
      <c r="Z413" s="6" cm="1">
        <f t="array" ref="Z413">_FV(A413,"Last trade time",TRUE)</f>
        <v>45176.643002267971</v>
      </c>
      <c r="AA413" t="s">
        <v>168</v>
      </c>
      <c r="AB413">
        <v>118584000</v>
      </c>
      <c r="AC413">
        <v>814887000</v>
      </c>
      <c r="AD413">
        <v>1496194000</v>
      </c>
      <c r="AE413">
        <v>3545766000</v>
      </c>
      <c r="AF413" s="7" cm="1">
        <f t="array" ref="AF413">IFERROR(_xldudf_FS_EQUITYMETRICS($B413, "ytd_price_return_daily"),"NA")</f>
        <v>-0.29445900000000003</v>
      </c>
    </row>
    <row r="414" spans="1:32" x14ac:dyDescent="0.2">
      <c r="A414" s="1" t="e" vm="413">
        <v>#VALUE!</v>
      </c>
      <c r="B414" t="str" cm="1">
        <f t="array" ref="B414">_FV(A414,"Ticker symbol",TRUE)</f>
        <v>VLO</v>
      </c>
      <c r="C414" t="str" cm="1">
        <f t="array" ref="C414">_FV(A414,"Official name",TRUE)</f>
        <v>VALERO ENERGY CORPORATION</v>
      </c>
      <c r="D414" t="str" cm="1">
        <f t="array" ref="D414">_FV(A414,"Headquarters")</f>
        <v>1 Valero Way, SAN ANTONIO, TX, 78249 US</v>
      </c>
      <c r="E414" s="3" cm="1">
        <f t="array" ref="E414">IFERROR(_FV(A414,"Employees"), "NA")</f>
        <v>9716</v>
      </c>
      <c r="F414" t="str" cm="1">
        <f t="array" ref="F414">_FV(A414,"Industry")</f>
        <v>Oil &amp; Gas</v>
      </c>
      <c r="G414" s="3" cm="1">
        <f t="array" ref="G414">IFERROR(_FV(A414,"Year incorporated",TRUE), "NA")</f>
        <v>1981</v>
      </c>
      <c r="H414" s="3" t="str" cm="1">
        <f t="array" ref="H414">_FV(A414,"Exchange")</f>
        <v>New York Stock Exchange</v>
      </c>
      <c r="I414" t="str" cm="1">
        <f t="array" ref="I414">_FV(A414,"Currency")</f>
        <v>USD</v>
      </c>
      <c r="J414" s="7" cm="1">
        <f t="array" ref="J414">_FV(A414,"Price")</f>
        <v>136.02000000000001</v>
      </c>
      <c r="K414" s="7" cm="1">
        <f t="array" ref="K414">_FV(A414,"Previous close",TRUE)</f>
        <v>134.03</v>
      </c>
      <c r="L414" s="7" cm="1">
        <f t="array" ref="L414">_FV(A414,"Change")</f>
        <v>1.99</v>
      </c>
      <c r="M414" s="4" cm="1">
        <f t="array" ref="M414">_FV(A414,"Change (%)",TRUE)</f>
        <v>1.4846999999999999E-2</v>
      </c>
      <c r="N414" s="7" cm="1">
        <f t="array" ref="N414">IFERROR(_FV(A414,"Open"), "NA")</f>
        <v>134.07</v>
      </c>
      <c r="O414" s="7" cm="1">
        <f t="array" ref="O414">IFERROR(_FV(A414,"High"), "NA")</f>
        <v>136.84</v>
      </c>
      <c r="P414" s="7" cm="1">
        <f t="array" ref="P414">IFERROR(_FV(A414,"Low"), "NA")</f>
        <v>134.01</v>
      </c>
      <c r="Q414" s="7" cm="1">
        <f t="array" ref="Q414">IFERROR(_FV(A414,"52 week high",TRUE),"NA")</f>
        <v>150.38999999999999</v>
      </c>
      <c r="R414" s="7" cm="1">
        <f t="array" ref="R414">IFERROR(_FV(A414,"52 week low",TRUE),"NA")</f>
        <v>97.73</v>
      </c>
      <c r="S414" s="3" cm="1">
        <f t="array" ref="S414">_FV(A414,"Shares outstanding",TRUE)</f>
        <v>353132900</v>
      </c>
      <c r="T414" s="7" cm="1">
        <f t="array" ref="T414">_FV(A414,"Volume")</f>
        <v>1404615</v>
      </c>
      <c r="U414" s="3" cm="1">
        <f t="array" ref="U414">IFERROR(_FV(A414,"Volume average",TRUE), "NA")</f>
        <v>3487618</v>
      </c>
      <c r="V414" s="5" cm="1">
        <f t="array" ref="V414">IFERROR(_FV(A414,"Beta"), "NA")</f>
        <v>1.6432</v>
      </c>
      <c r="W414" s="3" cm="1">
        <f t="array" ref="W414">_FV(A414,"Market cap",TRUE)</f>
        <v>48033137058</v>
      </c>
      <c r="X414" s="7" cm="1">
        <f t="array" ref="X414">IFERROR(_FV(A414,"P/E",TRUE), "NA")</f>
        <v>4.6166</v>
      </c>
      <c r="Y414" t="str" cm="1">
        <f t="array" ref="Y414">_FV(A414,"Instrument type",TRUE)</f>
        <v>Stock</v>
      </c>
      <c r="Z414" s="6" cm="1">
        <f t="array" ref="Z414">_FV(A414,"Last trade time",TRUE)</f>
        <v>45176.643031365624</v>
      </c>
      <c r="AA414" t="s">
        <v>169</v>
      </c>
      <c r="AB414">
        <v>11528000000</v>
      </c>
      <c r="AC414">
        <v>4862000000</v>
      </c>
      <c r="AD414">
        <v>11919000000</v>
      </c>
      <c r="AE414">
        <v>17461000000</v>
      </c>
      <c r="AF414" s="7" cm="1">
        <f t="array" ref="AF414">IFERROR(_xldudf_FS_EQUITYMETRICS($B414, "ytd_price_return_daily"),"NA")</f>
        <v>4.9346000000000001E-2</v>
      </c>
    </row>
    <row r="415" spans="1:32" x14ac:dyDescent="0.2">
      <c r="A415" s="1" t="e" vm="414">
        <v>#VALUE!</v>
      </c>
      <c r="B415" t="str" cm="1">
        <f t="array" ref="B415">_FV(A415,"Ticker symbol",TRUE)</f>
        <v>VAR</v>
      </c>
      <c r="C415" t="str" cm="1">
        <f t="array" ref="C415">_FV(A415,"Official name",TRUE)</f>
        <v>VARSAV Game Studios S.A.</v>
      </c>
      <c r="D415" t="str" cm="1">
        <f t="array" ref="D415">_FV(A415,"Headquarters")</f>
        <v>ul. Aleje Jerozolimskie 123A, WARSZAWA, WOJ. MAZOWIECKIE, 02-017 PL</v>
      </c>
      <c r="E415" s="3" t="str" cm="1">
        <f t="array" ref="E415">IFERROR(_FV(A415,"Employees"), "NA")</f>
        <v>NA</v>
      </c>
      <c r="F415" t="str" cm="1">
        <f t="array" ref="F415">_FV(A415,"Industry")</f>
        <v>Software &amp; IT Services</v>
      </c>
      <c r="G415" s="3" cm="1">
        <f t="array" ref="G415">IFERROR(_FV(A415,"Year incorporated",TRUE), "NA")</f>
        <v>2011</v>
      </c>
      <c r="H415" s="3" t="str" cm="1">
        <f t="array" ref="H415">_FV(A415,"Exchange")</f>
        <v>Warsaw Stock Exchange</v>
      </c>
      <c r="I415" t="str" cm="1">
        <f t="array" ref="I415">_FV(A415,"Currency")</f>
        <v>PLN</v>
      </c>
      <c r="J415" s="7" cm="1">
        <f t="array" ref="J415">_FV(A415,"Price")</f>
        <v>0.68600000000000005</v>
      </c>
      <c r="K415" s="7" cm="1">
        <f t="array" ref="K415">_FV(A415,"Previous close",TRUE)</f>
        <v>0.72199999999999998</v>
      </c>
      <c r="L415" s="7" cm="1">
        <f t="array" ref="L415">_FV(A415,"Change")</f>
        <v>-3.5999999999999997E-2</v>
      </c>
      <c r="M415" s="4" cm="1">
        <f t="array" ref="M415">_FV(A415,"Change (%)",TRUE)</f>
        <v>-4.9861000000000003E-2</v>
      </c>
      <c r="N415" s="7" cm="1">
        <f t="array" ref="N415">IFERROR(_FV(A415,"Open"), "NA")</f>
        <v>0.68799999999999994</v>
      </c>
      <c r="O415" s="7" cm="1">
        <f t="array" ref="O415">IFERROR(_FV(A415,"High"), "NA")</f>
        <v>0.72</v>
      </c>
      <c r="P415" s="7" cm="1">
        <f t="array" ref="P415">IFERROR(_FV(A415,"Low"), "NA")</f>
        <v>0.68600000000000005</v>
      </c>
      <c r="Q415" s="7" cm="1">
        <f t="array" ref="Q415">IFERROR(_FV(A415,"52 week high",TRUE),"NA")</f>
        <v>1.23</v>
      </c>
      <c r="R415" s="7" cm="1">
        <f t="array" ref="R415">IFERROR(_FV(A415,"52 week low",TRUE),"NA")</f>
        <v>0.51</v>
      </c>
      <c r="S415" s="3" cm="1">
        <f t="array" ref="S415">_FV(A415,"Shares outstanding",TRUE)</f>
        <v>20050000</v>
      </c>
      <c r="T415" s="7" cm="1">
        <f t="array" ref="T415">_FV(A415,"Volume")</f>
        <v>15152</v>
      </c>
      <c r="U415" s="3" cm="1">
        <f t="array" ref="U415">IFERROR(_FV(A415,"Volume average",TRUE), "NA")</f>
        <v>14330</v>
      </c>
      <c r="V415" s="5" cm="1">
        <f t="array" ref="V415">IFERROR(_FV(A415,"Beta"), "NA")</f>
        <v>0.60699999999999998</v>
      </c>
      <c r="W415" s="3" cm="1">
        <f t="array" ref="W415">_FV(A415,"Market cap",TRUE)</f>
        <v>14476100</v>
      </c>
      <c r="X415" s="7" cm="1">
        <f t="array" ref="X415">IFERROR(_FV(A415,"P/E",TRUE), "NA")</f>
        <v>40.446899999999999</v>
      </c>
      <c r="Y415" t="str" cm="1">
        <f t="array" ref="Y415">_FV(A415,"Instrument type",TRUE)</f>
        <v>Stock</v>
      </c>
      <c r="Z415" s="6" cm="1">
        <f t="array" ref="Z415">_FV(A415,"Last trade time",TRUE)</f>
        <v>45176.619444444441</v>
      </c>
      <c r="AA415" t="s">
        <v>170</v>
      </c>
      <c r="AB415">
        <v>269200000</v>
      </c>
      <c r="AC415">
        <v>766100000</v>
      </c>
      <c r="AD415">
        <v>1066100000</v>
      </c>
      <c r="AE415">
        <v>1854500000</v>
      </c>
      <c r="AF415" s="7" cm="1">
        <f t="array" ref="AF415">IFERROR(_xldudf_FS_EQUITYMETRICS($B415, "ytd_price_return_daily"),"NA")</f>
        <v>1.17708E-2</v>
      </c>
    </row>
    <row r="416" spans="1:32" x14ac:dyDescent="0.2">
      <c r="A416" s="1" t="e" vm="415">
        <v>#VALUE!</v>
      </c>
      <c r="B416" t="str" cm="1">
        <f t="array" ref="B416">_FV(A416,"Ticker symbol",TRUE)</f>
        <v>VTR</v>
      </c>
      <c r="C416" t="str" cm="1">
        <f t="array" ref="C416">_FV(A416,"Official name",TRUE)</f>
        <v>VENTAS, INC.</v>
      </c>
      <c r="D416" t="str" cm="1">
        <f t="array" ref="D416">_FV(A416,"Headquarters")</f>
        <v>SUITE 3300, 353 N. CLARK STREET, CHICAGO, IL, 60654 US</v>
      </c>
      <c r="E416" s="3" cm="1">
        <f t="array" ref="E416">IFERROR(_FV(A416,"Employees"), "NA")</f>
        <v>451</v>
      </c>
      <c r="F416" t="str" cm="1">
        <f t="array" ref="F416">_FV(A416,"Industry")</f>
        <v>Residential &amp; Commercial REIT</v>
      </c>
      <c r="G416" s="3" cm="1">
        <f t="array" ref="G416">IFERROR(_FV(A416,"Year incorporated",TRUE), "NA")</f>
        <v>1987</v>
      </c>
      <c r="H416" s="3" t="str" cm="1">
        <f t="array" ref="H416">_FV(A416,"Exchange")</f>
        <v>New York Stock Exchange</v>
      </c>
      <c r="I416" t="str" cm="1">
        <f t="array" ref="I416">_FV(A416,"Currency")</f>
        <v>USD</v>
      </c>
      <c r="J416" s="7" cm="1">
        <f t="array" ref="J416">_FV(A416,"Price")</f>
        <v>42.43</v>
      </c>
      <c r="K416" s="7" cm="1">
        <f t="array" ref="K416">_FV(A416,"Previous close",TRUE)</f>
        <v>42.64</v>
      </c>
      <c r="L416" s="7" cm="1">
        <f t="array" ref="L416">_FV(A416,"Change")</f>
        <v>-0.21</v>
      </c>
      <c r="M416" s="4" cm="1">
        <f t="array" ref="M416">_FV(A416,"Change (%)",TRUE)</f>
        <v>-4.9249999999999997E-3</v>
      </c>
      <c r="N416" s="7" cm="1">
        <f t="array" ref="N416">IFERROR(_FV(A416,"Open"), "NA")</f>
        <v>42.57</v>
      </c>
      <c r="O416" s="7" cm="1">
        <f t="array" ref="O416">IFERROR(_FV(A416,"High"), "NA")</f>
        <v>42.65</v>
      </c>
      <c r="P416" s="7" cm="1">
        <f t="array" ref="P416">IFERROR(_FV(A416,"Low"), "NA")</f>
        <v>42.36</v>
      </c>
      <c r="Q416" s="7" cm="1">
        <f t="array" ref="Q416">IFERROR(_FV(A416,"52 week high",TRUE),"NA")</f>
        <v>53.15</v>
      </c>
      <c r="R416" s="7" cm="1">
        <f t="array" ref="R416">IFERROR(_FV(A416,"52 week low",TRUE),"NA")</f>
        <v>35.33</v>
      </c>
      <c r="S416" s="3" cm="1">
        <f t="array" ref="S416">_FV(A416,"Shares outstanding",TRUE)</f>
        <v>402377900</v>
      </c>
      <c r="T416" s="7" cm="1">
        <f t="array" ref="T416">_FV(A416,"Volume")</f>
        <v>318195</v>
      </c>
      <c r="U416" s="3" cm="1">
        <f t="array" ref="U416">IFERROR(_FV(A416,"Volume average",TRUE), "NA")</f>
        <v>2528963</v>
      </c>
      <c r="V416" s="5" cm="1">
        <f t="array" ref="V416">IFERROR(_FV(A416,"Beta"), "NA")</f>
        <v>1.2310000000000001</v>
      </c>
      <c r="W416" s="3" cm="1">
        <f t="array" ref="W416">_FV(A416,"Market cap",TRUE)</f>
        <v>17072894297</v>
      </c>
      <c r="X416" s="7" cm="1">
        <f t="array" ref="X416">IFERROR(_FV(A416,"P/E",TRUE), "NA")</f>
        <v>224.61019999999999</v>
      </c>
      <c r="Y416" t="str" cm="1">
        <f t="array" ref="Y416">_FV(A416,"Instrument type",TRUE)</f>
        <v>Stock</v>
      </c>
      <c r="Z416" s="6" cm="1">
        <f t="array" ref="Z416">_FV(A416,"Last trade time",TRUE)</f>
        <v>45176.642951642971</v>
      </c>
      <c r="AA416" t="s">
        <v>171</v>
      </c>
      <c r="AB416">
        <v>-47447000</v>
      </c>
      <c r="AC416">
        <v>122564000</v>
      </c>
      <c r="AD416" t="s">
        <v>26</v>
      </c>
      <c r="AE416">
        <v>1332671000</v>
      </c>
      <c r="AF416" s="7" cm="1">
        <f t="array" ref="AF416">IFERROR(_xldudf_FS_EQUITYMETRICS($B416, "ytd_price_return_daily"),"NA")</f>
        <v>-6.2153E-2</v>
      </c>
    </row>
    <row r="417" spans="1:32" x14ac:dyDescent="0.2">
      <c r="A417" s="1" t="e" vm="416">
        <v>#VALUE!</v>
      </c>
      <c r="B417" t="str" cm="1">
        <f t="array" ref="B417">_FV(A417,"Ticker symbol",TRUE)</f>
        <v>VRSN</v>
      </c>
      <c r="C417" t="str" cm="1">
        <f t="array" ref="C417">_FV(A417,"Official name",TRUE)</f>
        <v>VERISIGN, INC.</v>
      </c>
      <c r="D417" t="str" cm="1">
        <f t="array" ref="D417">_FV(A417,"Headquarters")</f>
        <v>ATTN: GENERAL COUNSEL, 12061 BLUEMONT WAY, RESTON, VA, 20190 US</v>
      </c>
      <c r="E417" s="3" cm="1">
        <f t="array" ref="E417">IFERROR(_FV(A417,"Employees"), "NA")</f>
        <v>914</v>
      </c>
      <c r="F417" t="str" cm="1">
        <f t="array" ref="F417">_FV(A417,"Industry")</f>
        <v>Software &amp; IT Services</v>
      </c>
      <c r="G417" s="3" cm="1">
        <f t="array" ref="G417">IFERROR(_FV(A417,"Year incorporated",TRUE), "NA")</f>
        <v>1995</v>
      </c>
      <c r="H417" s="3" t="str" cm="1">
        <f t="array" ref="H417">_FV(A417,"Exchange")</f>
        <v>Nasdaq Stock Market</v>
      </c>
      <c r="I417" t="str" cm="1">
        <f t="array" ref="I417">_FV(A417,"Currency")</f>
        <v>USD</v>
      </c>
      <c r="J417" s="7" cm="1">
        <f t="array" ref="J417">_FV(A417,"Price")</f>
        <v>207.55</v>
      </c>
      <c r="K417" s="7" cm="1">
        <f t="array" ref="K417">_FV(A417,"Previous close",TRUE)</f>
        <v>205.58</v>
      </c>
      <c r="L417" s="7" cm="1">
        <f t="array" ref="L417">_FV(A417,"Change")</f>
        <v>1.97</v>
      </c>
      <c r="M417" s="4" cm="1">
        <f t="array" ref="M417">_FV(A417,"Change (%)",TRUE)</f>
        <v>9.5830000000000012E-3</v>
      </c>
      <c r="N417" s="7" cm="1">
        <f t="array" ref="N417">IFERROR(_FV(A417,"Open"), "NA")</f>
        <v>205.5</v>
      </c>
      <c r="O417" s="7" cm="1">
        <f t="array" ref="O417">IFERROR(_FV(A417,"High"), "NA")</f>
        <v>207.875</v>
      </c>
      <c r="P417" s="7" cm="1">
        <f t="array" ref="P417">IFERROR(_FV(A417,"Low"), "NA")</f>
        <v>205.21</v>
      </c>
      <c r="Q417" s="7" cm="1">
        <f t="array" ref="Q417">IFERROR(_FV(A417,"52 week high",TRUE),"NA")</f>
        <v>229.72</v>
      </c>
      <c r="R417" s="7" cm="1">
        <f t="array" ref="R417">IFERROR(_FV(A417,"52 week low",TRUE),"NA")</f>
        <v>169.24</v>
      </c>
      <c r="S417" s="3" cm="1">
        <f t="array" ref="S417">_FV(A417,"Shares outstanding",TRUE)</f>
        <v>103133800</v>
      </c>
      <c r="T417" s="7" cm="1">
        <f t="array" ref="T417">_FV(A417,"Volume")</f>
        <v>58290</v>
      </c>
      <c r="U417" s="3" cm="1">
        <f t="array" ref="U417">IFERROR(_FV(A417,"Volume average",TRUE), "NA")</f>
        <v>367863</v>
      </c>
      <c r="V417" s="5" cm="1">
        <f t="array" ref="V417">IFERROR(_FV(A417,"Beta"), "NA")</f>
        <v>0.96379999999999999</v>
      </c>
      <c r="W417" s="3" cm="1">
        <f t="array" ref="W417">_FV(A417,"Market cap",TRUE)</f>
        <v>21405420190</v>
      </c>
      <c r="X417" s="7" cm="1">
        <f t="array" ref="X417">IFERROR(_FV(A417,"P/E",TRUE), "NA")</f>
        <v>30.388300000000001</v>
      </c>
      <c r="Y417" t="str" cm="1">
        <f t="array" ref="Y417">_FV(A417,"Instrument type",TRUE)</f>
        <v>Stock</v>
      </c>
      <c r="Z417" s="6" cm="1">
        <f t="array" ref="Z417">_FV(A417,"Last trade time",TRUE)</f>
        <v>45176.642956041404</v>
      </c>
      <c r="AA417" t="s">
        <v>172</v>
      </c>
      <c r="AB417">
        <v>673800000</v>
      </c>
      <c r="AC417">
        <v>373600000</v>
      </c>
      <c r="AD417">
        <v>6200000</v>
      </c>
      <c r="AE417">
        <v>1116900000</v>
      </c>
      <c r="AF417" s="7" cm="1">
        <f t="array" ref="AF417">IFERROR(_xldudf_FS_EQUITYMETRICS($B417, "ytd_price_return_daily"),"NA")</f>
        <v>3.9430000000000003E-3</v>
      </c>
    </row>
    <row r="418" spans="1:32" x14ac:dyDescent="0.2">
      <c r="A418" s="1" t="e" vm="417">
        <v>#VALUE!</v>
      </c>
      <c r="B418" t="str" cm="1">
        <f t="array" ref="B418">_FV(A418,"Ticker symbol",TRUE)</f>
        <v>VZ</v>
      </c>
      <c r="C418" t="str" cm="1">
        <f t="array" ref="C418">_FV(A418,"Official name",TRUE)</f>
        <v>VERIZON COMMUNICATIONS INC.</v>
      </c>
      <c r="D418" t="str" cm="1">
        <f t="array" ref="D418">_FV(A418,"Headquarters")</f>
        <v>1095 Avenue Of The Americas, NEW YORK, NY, 10036 US</v>
      </c>
      <c r="E418" s="3" cm="1">
        <f t="array" ref="E418">IFERROR(_FV(A418,"Employees"), "NA")</f>
        <v>117100</v>
      </c>
      <c r="F418" t="str" cm="1">
        <f t="array" ref="F418">_FV(A418,"Industry")</f>
        <v>Telecommunications Services</v>
      </c>
      <c r="G418" s="3" cm="1">
        <f t="array" ref="G418">IFERROR(_FV(A418,"Year incorporated",TRUE), "NA")</f>
        <v>1983</v>
      </c>
      <c r="H418" s="3" t="str" cm="1">
        <f t="array" ref="H418">_FV(A418,"Exchange")</f>
        <v>New York Stock Exchange</v>
      </c>
      <c r="I418" t="str" cm="1">
        <f t="array" ref="I418">_FV(A418,"Currency")</f>
        <v>USD</v>
      </c>
      <c r="J418" s="7" cm="1">
        <f t="array" ref="J418">_FV(A418,"Price")</f>
        <v>34.484999999999999</v>
      </c>
      <c r="K418" s="7" cm="1">
        <f t="array" ref="K418">_FV(A418,"Previous close",TRUE)</f>
        <v>34.18</v>
      </c>
      <c r="L418" s="7" cm="1">
        <f t="array" ref="L418">_FV(A418,"Change")</f>
        <v>0.30499999999999999</v>
      </c>
      <c r="M418" s="4" cm="1">
        <f t="array" ref="M418">_FV(A418,"Change (%)",TRUE)</f>
        <v>8.9230000000000004E-3</v>
      </c>
      <c r="N418" s="7" cm="1">
        <f t="array" ref="N418">IFERROR(_FV(A418,"Open"), "NA")</f>
        <v>34.17</v>
      </c>
      <c r="O418" s="7" cm="1">
        <f t="array" ref="O418">IFERROR(_FV(A418,"High"), "NA")</f>
        <v>34.494999999999997</v>
      </c>
      <c r="P418" s="7" cm="1">
        <f t="array" ref="P418">IFERROR(_FV(A418,"Low"), "NA")</f>
        <v>34.17</v>
      </c>
      <c r="Q418" s="7" cm="1">
        <f t="array" ref="Q418">IFERROR(_FV(A418,"52 week high",TRUE),"NA")</f>
        <v>42.85</v>
      </c>
      <c r="R418" s="7" cm="1">
        <f t="array" ref="R418">IFERROR(_FV(A418,"52 week low",TRUE),"NA")</f>
        <v>31.25</v>
      </c>
      <c r="S418" s="3" cm="1">
        <f t="array" ref="S418">_FV(A418,"Shares outstanding",TRUE)</f>
        <v>4204040000</v>
      </c>
      <c r="T418" s="7" cm="1">
        <f t="array" ref="T418">_FV(A418,"Volume")</f>
        <v>5813761</v>
      </c>
      <c r="U418" s="3" cm="1">
        <f t="array" ref="U418">IFERROR(_FV(A418,"Volume average",TRUE), "NA")</f>
        <v>19699687</v>
      </c>
      <c r="V418" s="5" cm="1">
        <f t="array" ref="V418">IFERROR(_FV(A418,"Beta"), "NA")</f>
        <v>0.32950000000000002</v>
      </c>
      <c r="W418" s="3" cm="1">
        <f t="array" ref="W418">_FV(A418,"Market cap",TRUE)</f>
        <v>144976319400</v>
      </c>
      <c r="X418" s="7" cm="1">
        <f t="array" ref="X418">IFERROR(_FV(A418,"P/E",TRUE), "NA")</f>
        <v>6.8388</v>
      </c>
      <c r="Y418" t="str" cm="1">
        <f t="array" ref="Y418">_FV(A418,"Instrument type",TRUE)</f>
        <v>Stock</v>
      </c>
      <c r="Z418" s="6" cm="1">
        <f t="array" ref="Z418">_FV(A418,"Last trade time",TRUE)</f>
        <v>45176.643055821092</v>
      </c>
      <c r="AA418" t="s">
        <v>173</v>
      </c>
      <c r="AB418">
        <v>21256000000</v>
      </c>
      <c r="AC418">
        <v>2605000000</v>
      </c>
      <c r="AD418">
        <v>24506000000</v>
      </c>
      <c r="AE418">
        <v>50171000000</v>
      </c>
      <c r="AF418" s="7" cm="1">
        <f t="array" ref="AF418">IFERROR(_xldudf_FS_EQUITYMETRICS($B418, "ytd_price_return_daily"),"NA")</f>
        <v>-0.129442</v>
      </c>
    </row>
    <row r="419" spans="1:32" x14ac:dyDescent="0.2">
      <c r="A419" s="1" t="e" vm="418">
        <v>#VALUE!</v>
      </c>
      <c r="B419" t="str" cm="1">
        <f t="array" ref="B419">_FV(A419,"Ticker symbol",TRUE)</f>
        <v>V</v>
      </c>
      <c r="C419" t="str" cm="1">
        <f t="array" ref="C419">_FV(A419,"Official name",TRUE)</f>
        <v>VISA INC.</v>
      </c>
      <c r="D419" t="str" cm="1">
        <f t="array" ref="D419">_FV(A419,"Headquarters")</f>
        <v>P.O. Box 8999, SAN FRANCISCO, CA, 94128-8999 US</v>
      </c>
      <c r="E419" s="3" cm="1">
        <f t="array" ref="E419">IFERROR(_FV(A419,"Employees"), "NA")</f>
        <v>26500</v>
      </c>
      <c r="F419" t="str" cm="1">
        <f t="array" ref="F419">_FV(A419,"Industry")</f>
        <v>Software &amp; IT Services</v>
      </c>
      <c r="G419" s="3" cm="1">
        <f t="array" ref="G419">IFERROR(_FV(A419,"Year incorporated",TRUE), "NA")</f>
        <v>2007</v>
      </c>
      <c r="H419" s="3" t="str" cm="1">
        <f t="array" ref="H419">_FV(A419,"Exchange")</f>
        <v>New York Stock Exchange</v>
      </c>
      <c r="I419" t="str" cm="1">
        <f t="array" ref="I419">_FV(A419,"Currency")</f>
        <v>USD</v>
      </c>
      <c r="J419" s="7" cm="1">
        <f t="array" ref="J419">_FV(A419,"Price")</f>
        <v>245.99</v>
      </c>
      <c r="K419" s="7" cm="1">
        <f t="array" ref="K419">_FV(A419,"Previous close",TRUE)</f>
        <v>246.16</v>
      </c>
      <c r="L419" s="7" cm="1">
        <f t="array" ref="L419">_FV(A419,"Change")</f>
        <v>-0.17</v>
      </c>
      <c r="M419" s="4" cm="1">
        <f t="array" ref="M419">_FV(A419,"Change (%)",TRUE)</f>
        <v>-6.9059999999999998E-4</v>
      </c>
      <c r="N419" s="7" cm="1">
        <f t="array" ref="N419">IFERROR(_FV(A419,"Open"), "NA")</f>
        <v>245.43</v>
      </c>
      <c r="O419" s="7" cm="1">
        <f t="array" ref="O419">IFERROR(_FV(A419,"High"), "NA")</f>
        <v>246.49</v>
      </c>
      <c r="P419" s="7" cm="1">
        <f t="array" ref="P419">IFERROR(_FV(A419,"Low"), "NA")</f>
        <v>245.1114</v>
      </c>
      <c r="Q419" s="7" cm="1">
        <f t="array" ref="Q419">IFERROR(_FV(A419,"52 week high",TRUE),"NA")</f>
        <v>248.87</v>
      </c>
      <c r="R419" s="7" cm="1">
        <f t="array" ref="R419">IFERROR(_FV(A419,"52 week low",TRUE),"NA")</f>
        <v>174.6</v>
      </c>
      <c r="S419" s="3" cm="1">
        <f t="array" ref="S419">_FV(A419,"Shares outstanding",TRUE)</f>
        <v>2035361000</v>
      </c>
      <c r="T419" s="7" cm="1">
        <f t="array" ref="T419">_FV(A419,"Volume")</f>
        <v>943542</v>
      </c>
      <c r="U419" s="3" cm="1">
        <f t="array" ref="U419">IFERROR(_FV(A419,"Volume average",TRUE), "NA")</f>
        <v>4380138</v>
      </c>
      <c r="V419" s="5" cm="1">
        <f t="array" ref="V419">IFERROR(_FV(A419,"Beta"), "NA")</f>
        <v>0.9536</v>
      </c>
      <c r="W419" s="3" cm="1">
        <f t="array" ref="W419">_FV(A419,"Market cap",TRUE)</f>
        <v>500678452390</v>
      </c>
      <c r="X419" s="7" cm="1">
        <f t="array" ref="X419">IFERROR(_FV(A419,"P/E",TRUE), "NA")</f>
        <v>31.238600000000002</v>
      </c>
      <c r="Y419" t="str" cm="1">
        <f t="array" ref="Y419">_FV(A419,"Instrument type",TRUE)</f>
        <v>Stock</v>
      </c>
      <c r="Z419" s="6" cm="1">
        <f t="array" ref="Z419">_FV(A419,"Last trade time",TRUE)</f>
        <v>45176.642993900001</v>
      </c>
      <c r="AA419" t="s">
        <v>174</v>
      </c>
      <c r="AB419">
        <v>14957000000</v>
      </c>
      <c r="AC419">
        <v>15689000000</v>
      </c>
      <c r="AD419">
        <v>2020000000</v>
      </c>
      <c r="AE419">
        <v>20853000000</v>
      </c>
      <c r="AF419" s="7" cm="1">
        <f t="array" ref="AF419">IFERROR(_xldudf_FS_EQUITYMETRICS($B419, "ytd_price_return_daily"),"NA")</f>
        <v>0.18088199999999999</v>
      </c>
    </row>
    <row r="420" spans="1:32" x14ac:dyDescent="0.2">
      <c r="A420" s="1" t="e" vm="419">
        <v>#VALUE!</v>
      </c>
      <c r="B420" t="str" cm="1">
        <f t="array" ref="B420">_FV(A420,"Ticker symbol",TRUE)</f>
        <v>VNO</v>
      </c>
      <c r="C420" t="str" cm="1">
        <f t="array" ref="C420">_FV(A420,"Official name",TRUE)</f>
        <v>VORNADO REALTY TRUST</v>
      </c>
      <c r="D420" t="str" cm="1">
        <f t="array" ref="D420">_FV(A420,"Headquarters")</f>
        <v>888 7th Ave, NEW YORK, NY, 10106-0001 US</v>
      </c>
      <c r="E420" s="3" cm="1">
        <f t="array" ref="E420">IFERROR(_FV(A420,"Employees"), "NA")</f>
        <v>3146</v>
      </c>
      <c r="F420" t="str" cm="1">
        <f t="array" ref="F420">_FV(A420,"Industry")</f>
        <v>Residential &amp; Commercial REIT</v>
      </c>
      <c r="G420" s="3" cm="1">
        <f t="array" ref="G420">IFERROR(_FV(A420,"Year incorporated",TRUE), "NA")</f>
        <v>1993</v>
      </c>
      <c r="H420" s="3" t="str" cm="1">
        <f t="array" ref="H420">_FV(A420,"Exchange")</f>
        <v>New York Stock Exchange</v>
      </c>
      <c r="I420" t="str" cm="1">
        <f t="array" ref="I420">_FV(A420,"Currency")</f>
        <v>USD</v>
      </c>
      <c r="J420" s="7" cm="1">
        <f t="array" ref="J420">_FV(A420,"Price")</f>
        <v>24.84</v>
      </c>
      <c r="K420" s="7" cm="1">
        <f t="array" ref="K420">_FV(A420,"Previous close",TRUE)</f>
        <v>24.77</v>
      </c>
      <c r="L420" s="7" cm="1">
        <f t="array" ref="L420">_FV(A420,"Change")</f>
        <v>7.0000000000000007E-2</v>
      </c>
      <c r="M420" s="4" cm="1">
        <f t="array" ref="M420">_FV(A420,"Change (%)",TRUE)</f>
        <v>2.8260000000000004E-3</v>
      </c>
      <c r="N420" s="7" cm="1">
        <f t="array" ref="N420">IFERROR(_FV(A420,"Open"), "NA")</f>
        <v>24.67</v>
      </c>
      <c r="O420" s="7" cm="1">
        <f t="array" ref="O420">IFERROR(_FV(A420,"High"), "NA")</f>
        <v>24.89</v>
      </c>
      <c r="P420" s="7" cm="1">
        <f t="array" ref="P420">IFERROR(_FV(A420,"Low"), "NA")</f>
        <v>24.3203</v>
      </c>
      <c r="Q420" s="7" cm="1">
        <f t="array" ref="Q420">IFERROR(_FV(A420,"52 week high",TRUE),"NA")</f>
        <v>28.5</v>
      </c>
      <c r="R420" s="7" cm="1">
        <f t="array" ref="R420">IFERROR(_FV(A420,"52 week low",TRUE),"NA")</f>
        <v>12.31</v>
      </c>
      <c r="S420" s="3" cm="1">
        <f t="array" ref="S420">_FV(A420,"Shares outstanding",TRUE)</f>
        <v>190543900</v>
      </c>
      <c r="T420" s="7" cm="1">
        <f t="array" ref="T420">_FV(A420,"Volume")</f>
        <v>882736</v>
      </c>
      <c r="U420" s="3" cm="1">
        <f t="array" ref="U420">IFERROR(_FV(A420,"Volume average",TRUE), "NA")</f>
        <v>2408977</v>
      </c>
      <c r="V420" s="5" cm="1">
        <f t="array" ref="V420">IFERROR(_FV(A420,"Beta"), "NA")</f>
        <v>1.4394</v>
      </c>
      <c r="W420" s="3" cm="1">
        <f t="array" ref="W420">_FV(A420,"Market cap",TRUE)</f>
        <v>4733110476</v>
      </c>
      <c r="X420" s="7" cm="1">
        <f t="array" ref="X420">IFERROR(_FV(A420,"P/E",TRUE), "NA")</f>
        <v>46.972499999999997</v>
      </c>
      <c r="Y420" t="str" cm="1">
        <f t="array" ref="Y420">_FV(A420,"Instrument type",TRUE)</f>
        <v>Stock</v>
      </c>
      <c r="Z420" s="6" cm="1">
        <f t="array" ref="Z420">_FV(A420,"Last trade time",TRUE)</f>
        <v>45176.642946596876</v>
      </c>
      <c r="AA420" t="s">
        <v>175</v>
      </c>
      <c r="AB420">
        <v>-346499000</v>
      </c>
      <c r="AC420">
        <v>889689000</v>
      </c>
      <c r="AD420">
        <v>776142000</v>
      </c>
      <c r="AE420" t="s">
        <v>26</v>
      </c>
      <c r="AF420" s="7" cm="1">
        <f t="array" ref="AF420">IFERROR(_xldudf_FS_EQUITYMETRICS($B420, "ytd_price_return_daily"),"NA")</f>
        <v>0.16290199999999999</v>
      </c>
    </row>
    <row r="421" spans="1:32" x14ac:dyDescent="0.2">
      <c r="A421" s="1" t="e" vm="420">
        <v>#VALUE!</v>
      </c>
      <c r="B421" t="str" cm="1">
        <f t="array" ref="B421">_FV(A421,"Ticker symbol",TRUE)</f>
        <v>VMC</v>
      </c>
      <c r="C421" t="str" cm="1">
        <f t="array" ref="C421">_FV(A421,"Official name",TRUE)</f>
        <v>VULCAN MATERIALS COMPANY</v>
      </c>
      <c r="D421" t="str" cm="1">
        <f t="array" ref="D421">_FV(A421,"Headquarters")</f>
        <v>1200 Urban Center Dr, BIRMINGHAM, AL, 35242 US</v>
      </c>
      <c r="E421" s="3" cm="1">
        <f t="array" ref="E421">IFERROR(_FV(A421,"Employees"), "NA")</f>
        <v>11397</v>
      </c>
      <c r="F421" t="str" cm="1">
        <f t="array" ref="F421">_FV(A421,"Industry")</f>
        <v>Construction Materials</v>
      </c>
      <c r="G421" s="3" cm="1">
        <f t="array" ref="G421">IFERROR(_FV(A421,"Year incorporated",TRUE), "NA")</f>
        <v>2007</v>
      </c>
      <c r="H421" s="3" t="str" cm="1">
        <f t="array" ref="H421">_FV(A421,"Exchange")</f>
        <v>New York Stock Exchange</v>
      </c>
      <c r="I421" t="str" cm="1">
        <f t="array" ref="I421">_FV(A421,"Currency")</f>
        <v>USD</v>
      </c>
      <c r="J421" s="7" cm="1">
        <f t="array" ref="J421">_FV(A421,"Price")</f>
        <v>213.47</v>
      </c>
      <c r="K421" s="7" cm="1">
        <f t="array" ref="K421">_FV(A421,"Previous close",TRUE)</f>
        <v>215.2</v>
      </c>
      <c r="L421" s="7" cm="1">
        <f t="array" ref="L421">_FV(A421,"Change")</f>
        <v>-1.73</v>
      </c>
      <c r="M421" s="4" cm="1">
        <f t="array" ref="M421">_FV(A421,"Change (%)",TRUE)</f>
        <v>-8.0389999999999993E-3</v>
      </c>
      <c r="N421" s="7" cm="1">
        <f t="array" ref="N421">IFERROR(_FV(A421,"Open"), "NA")</f>
        <v>213.69</v>
      </c>
      <c r="O421" s="7" cm="1">
        <f t="array" ref="O421">IFERROR(_FV(A421,"High"), "NA")</f>
        <v>214.24</v>
      </c>
      <c r="P421" s="7" cm="1">
        <f t="array" ref="P421">IFERROR(_FV(A421,"Low"), "NA")</f>
        <v>212.15</v>
      </c>
      <c r="Q421" s="7" cm="1">
        <f t="array" ref="Q421">IFERROR(_FV(A421,"52 week high",TRUE),"NA")</f>
        <v>229.75</v>
      </c>
      <c r="R421" s="7" cm="1">
        <f t="array" ref="R421">IFERROR(_FV(A421,"52 week low",TRUE),"NA")</f>
        <v>147.63999999999999</v>
      </c>
      <c r="S421" s="3" cm="1">
        <f t="array" ref="S421">_FV(A421,"Shares outstanding",TRUE)</f>
        <v>132866200</v>
      </c>
      <c r="T421" s="7" cm="1">
        <f t="array" ref="T421">_FV(A421,"Volume")</f>
        <v>111706</v>
      </c>
      <c r="U421" s="3" cm="1">
        <f t="array" ref="U421">IFERROR(_FV(A421,"Volume average",TRUE), "NA")</f>
        <v>719509</v>
      </c>
      <c r="V421" s="5" cm="1">
        <f t="array" ref="V421">IFERROR(_FV(A421,"Beta"), "NA")</f>
        <v>0.78749999999999998</v>
      </c>
      <c r="W421" s="3" cm="1">
        <f t="array" ref="W421">_FV(A421,"Market cap",TRUE)</f>
        <v>28362947714</v>
      </c>
      <c r="X421" s="7" cm="1">
        <f t="array" ref="X421">IFERROR(_FV(A421,"P/E",TRUE), "NA")</f>
        <v>39.130400000000002</v>
      </c>
      <c r="Y421" t="str" cm="1">
        <f t="array" ref="Y421">_FV(A421,"Instrument type",TRUE)</f>
        <v>Stock</v>
      </c>
      <c r="Z421" s="6" cm="1">
        <f t="array" ref="Z421">_FV(A421,"Last trade time",TRUE)</f>
        <v>45176.642985671097</v>
      </c>
      <c r="AA421" t="s">
        <v>176</v>
      </c>
      <c r="AB421">
        <v>575600000</v>
      </c>
      <c r="AC421">
        <v>161400000</v>
      </c>
      <c r="AD421">
        <v>845600000</v>
      </c>
      <c r="AE421">
        <v>956600000</v>
      </c>
      <c r="AF421" s="7" cm="1">
        <f t="array" ref="AF421">IFERROR(_xldudf_FS_EQUITYMETRICS($B421, "ytd_price_return_daily"),"NA")</f>
        <v>0.23488100000000001</v>
      </c>
    </row>
    <row r="422" spans="1:32" x14ac:dyDescent="0.2">
      <c r="A422" s="1" t="e" vm="421">
        <v>#VALUE!</v>
      </c>
      <c r="B422" t="str" cm="1">
        <f t="array" ref="B422">_FV(A422,"Ticker symbol",TRUE)</f>
        <v>GWW</v>
      </c>
      <c r="C422" t="str" cm="1">
        <f t="array" ref="C422">_FV(A422,"Official name",TRUE)</f>
        <v>W.W. GRAINGER, INC.</v>
      </c>
      <c r="D422" t="str" cm="1">
        <f t="array" ref="D422">_FV(A422,"Headquarters")</f>
        <v>5500 West Howard St, SKOKIE, IL, 60077 US</v>
      </c>
      <c r="E422" s="3" cm="1">
        <f t="array" ref="E422">IFERROR(_FV(A422,"Employees"), "NA")</f>
        <v>23000</v>
      </c>
      <c r="F422" t="str" cm="1">
        <f t="array" ref="F422">_FV(A422,"Industry")</f>
        <v>Machinery, Equipment &amp; Components</v>
      </c>
      <c r="G422" s="3" cm="1">
        <f t="array" ref="G422">IFERROR(_FV(A422,"Year incorporated",TRUE), "NA")</f>
        <v>1928</v>
      </c>
      <c r="H422" s="3" t="str" cm="1">
        <f t="array" ref="H422">_FV(A422,"Exchange")</f>
        <v>New York Stock Exchange</v>
      </c>
      <c r="I422" t="str" cm="1">
        <f t="array" ref="I422">_FV(A422,"Currency")</f>
        <v>USD</v>
      </c>
      <c r="J422" s="7" cm="1">
        <f t="array" ref="J422">_FV(A422,"Price")</f>
        <v>692.67499999999995</v>
      </c>
      <c r="K422" s="7" cm="1">
        <f t="array" ref="K422">_FV(A422,"Previous close",TRUE)</f>
        <v>693.54</v>
      </c>
      <c r="L422" s="7" cm="1">
        <f t="array" ref="L422">_FV(A422,"Change")</f>
        <v>-0.86499999999999999</v>
      </c>
      <c r="M422" s="4" cm="1">
        <f t="array" ref="M422">_FV(A422,"Change (%)",TRUE)</f>
        <v>-1.2470000000000001E-3</v>
      </c>
      <c r="N422" s="7" cm="1">
        <f t="array" ref="N422">IFERROR(_FV(A422,"Open"), "NA")</f>
        <v>691.99</v>
      </c>
      <c r="O422" s="7" cm="1">
        <f t="array" ref="O422">IFERROR(_FV(A422,"High"), "NA")</f>
        <v>694.77</v>
      </c>
      <c r="P422" s="7" cm="1">
        <f t="array" ref="P422">IFERROR(_FV(A422,"Low"), "NA")</f>
        <v>688.3</v>
      </c>
      <c r="Q422" s="7" cm="1">
        <f t="array" ref="Q422">IFERROR(_FV(A422,"52 week high",TRUE),"NA")</f>
        <v>811.6</v>
      </c>
      <c r="R422" s="7" cm="1">
        <f t="array" ref="R422">IFERROR(_FV(A422,"52 week low",TRUE),"NA")</f>
        <v>483.19</v>
      </c>
      <c r="S422" s="3" cm="1">
        <f t="array" ref="S422">_FV(A422,"Shares outstanding",TRUE)</f>
        <v>50000880</v>
      </c>
      <c r="T422" s="7" cm="1">
        <f t="array" ref="T422">_FV(A422,"Volume")</f>
        <v>48329</v>
      </c>
      <c r="U422" s="3" cm="1">
        <f t="array" ref="U422">IFERROR(_FV(A422,"Volume average",TRUE), "NA")</f>
        <v>212749</v>
      </c>
      <c r="V422" s="5" cm="1">
        <f t="array" ref="V422">IFERROR(_FV(A422,"Beta"), "NA")</f>
        <v>1.2138</v>
      </c>
      <c r="W422" s="3" cm="1">
        <f t="array" ref="W422">_FV(A422,"Market cap",TRUE)</f>
        <v>34634359554</v>
      </c>
      <c r="X422" s="7" cm="1">
        <f t="array" ref="X422">IFERROR(_FV(A422,"P/E",TRUE), "NA")</f>
        <v>19.8535</v>
      </c>
      <c r="Y422" t="str" cm="1">
        <f t="array" ref="Y422">_FV(A422,"Instrument type",TRUE)</f>
        <v>Stock</v>
      </c>
      <c r="Z422" s="6" cm="1">
        <f t="array" ref="Z422">_FV(A422,"Last trade time",TRUE)</f>
        <v>45176.642880983592</v>
      </c>
      <c r="AA422" t="s">
        <v>177</v>
      </c>
      <c r="AB422">
        <v>1547000000</v>
      </c>
      <c r="AC422">
        <v>325000000</v>
      </c>
      <c r="AD422">
        <v>2133000000</v>
      </c>
      <c r="AE422">
        <v>2010000000</v>
      </c>
      <c r="AF422" s="7" cm="1">
        <f t="array" ref="AF422">IFERROR(_xldudf_FS_EQUITYMETRICS($B422, "ytd_price_return_daily"),"NA")</f>
        <v>0.245861</v>
      </c>
    </row>
    <row r="423" spans="1:32" x14ac:dyDescent="0.2">
      <c r="A423" s="1" t="e" vm="422">
        <v>#VALUE!</v>
      </c>
      <c r="B423" t="str" cm="1">
        <f t="array" ref="B423">_FV(A423,"Ticker symbol",TRUE)</f>
        <v>PET</v>
      </c>
      <c r="C423" t="str" cm="1">
        <f t="array" ref="C423">_FV(A423,"Official name",TRUE)</f>
        <v>WAG! GROUP CO.</v>
      </c>
      <c r="D423" t="str" cm="1">
        <f t="array" ref="D423">_FV(A423,"Headquarters")</f>
        <v>55 Francisco Street, Suite 360, SAN FRANCISCO, CA, 94133 US</v>
      </c>
      <c r="E423" s="3" cm="1">
        <f t="array" ref="E423">IFERROR(_FV(A423,"Employees"), "NA")</f>
        <v>82</v>
      </c>
      <c r="F423" t="str" cm="1">
        <f t="array" ref="F423">_FV(A423,"Industry")</f>
        <v>Personal &amp; Household Products &amp; Services</v>
      </c>
      <c r="G423" s="3" cm="1">
        <f t="array" ref="G423">IFERROR(_FV(A423,"Year incorporated",TRUE), "NA")</f>
        <v>2022</v>
      </c>
      <c r="H423" s="3" t="str" cm="1">
        <f t="array" ref="H423">_FV(A423,"Exchange")</f>
        <v>Nasdaq Stock Market</v>
      </c>
      <c r="I423" t="str" cm="1">
        <f t="array" ref="I423">_FV(A423,"Currency")</f>
        <v>USD</v>
      </c>
      <c r="J423" s="7" cm="1">
        <f t="array" ref="J423">_FV(A423,"Price")</f>
        <v>2.0607000000000002</v>
      </c>
      <c r="K423" s="7" cm="1">
        <f t="array" ref="K423">_FV(A423,"Previous close",TRUE)</f>
        <v>2.0499999999999998</v>
      </c>
      <c r="L423" s="7" cm="1">
        <f t="array" ref="L423">_FV(A423,"Change")</f>
        <v>1.0699999999999999E-2</v>
      </c>
      <c r="M423" s="4" cm="1">
        <f t="array" ref="M423">_FV(A423,"Change (%)",TRUE)</f>
        <v>5.2199999999999998E-3</v>
      </c>
      <c r="N423" s="7" cm="1">
        <f t="array" ref="N423">IFERROR(_FV(A423,"Open"), "NA")</f>
        <v>2.02</v>
      </c>
      <c r="O423" s="7" cm="1">
        <f t="array" ref="O423">IFERROR(_FV(A423,"High"), "NA")</f>
        <v>2.0607000000000002</v>
      </c>
      <c r="P423" s="7" cm="1">
        <f t="array" ref="P423">IFERROR(_FV(A423,"Low"), "NA")</f>
        <v>2</v>
      </c>
      <c r="Q423" s="7" cm="1">
        <f t="array" ref="Q423">IFERROR(_FV(A423,"52 week high",TRUE),"NA")</f>
        <v>6.5</v>
      </c>
      <c r="R423" s="7" cm="1">
        <f t="array" ref="R423">IFERROR(_FV(A423,"52 week low",TRUE),"NA")</f>
        <v>1.5810999999999999</v>
      </c>
      <c r="S423" s="3" cm="1">
        <f t="array" ref="S423">_FV(A423,"Shares outstanding",TRUE)</f>
        <v>38781110</v>
      </c>
      <c r="T423" s="7" cm="1">
        <f t="array" ref="T423">_FV(A423,"Volume")</f>
        <v>5972</v>
      </c>
      <c r="U423" s="3" cm="1">
        <f t="array" ref="U423">IFERROR(_FV(A423,"Volume average",TRUE), "NA")</f>
        <v>68432</v>
      </c>
      <c r="V423" s="5" cm="1">
        <f t="array" ref="V423">IFERROR(_FV(A423,"Beta"), "NA")</f>
        <v>2.093</v>
      </c>
      <c r="W423" s="3" cm="1">
        <f t="array" ref="W423">_FV(A423,"Market cap",TRUE)</f>
        <v>79916233</v>
      </c>
      <c r="X423" s="7" t="str" cm="1">
        <f t="array" ref="X423">IFERROR(_FV(A423,"P/E",TRUE), "NA")</f>
        <v>NA</v>
      </c>
      <c r="Y423" t="str" cm="1">
        <f t="array" ref="Y423">_FV(A423,"Instrument type",TRUE)</f>
        <v>Stock</v>
      </c>
      <c r="Z423" s="6" cm="1">
        <f t="array" ref="Z423">_FV(A423,"Last trade time",TRUE)</f>
        <v>45176.620964062502</v>
      </c>
      <c r="AA423" t="s">
        <v>178</v>
      </c>
      <c r="AB423">
        <v>-38567000</v>
      </c>
      <c r="AC423">
        <v>38966000</v>
      </c>
      <c r="AD423">
        <v>5872000</v>
      </c>
      <c r="AE423">
        <v>16491000</v>
      </c>
      <c r="AF423" s="7" cm="1">
        <f t="array" ref="AF423">IFERROR(_xldudf_FS_EQUITYMETRICS($B423, "ytd_price_return_daily"),"NA")</f>
        <v>-0.33116899999999999</v>
      </c>
    </row>
    <row r="424" spans="1:32" x14ac:dyDescent="0.2">
      <c r="A424" s="1" t="e" vm="423">
        <v>#VALUE!</v>
      </c>
      <c r="B424" t="str" cm="1">
        <f t="array" ref="B424">_FV(A424,"Ticker symbol",TRUE)</f>
        <v>WMT</v>
      </c>
      <c r="C424" t="str" cm="1">
        <f t="array" ref="C424">_FV(A424,"Official name",TRUE)</f>
        <v>WALMART INC.</v>
      </c>
      <c r="D424" t="str" cm="1">
        <f t="array" ref="D424">_FV(A424,"Headquarters")</f>
        <v>702 SW 8th St, BENTONVILLE, AR, 72716-6209 US</v>
      </c>
      <c r="E424" s="3" cm="1">
        <f t="array" ref="E424">IFERROR(_FV(A424,"Employees"), "NA")</f>
        <v>2100000</v>
      </c>
      <c r="F424" t="str" cm="1">
        <f t="array" ref="F424">_FV(A424,"Industry")</f>
        <v>Food &amp; Drug Retailing</v>
      </c>
      <c r="G424" s="3" cm="1">
        <f t="array" ref="G424">IFERROR(_FV(A424,"Year incorporated",TRUE), "NA")</f>
        <v>1969</v>
      </c>
      <c r="H424" s="3" t="str" cm="1">
        <f t="array" ref="H424">_FV(A424,"Exchange")</f>
        <v>New York Stock Exchange</v>
      </c>
      <c r="I424" t="str" cm="1">
        <f t="array" ref="I424">_FV(A424,"Currency")</f>
        <v>USD</v>
      </c>
      <c r="J424" s="7" cm="1">
        <f t="array" ref="J424">_FV(A424,"Price")</f>
        <v>162.54</v>
      </c>
      <c r="K424" s="7" cm="1">
        <f t="array" ref="K424">_FV(A424,"Previous close",TRUE)</f>
        <v>161.47</v>
      </c>
      <c r="L424" s="7" cm="1">
        <f t="array" ref="L424">_FV(A424,"Change")</f>
        <v>1.07</v>
      </c>
      <c r="M424" s="4" cm="1">
        <f t="array" ref="M424">_FV(A424,"Change (%)",TRUE)</f>
        <v>6.6269999999999992E-3</v>
      </c>
      <c r="N424" s="7" cm="1">
        <f t="array" ref="N424">IFERROR(_FV(A424,"Open"), "NA")</f>
        <v>161.97</v>
      </c>
      <c r="O424" s="7" cm="1">
        <f t="array" ref="O424">IFERROR(_FV(A424,"High"), "NA")</f>
        <v>162.63</v>
      </c>
      <c r="P424" s="7" cm="1">
        <f t="array" ref="P424">IFERROR(_FV(A424,"Low"), "NA")</f>
        <v>161.505</v>
      </c>
      <c r="Q424" s="7" cm="1">
        <f t="array" ref="Q424">IFERROR(_FV(A424,"52 week high",TRUE),"NA")</f>
        <v>162.99</v>
      </c>
      <c r="R424" s="7" cm="1">
        <f t="array" ref="R424">IFERROR(_FV(A424,"52 week low",TRUE),"NA")</f>
        <v>128.07</v>
      </c>
      <c r="S424" s="3" cm="1">
        <f t="array" ref="S424">_FV(A424,"Shares outstanding",TRUE)</f>
        <v>2691564000</v>
      </c>
      <c r="T424" s="7" cm="1">
        <f t="array" ref="T424">_FV(A424,"Volume")</f>
        <v>1606746</v>
      </c>
      <c r="U424" s="3" cm="1">
        <f t="array" ref="U424">IFERROR(_FV(A424,"Volume average",TRUE), "NA")</f>
        <v>5630109</v>
      </c>
      <c r="V424" s="5" cm="1">
        <f t="array" ref="V424">IFERROR(_FV(A424,"Beta"), "NA")</f>
        <v>0.49469999999999997</v>
      </c>
      <c r="W424" s="3" cm="1">
        <f t="array" ref="W424">_FV(A424,"Market cap",TRUE)</f>
        <v>437486812560</v>
      </c>
      <c r="X424" s="7" cm="1">
        <f t="array" ref="X424">IFERROR(_FV(A424,"P/E",TRUE), "NA")</f>
        <v>31.0944</v>
      </c>
      <c r="Y424" t="str" cm="1">
        <f t="array" ref="Y424">_FV(A424,"Instrument type",TRUE)</f>
        <v>Stock</v>
      </c>
      <c r="Z424" s="6" cm="1">
        <f t="array" ref="Z424">_FV(A424,"Last trade time",TRUE)</f>
        <v>45176.643002510937</v>
      </c>
      <c r="AA424" t="s">
        <v>179</v>
      </c>
      <c r="AB424">
        <v>11680000000</v>
      </c>
      <c r="AC424">
        <v>8625000000</v>
      </c>
      <c r="AD424">
        <v>7933000000</v>
      </c>
      <c r="AE424">
        <v>92198000000</v>
      </c>
      <c r="AF424" s="7" cm="1">
        <f t="array" ref="AF424">IFERROR(_xldudf_FS_EQUITYMETRICS($B424, "ytd_price_return_daily"),"NA")</f>
        <v>0.13033400000000001</v>
      </c>
    </row>
    <row r="425" spans="1:32" x14ac:dyDescent="0.2">
      <c r="A425" s="1" t="e" vm="424">
        <v>#VALUE!</v>
      </c>
      <c r="B425" t="str" cm="1">
        <f t="array" ref="B425">_FV(A425,"Ticker symbol",TRUE)</f>
        <v>WHR</v>
      </c>
      <c r="C425" t="str" cm="1">
        <f t="array" ref="C425">_FV(A425,"Official name",TRUE)</f>
        <v>WAREHOUSE REIT PLC</v>
      </c>
      <c r="D425" t="str" cm="1">
        <f t="array" ref="D425">_FV(A425,"Headquarters")</f>
        <v>55 Wells Street, LONDON, UNITED KINGDOM-NA, W1T 3PT GB</v>
      </c>
      <c r="E425" s="3" cm="1">
        <f t="array" ref="E425">IFERROR(_FV(A425,"Employees"), "NA")</f>
        <v>0</v>
      </c>
      <c r="F425" t="str" cm="1">
        <f t="array" ref="F425">_FV(A425,"Industry")</f>
        <v>Residential &amp; Commercial REIT</v>
      </c>
      <c r="G425" s="3" cm="1">
        <f t="array" ref="G425">IFERROR(_FV(A425,"Year incorporated",TRUE), "NA")</f>
        <v>2017</v>
      </c>
      <c r="H425" s="3" t="str" cm="1">
        <f t="array" ref="H425">_FV(A425,"Exchange")</f>
        <v>London Stock Exchange</v>
      </c>
      <c r="I425" t="str" cm="1">
        <f t="array" ref="I425">_FV(A425,"Currency")</f>
        <v>GBp</v>
      </c>
      <c r="J425" s="7" cm="1">
        <f t="array" ref="J425">_FV(A425,"Price")</f>
        <v>81.099299999999999</v>
      </c>
      <c r="K425" s="7" cm="1">
        <f t="array" ref="K425">_FV(A425,"Previous close",TRUE)</f>
        <v>84.1</v>
      </c>
      <c r="L425" s="7" cm="1">
        <f t="array" ref="L425">_FV(A425,"Change")</f>
        <v>-3.0007000000000001</v>
      </c>
      <c r="M425" s="4" cm="1">
        <f t="array" ref="M425">_FV(A425,"Change (%)",TRUE)</f>
        <v>-3.5680000000000003E-2</v>
      </c>
      <c r="N425" s="7" cm="1">
        <f t="array" ref="N425">IFERROR(_FV(A425,"Open"), "NA")</f>
        <v>82.2</v>
      </c>
      <c r="O425" s="7" cm="1">
        <f t="array" ref="O425">IFERROR(_FV(A425,"High"), "NA")</f>
        <v>82.2</v>
      </c>
      <c r="P425" s="7" cm="1">
        <f t="array" ref="P425">IFERROR(_FV(A425,"Low"), "NA")</f>
        <v>80.2</v>
      </c>
      <c r="Q425" s="7" cm="1">
        <f t="array" ref="Q425">IFERROR(_FV(A425,"52 week high",TRUE),"NA")</f>
        <v>157.80000000000001</v>
      </c>
      <c r="R425" s="7" cm="1">
        <f t="array" ref="R425">IFERROR(_FV(A425,"52 week low",TRUE),"NA")</f>
        <v>76.8</v>
      </c>
      <c r="S425" s="3" cm="1">
        <f t="array" ref="S425">_FV(A425,"Shares outstanding",TRUE)</f>
        <v>424861700</v>
      </c>
      <c r="T425" s="7" cm="1">
        <f t="array" ref="T425">_FV(A425,"Volume")</f>
        <v>702481</v>
      </c>
      <c r="U425" s="3" cm="1">
        <f t="array" ref="U425">IFERROR(_FV(A425,"Volume average",TRUE), "NA")</f>
        <v>738590</v>
      </c>
      <c r="V425" s="5" cm="1">
        <f t="array" ref="V425">IFERROR(_FV(A425,"Beta"), "NA")</f>
        <v>0.97689999999999999</v>
      </c>
      <c r="W425" s="3" cm="1">
        <f t="array" ref="W425">_FV(A425,"Market cap",TRUE)</f>
        <v>357308700</v>
      </c>
      <c r="X425" s="7" cm="1">
        <f t="array" ref="X425">IFERROR(_FV(A425,"P/E",TRUE), "NA")</f>
        <v>0</v>
      </c>
      <c r="Y425" t="str" cm="1">
        <f t="array" ref="Y425">_FV(A425,"Instrument type",TRUE)</f>
        <v>Stock</v>
      </c>
      <c r="Z425" s="6" cm="1">
        <f t="array" ref="Z425">_FV(A425,"Last trade time",TRUE)</f>
        <v>45176.627893414065</v>
      </c>
      <c r="AA425" t="s">
        <v>180</v>
      </c>
      <c r="AB425">
        <v>-1519000000</v>
      </c>
      <c r="AC425">
        <v>1958000000</v>
      </c>
      <c r="AD425">
        <v>1555000000</v>
      </c>
      <c r="AE425">
        <v>5931000000</v>
      </c>
      <c r="AF425" s="7" cm="1">
        <f t="array" ref="AF425">IFERROR(_xldudf_FS_EQUITYMETRICS($B425, "ytd_price_return_daily"),"NA")</f>
        <v>-2.6863000000000001E-2</v>
      </c>
    </row>
    <row r="426" spans="1:32" x14ac:dyDescent="0.2">
      <c r="A426" s="1" t="e" vm="425">
        <v>#VALUE!</v>
      </c>
      <c r="B426" t="str" cm="1">
        <f t="array" ref="B426">_FV(A426,"Ticker symbol",TRUE)</f>
        <v>WM</v>
      </c>
      <c r="C426" t="str" cm="1">
        <f t="array" ref="C426">_FV(A426,"Official name",TRUE)</f>
        <v>WASTE MANAGEMENT, INC.</v>
      </c>
      <c r="D426" t="str" cm="1">
        <f t="array" ref="D426">_FV(A426,"Headquarters")</f>
        <v>800 Capitol Street, Ste 3000, HOUSTON, TX, 77002 US</v>
      </c>
      <c r="E426" s="3" cm="1">
        <f t="array" ref="E426">IFERROR(_FV(A426,"Employees"), "NA")</f>
        <v>49500</v>
      </c>
      <c r="F426" t="str" cm="1">
        <f t="array" ref="F426">_FV(A426,"Industry")</f>
        <v>Professional &amp; Commercial Services</v>
      </c>
      <c r="G426" s="3" cm="1">
        <f t="array" ref="G426">IFERROR(_FV(A426,"Year incorporated",TRUE), "NA")</f>
        <v>1995</v>
      </c>
      <c r="H426" s="3" t="str" cm="1">
        <f t="array" ref="H426">_FV(A426,"Exchange")</f>
        <v>New York Stock Exchange</v>
      </c>
      <c r="I426" t="str" cm="1">
        <f t="array" ref="I426">_FV(A426,"Currency")</f>
        <v>USD</v>
      </c>
      <c r="J426" s="7" cm="1">
        <f t="array" ref="J426">_FV(A426,"Price")</f>
        <v>156.35</v>
      </c>
      <c r="K426" s="7" cm="1">
        <f t="array" ref="K426">_FV(A426,"Previous close",TRUE)</f>
        <v>155.27000000000001</v>
      </c>
      <c r="L426" s="7" cm="1">
        <f t="array" ref="L426">_FV(A426,"Change")</f>
        <v>1.08</v>
      </c>
      <c r="M426" s="4" cm="1">
        <f t="array" ref="M426">_FV(A426,"Change (%)",TRUE)</f>
        <v>6.9560000000000004E-3</v>
      </c>
      <c r="N426" s="7" cm="1">
        <f t="array" ref="N426">IFERROR(_FV(A426,"Open"), "NA")</f>
        <v>155.79</v>
      </c>
      <c r="O426" s="7" cm="1">
        <f t="array" ref="O426">IFERROR(_FV(A426,"High"), "NA")</f>
        <v>156.49</v>
      </c>
      <c r="P426" s="7" cm="1">
        <f t="array" ref="P426">IFERROR(_FV(A426,"Low"), "NA")</f>
        <v>155.33000000000001</v>
      </c>
      <c r="Q426" s="7" cm="1">
        <f t="array" ref="Q426">IFERROR(_FV(A426,"52 week high",TRUE),"NA")</f>
        <v>174.73500000000001</v>
      </c>
      <c r="R426" s="7" cm="1">
        <f t="array" ref="R426">IFERROR(_FV(A426,"52 week low",TRUE),"NA")</f>
        <v>148.31</v>
      </c>
      <c r="S426" s="3" cm="1">
        <f t="array" ref="S426">_FV(A426,"Shares outstanding",TRUE)</f>
        <v>405059400</v>
      </c>
      <c r="T426" s="7" cm="1">
        <f t="array" ref="T426">_FV(A426,"Volume")</f>
        <v>207212</v>
      </c>
      <c r="U426" s="3" cm="1">
        <f t="array" ref="U426">IFERROR(_FV(A426,"Volume average",TRUE), "NA")</f>
        <v>1222914</v>
      </c>
      <c r="V426" s="5" cm="1">
        <f t="array" ref="V426">IFERROR(_FV(A426,"Beta"), "NA")</f>
        <v>0.72219999999999995</v>
      </c>
      <c r="W426" s="3" cm="1">
        <f t="array" ref="W426">_FV(A426,"Market cap",TRUE)</f>
        <v>63177130000</v>
      </c>
      <c r="X426" s="7" cm="1">
        <f t="array" ref="X426">IFERROR(_FV(A426,"P/E",TRUE), "NA")</f>
        <v>27.891500000000001</v>
      </c>
      <c r="Y426" t="str" cm="1">
        <f t="array" ref="Y426">_FV(A426,"Instrument type",TRUE)</f>
        <v>Stock</v>
      </c>
      <c r="Z426" s="6" cm="1">
        <f t="array" ref="Z426">_FV(A426,"Last trade time",TRUE)</f>
        <v>45176.643055832814</v>
      </c>
      <c r="AA426" t="s">
        <v>181</v>
      </c>
      <c r="AB426">
        <v>2238000000</v>
      </c>
      <c r="AC426">
        <v>351000000</v>
      </c>
      <c r="AD426">
        <v>2461000000</v>
      </c>
      <c r="AE426">
        <v>4394000000</v>
      </c>
      <c r="AF426" s="7" cm="1">
        <f t="array" ref="AF426">IFERROR(_xldudf_FS_EQUITYMETRICS($B426, "ytd_price_return_daily"),"NA")</f>
        <v>9.5600000000000004E-4</v>
      </c>
    </row>
    <row r="427" spans="1:32" x14ac:dyDescent="0.2">
      <c r="A427" s="1" t="e" vm="426">
        <v>#VALUE!</v>
      </c>
      <c r="B427" t="str" cm="1">
        <f t="array" ref="B427">_FV(A427,"Ticker symbol",TRUE)</f>
        <v>WPI</v>
      </c>
      <c r="C427" t="str" cm="1">
        <f t="array" ref="C427">_FV(A427,"Official name",TRUE)</f>
        <v>Waterfront Philippines, Incorporated</v>
      </c>
      <c r="D427" t="str" cm="1">
        <f t="array" ref="D427">_FV(A427,"Headquarters")</f>
        <v>7th Floor Pavilion Hotel, United Nations Avenue corner Ma. Orosa Street, MANILA, PHILIPPINES-NA PH</v>
      </c>
      <c r="E427" s="3" cm="1">
        <f t="array" ref="E427">IFERROR(_FV(A427,"Employees"), "NA")</f>
        <v>942</v>
      </c>
      <c r="F427" t="str" cm="1">
        <f t="array" ref="F427">_FV(A427,"Industry")</f>
        <v>Hotels &amp; Entertainment Services</v>
      </c>
      <c r="G427" s="3" cm="1">
        <f t="array" ref="G427">IFERROR(_FV(A427,"Year incorporated",TRUE), "NA")</f>
        <v>1994</v>
      </c>
      <c r="H427" s="3" t="str" cm="1">
        <f t="array" ref="H427">_FV(A427,"Exchange")</f>
        <v>Philippine Stock Exchange</v>
      </c>
      <c r="I427" t="str" cm="1">
        <f t="array" ref="I427">_FV(A427,"Currency")</f>
        <v>PHP</v>
      </c>
      <c r="J427" s="7" cm="1">
        <f t="array" ref="J427">_FV(A427,"Price")</f>
        <v>0.36</v>
      </c>
      <c r="K427" s="7" cm="1">
        <f t="array" ref="K427">_FV(A427,"Previous close",TRUE)</f>
        <v>0.36</v>
      </c>
      <c r="L427" s="7" cm="1">
        <f t="array" ref="L427">_FV(A427,"Change")</f>
        <v>0</v>
      </c>
      <c r="M427" s="4" cm="1">
        <f t="array" ref="M427">_FV(A427,"Change (%)",TRUE)</f>
        <v>0</v>
      </c>
      <c r="N427" s="7" cm="1">
        <f t="array" ref="N427">IFERROR(_FV(A427,"Open"), "NA")</f>
        <v>0.36</v>
      </c>
      <c r="O427" s="7" cm="1">
        <f t="array" ref="O427">IFERROR(_FV(A427,"High"), "NA")</f>
        <v>0.36</v>
      </c>
      <c r="P427" s="7" cm="1">
        <f t="array" ref="P427">IFERROR(_FV(A427,"Low"), "NA")</f>
        <v>0.36</v>
      </c>
      <c r="Q427" s="7" cm="1">
        <f t="array" ref="Q427">IFERROR(_FV(A427,"52 week high",TRUE),"NA")</f>
        <v>0.53</v>
      </c>
      <c r="R427" s="7" cm="1">
        <f t="array" ref="R427">IFERROR(_FV(A427,"52 week low",TRUE),"NA")</f>
        <v>0.35</v>
      </c>
      <c r="S427" s="3" cm="1">
        <f t="array" ref="S427">_FV(A427,"Shares outstanding",TRUE)</f>
        <v>2498992000</v>
      </c>
      <c r="T427" s="7" cm="1">
        <f t="array" ref="T427">_FV(A427,"Volume")</f>
        <v>10000</v>
      </c>
      <c r="U427" s="3" cm="1">
        <f t="array" ref="U427">IFERROR(_FV(A427,"Volume average",TRUE), "NA")</f>
        <v>731000</v>
      </c>
      <c r="V427" s="5" cm="1">
        <f t="array" ref="V427">IFERROR(_FV(A427,"Beta"), "NA")</f>
        <v>0.97430000000000005</v>
      </c>
      <c r="W427" s="3" cm="1">
        <f t="array" ref="W427">_FV(A427,"Market cap",TRUE)</f>
        <v>899637000</v>
      </c>
      <c r="X427" s="7" cm="1">
        <f t="array" ref="X427">IFERROR(_FV(A427,"P/E",TRUE), "NA")</f>
        <v>7.33</v>
      </c>
      <c r="Y427" t="str" cm="1">
        <f t="array" ref="Y427">_FV(A427,"Instrument type",TRUE)</f>
        <v>Stock</v>
      </c>
      <c r="Z427" s="6" cm="1">
        <f t="array" ref="Z427">_FV(A427,"Last trade time",TRUE)</f>
        <v>45173.291666666664</v>
      </c>
      <c r="AA427" t="s">
        <v>64</v>
      </c>
      <c r="AB427" t="s">
        <v>26</v>
      </c>
      <c r="AC427" t="s">
        <v>26</v>
      </c>
      <c r="AD427" t="s">
        <v>26</v>
      </c>
      <c r="AE427" t="s">
        <v>26</v>
      </c>
      <c r="AF427" s="7" t="str" cm="1">
        <f t="array" ref="AF427">IFERROR(_xldudf_FS_EQUITYMETRICS($B427, "ytd_price_return_daily"),"NA")</f>
        <v>No data</v>
      </c>
    </row>
    <row r="428" spans="1:32" x14ac:dyDescent="0.2">
      <c r="A428" s="1" t="e" vm="427">
        <v>#VALUE!</v>
      </c>
      <c r="B428" t="str" cm="1">
        <f t="array" ref="B428">_FV(A428,"Ticker symbol",TRUE)</f>
        <v>WAT</v>
      </c>
      <c r="C428" t="str" cm="1">
        <f t="array" ref="C428">_FV(A428,"Official name",TRUE)</f>
        <v>WATERS CORPORATION</v>
      </c>
      <c r="D428" t="str" cm="1">
        <f t="array" ref="D428">_FV(A428,"Headquarters")</f>
        <v>34 MAPLE ST, MILFORD, MA, 01757-3604 US</v>
      </c>
      <c r="E428" s="3" cm="1">
        <f t="array" ref="E428">IFERROR(_FV(A428,"Employees"), "NA")</f>
        <v>8200</v>
      </c>
      <c r="F428" t="str" cm="1">
        <f t="array" ref="F428">_FV(A428,"Industry")</f>
        <v>Healthcare Equipment &amp; Supplies</v>
      </c>
      <c r="G428" s="3" cm="1">
        <f t="array" ref="G428">IFERROR(_FV(A428,"Year incorporated",TRUE), "NA")</f>
        <v>1991</v>
      </c>
      <c r="H428" s="3" t="str" cm="1">
        <f t="array" ref="H428">_FV(A428,"Exchange")</f>
        <v>New York Stock Exchange</v>
      </c>
      <c r="I428" t="str" cm="1">
        <f t="array" ref="I428">_FV(A428,"Currency")</f>
        <v>USD</v>
      </c>
      <c r="J428" s="7" cm="1">
        <f t="array" ref="J428">_FV(A428,"Price")</f>
        <v>271.52999999999997</v>
      </c>
      <c r="K428" s="7" cm="1">
        <f t="array" ref="K428">_FV(A428,"Previous close",TRUE)</f>
        <v>272.86</v>
      </c>
      <c r="L428" s="7" cm="1">
        <f t="array" ref="L428">_FV(A428,"Change")</f>
        <v>-1.33</v>
      </c>
      <c r="M428" s="4" cm="1">
        <f t="array" ref="M428">_FV(A428,"Change (%)",TRUE)</f>
        <v>-4.8739999999999999E-3</v>
      </c>
      <c r="N428" s="7" cm="1">
        <f t="array" ref="N428">IFERROR(_FV(A428,"Open"), "NA")</f>
        <v>273.72000000000003</v>
      </c>
      <c r="O428" s="7" cm="1">
        <f t="array" ref="O428">IFERROR(_FV(A428,"High"), "NA")</f>
        <v>273.72000000000003</v>
      </c>
      <c r="P428" s="7" cm="1">
        <f t="array" ref="P428">IFERROR(_FV(A428,"Low"), "NA")</f>
        <v>269.58</v>
      </c>
      <c r="Q428" s="7" cm="1">
        <f t="array" ref="Q428">IFERROR(_FV(A428,"52 week high",TRUE),"NA")</f>
        <v>353.70499999999998</v>
      </c>
      <c r="R428" s="7" cm="1">
        <f t="array" ref="R428">IFERROR(_FV(A428,"52 week low",TRUE),"NA")</f>
        <v>248.18</v>
      </c>
      <c r="S428" s="3" cm="1">
        <f t="array" ref="S428">_FV(A428,"Shares outstanding",TRUE)</f>
        <v>59102920</v>
      </c>
      <c r="T428" s="7" cm="1">
        <f t="array" ref="T428">_FV(A428,"Volume")</f>
        <v>86800</v>
      </c>
      <c r="U428" s="3" cm="1">
        <f t="array" ref="U428">IFERROR(_FV(A428,"Volume average",TRUE), "NA")</f>
        <v>476259</v>
      </c>
      <c r="V428" s="5" cm="1">
        <f t="array" ref="V428">IFERROR(_FV(A428,"Beta"), "NA")</f>
        <v>0.87050000000000005</v>
      </c>
      <c r="W428" s="3" cm="1">
        <f t="array" ref="W428">_FV(A428,"Market cap",TRUE)</f>
        <v>16048215867</v>
      </c>
      <c r="X428" s="7" cm="1">
        <f t="array" ref="X428">IFERROR(_FV(A428,"P/E",TRUE), "NA")</f>
        <v>24.0977</v>
      </c>
      <c r="Y428" t="str" cm="1">
        <f t="array" ref="Y428">_FV(A428,"Instrument type",TRUE)</f>
        <v>Stock</v>
      </c>
      <c r="Z428" s="6" cm="1">
        <f t="array" ref="Z428">_FV(A428,"Last trade time",TRUE)</f>
        <v>45176.642985740626</v>
      </c>
      <c r="AA428" t="s">
        <v>141</v>
      </c>
      <c r="AB428">
        <v>707755000</v>
      </c>
      <c r="AC428">
        <v>480529000</v>
      </c>
      <c r="AD428">
        <v>722892000</v>
      </c>
      <c r="AE428">
        <v>785737000</v>
      </c>
      <c r="AF428" s="7" cm="1">
        <f t="array" ref="AF428">IFERROR(_xldudf_FS_EQUITYMETRICS($B428, "ytd_price_return_daily"),"NA")</f>
        <v>-0.193327</v>
      </c>
    </row>
    <row r="429" spans="1:32" x14ac:dyDescent="0.2">
      <c r="A429" s="1" t="e" vm="428">
        <v>#VALUE!</v>
      </c>
      <c r="B429" t="str" cm="1">
        <f t="array" ref="B429">_FV(A429,"Ticker symbol",TRUE)</f>
        <v>WEC</v>
      </c>
      <c r="C429" t="str" cm="1">
        <f t="array" ref="C429">_FV(A429,"Official name",TRUE)</f>
        <v>WEC ENERGY GROUP, INC.</v>
      </c>
      <c r="D429" t="str" cm="1">
        <f t="array" ref="D429">_FV(A429,"Headquarters")</f>
        <v>PO Box 1331, 231 W Michigan St, MILWAUKEE, WI, 53201-1331 US</v>
      </c>
      <c r="E429" s="3" cm="1">
        <f t="array" ref="E429">IFERROR(_FV(A429,"Employees"), "NA")</f>
        <v>7022</v>
      </c>
      <c r="F429" t="str" cm="1">
        <f t="array" ref="F429">_FV(A429,"Industry")</f>
        <v>Electrical Utilities &amp; IPPs</v>
      </c>
      <c r="G429" s="3" cm="1">
        <f t="array" ref="G429">IFERROR(_FV(A429,"Year incorporated",TRUE), "NA")</f>
        <v>1981</v>
      </c>
      <c r="H429" s="3" t="str" cm="1">
        <f t="array" ref="H429">_FV(A429,"Exchange")</f>
        <v>New York Stock Exchange</v>
      </c>
      <c r="I429" t="str" cm="1">
        <f t="array" ref="I429">_FV(A429,"Currency")</f>
        <v>USD</v>
      </c>
      <c r="J429" s="7" cm="1">
        <f t="array" ref="J429">_FV(A429,"Price")</f>
        <v>83.59</v>
      </c>
      <c r="K429" s="7" cm="1">
        <f t="array" ref="K429">_FV(A429,"Previous close",TRUE)</f>
        <v>82.07</v>
      </c>
      <c r="L429" s="7" cm="1">
        <f t="array" ref="L429">_FV(A429,"Change")</f>
        <v>1.52</v>
      </c>
      <c r="M429" s="4" cm="1">
        <f t="array" ref="M429">_FV(A429,"Change (%)",TRUE)</f>
        <v>1.8520999999999999E-2</v>
      </c>
      <c r="N429" s="7" cm="1">
        <f t="array" ref="N429">IFERROR(_FV(A429,"Open"), "NA")</f>
        <v>82.87</v>
      </c>
      <c r="O429" s="7" cm="1">
        <f t="array" ref="O429">IFERROR(_FV(A429,"High"), "NA")</f>
        <v>83.63</v>
      </c>
      <c r="P429" s="7" cm="1">
        <f t="array" ref="P429">IFERROR(_FV(A429,"Low"), "NA")</f>
        <v>82.602000000000004</v>
      </c>
      <c r="Q429" s="7" cm="1">
        <f t="array" ref="Q429">IFERROR(_FV(A429,"52 week high",TRUE),"NA")</f>
        <v>107.6</v>
      </c>
      <c r="R429" s="7" cm="1">
        <f t="array" ref="R429">IFERROR(_FV(A429,"52 week low",TRUE),"NA")</f>
        <v>80.819999999999993</v>
      </c>
      <c r="S429" s="3" cm="1">
        <f t="array" ref="S429">_FV(A429,"Shares outstanding",TRUE)</f>
        <v>315434500</v>
      </c>
      <c r="T429" s="7" cm="1">
        <f t="array" ref="T429">_FV(A429,"Volume")</f>
        <v>235544</v>
      </c>
      <c r="U429" s="3" cm="1">
        <f t="array" ref="U429">IFERROR(_FV(A429,"Volume average",TRUE), "NA")</f>
        <v>1255808</v>
      </c>
      <c r="V429" s="5" cm="1">
        <f t="array" ref="V429">IFERROR(_FV(A429,"Beta"), "NA")</f>
        <v>0.41110000000000002</v>
      </c>
      <c r="W429" s="3" cm="1">
        <f t="array" ref="W429">_FV(A429,"Market cap",TRUE)</f>
        <v>26367169855</v>
      </c>
      <c r="X429" s="7" cm="1">
        <f t="array" ref="X429">IFERROR(_FV(A429,"P/E",TRUE), "NA")</f>
        <v>19.180299999999999</v>
      </c>
      <c r="Y429" t="str" cm="1">
        <f t="array" ref="Y429">_FV(A429,"Instrument type",TRUE)</f>
        <v>Stock</v>
      </c>
      <c r="Z429" s="6" cm="1">
        <f t="array" ref="Z429">_FV(A429,"Last trade time",TRUE)</f>
        <v>45176.642996770315</v>
      </c>
      <c r="AA429" t="s">
        <v>182</v>
      </c>
      <c r="AB429">
        <v>1409300000</v>
      </c>
      <c r="AC429">
        <v>28900000</v>
      </c>
      <c r="AD429">
        <v>1818400000</v>
      </c>
      <c r="AE429">
        <v>4611000000</v>
      </c>
      <c r="AF429" s="7" cm="1">
        <f t="array" ref="AF429">IFERROR(_xldudf_FS_EQUITYMETRICS($B429, "ytd_price_return_daily"),"NA")</f>
        <v>-0.12521299999999999</v>
      </c>
    </row>
    <row r="430" spans="1:32" x14ac:dyDescent="0.2">
      <c r="A430" s="1" t="e" vm="429">
        <v>#VALUE!</v>
      </c>
      <c r="B430" t="str" cm="1">
        <f t="array" ref="B430">_FV(A430,"Ticker symbol",TRUE)</f>
        <v>WFC</v>
      </c>
      <c r="C430" t="str" cm="1">
        <f t="array" ref="C430">_FV(A430,"Official name",TRUE)</f>
        <v>WELLS FARGO &amp; COMPANY</v>
      </c>
      <c r="D430" t="str" cm="1">
        <f t="array" ref="D430">_FV(A430,"Headquarters")</f>
        <v>420 Montgomery St, SAN FRANCISCO, CA, 94104-1207 US</v>
      </c>
      <c r="E430" s="3" cm="1">
        <f t="array" ref="E430">IFERROR(_FV(A430,"Employees"), "NA")</f>
        <v>233834</v>
      </c>
      <c r="F430" t="str" cm="1">
        <f t="array" ref="F430">_FV(A430,"Industry")</f>
        <v>Banking Services</v>
      </c>
      <c r="G430" s="3" cm="1">
        <f t="array" ref="G430">IFERROR(_FV(A430,"Year incorporated",TRUE), "NA")</f>
        <v>1929</v>
      </c>
      <c r="H430" s="3" t="str" cm="1">
        <f t="array" ref="H430">_FV(A430,"Exchange")</f>
        <v>New York Stock Exchange</v>
      </c>
      <c r="I430" t="str" cm="1">
        <f t="array" ref="I430">_FV(A430,"Currency")</f>
        <v>USD</v>
      </c>
      <c r="J430" s="7" cm="1">
        <f t="array" ref="J430">_FV(A430,"Price")</f>
        <v>40.700000000000003</v>
      </c>
      <c r="K430" s="7" cm="1">
        <f t="array" ref="K430">_FV(A430,"Previous close",TRUE)</f>
        <v>41.02</v>
      </c>
      <c r="L430" s="7" cm="1">
        <f t="array" ref="L430">_FV(A430,"Change")</f>
        <v>-0.32</v>
      </c>
      <c r="M430" s="4" cm="1">
        <f t="array" ref="M430">_FV(A430,"Change (%)",TRUE)</f>
        <v>-7.8009999999999998E-3</v>
      </c>
      <c r="N430" s="7" cm="1">
        <f t="array" ref="N430">IFERROR(_FV(A430,"Open"), "NA")</f>
        <v>40.76</v>
      </c>
      <c r="O430" s="7" cm="1">
        <f t="array" ref="O430">IFERROR(_FV(A430,"High"), "NA")</f>
        <v>41.02</v>
      </c>
      <c r="P430" s="7" cm="1">
        <f t="array" ref="P430">IFERROR(_FV(A430,"Low"), "NA")</f>
        <v>40.405000000000001</v>
      </c>
      <c r="Q430" s="7" cm="1">
        <f t="array" ref="Q430">IFERROR(_FV(A430,"52 week high",TRUE),"NA")</f>
        <v>48.84</v>
      </c>
      <c r="R430" s="7" cm="1">
        <f t="array" ref="R430">IFERROR(_FV(A430,"52 week low",TRUE),"NA")</f>
        <v>35.25</v>
      </c>
      <c r="S430" s="3" cm="1">
        <f t="array" ref="S430">_FV(A430,"Shares outstanding",TRUE)</f>
        <v>3658783000</v>
      </c>
      <c r="T430" s="7" cm="1">
        <f t="array" ref="T430">_FV(A430,"Volume")</f>
        <v>4059396</v>
      </c>
      <c r="U430" s="3" cm="1">
        <f t="array" ref="U430">IFERROR(_FV(A430,"Volume average",TRUE), "NA")</f>
        <v>12699566</v>
      </c>
      <c r="V430" s="5" cm="1">
        <f t="array" ref="V430">IFERROR(_FV(A430,"Beta"), "NA")</f>
        <v>1.1414</v>
      </c>
      <c r="W430" s="3" cm="1">
        <f t="array" ref="W430">_FV(A430,"Market cap",TRUE)</f>
        <v>148912468100</v>
      </c>
      <c r="X430" s="7" cm="1">
        <f t="array" ref="X430">IFERROR(_FV(A430,"P/E",TRUE), "NA")</f>
        <v>10.0128</v>
      </c>
      <c r="Y430" t="str" cm="1">
        <f t="array" ref="Y430">_FV(A430,"Instrument type",TRUE)</f>
        <v>Stock</v>
      </c>
      <c r="Z430" s="6" cm="1">
        <f t="array" ref="Z430">_FV(A430,"Last trade time",TRUE)</f>
        <v>45176.643003784375</v>
      </c>
      <c r="AA430" t="s">
        <v>183</v>
      </c>
      <c r="AB430">
        <v>13182000000</v>
      </c>
      <c r="AC430" t="s">
        <v>26</v>
      </c>
      <c r="AD430" t="s">
        <v>26</v>
      </c>
      <c r="AE430">
        <v>68740000000</v>
      </c>
      <c r="AF430" s="7" cm="1">
        <f t="array" ref="AF430">IFERROR(_xldudf_FS_EQUITYMETRICS($B430, "ytd_price_return_daily"),"NA")</f>
        <v>6.0549999999999996E-3</v>
      </c>
    </row>
    <row r="431" spans="1:32" x14ac:dyDescent="0.2">
      <c r="A431" s="1" t="e" vm="430">
        <v>#VALUE!</v>
      </c>
      <c r="B431" t="str" cm="1">
        <f t="array" ref="B431">_FV(A431,"Ticker symbol",TRUE)</f>
        <v>WDC</v>
      </c>
      <c r="C431" t="str" cm="1">
        <f t="array" ref="C431">_FV(A431,"Official name",TRUE)</f>
        <v>WESTERN DIGITAL CORPORATION</v>
      </c>
      <c r="D431" t="str" cm="1">
        <f t="array" ref="D431">_FV(A431,"Headquarters")</f>
        <v>5601 Great Oaks Parkway, SAN JOSE, CA, 95119 US</v>
      </c>
      <c r="E431" s="3" cm="1">
        <f t="array" ref="E431">IFERROR(_FV(A431,"Employees"), "NA")</f>
        <v>53000</v>
      </c>
      <c r="F431" t="str" cm="1">
        <f t="array" ref="F431">_FV(A431,"Industry")</f>
        <v>Computers, Phones &amp; Household Electronics</v>
      </c>
      <c r="G431" s="3" cm="1">
        <f t="array" ref="G431">IFERROR(_FV(A431,"Year incorporated",TRUE), "NA")</f>
        <v>2000</v>
      </c>
      <c r="H431" s="3" t="str" cm="1">
        <f t="array" ref="H431">_FV(A431,"Exchange")</f>
        <v>Nasdaq Stock Market</v>
      </c>
      <c r="I431" t="str" cm="1">
        <f t="array" ref="I431">_FV(A431,"Currency")</f>
        <v>USD</v>
      </c>
      <c r="J431" s="7" cm="1">
        <f t="array" ref="J431">_FV(A431,"Price")</f>
        <v>43.73</v>
      </c>
      <c r="K431" s="7" cm="1">
        <f t="array" ref="K431">_FV(A431,"Previous close",TRUE)</f>
        <v>45.44</v>
      </c>
      <c r="L431" s="7" cm="1">
        <f t="array" ref="L431">_FV(A431,"Change")</f>
        <v>-1.71</v>
      </c>
      <c r="M431" s="4" cm="1">
        <f t="array" ref="M431">_FV(A431,"Change (%)",TRUE)</f>
        <v>-3.7631999999999999E-2</v>
      </c>
      <c r="N431" s="7" cm="1">
        <f t="array" ref="N431">IFERROR(_FV(A431,"Open"), "NA")</f>
        <v>44.34</v>
      </c>
      <c r="O431" s="7" cm="1">
        <f t="array" ref="O431">IFERROR(_FV(A431,"High"), "NA")</f>
        <v>44.34</v>
      </c>
      <c r="P431" s="7" cm="1">
        <f t="array" ref="P431">IFERROR(_FV(A431,"Low"), "NA")</f>
        <v>43.12</v>
      </c>
      <c r="Q431" s="7" cm="1">
        <f t="array" ref="Q431">IFERROR(_FV(A431,"52 week high",TRUE),"NA")</f>
        <v>46.33</v>
      </c>
      <c r="R431" s="7" cm="1">
        <f t="array" ref="R431">IFERROR(_FV(A431,"52 week low",TRUE),"NA")</f>
        <v>29.73</v>
      </c>
      <c r="S431" s="3" cm="1">
        <f t="array" ref="S431">_FV(A431,"Shares outstanding",TRUE)</f>
        <v>321896000</v>
      </c>
      <c r="T431" s="7" cm="1">
        <f t="array" ref="T431">_FV(A431,"Volume")</f>
        <v>1025523</v>
      </c>
      <c r="U431" s="3" cm="1">
        <f t="array" ref="U431">IFERROR(_FV(A431,"Volume average",TRUE), "NA")</f>
        <v>2966308</v>
      </c>
      <c r="V431" s="5" cm="1">
        <f t="array" ref="V431">IFERROR(_FV(A431,"Beta"), "NA")</f>
        <v>1.6640999999999999</v>
      </c>
      <c r="W431" s="3" cm="1">
        <f t="array" ref="W431">_FV(A431,"Market cap",TRUE)</f>
        <v>14076512079</v>
      </c>
      <c r="X431" s="7" cm="1">
        <f t="array" ref="X431">IFERROR(_FV(A431,"P/E",TRUE), "NA")</f>
        <v>15.2197</v>
      </c>
      <c r="Y431" t="str" cm="1">
        <f t="array" ref="Y431">_FV(A431,"Instrument type",TRUE)</f>
        <v>Stock</v>
      </c>
      <c r="Z431" s="6" cm="1">
        <f t="array" ref="Z431">_FV(A431,"Last trade time",TRUE)</f>
        <v>45176.642967939064</v>
      </c>
      <c r="AA431" t="s">
        <v>40</v>
      </c>
      <c r="AB431">
        <v>-1706000000</v>
      </c>
      <c r="AC431">
        <v>2023000000</v>
      </c>
      <c r="AD431" t="s">
        <v>26</v>
      </c>
      <c r="AE431">
        <v>5434000000</v>
      </c>
      <c r="AF431" s="7" cm="1">
        <f t="array" ref="AF431">IFERROR(_xldudf_FS_EQUITYMETRICS($B431, "ytd_price_return_daily"),"NA")</f>
        <v>0.451347</v>
      </c>
    </row>
    <row r="432" spans="1:32" x14ac:dyDescent="0.2">
      <c r="A432" s="1" t="e" vm="431">
        <v>#VALUE!</v>
      </c>
      <c r="B432" t="str" cm="1">
        <f t="array" ref="B432">_FV(A432,"Ticker symbol",TRUE)</f>
        <v>WY</v>
      </c>
      <c r="C432" t="str" cm="1">
        <f t="array" ref="C432">_FV(A432,"Official name",TRUE)</f>
        <v>WEYERHAEUSER COMPANY</v>
      </c>
      <c r="D432" t="str" cm="1">
        <f t="array" ref="D432">_FV(A432,"Headquarters")</f>
        <v>220 Occidental Avenue South, SEATTLE, WA, 98104 US</v>
      </c>
      <c r="E432" s="3" cm="1">
        <f t="array" ref="E432">IFERROR(_FV(A432,"Employees"), "NA")</f>
        <v>9264</v>
      </c>
      <c r="F432" t="str" cm="1">
        <f t="array" ref="F432">_FV(A432,"Industry")</f>
        <v>Residential &amp; Commercial REIT</v>
      </c>
      <c r="G432" s="3" cm="1">
        <f t="array" ref="G432">IFERROR(_FV(A432,"Year incorporated",TRUE), "NA")</f>
        <v>1900</v>
      </c>
      <c r="H432" s="3" t="str" cm="1">
        <f t="array" ref="H432">_FV(A432,"Exchange")</f>
        <v>New York Stock Exchange</v>
      </c>
      <c r="I432" t="str" cm="1">
        <f t="array" ref="I432">_FV(A432,"Currency")</f>
        <v>USD</v>
      </c>
      <c r="J432" s="7" cm="1">
        <f t="array" ref="J432">_FV(A432,"Price")</f>
        <v>32.125</v>
      </c>
      <c r="K432" s="7" cm="1">
        <f t="array" ref="K432">_FV(A432,"Previous close",TRUE)</f>
        <v>32.39</v>
      </c>
      <c r="L432" s="7" cm="1">
        <f t="array" ref="L432">_FV(A432,"Change")</f>
        <v>-0.26500000000000001</v>
      </c>
      <c r="M432" s="4" cm="1">
        <f t="array" ref="M432">_FV(A432,"Change (%)",TRUE)</f>
        <v>-8.182E-3</v>
      </c>
      <c r="N432" s="7" cm="1">
        <f t="array" ref="N432">IFERROR(_FV(A432,"Open"), "NA")</f>
        <v>32.39</v>
      </c>
      <c r="O432" s="7" cm="1">
        <f t="array" ref="O432">IFERROR(_FV(A432,"High"), "NA")</f>
        <v>32.39</v>
      </c>
      <c r="P432" s="7" cm="1">
        <f t="array" ref="P432">IFERROR(_FV(A432,"Low"), "NA")</f>
        <v>32.090000000000003</v>
      </c>
      <c r="Q432" s="7" cm="1">
        <f t="array" ref="Q432">IFERROR(_FV(A432,"52 week high",TRUE),"NA")</f>
        <v>35.08</v>
      </c>
      <c r="R432" s="7" cm="1">
        <f t="array" ref="R432">IFERROR(_FV(A432,"52 week low",TRUE),"NA")</f>
        <v>26.6449</v>
      </c>
      <c r="S432" s="3" cm="1">
        <f t="array" ref="S432">_FV(A432,"Shares outstanding",TRUE)</f>
        <v>730748000</v>
      </c>
      <c r="T432" s="7" cm="1">
        <f t="array" ref="T432">_FV(A432,"Volume")</f>
        <v>338525</v>
      </c>
      <c r="U432" s="3" cm="1">
        <f t="array" ref="U432">IFERROR(_FV(A432,"Volume average",TRUE), "NA")</f>
        <v>2972460</v>
      </c>
      <c r="V432" s="5" cm="1">
        <f t="array" ref="V432">IFERROR(_FV(A432,"Beta"), "NA")</f>
        <v>1.5256000000000001</v>
      </c>
      <c r="W432" s="3" cm="1">
        <f t="array" ref="W432">_FV(A432,"Market cap",TRUE)</f>
        <v>23475279500</v>
      </c>
      <c r="X432" s="7" cm="1">
        <f t="array" ref="X432">IFERROR(_FV(A432,"P/E",TRUE), "NA")</f>
        <v>33.9803</v>
      </c>
      <c r="Y432" t="str" cm="1">
        <f t="array" ref="Y432">_FV(A432,"Instrument type",TRUE)</f>
        <v>Stock</v>
      </c>
      <c r="Z432" s="6" cm="1">
        <f t="array" ref="Z432">_FV(A432,"Last trade time",TRUE)</f>
        <v>45176.642955613279</v>
      </c>
      <c r="AA432" t="s">
        <v>184</v>
      </c>
      <c r="AB432">
        <v>1880000000</v>
      </c>
      <c r="AC432">
        <v>1581000000</v>
      </c>
      <c r="AD432">
        <v>357000000</v>
      </c>
      <c r="AE432">
        <v>1740000000</v>
      </c>
      <c r="AF432" s="7" cm="1">
        <f t="array" ref="AF432">IFERROR(_xldudf_FS_EQUITYMETRICS($B432, "ytd_price_return_daily"),"NA")</f>
        <v>2.9676999999999999E-2</v>
      </c>
    </row>
    <row r="433" spans="1:36" x14ac:dyDescent="0.2">
      <c r="A433" s="1" t="e" vm="432">
        <v>#VALUE!</v>
      </c>
      <c r="B433" t="str" cm="1">
        <f t="array" ref="B433">_FV(A433,"Ticker symbol",TRUE)</f>
        <v>WIN</v>
      </c>
      <c r="C433" t="str" cm="1">
        <f t="array" ref="C433">_FV(A433,"Official name",TRUE)</f>
        <v>WINCANTON PLC</v>
      </c>
      <c r="D433" t="str" cm="1">
        <f t="array" ref="D433">_FV(A433,"Headquarters")</f>
        <v>Methuen Park, CHIPPENHAM, WILTSHIRE, SN14 0WT GB</v>
      </c>
      <c r="E433" s="3" cm="1">
        <f t="array" ref="E433">IFERROR(_FV(A433,"Employees"), "NA")</f>
        <v>20300</v>
      </c>
      <c r="F433" t="str" cm="1">
        <f t="array" ref="F433">_FV(A433,"Industry")</f>
        <v>Freight &amp; Logistics Services</v>
      </c>
      <c r="G433" s="3" cm="1">
        <f t="array" ref="G433">IFERROR(_FV(A433,"Year incorporated",TRUE), "NA")</f>
        <v>2001</v>
      </c>
      <c r="H433" s="3" t="str" cm="1">
        <f t="array" ref="H433">_FV(A433,"Exchange")</f>
        <v>London Stock Exchange</v>
      </c>
      <c r="I433" t="str" cm="1">
        <f t="array" ref="I433">_FV(A433,"Currency")</f>
        <v>GBp</v>
      </c>
      <c r="J433" s="7" cm="1">
        <f t="array" ref="J433">_FV(A433,"Price")</f>
        <v>232</v>
      </c>
      <c r="K433" s="7" cm="1">
        <f t="array" ref="K433">_FV(A433,"Previous close",TRUE)</f>
        <v>234.5</v>
      </c>
      <c r="L433" s="7" cm="1">
        <f t="array" ref="L433">_FV(A433,"Change")</f>
        <v>-2.5</v>
      </c>
      <c r="M433" s="4" cm="1">
        <f t="array" ref="M433">_FV(A433,"Change (%)",TRUE)</f>
        <v>-1.0661E-2</v>
      </c>
      <c r="N433" s="7" cm="1">
        <f t="array" ref="N433">IFERROR(_FV(A433,"Open"), "NA")</f>
        <v>234</v>
      </c>
      <c r="O433" s="7" cm="1">
        <f t="array" ref="O433">IFERROR(_FV(A433,"High"), "NA")</f>
        <v>234</v>
      </c>
      <c r="P433" s="7" cm="1">
        <f t="array" ref="P433">IFERROR(_FV(A433,"Low"), "NA")</f>
        <v>234</v>
      </c>
      <c r="Q433" s="7" cm="1">
        <f t="array" ref="Q433">IFERROR(_FV(A433,"52 week high",TRUE),"NA")</f>
        <v>399</v>
      </c>
      <c r="R433" s="7" cm="1">
        <f t="array" ref="R433">IFERROR(_FV(A433,"52 week low",TRUE),"NA")</f>
        <v>187</v>
      </c>
      <c r="S433" s="3" cm="1">
        <f t="array" ref="S433">_FV(A433,"Shares outstanding",TRUE)</f>
        <v>124543700</v>
      </c>
      <c r="T433" s="7" cm="1">
        <f t="array" ref="T433">_FV(A433,"Volume")</f>
        <v>14392</v>
      </c>
      <c r="U433" s="3" cm="1">
        <f t="array" ref="U433">IFERROR(_FV(A433,"Volume average",TRUE), "NA")</f>
        <v>134210</v>
      </c>
      <c r="V433" s="5" cm="1">
        <f t="array" ref="V433">IFERROR(_FV(A433,"Beta"), "NA")</f>
        <v>0.85150000000000003</v>
      </c>
      <c r="W433" s="3" cm="1">
        <f t="array" ref="W433">_FV(A433,"Market cap",TRUE)</f>
        <v>292054900</v>
      </c>
      <c r="X433" s="7" cm="1">
        <f t="array" ref="X433">IFERROR(_FV(A433,"P/E",TRUE), "NA")</f>
        <v>8.7174999999999994</v>
      </c>
      <c r="Y433" t="str" cm="1">
        <f t="array" ref="Y433">_FV(A433,"Instrument type",TRUE)</f>
        <v>Stock</v>
      </c>
      <c r="Z433" s="6" cm="1">
        <f t="array" ref="Z433">_FV(A433,"Last trade time",TRUE)</f>
        <v>45176.630838124998</v>
      </c>
      <c r="AA433" t="s">
        <v>64</v>
      </c>
      <c r="AB433" t="s">
        <v>26</v>
      </c>
      <c r="AC433" t="s">
        <v>26</v>
      </c>
      <c r="AD433" t="s">
        <v>26</v>
      </c>
      <c r="AE433" t="s">
        <v>26</v>
      </c>
      <c r="AF433" s="7" t="str" cm="1">
        <f t="array" ref="AF433">IFERROR(_xldudf_FS_EQUITYMETRICS($B433, "ytd_price_return_daily"),"NA")</f>
        <v>No data</v>
      </c>
    </row>
    <row r="434" spans="1:36" x14ac:dyDescent="0.2">
      <c r="A434" s="1" t="e" vm="433">
        <v>#VALUE!</v>
      </c>
      <c r="B434" t="str" cm="1">
        <f t="array" ref="B434">_FV(A434,"Ticker symbol",TRUE)</f>
        <v>WYNN</v>
      </c>
      <c r="C434" t="str" cm="1">
        <f t="array" ref="C434">_FV(A434,"Official name",TRUE)</f>
        <v>WYNN RESORTS, LIMITED</v>
      </c>
      <c r="D434" t="str" cm="1">
        <f t="array" ref="D434">_FV(A434,"Headquarters")</f>
        <v>3131 Las Vegas Blvd S, LAS VEGAS, NV, 89109 US</v>
      </c>
      <c r="E434" s="3" cm="1">
        <f t="array" ref="E434">IFERROR(_FV(A434,"Employees"), "NA")</f>
        <v>27000</v>
      </c>
      <c r="F434" t="str" cm="1">
        <f t="array" ref="F434">_FV(A434,"Industry")</f>
        <v>Hotels &amp; Entertainment Services</v>
      </c>
      <c r="G434" s="3" cm="1">
        <f t="array" ref="G434">IFERROR(_FV(A434,"Year incorporated",TRUE), "NA")</f>
        <v>2002</v>
      </c>
      <c r="H434" s="3" t="str" cm="1">
        <f t="array" ref="H434">_FV(A434,"Exchange")</f>
        <v>Nasdaq Stock Market</v>
      </c>
      <c r="I434" t="str" cm="1">
        <f t="array" ref="I434">_FV(A434,"Currency")</f>
        <v>USD</v>
      </c>
      <c r="J434" s="7" cm="1">
        <f t="array" ref="J434">_FV(A434,"Price")</f>
        <v>92.82</v>
      </c>
      <c r="K434" s="7" cm="1">
        <f t="array" ref="K434">_FV(A434,"Previous close",TRUE)</f>
        <v>95.83</v>
      </c>
      <c r="L434" s="7" cm="1">
        <f t="array" ref="L434">_FV(A434,"Change")</f>
        <v>-3.01</v>
      </c>
      <c r="M434" s="4" cm="1">
        <f t="array" ref="M434">_FV(A434,"Change (%)",TRUE)</f>
        <v>-3.141E-2</v>
      </c>
      <c r="N434" s="7" cm="1">
        <f t="array" ref="N434">IFERROR(_FV(A434,"Open"), "NA")</f>
        <v>94.65</v>
      </c>
      <c r="O434" s="7" cm="1">
        <f t="array" ref="O434">IFERROR(_FV(A434,"High"), "NA")</f>
        <v>94.8</v>
      </c>
      <c r="P434" s="7" cm="1">
        <f t="array" ref="P434">IFERROR(_FV(A434,"Low"), "NA")</f>
        <v>92.76</v>
      </c>
      <c r="Q434" s="7" cm="1">
        <f t="array" ref="Q434">IFERROR(_FV(A434,"52 week high",TRUE),"NA")</f>
        <v>117.86</v>
      </c>
      <c r="R434" s="7" cm="1">
        <f t="array" ref="R434">IFERROR(_FV(A434,"52 week low",TRUE),"NA")</f>
        <v>53.81</v>
      </c>
      <c r="S434" s="3" cm="1">
        <f t="array" ref="S434">_FV(A434,"Shares outstanding",TRUE)</f>
        <v>113936300</v>
      </c>
      <c r="T434" s="7" cm="1">
        <f t="array" ref="T434">_FV(A434,"Volume")</f>
        <v>599564</v>
      </c>
      <c r="U434" s="3" cm="1">
        <f t="array" ref="U434">IFERROR(_FV(A434,"Volume average",TRUE), "NA")</f>
        <v>2125385</v>
      </c>
      <c r="V434" s="5" cm="1">
        <f t="array" ref="V434">IFERROR(_FV(A434,"Beta"), "NA")</f>
        <v>2.0539999999999998</v>
      </c>
      <c r="W434" s="3" cm="1">
        <f t="array" ref="W434">_FV(A434,"Market cap",TRUE)</f>
        <v>10918520000</v>
      </c>
      <c r="X434" s="7" cm="1">
        <f t="array" ref="X434">IFERROR(_FV(A434,"P/E",TRUE), "NA")</f>
        <v>1625.3389999999999</v>
      </c>
      <c r="Y434" t="str" cm="1">
        <f t="array" ref="Y434">_FV(A434,"Instrument type",TRUE)</f>
        <v>Stock</v>
      </c>
      <c r="Z434" s="6" cm="1">
        <f t="array" ref="Z434">_FV(A434,"Last trade time",TRUE)</f>
        <v>45176.642978310156</v>
      </c>
      <c r="AA434" t="s">
        <v>185</v>
      </c>
      <c r="AB434">
        <v>-423856000</v>
      </c>
      <c r="AC434">
        <v>1950857000</v>
      </c>
      <c r="AD434">
        <v>128705000.00000001</v>
      </c>
      <c r="AE434">
        <v>1811423000</v>
      </c>
      <c r="AF434" s="7" cm="1">
        <f t="array" ref="AF434">IFERROR(_xldudf_FS_EQUITYMETRICS($B434, "ytd_price_return_daily"),"NA")</f>
        <v>0.18115700000000001</v>
      </c>
    </row>
    <row r="435" spans="1:36" x14ac:dyDescent="0.2">
      <c r="A435" s="1" t="e" vm="434">
        <v>#VALUE!</v>
      </c>
      <c r="B435" t="str" cm="1">
        <f t="array" ref="B435">_FV(A435,"Ticker symbol",TRUE)</f>
        <v>WYN</v>
      </c>
      <c r="C435" t="str" cm="1">
        <f t="array" ref="C435">_FV(A435,"Official name",TRUE)</f>
        <v>WYNNSTAY GROUP P.L.C.</v>
      </c>
      <c r="D435" t="str" cm="1">
        <f t="array" ref="D435">_FV(A435,"Headquarters")</f>
        <v>Eagle House, Llansantffraid, LLANSANTFFRAID, POWYS, SY22 6AQ GB</v>
      </c>
      <c r="E435" s="3" cm="1">
        <f t="array" ref="E435">IFERROR(_FV(A435,"Employees"), "NA")</f>
        <v>943</v>
      </c>
      <c r="F435" t="str" cm="1">
        <f t="array" ref="F435">_FV(A435,"Industry")</f>
        <v>Food &amp; Tobacco</v>
      </c>
      <c r="G435" s="3" cm="1">
        <f t="array" ref="G435">IFERROR(_FV(A435,"Year incorporated",TRUE), "NA")</f>
        <v>1992</v>
      </c>
      <c r="H435" s="3" t="str" cm="1">
        <f t="array" ref="H435">_FV(A435,"Exchange")</f>
        <v>London Stock Exchange</v>
      </c>
      <c r="I435" t="str" cm="1">
        <f t="array" ref="I435">_FV(A435,"Currency")</f>
        <v>GBp</v>
      </c>
      <c r="J435" s="7" cm="1">
        <f t="array" ref="J435">_FV(A435,"Price")</f>
        <v>411</v>
      </c>
      <c r="K435" s="7" cm="1">
        <f t="array" ref="K435">_FV(A435,"Previous close",TRUE)</f>
        <v>412.5</v>
      </c>
      <c r="L435" s="7" cm="1">
        <f t="array" ref="L435">_FV(A435,"Change")</f>
        <v>-1.5</v>
      </c>
      <c r="M435" s="4" cm="1">
        <f t="array" ref="M435">_FV(A435,"Change (%)",TRUE)</f>
        <v>-3.6359999999999999E-3</v>
      </c>
      <c r="N435" s="7" cm="1">
        <f t="array" ref="N435">IFERROR(_FV(A435,"Open"), "NA")</f>
        <v>412.5</v>
      </c>
      <c r="O435" s="7" t="str" cm="1">
        <f t="array" ref="O435">IFERROR(_FV(A435,"High"), "NA")</f>
        <v>NA</v>
      </c>
      <c r="P435" s="7" t="str" cm="1">
        <f t="array" ref="P435">IFERROR(_FV(A435,"Low"), "NA")</f>
        <v>NA</v>
      </c>
      <c r="Q435" s="7" cm="1">
        <f t="array" ref="Q435">IFERROR(_FV(A435,"52 week high",TRUE),"NA")</f>
        <v>641</v>
      </c>
      <c r="R435" s="7" cm="1">
        <f t="array" ref="R435">IFERROR(_FV(A435,"52 week low",TRUE),"NA")</f>
        <v>389.63299999999998</v>
      </c>
      <c r="S435" s="3" cm="1">
        <f t="array" ref="S435">_FV(A435,"Shares outstanding",TRUE)</f>
        <v>22554590</v>
      </c>
      <c r="T435" s="7" cm="1">
        <f t="array" ref="T435">_FV(A435,"Volume")</f>
        <v>3032</v>
      </c>
      <c r="U435" s="3" cm="1">
        <f t="array" ref="U435">IFERROR(_FV(A435,"Volume average",TRUE), "NA")</f>
        <v>13680</v>
      </c>
      <c r="V435" s="5" cm="1">
        <f t="array" ref="V435">IFERROR(_FV(A435,"Beta"), "NA")</f>
        <v>0.91549999999999998</v>
      </c>
      <c r="W435" s="3" cm="1">
        <f t="array" ref="W435">_FV(A435,"Market cap",TRUE)</f>
        <v>93037670</v>
      </c>
      <c r="X435" s="7" cm="1">
        <f t="array" ref="X435">IFERROR(_FV(A435,"P/E",TRUE), "NA")</f>
        <v>6.5727000000000002</v>
      </c>
      <c r="Y435" t="str" cm="1">
        <f t="array" ref="Y435">_FV(A435,"Instrument type",TRUE)</f>
        <v>Stock</v>
      </c>
      <c r="Z435" s="6" cm="1">
        <f t="array" ref="Z435">_FV(A435,"Last trade time",TRUE)</f>
        <v>45176.599085648151</v>
      </c>
      <c r="AA435" t="s">
        <v>64</v>
      </c>
      <c r="AB435" t="s">
        <v>26</v>
      </c>
      <c r="AC435" t="s">
        <v>26</v>
      </c>
      <c r="AD435" t="s">
        <v>26</v>
      </c>
      <c r="AE435" t="s">
        <v>26</v>
      </c>
      <c r="AF435" s="7" t="str" cm="1">
        <f t="array" ref="AF435">IFERROR(_xldudf_FS_EQUITYMETRICS($B435, "ytd_price_return_daily"),"NA")</f>
        <v>No data</v>
      </c>
    </row>
    <row r="436" spans="1:36" x14ac:dyDescent="0.2">
      <c r="A436" s="1" t="e" vm="435">
        <v>#VALUE!</v>
      </c>
      <c r="B436" t="str" cm="1">
        <f t="array" ref="B436">_FV(A436,"Ticker symbol",TRUE)</f>
        <v>XEL</v>
      </c>
      <c r="C436" t="str" cm="1">
        <f t="array" ref="C436">_FV(A436,"Official name",TRUE)</f>
        <v>Xcel Energy Inc.</v>
      </c>
      <c r="D436" t="str" cm="1">
        <f t="array" ref="D436">_FV(A436,"Headquarters")</f>
        <v>414 Nicollet Mall, MINNEAPOLIS, MN, 55401 US</v>
      </c>
      <c r="E436" s="3" cm="1">
        <f t="array" ref="E436">IFERROR(_FV(A436,"Employees"), "NA")</f>
        <v>11982</v>
      </c>
      <c r="F436" t="str" cm="1">
        <f t="array" ref="F436">_FV(A436,"Industry")</f>
        <v>Electrical Utilities &amp; IPPs</v>
      </c>
      <c r="G436" s="3" cm="1">
        <f t="array" ref="G436">IFERROR(_FV(A436,"Year incorporated",TRUE), "NA")</f>
        <v>1909</v>
      </c>
      <c r="H436" s="3" t="str" cm="1">
        <f t="array" ref="H436">_FV(A436,"Exchange")</f>
        <v>Nasdaq Stock Market</v>
      </c>
      <c r="I436" t="str" cm="1">
        <f t="array" ref="I436">_FV(A436,"Currency")</f>
        <v>USD</v>
      </c>
      <c r="J436" s="7" cm="1">
        <f t="array" ref="J436">_FV(A436,"Price")</f>
        <v>56.98</v>
      </c>
      <c r="K436" s="7" cm="1">
        <f t="array" ref="K436">_FV(A436,"Previous close",TRUE)</f>
        <v>56.34</v>
      </c>
      <c r="L436" s="7" cm="1">
        <f t="array" ref="L436">_FV(A436,"Change")</f>
        <v>0.64</v>
      </c>
      <c r="M436" s="4" cm="1">
        <f t="array" ref="M436">_FV(A436,"Change (%)",TRUE)</f>
        <v>1.1359999999999999E-2</v>
      </c>
      <c r="N436" s="7" cm="1">
        <f t="array" ref="N436">IFERROR(_FV(A436,"Open"), "NA")</f>
        <v>56.79</v>
      </c>
      <c r="O436" s="7" cm="1">
        <f t="array" ref="O436">IFERROR(_FV(A436,"High"), "NA")</f>
        <v>57.034999999999997</v>
      </c>
      <c r="P436" s="7" cm="1">
        <f t="array" ref="P436">IFERROR(_FV(A436,"Low"), "NA")</f>
        <v>56.34</v>
      </c>
      <c r="Q436" s="7" cm="1">
        <f t="array" ref="Q436">IFERROR(_FV(A436,"52 week high",TRUE),"NA")</f>
        <v>77.66</v>
      </c>
      <c r="R436" s="7" cm="1">
        <f t="array" ref="R436">IFERROR(_FV(A436,"52 week low",TRUE),"NA")</f>
        <v>55.114600000000003</v>
      </c>
      <c r="S436" s="3" cm="1">
        <f t="array" ref="S436">_FV(A436,"Shares outstanding",TRUE)</f>
        <v>551532700</v>
      </c>
      <c r="T436" s="7" cm="1">
        <f t="array" ref="T436">_FV(A436,"Volume")</f>
        <v>823612</v>
      </c>
      <c r="U436" s="3" cm="1">
        <f t="array" ref="U436">IFERROR(_FV(A436,"Volume average",TRUE), "NA")</f>
        <v>3984729</v>
      </c>
      <c r="V436" s="5" cm="1">
        <f t="array" ref="V436">IFERROR(_FV(A436,"Beta"), "NA")</f>
        <v>0.42899999999999999</v>
      </c>
      <c r="W436" s="3" cm="1">
        <f t="array" ref="W436">_FV(A436,"Market cap",TRUE)</f>
        <v>31426333246</v>
      </c>
      <c r="X436" s="7" cm="1">
        <f t="array" ref="X436">IFERROR(_FV(A436,"P/E",TRUE), "NA")</f>
        <v>17.8644</v>
      </c>
      <c r="Y436" t="str" cm="1">
        <f t="array" ref="Y436">_FV(A436,"Instrument type",TRUE)</f>
        <v>Stock</v>
      </c>
      <c r="Z436" s="6" cm="1">
        <f t="array" ref="Z436">_FV(A436,"Last trade time",TRUE)</f>
        <v>45176.643068992969</v>
      </c>
      <c r="AA436" t="s">
        <v>186</v>
      </c>
      <c r="AB436">
        <v>1736000000</v>
      </c>
      <c r="AC436">
        <v>111000000</v>
      </c>
      <c r="AD436">
        <v>1373000000</v>
      </c>
      <c r="AE436">
        <v>6078000000</v>
      </c>
      <c r="AF436" s="7" cm="1">
        <f t="array" ref="AF436">IFERROR(_xldudf_FS_EQUITYMETRICS($B436, "ytd_price_return_daily"),"NA")</f>
        <v>-0.20710300000000001</v>
      </c>
    </row>
    <row r="437" spans="1:36" x14ac:dyDescent="0.2">
      <c r="A437" s="1" t="e" vm="436">
        <v>#VALUE!</v>
      </c>
      <c r="B437" t="str" cm="1">
        <f t="array" ref="B437">_FV(A437,"Ticker symbol",TRUE)</f>
        <v>XRX</v>
      </c>
      <c r="C437" t="str" cm="1">
        <f t="array" ref="C437">_FV(A437,"Official name",TRUE)</f>
        <v>Xerox Holdings Corp</v>
      </c>
      <c r="D437" t="str" cm="1">
        <f t="array" ref="D437">_FV(A437,"Headquarters")</f>
        <v>201 Merritt 7, NORWALK, CT, 06851 US</v>
      </c>
      <c r="E437" s="3" cm="1">
        <f t="array" ref="E437">IFERROR(_FV(A437,"Employees"), "NA")</f>
        <v>20300</v>
      </c>
      <c r="F437" t="str" cm="1">
        <f t="array" ref="F437">_FV(A437,"Industry")</f>
        <v>Office Equipment</v>
      </c>
      <c r="G437" s="3" cm="1">
        <f t="array" ref="G437">IFERROR(_FV(A437,"Year incorporated",TRUE), "NA")</f>
        <v>2019</v>
      </c>
      <c r="H437" s="3" t="str" cm="1">
        <f t="array" ref="H437">_FV(A437,"Exchange")</f>
        <v>Nasdaq Stock Market</v>
      </c>
      <c r="I437" t="str" cm="1">
        <f t="array" ref="I437">_FV(A437,"Currency")</f>
        <v>USD</v>
      </c>
      <c r="J437" s="7" cm="1">
        <f t="array" ref="J437">_FV(A437,"Price")</f>
        <v>16.73</v>
      </c>
      <c r="K437" s="7" cm="1">
        <f t="array" ref="K437">_FV(A437,"Previous close",TRUE)</f>
        <v>16.96</v>
      </c>
      <c r="L437" s="7" cm="1">
        <f t="array" ref="L437">_FV(A437,"Change")</f>
        <v>-0.23</v>
      </c>
      <c r="M437" s="4" cm="1">
        <f t="array" ref="M437">_FV(A437,"Change (%)",TRUE)</f>
        <v>-1.3561E-2</v>
      </c>
      <c r="N437" s="7" cm="1">
        <f t="array" ref="N437">IFERROR(_FV(A437,"Open"), "NA")</f>
        <v>16.82</v>
      </c>
      <c r="O437" s="7" cm="1">
        <f t="array" ref="O437">IFERROR(_FV(A437,"High"), "NA")</f>
        <v>16.95</v>
      </c>
      <c r="P437" s="7" cm="1">
        <f t="array" ref="P437">IFERROR(_FV(A437,"Low"), "NA")</f>
        <v>16.704999999999998</v>
      </c>
      <c r="Q437" s="7" cm="1">
        <f t="array" ref="Q437">IFERROR(_FV(A437,"52 week high",TRUE),"NA")</f>
        <v>18</v>
      </c>
      <c r="R437" s="7" cm="1">
        <f t="array" ref="R437">IFERROR(_FV(A437,"52 week low",TRUE),"NA")</f>
        <v>11.8</v>
      </c>
      <c r="S437" s="3" cm="1">
        <f t="array" ref="S437">_FV(A437,"Shares outstanding",TRUE)</f>
        <v>157120000</v>
      </c>
      <c r="T437" s="7" cm="1">
        <f t="array" ref="T437">_FV(A437,"Volume")</f>
        <v>434344</v>
      </c>
      <c r="U437" s="3" cm="1">
        <f t="array" ref="U437">IFERROR(_FV(A437,"Volume average",TRUE), "NA")</f>
        <v>1209698</v>
      </c>
      <c r="V437" s="5" cm="1">
        <f t="array" ref="V437">IFERROR(_FV(A437,"Beta"), "NA")</f>
        <v>1.6765000000000001</v>
      </c>
      <c r="W437" s="3" cm="1">
        <f t="array" ref="W437">_FV(A437,"Market cap",TRUE)</f>
        <v>2628617600</v>
      </c>
      <c r="X437" s="7" cm="1">
        <f t="array" ref="X437">IFERROR(_FV(A437,"P/E",TRUE), "NA")</f>
        <v>14.1126</v>
      </c>
      <c r="Y437" t="str" cm="1">
        <f t="array" ref="Y437">_FV(A437,"Instrument type",TRUE)</f>
        <v>Stock</v>
      </c>
      <c r="Z437" s="6" cm="1">
        <f t="array" ref="Z437">_FV(A437,"Last trade time",TRUE)</f>
        <v>45176.643032568747</v>
      </c>
      <c r="AA437" t="s">
        <v>132</v>
      </c>
      <c r="AB437" t="s">
        <v>26</v>
      </c>
      <c r="AC437">
        <v>1045000000</v>
      </c>
      <c r="AD437">
        <v>950000000</v>
      </c>
      <c r="AE437">
        <v>3330000000</v>
      </c>
      <c r="AF437" s="7" cm="1">
        <f t="array" ref="AF437">IFERROR(_xldudf_FS_EQUITYMETRICS($B437, "ytd_price_return_daily"),"NA")</f>
        <v>0.160274</v>
      </c>
    </row>
    <row r="438" spans="1:36" x14ac:dyDescent="0.2">
      <c r="A438" s="1" t="e" vm="437">
        <v>#VALUE!</v>
      </c>
      <c r="B438" t="str" cm="1">
        <f t="array" ref="B438">_FV(A438,"Ticker symbol",TRUE)</f>
        <v>XL</v>
      </c>
      <c r="C438" t="str" cm="1">
        <f t="array" ref="C438">_FV(A438,"Official name",TRUE)</f>
        <v>XXL ENERGY CORP.</v>
      </c>
      <c r="D438" t="str" cm="1">
        <f t="array" ref="D438">_FV(A438,"Headquarters")</f>
        <v>RPO Box 60610 Granville Park, VANCOUVER, BC, V6H 4B9 CA</v>
      </c>
      <c r="E438" s="3" cm="1">
        <f t="array" ref="E438">IFERROR(_FV(A438,"Employees"), "NA")</f>
        <v>8</v>
      </c>
      <c r="F438" t="str" cm="1">
        <f t="array" ref="F438">_FV(A438,"Industry")</f>
        <v>Oil &amp; Gas</v>
      </c>
      <c r="G438" s="3" cm="1">
        <f t="array" ref="G438">IFERROR(_FV(A438,"Year incorporated",TRUE), "NA")</f>
        <v>1987</v>
      </c>
      <c r="H438" s="3" t="str" cm="1">
        <f t="array" ref="H438">_FV(A438,"Exchange")</f>
        <v>TSX Venture Exchange</v>
      </c>
      <c r="I438" t="str" cm="1">
        <f t="array" ref="I438">_FV(A438,"Currency")</f>
        <v>CAD</v>
      </c>
      <c r="J438" s="7" cm="1">
        <f t="array" ref="J438">_FV(A438,"Price")</f>
        <v>0.23499999999999999</v>
      </c>
      <c r="K438" s="7" cm="1">
        <f t="array" ref="K438">_FV(A438,"Previous close",TRUE)</f>
        <v>0.255</v>
      </c>
      <c r="L438" s="7" cm="1">
        <f t="array" ref="L438">_FV(A438,"Change")</f>
        <v>-0.02</v>
      </c>
      <c r="M438" s="4" cm="1">
        <f t="array" ref="M438">_FV(A438,"Change (%)",TRUE)</f>
        <v>-7.8431000000000001E-2</v>
      </c>
      <c r="N438" s="7" cm="1">
        <f t="array" ref="N438">IFERROR(_FV(A438,"Open"), "NA")</f>
        <v>0.23499999999999999</v>
      </c>
      <c r="O438" s="7" cm="1">
        <f t="array" ref="O438">IFERROR(_FV(A438,"High"), "NA")</f>
        <v>0.23499999999999999</v>
      </c>
      <c r="P438" s="7" cm="1">
        <f t="array" ref="P438">IFERROR(_FV(A438,"Low"), "NA")</f>
        <v>0.23499999999999999</v>
      </c>
      <c r="Q438" s="7" cm="1">
        <f t="array" ref="Q438">IFERROR(_FV(A438,"52 week high",TRUE),"NA")</f>
        <v>0.315</v>
      </c>
      <c r="R438" s="7" cm="1">
        <f t="array" ref="R438">IFERROR(_FV(A438,"52 week low",TRUE),"NA")</f>
        <v>0.22500000000000001</v>
      </c>
      <c r="S438" s="3" cm="1">
        <f t="array" ref="S438">_FV(A438,"Shares outstanding",TRUE)</f>
        <v>7252940</v>
      </c>
      <c r="T438" s="7" cm="1">
        <f t="array" ref="T438">_FV(A438,"Volume")</f>
        <v>7000</v>
      </c>
      <c r="U438" s="3" cm="1">
        <f t="array" ref="U438">IFERROR(_FV(A438,"Volume average",TRUE), "NA")</f>
        <v>1600</v>
      </c>
      <c r="V438" s="5" cm="1">
        <f t="array" ref="V438">IFERROR(_FV(A438,"Beta"), "NA")</f>
        <v>-0.35570000000000002</v>
      </c>
      <c r="W438" s="3" cm="1">
        <f t="array" ref="W438">_FV(A438,"Market cap",TRUE)</f>
        <v>1848960</v>
      </c>
      <c r="X438" s="7" cm="1">
        <f t="array" ref="X438">IFERROR(_FV(A438,"P/E",TRUE), "NA")</f>
        <v>2.2599999999999998</v>
      </c>
      <c r="Y438" t="str" cm="1">
        <f t="array" ref="Y438">_FV(A438,"Instrument type",TRUE)</f>
        <v>Stock</v>
      </c>
      <c r="Z438" s="6" cm="1">
        <f t="array" ref="Z438">_FV(A438,"Last trade time",TRUE)</f>
        <v>45174.779502314814</v>
      </c>
      <c r="AA438" t="s">
        <v>187</v>
      </c>
      <c r="AB438">
        <v>28790000</v>
      </c>
      <c r="AC438">
        <v>351676000</v>
      </c>
      <c r="AD438">
        <v>6477000</v>
      </c>
      <c r="AE438">
        <v>16633000</v>
      </c>
      <c r="AF438" s="7" cm="1">
        <f t="array" ref="AF438">IFERROR(_xldudf_FS_EQUITYMETRICS($B438, "ytd_price_return_daily"),"NA")</f>
        <v>-0.75341400000000003</v>
      </c>
    </row>
    <row r="439" spans="1:36" x14ac:dyDescent="0.2">
      <c r="A439" s="1" t="e" vm="438">
        <v>#VALUE!</v>
      </c>
      <c r="B439" t="str" cm="1">
        <f t="array" ref="B439">_FV(A439,"Ticker symbol",TRUE)</f>
        <v>XYL</v>
      </c>
      <c r="C439" t="str" cm="1">
        <f t="array" ref="C439">_FV(A439,"Official name",TRUE)</f>
        <v>XYLEM INC.</v>
      </c>
      <c r="D439" t="str" cm="1">
        <f t="array" ref="D439">_FV(A439,"Headquarters")</f>
        <v>301 Water Street Se, WASHINGTON, DC, 20003 US</v>
      </c>
      <c r="E439" s="3" cm="1">
        <f t="array" ref="E439">IFERROR(_FV(A439,"Employees"), "NA")</f>
        <v>17800</v>
      </c>
      <c r="F439" t="str" cm="1">
        <f t="array" ref="F439">_FV(A439,"Industry")</f>
        <v>Machinery, Equipment &amp; Components</v>
      </c>
      <c r="G439" s="3" cm="1">
        <f t="array" ref="G439">IFERROR(_FV(A439,"Year incorporated",TRUE), "NA")</f>
        <v>2011</v>
      </c>
      <c r="H439" s="3" t="str" cm="1">
        <f t="array" ref="H439">_FV(A439,"Exchange")</f>
        <v>New York Stock Exchange</v>
      </c>
      <c r="I439" t="str" cm="1">
        <f t="array" ref="I439">_FV(A439,"Currency")</f>
        <v>USD</v>
      </c>
      <c r="J439" s="7" cm="1">
        <f t="array" ref="J439">_FV(A439,"Price")</f>
        <v>95.55</v>
      </c>
      <c r="K439" s="7" cm="1">
        <f t="array" ref="K439">_FV(A439,"Previous close",TRUE)</f>
        <v>97.81</v>
      </c>
      <c r="L439" s="7" cm="1">
        <f t="array" ref="L439">_FV(A439,"Change")</f>
        <v>-2.2599999999999998</v>
      </c>
      <c r="M439" s="4" cm="1">
        <f t="array" ref="M439">_FV(A439,"Change (%)",TRUE)</f>
        <v>-2.3106000000000002E-2</v>
      </c>
      <c r="N439" s="7" cm="1">
        <f t="array" ref="N439">IFERROR(_FV(A439,"Open"), "NA")</f>
        <v>97.34</v>
      </c>
      <c r="O439" s="7" cm="1">
        <f t="array" ref="O439">IFERROR(_FV(A439,"High"), "NA")</f>
        <v>97.34</v>
      </c>
      <c r="P439" s="7" cm="1">
        <f t="array" ref="P439">IFERROR(_FV(A439,"Low"), "NA")</f>
        <v>95.12</v>
      </c>
      <c r="Q439" s="7" cm="1">
        <f t="array" ref="Q439">IFERROR(_FV(A439,"52 week high",TRUE),"NA")</f>
        <v>118.58</v>
      </c>
      <c r="R439" s="7" cm="1">
        <f t="array" ref="R439">IFERROR(_FV(A439,"52 week low",TRUE),"NA")</f>
        <v>84.155000000000001</v>
      </c>
      <c r="S439" s="3" cm="1">
        <f t="array" ref="S439">_FV(A439,"Shares outstanding",TRUE)</f>
        <v>240828500</v>
      </c>
      <c r="T439" s="7" cm="1">
        <f t="array" ref="T439">_FV(A439,"Volume")</f>
        <v>486566</v>
      </c>
      <c r="U439" s="3" cm="1">
        <f t="array" ref="U439">IFERROR(_FV(A439,"Volume average",TRUE), "NA")</f>
        <v>1427783</v>
      </c>
      <c r="V439" s="5" cm="1">
        <f t="array" ref="V439">IFERROR(_FV(A439,"Beta"), "NA")</f>
        <v>1.0985</v>
      </c>
      <c r="W439" s="3" cm="1">
        <f t="array" ref="W439">_FV(A439,"Market cap",TRUE)</f>
        <v>23011163175</v>
      </c>
      <c r="X439" s="7" cm="1">
        <f t="array" ref="X439">IFERROR(_FV(A439,"P/E",TRUE), "NA")</f>
        <v>52.045400000000001</v>
      </c>
      <c r="Y439" t="str" cm="1">
        <f t="array" ref="Y439">_FV(A439,"Instrument type",TRUE)</f>
        <v>Stock</v>
      </c>
      <c r="Z439" s="6" cm="1">
        <f t="array" ref="Z439">_FV(A439,"Last trade time",TRUE)</f>
        <v>45176.642937719531</v>
      </c>
      <c r="AA439" t="s">
        <v>188</v>
      </c>
      <c r="AB439">
        <v>355000000</v>
      </c>
      <c r="AC439">
        <v>944000000</v>
      </c>
      <c r="AD439">
        <v>1096000000</v>
      </c>
      <c r="AE439">
        <v>1590000000</v>
      </c>
      <c r="AF439" s="7" cm="1">
        <f t="array" ref="AF439">IFERROR(_xldudf_FS_EQUITYMETRICS($B439, "ytd_price_return_daily"),"NA")</f>
        <v>-0.116035</v>
      </c>
    </row>
    <row r="440" spans="1:36" x14ac:dyDescent="0.2">
      <c r="A440" s="1" t="e" vm="439">
        <v>#VALUE!</v>
      </c>
      <c r="B440" t="str" cm="1">
        <f t="array" ref="B440">_FV(A440,"Ticker symbol",TRUE)</f>
        <v>YUM</v>
      </c>
      <c r="C440" t="str" cm="1">
        <f t="array" ref="C440">_FV(A440,"Official name",TRUE)</f>
        <v>YUM! BRANDS, INC.</v>
      </c>
      <c r="D440" t="str" cm="1">
        <f t="array" ref="D440">_FV(A440,"Headquarters")</f>
        <v>1441 Gardiner Lane, LOUISVILLE, KY, 40213 US</v>
      </c>
      <c r="E440" s="3" cm="1">
        <f t="array" ref="E440">IFERROR(_FV(A440,"Employees"), "NA")</f>
        <v>23000</v>
      </c>
      <c r="F440" t="str" cm="1">
        <f t="array" ref="F440">_FV(A440,"Industry")</f>
        <v>Hotels &amp; Entertainment Services</v>
      </c>
      <c r="G440" s="3" cm="1">
        <f t="array" ref="G440">IFERROR(_FV(A440,"Year incorporated",TRUE), "NA")</f>
        <v>1997</v>
      </c>
      <c r="H440" s="3" t="str" cm="1">
        <f t="array" ref="H440">_FV(A440,"Exchange")</f>
        <v>New York Stock Exchange</v>
      </c>
      <c r="I440" t="str" cm="1">
        <f t="array" ref="I440">_FV(A440,"Currency")</f>
        <v>USD</v>
      </c>
      <c r="J440" s="7" cm="1">
        <f t="array" ref="J440">_FV(A440,"Price")</f>
        <v>126.04</v>
      </c>
      <c r="K440" s="7" cm="1">
        <f t="array" ref="K440">_FV(A440,"Previous close",TRUE)</f>
        <v>126.88</v>
      </c>
      <c r="L440" s="7" cm="1">
        <f t="array" ref="L440">_FV(A440,"Change")</f>
        <v>-0.84</v>
      </c>
      <c r="M440" s="4" cm="1">
        <f t="array" ref="M440">_FV(A440,"Change (%)",TRUE)</f>
        <v>-6.62E-3</v>
      </c>
      <c r="N440" s="7" cm="1">
        <f t="array" ref="N440">IFERROR(_FV(A440,"Open"), "NA")</f>
        <v>127.1</v>
      </c>
      <c r="O440" s="7" cm="1">
        <f t="array" ref="O440">IFERROR(_FV(A440,"High"), "NA")</f>
        <v>127.53</v>
      </c>
      <c r="P440" s="7" cm="1">
        <f t="array" ref="P440">IFERROR(_FV(A440,"Low"), "NA")</f>
        <v>125.94</v>
      </c>
      <c r="Q440" s="7" cm="1">
        <f t="array" ref="Q440">IFERROR(_FV(A440,"52 week high",TRUE),"NA")</f>
        <v>143.245</v>
      </c>
      <c r="R440" s="7" cm="1">
        <f t="array" ref="R440">IFERROR(_FV(A440,"52 week low",TRUE),"NA")</f>
        <v>103.965</v>
      </c>
      <c r="S440" s="3" cm="1">
        <f t="array" ref="S440">_FV(A440,"Shares outstanding",TRUE)</f>
        <v>280211300</v>
      </c>
      <c r="T440" s="7" cm="1">
        <f t="array" ref="T440">_FV(A440,"Volume")</f>
        <v>233238</v>
      </c>
      <c r="U440" s="3" cm="1">
        <f t="array" ref="U440">IFERROR(_FV(A440,"Volume average",TRUE), "NA")</f>
        <v>1449217</v>
      </c>
      <c r="V440" s="5" cm="1">
        <f t="array" ref="V440">IFERROR(_FV(A440,"Beta"), "NA")</f>
        <v>1.0125</v>
      </c>
      <c r="W440" s="3" cm="1">
        <f t="array" ref="W440">_FV(A440,"Market cap",TRUE)</f>
        <v>35317832252</v>
      </c>
      <c r="X440" s="7" cm="1">
        <f t="array" ref="X440">IFERROR(_FV(A440,"P/E",TRUE), "NA")</f>
        <v>25.620999999999999</v>
      </c>
      <c r="Y440" t="str" cm="1">
        <f t="array" ref="Y440">_FV(A440,"Instrument type",TRUE)</f>
        <v>Stock</v>
      </c>
      <c r="Z440" s="6" cm="1">
        <f t="array" ref="Z440">_FV(A440,"Last trade time",TRUE)</f>
        <v>45176.64300320547</v>
      </c>
      <c r="AA440" t="s">
        <v>189</v>
      </c>
      <c r="AB440">
        <v>1325000000</v>
      </c>
      <c r="AC440">
        <v>367000000</v>
      </c>
      <c r="AD440">
        <v>648000000</v>
      </c>
      <c r="AE440">
        <v>1665000000</v>
      </c>
      <c r="AF440" s="7" cm="1">
        <f t="array" ref="AF440">IFERROR(_xldudf_FS_EQUITYMETRICS($B440, "ytd_price_return_daily"),"NA")</f>
        <v>4.6849999999999999E-3</v>
      </c>
    </row>
    <row r="441" spans="1:36" x14ac:dyDescent="0.2">
      <c r="A441" s="1" t="e" vm="440">
        <v>#VALUE!</v>
      </c>
      <c r="B441" t="str" cm="1">
        <f t="array" ref="B441">_FV(A441,"Ticker symbol",TRUE)</f>
        <v>ZMH</v>
      </c>
      <c r="C441" t="str" cm="1">
        <f t="array" ref="C441">_FV(A441,"Official name",TRUE)</f>
        <v>Z.M.H HAMMERMAN LTD</v>
      </c>
      <c r="D441" t="str" cm="1">
        <f t="array" ref="D441">_FV(A441,"Headquarters")</f>
        <v>Prof.Dan Shechtman 10, HADERA, 20302 IL</v>
      </c>
      <c r="E441" s="3" t="str" cm="1">
        <f t="array" ref="E441">IFERROR(_FV(A441,"Employees"), "NA")</f>
        <v>NA</v>
      </c>
      <c r="F441" t="str" cm="1">
        <f t="array" ref="F441">_FV(A441,"Industry")</f>
        <v>Real Estate Operations</v>
      </c>
      <c r="G441" s="3" cm="1">
        <f t="array" ref="G441">IFERROR(_FV(A441,"Year incorporated",TRUE), "NA")</f>
        <v>1997</v>
      </c>
      <c r="H441" s="3" t="str" cm="1">
        <f t="array" ref="H441">_FV(A441,"Exchange")</f>
        <v>Tel Aviv Stock Exchange</v>
      </c>
      <c r="I441" t="str" cm="1">
        <f t="array" ref="I441">_FV(A441,"Currency")</f>
        <v>ILa</v>
      </c>
      <c r="J441" s="7" cm="1">
        <f t="array" ref="J441">_FV(A441,"Price")</f>
        <v>2545</v>
      </c>
      <c r="K441" s="7" cm="1">
        <f t="array" ref="K441">_FV(A441,"Previous close",TRUE)</f>
        <v>2504</v>
      </c>
      <c r="L441" s="7" cm="1">
        <f t="array" ref="L441">_FV(A441,"Change")</f>
        <v>41</v>
      </c>
      <c r="M441" s="4" cm="1">
        <f t="array" ref="M441">_FV(A441,"Change (%)",TRUE)</f>
        <v>1.6374E-2</v>
      </c>
      <c r="N441" s="7" cm="1">
        <f t="array" ref="N441">IFERROR(_FV(A441,"Open"), "NA")</f>
        <v>2479</v>
      </c>
      <c r="O441" s="7" cm="1">
        <f t="array" ref="O441">IFERROR(_FV(A441,"High"), "NA")</f>
        <v>2545</v>
      </c>
      <c r="P441" s="7" cm="1">
        <f t="array" ref="P441">IFERROR(_FV(A441,"Low"), "NA")</f>
        <v>2430</v>
      </c>
      <c r="Q441" s="7" cm="1">
        <f t="array" ref="Q441">IFERROR(_FV(A441,"52 week high",TRUE),"NA")</f>
        <v>5050</v>
      </c>
      <c r="R441" s="7" cm="1">
        <f t="array" ref="R441">IFERROR(_FV(A441,"52 week low",TRUE),"NA")</f>
        <v>932</v>
      </c>
      <c r="S441" s="3" cm="1">
        <f t="array" ref="S441">_FV(A441,"Shares outstanding",TRUE)</f>
        <v>20022540</v>
      </c>
      <c r="T441" s="7" cm="1">
        <f t="array" ref="T441">_FV(A441,"Volume")</f>
        <v>24738</v>
      </c>
      <c r="U441" s="3" cm="1">
        <f t="array" ref="U441">IFERROR(_FV(A441,"Volume average",TRUE), "NA")</f>
        <v>4210</v>
      </c>
      <c r="V441" s="5" cm="1">
        <f t="array" ref="V441">IFERROR(_FV(A441,"Beta"), "NA")</f>
        <v>1.3652</v>
      </c>
      <c r="W441" s="3" cm="1">
        <f t="array" ref="W441">_FV(A441,"Market cap",TRUE)</f>
        <v>501364400</v>
      </c>
      <c r="X441" s="7" t="str" cm="1">
        <f t="array" ref="X441">IFERROR(_FV(A441,"P/E",TRUE), "NA")</f>
        <v>NA</v>
      </c>
      <c r="Y441" t="str" cm="1">
        <f t="array" ref="Y441">_FV(A441,"Instrument type",TRUE)</f>
        <v>Stock</v>
      </c>
      <c r="Z441" s="6" cm="1">
        <f t="array" ref="Z441">_FV(A441,"Last trade time",TRUE)</f>
        <v>45176.600671296299</v>
      </c>
      <c r="AA441" t="s">
        <v>64</v>
      </c>
      <c r="AB441" s="3" t="s">
        <v>26</v>
      </c>
      <c r="AC441" s="3" t="s">
        <v>26</v>
      </c>
      <c r="AD441" s="3" t="s">
        <v>26</v>
      </c>
      <c r="AE441" s="3" t="s">
        <v>26</v>
      </c>
      <c r="AF441" s="7" t="str" cm="1">
        <f t="array" ref="AF441">IFERROR(_xldudf_FS_EQUITYMETRICS($B441, "ytd_price_return_daily"),"NA")</f>
        <v>No data</v>
      </c>
      <c r="AG441" s="3"/>
      <c r="AH441" s="3"/>
      <c r="AI441" s="3"/>
      <c r="AJ441" s="3"/>
    </row>
    <row r="442" spans="1:36" x14ac:dyDescent="0.2">
      <c r="A442" s="1" t="e" vm="441">
        <v>#VALUE!</v>
      </c>
      <c r="B442" t="str" cm="1">
        <f t="array" ref="B442">_FV(A442,"Ticker symbol",TRUE)</f>
        <v>ZION</v>
      </c>
      <c r="C442" t="str" cm="1">
        <f t="array" ref="C442">_FV(A442,"Official name",TRUE)</f>
        <v>ZIONS BANCORPORATION, NATIONAL ASSOCIATION</v>
      </c>
      <c r="D442" t="str" cm="1">
        <f t="array" ref="D442">_FV(A442,"Headquarters")</f>
        <v>One South Main, SALT LAKE CITY, UT, 84133-1109 US</v>
      </c>
      <c r="E442" s="3" cm="1">
        <f t="array" ref="E442">IFERROR(_FV(A442,"Employees"), "NA")</f>
        <v>9989</v>
      </c>
      <c r="F442" t="str" cm="1">
        <f t="array" ref="F442">_FV(A442,"Industry")</f>
        <v>Banking Services</v>
      </c>
      <c r="G442" s="3" t="str" cm="1">
        <f t="array" ref="G442">IFERROR(_FV(A442,"Year incorporated",TRUE), "NA")</f>
        <v>NA</v>
      </c>
      <c r="H442" s="3" t="str" cm="1">
        <f t="array" ref="H442">_FV(A442,"Exchange")</f>
        <v>Nasdaq Stock Market</v>
      </c>
      <c r="I442" t="str" cm="1">
        <f t="array" ref="I442">_FV(A442,"Currency")</f>
        <v>USD</v>
      </c>
      <c r="J442" s="7" cm="1">
        <f t="array" ref="J442">_FV(A442,"Price")</f>
        <v>34.299999999999997</v>
      </c>
      <c r="K442" s="7" cm="1">
        <f t="array" ref="K442">_FV(A442,"Previous close",TRUE)</f>
        <v>34.82</v>
      </c>
      <c r="L442" s="7" cm="1">
        <f t="array" ref="L442">_FV(A442,"Change")</f>
        <v>-0.52</v>
      </c>
      <c r="M442" s="4" cm="1">
        <f t="array" ref="M442">_FV(A442,"Change (%)",TRUE)</f>
        <v>-1.4934000000000001E-2</v>
      </c>
      <c r="N442" s="7" cm="1">
        <f t="array" ref="N442">IFERROR(_FV(A442,"Open"), "NA")</f>
        <v>34.53</v>
      </c>
      <c r="O442" s="7" cm="1">
        <f t="array" ref="O442">IFERROR(_FV(A442,"High"), "NA")</f>
        <v>35.039900000000003</v>
      </c>
      <c r="P442" s="7" cm="1">
        <f t="array" ref="P442">IFERROR(_FV(A442,"Low"), "NA")</f>
        <v>34.020000000000003</v>
      </c>
      <c r="Q442" s="7" cm="1">
        <f t="array" ref="Q442">IFERROR(_FV(A442,"52 week high",TRUE),"NA")</f>
        <v>59.75</v>
      </c>
      <c r="R442" s="7" cm="1">
        <f t="array" ref="R442">IFERROR(_FV(A442,"52 week low",TRUE),"NA")</f>
        <v>18.260000000000002</v>
      </c>
      <c r="S442" s="3" cm="1">
        <f t="array" ref="S442">_FV(A442,"Shares outstanding",TRUE)</f>
        <v>148145100</v>
      </c>
      <c r="T442" s="7" cm="1">
        <f t="array" ref="T442">_FV(A442,"Volume")</f>
        <v>532548</v>
      </c>
      <c r="U442" s="3" cm="1">
        <f t="array" ref="U442">IFERROR(_FV(A442,"Volume average",TRUE), "NA")</f>
        <v>2374889</v>
      </c>
      <c r="V442" s="5" cm="1">
        <f t="array" ref="V442">IFERROR(_FV(A442,"Beta"), "NA")</f>
        <v>1.1395</v>
      </c>
      <c r="W442" s="3" cm="1">
        <f t="array" ref="W442">_FV(A442,"Market cap",TRUE)</f>
        <v>5081376930</v>
      </c>
      <c r="X442" s="7" cm="1">
        <f t="array" ref="X442">IFERROR(_FV(A442,"P/E",TRUE), "NA")</f>
        <v>6.1260000000000003</v>
      </c>
      <c r="Y442" t="str" cm="1">
        <f t="array" ref="Y442">_FV(A442,"Instrument type",TRUE)</f>
        <v>Stock</v>
      </c>
      <c r="Z442" s="6" cm="1">
        <f t="array" ref="Z442">_FV(A442,"Last trade time",TRUE)</f>
        <v>45176.642980671095</v>
      </c>
      <c r="AA442" t="s">
        <v>190</v>
      </c>
      <c r="AB442" s="3">
        <v>907000000</v>
      </c>
      <c r="AC442" s="3" t="s">
        <v>26</v>
      </c>
      <c r="AD442" s="3" t="s">
        <v>26</v>
      </c>
      <c r="AE442" s="3">
        <v>198000000</v>
      </c>
      <c r="AF442" s="7" cm="1">
        <f t="array" ref="AF442">IFERROR(_xldudf_FS_EQUITYMETRICS($B442, "ytd_price_return_daily"),"NA")</f>
        <v>-0.26505299999999998</v>
      </c>
      <c r="AG442" s="3"/>
      <c r="AH442" s="3"/>
      <c r="AI442" s="3"/>
      <c r="AJ442" s="3"/>
    </row>
    <row r="443" spans="1:36" x14ac:dyDescent="0.2">
      <c r="A443" t="e" vm="442">
        <v>#VALUE!</v>
      </c>
      <c r="B443" t="str" cm="1">
        <f t="array" ref="B443">_FV(A443,"Ticker symbol",TRUE)</f>
        <v>BB</v>
      </c>
      <c r="C443" t="str" cm="1">
        <f t="array" ref="C443">_FV(A443,"Official name",TRUE)</f>
        <v>BLACKBERRY LIMITED</v>
      </c>
      <c r="D443" t="str" cm="1">
        <f t="array" ref="D443">_FV(A443,"Headquarters")</f>
        <v>2200 University Ave E, WATERLOO, ON, N2K 0A7 CA</v>
      </c>
      <c r="E443" s="3" cm="1">
        <f t="array" ref="E443">IFERROR(_FV(A443,"Employees"), "NA")</f>
        <v>3325</v>
      </c>
      <c r="F443" t="str" cm="1">
        <f t="array" ref="F443">_FV(A443,"Industry")</f>
        <v>Software &amp; IT Services</v>
      </c>
      <c r="G443" s="3" cm="1">
        <f t="array" ref="G443">IFERROR(_FV(A443,"Year incorporated",TRUE), "NA")</f>
        <v>1984</v>
      </c>
      <c r="H443" s="3" t="str" cm="1">
        <f t="array" ref="H443">_FV(A443,"Exchange")</f>
        <v>New York Stock Exchange</v>
      </c>
      <c r="I443" t="str" cm="1">
        <f t="array" ref="I443">_FV(A443,"Currency")</f>
        <v>USD</v>
      </c>
      <c r="J443" s="7" cm="1">
        <f t="array" ref="J443">_FV(A443,"Price")</f>
        <v>4.6749999999999998</v>
      </c>
      <c r="K443" s="7" cm="1">
        <f t="array" ref="K443">_FV(A443,"Previous close",TRUE)</f>
        <v>5.54</v>
      </c>
      <c r="L443" s="7" cm="1">
        <f t="array" ref="L443">_FV(A443,"Change")</f>
        <v>-0.86499999999999999</v>
      </c>
      <c r="M443" s="4" cm="1">
        <f t="array" ref="M443">_FV(A443,"Change (%)",TRUE)</f>
        <v>-0.156137</v>
      </c>
      <c r="N443" s="7" cm="1">
        <f t="array" ref="N443">IFERROR(_FV(A443,"Open"), "NA")</f>
        <v>4.84</v>
      </c>
      <c r="O443" s="7" cm="1">
        <f t="array" ref="O443">IFERROR(_FV(A443,"High"), "NA")</f>
        <v>4.91</v>
      </c>
      <c r="P443" s="7" cm="1">
        <f t="array" ref="P443">IFERROR(_FV(A443,"Low"), "NA")</f>
        <v>4.625</v>
      </c>
      <c r="Q443" s="7" cm="1">
        <f t="array" ref="Q443">IFERROR(_FV(A443,"52 week high",TRUE),"NA")</f>
        <v>6.21</v>
      </c>
      <c r="R443" s="7" cm="1">
        <f t="array" ref="R443">IFERROR(_FV(A443,"52 week low",TRUE),"NA")</f>
        <v>3.17</v>
      </c>
      <c r="S443" s="3" cm="1">
        <f t="array" ref="S443">_FV(A443,"Shares outstanding",TRUE)</f>
        <v>583239800</v>
      </c>
      <c r="T443" s="7" cm="1">
        <f t="array" ref="T443">_FV(A443,"Volume")</f>
        <v>5784158</v>
      </c>
      <c r="U443" s="3" cm="1">
        <f t="array" ref="U443">IFERROR(_FV(A443,"Volume average",TRUE), "NA")</f>
        <v>4829212</v>
      </c>
      <c r="V443" s="5" cm="1">
        <f t="array" ref="V443">IFERROR(_FV(A443,"Beta"), "NA")</f>
        <v>1.1692</v>
      </c>
      <c r="W443" s="3" cm="1">
        <f t="array" ref="W443">_FV(A443,"Market cap",TRUE)</f>
        <v>4438455000</v>
      </c>
      <c r="X443" s="7" cm="1">
        <f t="array" ref="X443">IFERROR(_FV(A443,"P/E",TRUE), "NA")</f>
        <v>1300.905</v>
      </c>
      <c r="Y443" t="str" cm="1">
        <f t="array" ref="Y443">_FV(A443,"Instrument type",TRUE)</f>
        <v>Stock</v>
      </c>
      <c r="Z443" s="6" cm="1">
        <f t="array" ref="Z443">_FV(A443,"Last trade time",TRUE)</f>
        <v>45176.643018055467</v>
      </c>
      <c r="AA443" t="s">
        <v>372</v>
      </c>
      <c r="AB443" s="3" cm="1">
        <f t="array" ref="AB443">IFERROR(_xldudf_FS_EQUITYMETRICS($B443, "net_income", "FY")*1000*1000,"NA")</f>
        <v>-734000000</v>
      </c>
      <c r="AC443" s="3" t="str" cm="1">
        <f t="array" ref="AC443">IFERROR(_xldudf_FS_EQUITYMETRICS($B443, "cash_equiv", "FY")*1000*1000,"NA")</f>
        <v>NA</v>
      </c>
      <c r="AD443" s="3" t="str" cm="1">
        <f t="array" ref="AD443">IFERROR(_xldudf_FS_EQUITYMETRICS($B443, "account_receivable", "FY")*1000*1000,"NA")</f>
        <v>NA</v>
      </c>
      <c r="AE443" s="3" t="str" cm="1">
        <f t="array" ref="AE443">IFERROR(_xldudf_FS_EQUITYMETRICS($B443, "total_curr_lib", "FY")*1000*1000,"NA")</f>
        <v>NA</v>
      </c>
      <c r="AF443" s="7" cm="1">
        <f t="array" ref="AF443">IFERROR(_xldudf_FS_EQUITYMETRICS($B443, "ytd_price_return_daily"),"NA")</f>
        <v>0.72108799999999995</v>
      </c>
    </row>
  </sheetData>
  <sortState xmlns:xlrd2="http://schemas.microsoft.com/office/spreadsheetml/2017/richdata2" ref="A2:AE442">
    <sortCondition ref="A2:A442"/>
  </sortState>
  <phoneticPr fontId="2"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11D36-567B-1A42-9CE3-C034D0AA67B2}">
  <dimension ref="A1:AF31"/>
  <sheetViews>
    <sheetView topLeftCell="N1" workbookViewId="0">
      <selection activeCell="AF5" sqref="AF5"/>
    </sheetView>
  </sheetViews>
  <sheetFormatPr baseColWidth="10" defaultRowHeight="16" x14ac:dyDescent="0.2"/>
  <cols>
    <col min="1" max="1" width="59.5" bestFit="1" customWidth="1"/>
    <col min="2" max="2" width="6.6640625" bestFit="1" customWidth="1"/>
    <col min="3" max="3" width="46.83203125" bestFit="1" customWidth="1"/>
    <col min="4" max="4" width="71.5" bestFit="1" customWidth="1"/>
    <col min="5" max="5" width="10" bestFit="1" customWidth="1"/>
    <col min="6" max="6" width="38.83203125" bestFit="1" customWidth="1"/>
    <col min="7" max="7" width="11.5" bestFit="1" customWidth="1"/>
    <col min="8" max="8" width="22.33203125" bestFit="1" customWidth="1"/>
    <col min="9" max="9" width="8.1640625" bestFit="1" customWidth="1"/>
    <col min="10" max="10" width="9" style="7" bestFit="1" customWidth="1"/>
    <col min="11" max="11" width="12.83203125" style="7" bestFit="1" customWidth="1"/>
    <col min="12" max="12" width="7.33203125" style="7" customWidth="1"/>
    <col min="13" max="13" width="9.1640625" bestFit="1" customWidth="1"/>
    <col min="14" max="14" width="9" style="7" bestFit="1" customWidth="1"/>
    <col min="15" max="15" width="9.6640625" style="7" bestFit="1" customWidth="1"/>
    <col min="16" max="16" width="9.33203125" style="7" bestFit="1" customWidth="1"/>
    <col min="17" max="17" width="12.5" style="7" bestFit="1" customWidth="1"/>
    <col min="18" max="18" width="12.1640625" style="7" bestFit="1" customWidth="1"/>
    <col min="19" max="19" width="17.33203125" style="3" bestFit="1" customWidth="1"/>
    <col min="20" max="20" width="10.1640625" style="3" bestFit="1" customWidth="1"/>
    <col min="21" max="21" width="14.6640625" style="3" bestFit="1" customWidth="1"/>
    <col min="22" max="22" width="5" bestFit="1" customWidth="1"/>
    <col min="23" max="23" width="18.6640625" style="3" bestFit="1" customWidth="1"/>
    <col min="24" max="24" width="7.33203125" bestFit="1" customWidth="1"/>
    <col min="25" max="25" width="10.1640625" bestFit="1" customWidth="1"/>
    <col min="26" max="26" width="14.33203125" bestFit="1" customWidth="1"/>
    <col min="27" max="27" width="14.33203125" customWidth="1"/>
    <col min="28" max="28" width="15.1640625" style="3" bestFit="1" customWidth="1"/>
    <col min="29" max="29" width="13.1640625" style="3" bestFit="1" customWidth="1"/>
    <col min="30" max="30" width="22.6640625" style="3" bestFit="1" customWidth="1"/>
    <col min="31" max="31" width="20.1640625" style="3" bestFit="1" customWidth="1"/>
    <col min="32" max="32" width="21.83203125" bestFit="1" customWidth="1"/>
  </cols>
  <sheetData>
    <row r="1" spans="1:32" x14ac:dyDescent="0.2">
      <c r="A1" t="s">
        <v>5</v>
      </c>
      <c r="B1" t="s">
        <v>0</v>
      </c>
      <c r="C1" t="s">
        <v>2</v>
      </c>
      <c r="D1" t="s">
        <v>3</v>
      </c>
      <c r="E1" s="3" t="s">
        <v>4</v>
      </c>
      <c r="F1" t="s">
        <v>1</v>
      </c>
      <c r="G1" t="s">
        <v>6</v>
      </c>
      <c r="H1" t="s">
        <v>9</v>
      </c>
      <c r="I1" t="s">
        <v>7</v>
      </c>
      <c r="J1" s="7" t="s">
        <v>8</v>
      </c>
      <c r="K1" s="7" t="s">
        <v>10</v>
      </c>
      <c r="L1" s="7" t="s">
        <v>11</v>
      </c>
      <c r="M1" t="s">
        <v>12</v>
      </c>
      <c r="N1" s="7" t="s">
        <v>13</v>
      </c>
      <c r="O1" s="7" t="s">
        <v>14</v>
      </c>
      <c r="P1" s="7" t="s">
        <v>15</v>
      </c>
      <c r="Q1" s="7" t="s">
        <v>16</v>
      </c>
      <c r="R1" s="7" t="s">
        <v>17</v>
      </c>
      <c r="S1" s="3" t="s">
        <v>18</v>
      </c>
      <c r="T1" s="3" t="s">
        <v>19</v>
      </c>
      <c r="U1" s="3" t="s">
        <v>20</v>
      </c>
      <c r="V1" t="s">
        <v>21</v>
      </c>
      <c r="W1" s="3" t="s">
        <v>22</v>
      </c>
      <c r="X1" t="s">
        <v>23</v>
      </c>
      <c r="Y1" t="s">
        <v>24</v>
      </c>
      <c r="Z1" t="s">
        <v>30</v>
      </c>
      <c r="AA1" t="s">
        <v>31</v>
      </c>
      <c r="AB1" s="3" t="s">
        <v>25</v>
      </c>
      <c r="AC1" s="3" t="s">
        <v>27</v>
      </c>
      <c r="AD1" s="3" t="s">
        <v>28</v>
      </c>
      <c r="AE1" s="3" t="s">
        <v>29</v>
      </c>
      <c r="AF1" s="3" t="s">
        <v>375</v>
      </c>
    </row>
    <row r="2" spans="1:32" x14ac:dyDescent="0.2">
      <c r="A2" t="e" vm="21">
        <v>#VALUE!</v>
      </c>
      <c r="B2" t="str" cm="1">
        <f t="array" ref="B2">_FV(A2,"Ticker symbol",TRUE)</f>
        <v>AXP</v>
      </c>
      <c r="C2" t="str" cm="1">
        <f t="array" ref="C2">_FV(A2,"Name")</f>
        <v>AMERICAN EXPRESS COMPANY</v>
      </c>
      <c r="D2" t="str" cm="1">
        <f t="array" ref="D2">_FV(A2,"Headquarters")</f>
        <v>200 Vesey Street, NEW YORK, NY, 10285 US</v>
      </c>
      <c r="E2" s="2" cm="1">
        <f t="array" ref="E2">_FV(A2,"Employees")</f>
        <v>77300</v>
      </c>
      <c r="F2" t="str" cm="1">
        <f t="array" ref="F2">_FV(A2,"Industry")</f>
        <v>Banking Services</v>
      </c>
      <c r="G2" s="3" cm="1">
        <f t="array" ref="G2">_FV(A2,"Year incorporated",TRUE)</f>
        <v>1965</v>
      </c>
      <c r="H2" t="str" cm="1">
        <f t="array" ref="H2">_FV(A2,"Exchange")</f>
        <v>New York Stock Exchange</v>
      </c>
      <c r="I2" t="str" cm="1">
        <f t="array" ref="I2">_FV(A2,"Currency")</f>
        <v>USD</v>
      </c>
      <c r="J2" s="7" cm="1">
        <f t="array" ref="J2">_FV(A2,"Price")</f>
        <v>156.48009999999999</v>
      </c>
      <c r="K2" s="7" cm="1">
        <f t="array" ref="K2">_FV(A2,"Previous close",TRUE)</f>
        <v>158</v>
      </c>
      <c r="L2" s="7" cm="1">
        <f t="array" ref="L2">_FV(A2,"Change")</f>
        <v>-1.5199</v>
      </c>
      <c r="M2" s="4" cm="1">
        <f t="array" ref="M2">_FV(A2,"Change (%)",TRUE)</f>
        <v>-9.6200000000000001E-3</v>
      </c>
      <c r="N2" s="7" cm="1">
        <f t="array" ref="N2">_FV(A2,"Open")</f>
        <v>156.88</v>
      </c>
      <c r="O2" s="7" cm="1">
        <f t="array" ref="O2">_FV(A2,"High")</f>
        <v>157.5</v>
      </c>
      <c r="P2" s="7" cm="1">
        <f t="array" ref="P2">_FV(A2,"Low")</f>
        <v>156.07</v>
      </c>
      <c r="Q2" s="7" cm="1">
        <f t="array" ref="Q2">_FV(A2,"52 week high",TRUE)</f>
        <v>182.15</v>
      </c>
      <c r="R2" s="7" cm="1">
        <f t="array" ref="R2">_FV(A2,"52 week low",TRUE)</f>
        <v>130.65</v>
      </c>
      <c r="S2" s="3" cm="1">
        <f t="array" ref="S2">_FV(A2,"Shares outstanding",TRUE)</f>
        <v>736458900</v>
      </c>
      <c r="T2" s="3" cm="1">
        <f t="array" ref="T2">_FV(A2,"Volume")</f>
        <v>826710</v>
      </c>
      <c r="U2" s="3" cm="1">
        <f t="array" ref="U2">_FV(A2,"Volume average",TRUE)</f>
        <v>2432105</v>
      </c>
      <c r="V2" s="5" cm="1">
        <f t="array" ref="V2">_FV(A2,"Beta")</f>
        <v>1.1846000000000001</v>
      </c>
      <c r="W2" s="3" cm="1">
        <f t="array" ref="W2">_FV(A2,"Market cap",TRUE)</f>
        <v>115241162317</v>
      </c>
      <c r="X2" s="5" cm="1">
        <f t="array" ref="X2">IFERROR(_FV(A2,"P/E",TRUE), "NA")</f>
        <v>16.074400000000001</v>
      </c>
      <c r="Y2" t="str" cm="1">
        <f t="array" ref="Y2">_FV(A2,"Instrument type",TRUE)</f>
        <v>Stock</v>
      </c>
      <c r="Z2" s="6" cm="1">
        <f t="array" ref="Z2">_FV(A2,"Last trade time",TRUE)</f>
        <v>45176.643023680466</v>
      </c>
      <c r="AA2" t="s">
        <v>366</v>
      </c>
      <c r="AB2" s="3">
        <v>7514000000</v>
      </c>
      <c r="AC2" s="3">
        <v>28097000000</v>
      </c>
      <c r="AD2" s="3">
        <v>57384000000</v>
      </c>
      <c r="AE2" s="3">
        <v>125371000000</v>
      </c>
      <c r="AF2" t="s">
        <v>374</v>
      </c>
    </row>
    <row r="3" spans="1:32" x14ac:dyDescent="0.2">
      <c r="A3" t="e" vm="25">
        <v>#VALUE!</v>
      </c>
      <c r="B3" t="str" cm="1">
        <f t="array" ref="B3">_FV(A3,"Ticker symbol",TRUE)</f>
        <v>AMGN</v>
      </c>
      <c r="C3" t="str" cm="1">
        <f t="array" ref="C3">_FV(A3,"Name")</f>
        <v>AMGEN INC.</v>
      </c>
      <c r="D3" t="str" cm="1">
        <f t="array" ref="D3">_FV(A3,"Headquarters")</f>
        <v>One Amgen Center Drive, THOUSAND OAKS, CA, 91320-1799 US</v>
      </c>
      <c r="E3" s="2" cm="1">
        <f t="array" ref="E3">_FV(A3,"Employees")</f>
        <v>25200</v>
      </c>
      <c r="F3" t="str" cm="1">
        <f t="array" ref="F3">_FV(A3,"Industry")</f>
        <v>Pharmaceuticals</v>
      </c>
      <c r="G3" s="3" cm="1">
        <f t="array" ref="G3">_FV(A3,"Year incorporated",TRUE)</f>
        <v>1986</v>
      </c>
      <c r="H3" t="str" cm="1">
        <f t="array" ref="H3">_FV(A3,"Exchange")</f>
        <v>Nasdaq Stock Market</v>
      </c>
      <c r="I3" t="str" cm="1">
        <f t="array" ref="I3">_FV(A3,"Currency")</f>
        <v>USD</v>
      </c>
      <c r="J3" s="7" cm="1">
        <f t="array" ref="J3">_FV(A3,"Price")</f>
        <v>252.38499999999999</v>
      </c>
      <c r="K3" s="7" cm="1">
        <f t="array" ref="K3">_FV(A3,"Previous close",TRUE)</f>
        <v>249.01</v>
      </c>
      <c r="L3" s="7" cm="1">
        <f t="array" ref="L3">_FV(A3,"Change")</f>
        <v>3.375</v>
      </c>
      <c r="M3" s="4" cm="1">
        <f t="array" ref="M3">_FV(A3,"Change (%)",TRUE)</f>
        <v>1.3554E-2</v>
      </c>
      <c r="N3" s="7" cm="1">
        <f t="array" ref="N3">_FV(A3,"Open")</f>
        <v>250.54</v>
      </c>
      <c r="O3" s="7" cm="1">
        <f t="array" ref="O3">_FV(A3,"High")</f>
        <v>252.83</v>
      </c>
      <c r="P3" s="7" cm="1">
        <f t="array" ref="P3">_FV(A3,"Low")</f>
        <v>250.54</v>
      </c>
      <c r="Q3" s="7" cm="1">
        <f t="array" ref="Q3">_FV(A3,"52 week high",TRUE)</f>
        <v>296.67</v>
      </c>
      <c r="R3" s="7" cm="1">
        <f t="array" ref="R3">_FV(A3,"52 week low",TRUE)</f>
        <v>211.71</v>
      </c>
      <c r="S3" s="3" cm="1">
        <f t="array" ref="S3">_FV(A3,"Shares outstanding",TRUE)</f>
        <v>534901200</v>
      </c>
      <c r="T3" s="3" cm="1">
        <f t="array" ref="T3">_FV(A3,"Volume")</f>
        <v>433010</v>
      </c>
      <c r="U3" s="3" cm="1">
        <f t="array" ref="U3">_FV(A3,"Volume average",TRUE)</f>
        <v>2407356</v>
      </c>
      <c r="V3" s="5" cm="1">
        <f t="array" ref="V3">_FV(A3,"Beta")</f>
        <v>0.61739999999999995</v>
      </c>
      <c r="W3" s="3" cm="1">
        <f t="array" ref="W3">_FV(A3,"Market cap",TRUE)</f>
        <v>133195800000</v>
      </c>
      <c r="X3" s="5" cm="1">
        <f t="array" ref="X3">IFERROR(_FV(A3,"P/E",TRUE), "NA")</f>
        <v>16.784600000000001</v>
      </c>
      <c r="Y3" t="str" cm="1">
        <f t="array" ref="Y3">_FV(A3,"Instrument type",TRUE)</f>
        <v>Stock</v>
      </c>
      <c r="Z3" s="6" cm="1">
        <f t="array" ref="Z3">_FV(A3,"Last trade time",TRUE)</f>
        <v>45176.643053078122</v>
      </c>
      <c r="AA3" t="s">
        <v>367</v>
      </c>
      <c r="AB3" s="3">
        <v>6552000000</v>
      </c>
      <c r="AC3" s="3">
        <v>7629000000</v>
      </c>
      <c r="AD3" s="3">
        <v>5563000000</v>
      </c>
      <c r="AE3" s="3">
        <v>15687000000</v>
      </c>
      <c r="AF3" t="s">
        <v>374</v>
      </c>
    </row>
    <row r="4" spans="1:32" x14ac:dyDescent="0.2">
      <c r="A4" t="e" vm="34">
        <v>#VALUE!</v>
      </c>
      <c r="B4" t="str" cm="1">
        <f t="array" ref="B4">_FV(A4,"Ticker symbol",TRUE)</f>
        <v>AAPL</v>
      </c>
      <c r="C4" t="str" cm="1">
        <f t="array" ref="C4">_FV(A4,"Name")</f>
        <v>APPLE INC.</v>
      </c>
      <c r="D4" t="str" cm="1">
        <f t="array" ref="D4">_FV(A4,"Headquarters")</f>
        <v>One Apple Park Way, CUPERTINO, CA, 95014 US</v>
      </c>
      <c r="E4" s="2" cm="1">
        <f t="array" ref="E4">_FV(A4,"Employees")</f>
        <v>164000</v>
      </c>
      <c r="F4" t="str" cm="1">
        <f t="array" ref="F4">_FV(A4,"Industry")</f>
        <v>Computers, Phones &amp; Household Electronics</v>
      </c>
      <c r="G4" s="3" cm="1">
        <f t="array" ref="G4">_FV(A4,"Year incorporated",TRUE)</f>
        <v>1977</v>
      </c>
      <c r="H4" t="str" cm="1">
        <f t="array" ref="H4">_FV(A4,"Exchange")</f>
        <v>Nasdaq Stock Market</v>
      </c>
      <c r="I4" t="str" cm="1">
        <f t="array" ref="I4">_FV(A4,"Currency")</f>
        <v>USD</v>
      </c>
      <c r="J4" s="7" cm="1">
        <f t="array" ref="J4">_FV(A4,"Price")</f>
        <v>177.33500000000001</v>
      </c>
      <c r="K4" s="7" cm="1">
        <f t="array" ref="K4">_FV(A4,"Previous close",TRUE)</f>
        <v>182.91</v>
      </c>
      <c r="L4" s="7" cm="1">
        <f t="array" ref="L4">_FV(A4,"Change")</f>
        <v>-5.5750000000000002</v>
      </c>
      <c r="M4" s="4" cm="1">
        <f t="array" ref="M4">_FV(A4,"Change (%)",TRUE)</f>
        <v>-3.0478999999999999E-2</v>
      </c>
      <c r="N4" s="7" cm="1">
        <f t="array" ref="N4">_FV(A4,"Open")</f>
        <v>175.1</v>
      </c>
      <c r="O4" s="7" cm="1">
        <f t="array" ref="O4">_FV(A4,"High")</f>
        <v>178.21</v>
      </c>
      <c r="P4" s="7" cm="1">
        <f t="array" ref="P4">_FV(A4,"Low")</f>
        <v>173.54</v>
      </c>
      <c r="Q4" s="7" cm="1">
        <f t="array" ref="Q4">_FV(A4,"52 week high",TRUE)</f>
        <v>198.23</v>
      </c>
      <c r="R4" s="7" cm="1">
        <f t="array" ref="R4">_FV(A4,"52 week low",TRUE)</f>
        <v>124.17</v>
      </c>
      <c r="S4" s="3" cm="1">
        <f t="array" ref="S4">_FV(A4,"Shares outstanding",TRUE)</f>
        <v>15634230000</v>
      </c>
      <c r="T4" s="3" cm="1">
        <f t="array" ref="T4">_FV(A4,"Volume")</f>
        <v>60292160</v>
      </c>
      <c r="U4" s="3" cm="1">
        <f t="array" ref="U4">_FV(A4,"Volume average",TRUE)</f>
        <v>58453530</v>
      </c>
      <c r="V4" s="5" cm="1">
        <f t="array" ref="V4">_FV(A4,"Beta")</f>
        <v>1.2768999999999999</v>
      </c>
      <c r="W4" s="3" cm="1">
        <f t="array" ref="W4">_FV(A4,"Market cap",TRUE)</f>
        <v>2772496177050</v>
      </c>
      <c r="X4" s="5" cm="1">
        <f t="array" ref="X4">IFERROR(_FV(A4,"P/E",TRUE), "NA")</f>
        <v>30.717600000000001</v>
      </c>
      <c r="Y4" t="str" cm="1">
        <f t="array" ref="Y4">_FV(A4,"Instrument type",TRUE)</f>
        <v>Stock</v>
      </c>
      <c r="Z4" s="6" cm="1">
        <f t="array" ref="Z4">_FV(A4,"Last trade time",TRUE)</f>
        <v>45176.643059062502</v>
      </c>
      <c r="AA4" t="s">
        <v>368</v>
      </c>
      <c r="AB4" s="3">
        <v>99803000000</v>
      </c>
      <c r="AC4" s="3" t="s">
        <v>26</v>
      </c>
      <c r="AD4" s="3">
        <v>28184000000</v>
      </c>
      <c r="AE4" s="3" t="s">
        <v>26</v>
      </c>
      <c r="AF4" t="s">
        <v>373</v>
      </c>
    </row>
    <row r="5" spans="1:32" x14ac:dyDescent="0.2">
      <c r="A5" t="e" vm="374">
        <v>#VALUE!</v>
      </c>
      <c r="B5" t="str" cm="1">
        <f t="array" ref="B5">_FV(A5,"Ticker symbol",TRUE)</f>
        <v>BA</v>
      </c>
      <c r="C5" t="str" cm="1">
        <f t="array" ref="C5">_FV(A5,"Name")</f>
        <v>THE BOEING COMPANY</v>
      </c>
      <c r="D5" t="str" cm="1">
        <f t="array" ref="D5">_FV(A5,"Headquarters")</f>
        <v>929 Long Bridge Drive, ARLINGTON, VA, 22202 US</v>
      </c>
      <c r="E5" s="2" cm="1">
        <f t="array" ref="E5">_FV(A5,"Employees")</f>
        <v>156000</v>
      </c>
      <c r="F5" t="str" cm="1">
        <f t="array" ref="F5">_FV(A5,"Industry")</f>
        <v>Aerospace &amp; Defense</v>
      </c>
      <c r="G5" s="3" cm="1">
        <f t="array" ref="G5">_FV(A5,"Year incorporated",TRUE)</f>
        <v>1934</v>
      </c>
      <c r="H5" t="str" cm="1">
        <f t="array" ref="H5">_FV(A5,"Exchange")</f>
        <v>New York Stock Exchange</v>
      </c>
      <c r="I5" t="str" cm="1">
        <f t="array" ref="I5">_FV(A5,"Currency")</f>
        <v>USD</v>
      </c>
      <c r="J5" s="7" cm="1">
        <f t="array" ref="J5">_FV(A5,"Price")</f>
        <v>217.26499999999999</v>
      </c>
      <c r="K5" s="7" cm="1">
        <f t="array" ref="K5">_FV(A5,"Previous close",TRUE)</f>
        <v>217.95</v>
      </c>
      <c r="L5" s="7" cm="1">
        <f t="array" ref="L5">_FV(A5,"Change")</f>
        <v>-0.68500000000000005</v>
      </c>
      <c r="M5" s="4" cm="1">
        <f t="array" ref="M5">_FV(A5,"Change (%)",TRUE)</f>
        <v>-3.1430000000000004E-3</v>
      </c>
      <c r="N5" s="7" cm="1">
        <f t="array" ref="N5">_FV(A5,"Open")</f>
        <v>217.55</v>
      </c>
      <c r="O5" s="7" cm="1">
        <f t="array" ref="O5">_FV(A5,"High")</f>
        <v>220.55</v>
      </c>
      <c r="P5" s="7" cm="1">
        <f t="array" ref="P5">_FV(A5,"Low")</f>
        <v>214.88829999999999</v>
      </c>
      <c r="Q5" s="7" cm="1">
        <f t="array" ref="Q5">_FV(A5,"52 week high",TRUE)</f>
        <v>243.1</v>
      </c>
      <c r="R5" s="7" cm="1">
        <f t="array" ref="R5">_FV(A5,"52 week low",TRUE)</f>
        <v>120.99</v>
      </c>
      <c r="S5" s="3" cm="1">
        <f t="array" ref="S5">_FV(A5,"Shares outstanding",TRUE)</f>
        <v>603203600</v>
      </c>
      <c r="T5" s="3" cm="1">
        <f t="array" ref="T5">_FV(A5,"Volume")</f>
        <v>2521683</v>
      </c>
      <c r="U5" s="3" cm="1">
        <f t="array" ref="U5">_FV(A5,"Volume average",TRUE)</f>
        <v>4386558</v>
      </c>
      <c r="V5" s="5" cm="1">
        <f t="array" ref="V5">_FV(A5,"Beta")</f>
        <v>1.4308000000000001</v>
      </c>
      <c r="W5" s="3" cm="1">
        <f t="array" ref="W5">_FV(A5,"Market cap",TRUE)</f>
        <v>131055030153</v>
      </c>
      <c r="X5" s="5" t="str" cm="1">
        <f t="array" ref="X5">IFERROR(_FV(A5,"P/E",TRUE), "NA")</f>
        <v>NA</v>
      </c>
      <c r="Y5" t="str" cm="1">
        <f t="array" ref="Y5">_FV(A5,"Instrument type",TRUE)</f>
        <v>Stock</v>
      </c>
      <c r="Z5" s="6" cm="1">
        <f t="array" ref="Z5">_FV(A5,"Last trade time",TRUE)</f>
        <v>45176.643023113284</v>
      </c>
      <c r="AA5" t="s">
        <v>136</v>
      </c>
      <c r="AB5" s="3">
        <v>-4935000000</v>
      </c>
      <c r="AC5" s="3" t="s">
        <v>26</v>
      </c>
      <c r="AD5" s="3">
        <v>11151000000</v>
      </c>
      <c r="AE5" s="3">
        <v>90052000000</v>
      </c>
      <c r="AF5" t="s">
        <v>373</v>
      </c>
    </row>
    <row r="6" spans="1:32" x14ac:dyDescent="0.2">
      <c r="A6" t="e" vm="443">
        <v>#VALUE!</v>
      </c>
      <c r="B6" t="str" cm="1">
        <f t="array" ref="B6">_FV(A6,"Ticker symbol",TRUE)</f>
        <v>CAT</v>
      </c>
      <c r="C6" t="str" cm="1">
        <f t="array" ref="C6">_FV(A6,"Name")</f>
        <v>CATERPILLAR INC.</v>
      </c>
      <c r="D6" t="str" cm="1">
        <f t="array" ref="D6">_FV(A6,"Headquarters")</f>
        <v>5205 N. O'connor Boulevard, Suite 100, IRVING, TX, 75039 US</v>
      </c>
      <c r="E6" s="2" cm="1">
        <f t="array" ref="E6">_FV(A6,"Employees")</f>
        <v>109100</v>
      </c>
      <c r="F6" t="str" cm="1">
        <f t="array" ref="F6">_FV(A6,"Industry")</f>
        <v>Machinery, Equipment &amp; Components</v>
      </c>
      <c r="G6" s="3" cm="1">
        <f t="array" ref="G6">_FV(A6,"Year incorporated",TRUE)</f>
        <v>1986</v>
      </c>
      <c r="H6" t="str" cm="1">
        <f t="array" ref="H6">_FV(A6,"Exchange")</f>
        <v>New York Stock Exchange</v>
      </c>
      <c r="I6" t="str" cm="1">
        <f t="array" ref="I6">_FV(A6,"Currency")</f>
        <v>USD</v>
      </c>
      <c r="J6" s="7" cm="1">
        <f t="array" ref="J6">_FV(A6,"Price")</f>
        <v>280.02999999999997</v>
      </c>
      <c r="K6" s="7" cm="1">
        <f t="array" ref="K6">_FV(A6,"Previous close",TRUE)</f>
        <v>282.89999999999998</v>
      </c>
      <c r="L6" s="7" cm="1">
        <f t="array" ref="L6">_FV(A6,"Change")</f>
        <v>-2.87</v>
      </c>
      <c r="M6" s="4" cm="1">
        <f t="array" ref="M6">_FV(A6,"Change (%)",TRUE)</f>
        <v>-1.0145E-2</v>
      </c>
      <c r="N6" s="7" cm="1">
        <f t="array" ref="N6">_FV(A6,"Open")</f>
        <v>280.69</v>
      </c>
      <c r="O6" s="7" cm="1">
        <f t="array" ref="O6">_FV(A6,"High")</f>
        <v>283.33999999999997</v>
      </c>
      <c r="P6" s="7" cm="1">
        <f t="array" ref="P6">_FV(A6,"Low")</f>
        <v>277.65089999999998</v>
      </c>
      <c r="Q6" s="7" cm="1">
        <f t="array" ref="Q6">_FV(A6,"52 week high",TRUE)</f>
        <v>293.88</v>
      </c>
      <c r="R6" s="7" cm="1">
        <f t="array" ref="R6">_FV(A6,"52 week low",TRUE)</f>
        <v>160.6</v>
      </c>
      <c r="S6" s="3" cm="1">
        <f t="array" ref="S6">_FV(A6,"Shares outstanding",TRUE)</f>
        <v>510143100</v>
      </c>
      <c r="T6" s="3" cm="1">
        <f t="array" ref="T6">_FV(A6,"Volume")</f>
        <v>540405</v>
      </c>
      <c r="U6" s="3" cm="1">
        <f t="array" ref="U6">_FV(A6,"Volume average",TRUE)</f>
        <v>2505094</v>
      </c>
      <c r="V6" s="5" cm="1">
        <f t="array" ref="V6">_FV(A6,"Beta")</f>
        <v>1.1158999999999999</v>
      </c>
      <c r="W6" s="3" cm="1">
        <f t="array" ref="W6">_FV(A6,"Market cap",TRUE)</f>
        <v>142855372293</v>
      </c>
      <c r="X6" s="5" cm="1">
        <f t="array" ref="X6">IFERROR(_FV(A6,"P/E",TRUE), "NA")</f>
        <v>17.605799999999999</v>
      </c>
      <c r="Y6" t="str" cm="1">
        <f t="array" ref="Y6">_FV(A6,"Instrument type",TRUE)</f>
        <v>Stock</v>
      </c>
      <c r="Z6" s="6" cm="1">
        <f t="array" ref="Z6">_FV(A6,"Last trade time",TRUE)</f>
        <v>45176.643039501563</v>
      </c>
      <c r="AA6" t="s">
        <v>341</v>
      </c>
      <c r="AB6" s="3">
        <v>6705000000</v>
      </c>
      <c r="AC6" s="3">
        <v>7004000000</v>
      </c>
      <c r="AD6" s="3">
        <v>8856000000</v>
      </c>
      <c r="AE6" s="3">
        <v>31531000000</v>
      </c>
      <c r="AF6" t="s">
        <v>374</v>
      </c>
    </row>
    <row r="7" spans="1:32" x14ac:dyDescent="0.2">
      <c r="A7" t="e" vm="89">
        <v>#VALUE!</v>
      </c>
      <c r="B7" t="str" cm="1">
        <f t="array" ref="B7">_FV(A7,"Ticker symbol",TRUE)</f>
        <v>CSCO</v>
      </c>
      <c r="C7" t="str" cm="1">
        <f t="array" ref="C7">_FV(A7,"Name")</f>
        <v>CISCO SYSTEMS, INC.</v>
      </c>
      <c r="D7" t="str" cm="1">
        <f t="array" ref="D7">_FV(A7,"Headquarters")</f>
        <v>170 West Tasman Dr, SAN JOSE, CA, 95134-1706 US</v>
      </c>
      <c r="E7" s="2" cm="1">
        <f t="array" ref="E7">_FV(A7,"Employees")</f>
        <v>83300</v>
      </c>
      <c r="F7" t="str" cm="1">
        <f t="array" ref="F7">_FV(A7,"Industry")</f>
        <v>Communications &amp; Networking</v>
      </c>
      <c r="G7" s="3" cm="1">
        <f t="array" ref="G7">_FV(A7,"Year incorporated",TRUE)</f>
        <v>2021</v>
      </c>
      <c r="H7" t="str" cm="1">
        <f t="array" ref="H7">_FV(A7,"Exchange")</f>
        <v>Nasdaq Stock Market</v>
      </c>
      <c r="I7" t="str" cm="1">
        <f t="array" ref="I7">_FV(A7,"Currency")</f>
        <v>USD</v>
      </c>
      <c r="J7" s="7" cm="1">
        <f t="array" ref="J7">_FV(A7,"Price")</f>
        <v>56.980499999999999</v>
      </c>
      <c r="K7" s="7" cm="1">
        <f t="array" ref="K7">_FV(A7,"Previous close",TRUE)</f>
        <v>57.16</v>
      </c>
      <c r="L7" s="7" cm="1">
        <f t="array" ref="L7">_FV(A7,"Change")</f>
        <v>-0.17949999999999999</v>
      </c>
      <c r="M7" s="4" cm="1">
        <f t="array" ref="M7">_FV(A7,"Change (%)",TRUE)</f>
        <v>-3.14E-3</v>
      </c>
      <c r="N7" s="7" cm="1">
        <f t="array" ref="N7">_FV(A7,"Open")</f>
        <v>56.89</v>
      </c>
      <c r="O7" s="7" cm="1">
        <f t="array" ref="O7">_FV(A7,"High")</f>
        <v>57.089500000000001</v>
      </c>
      <c r="P7" s="7" cm="1">
        <f t="array" ref="P7">_FV(A7,"Low")</f>
        <v>56.82</v>
      </c>
      <c r="Q7" s="7" cm="1">
        <f t="array" ref="Q7">_FV(A7,"52 week high",TRUE)</f>
        <v>58.185000000000002</v>
      </c>
      <c r="R7" s="7" cm="1">
        <f t="array" ref="R7">_FV(A7,"52 week low",TRUE)</f>
        <v>38.604999999999997</v>
      </c>
      <c r="S7" s="3" cm="1">
        <f t="array" ref="S7">_FV(A7,"Shares outstanding",TRUE)</f>
        <v>4075058000</v>
      </c>
      <c r="T7" s="3" cm="1">
        <f t="array" ref="T7">_FV(A7,"Volume")</f>
        <v>3828653</v>
      </c>
      <c r="U7" s="3" cm="1">
        <f t="array" ref="U7">_FV(A7,"Volume average",TRUE)</f>
        <v>18091710</v>
      </c>
      <c r="V7" s="5" cm="1">
        <f t="array" ref="V7">_FV(A7,"Beta")</f>
        <v>0.95369999999999999</v>
      </c>
      <c r="W7" s="3" cm="1">
        <f t="array" ref="W7">_FV(A7,"Market cap",TRUE)</f>
        <v>232198842369</v>
      </c>
      <c r="X7" s="5" cm="1">
        <f t="array" ref="X7">IFERROR(_FV(A7,"P/E",TRUE), "NA")</f>
        <v>18.613299999999999</v>
      </c>
      <c r="Y7" t="str" cm="1">
        <f t="array" ref="Y7">_FV(A7,"Instrument type",TRUE)</f>
        <v>Stock</v>
      </c>
      <c r="Z7" s="6" cm="1">
        <f t="array" ref="Z7">_FV(A7,"Last trade time",TRUE)</f>
        <v>45176.643091400001</v>
      </c>
      <c r="AA7" t="s">
        <v>294</v>
      </c>
      <c r="AB7" s="3">
        <v>11812000000</v>
      </c>
      <c r="AC7" s="3" t="s">
        <v>26</v>
      </c>
      <c r="AD7" s="3">
        <v>7922000000</v>
      </c>
      <c r="AE7" s="3">
        <v>25640000000</v>
      </c>
      <c r="AF7" t="s">
        <v>373</v>
      </c>
    </row>
    <row r="8" spans="1:32" x14ac:dyDescent="0.2">
      <c r="A8" t="e" vm="84">
        <v>#VALUE!</v>
      </c>
      <c r="B8" t="str" cm="1">
        <f t="array" ref="B8">_FV(A8,"Ticker symbol",TRUE)</f>
        <v>CVX</v>
      </c>
      <c r="C8" t="str" cm="1">
        <f t="array" ref="C8">_FV(A8,"Name")</f>
        <v>CHEVRON CORPORATION</v>
      </c>
      <c r="D8" t="str" cm="1">
        <f t="array" ref="D8">_FV(A8,"Headquarters")</f>
        <v>6001 Bollinger Canyon Rd, SAN RAMON, CA, 94583 US</v>
      </c>
      <c r="E8" s="2" cm="1">
        <f t="array" ref="E8">_FV(A8,"Employees")</f>
        <v>43846</v>
      </c>
      <c r="F8" t="str" cm="1">
        <f t="array" ref="F8">_FV(A8,"Industry")</f>
        <v>Oil &amp; Gas</v>
      </c>
      <c r="G8" s="3" cm="1">
        <f t="array" ref="G8">_FV(A8,"Year incorporated",TRUE)</f>
        <v>1926</v>
      </c>
      <c r="H8" t="str" cm="1">
        <f t="array" ref="H8">_FV(A8,"Exchange")</f>
        <v>New York Stock Exchange</v>
      </c>
      <c r="I8" t="str" cm="1">
        <f t="array" ref="I8">_FV(A8,"Currency")</f>
        <v>USD</v>
      </c>
      <c r="J8" s="7" cm="1">
        <f t="array" ref="J8">_FV(A8,"Price")</f>
        <v>166.76</v>
      </c>
      <c r="K8" s="7" cm="1">
        <f t="array" ref="K8">_FV(A8,"Previous close",TRUE)</f>
        <v>166.63</v>
      </c>
      <c r="L8" s="7" cm="1">
        <f t="array" ref="L8">_FV(A8,"Change")</f>
        <v>0.13</v>
      </c>
      <c r="M8" s="4" cm="1">
        <f t="array" ref="M8">_FV(A8,"Change (%)",TRUE)</f>
        <v>7.802000000000001E-4</v>
      </c>
      <c r="N8" s="7" cm="1">
        <f t="array" ref="N8">_FV(A8,"Open")</f>
        <v>167.07</v>
      </c>
      <c r="O8" s="7" cm="1">
        <f t="array" ref="O8">_FV(A8,"High")</f>
        <v>167.88499999999999</v>
      </c>
      <c r="P8" s="7" cm="1">
        <f t="array" ref="P8">_FV(A8,"Low")</f>
        <v>166.28</v>
      </c>
      <c r="Q8" s="7" cm="1">
        <f t="array" ref="Q8">_FV(A8,"52 week high",TRUE)</f>
        <v>189.68</v>
      </c>
      <c r="R8" s="7" cm="1">
        <f t="array" ref="R8">_FV(A8,"52 week low",TRUE)</f>
        <v>140.46</v>
      </c>
      <c r="S8" s="3" cm="1">
        <f t="array" ref="S8">_FV(A8,"Shares outstanding",TRUE)</f>
        <v>1907598000</v>
      </c>
      <c r="T8" s="3" cm="1">
        <f t="array" ref="T8">_FV(A8,"Volume")</f>
        <v>2550116</v>
      </c>
      <c r="U8" s="3" cm="1">
        <f t="array" ref="U8">_FV(A8,"Volume average",TRUE)</f>
        <v>7254407</v>
      </c>
      <c r="V8" s="5" cm="1">
        <f t="array" ref="V8">_FV(A8,"Beta")</f>
        <v>1.1693</v>
      </c>
      <c r="W8" s="3" cm="1">
        <f t="array" ref="W8">_FV(A8,"Market cap",TRUE)</f>
        <v>318111042480</v>
      </c>
      <c r="X8" s="5" cm="1">
        <f t="array" ref="X8">IFERROR(_FV(A8,"P/E",TRUE), "NA")</f>
        <v>10.570399999999999</v>
      </c>
      <c r="Y8" t="str" cm="1">
        <f t="array" ref="Y8">_FV(A8,"Instrument type",TRUE)</f>
        <v>Stock</v>
      </c>
      <c r="Z8" s="6" cm="1">
        <f t="array" ref="Z8">_FV(A8,"Last trade time",TRUE)</f>
        <v>45176.643043714845</v>
      </c>
      <c r="AA8" t="s">
        <v>290</v>
      </c>
      <c r="AB8" s="3">
        <v>35465000000</v>
      </c>
      <c r="AC8" s="3">
        <v>17678000000</v>
      </c>
      <c r="AD8" s="3">
        <v>20456000000</v>
      </c>
      <c r="AE8" s="3">
        <v>34208000000</v>
      </c>
      <c r="AF8" t="s">
        <v>373</v>
      </c>
    </row>
    <row r="9" spans="1:32" x14ac:dyDescent="0.2">
      <c r="A9" t="e" vm="381">
        <v>#VALUE!</v>
      </c>
      <c r="B9" t="str" cm="1">
        <f t="array" ref="B9">_FV(A9,"Ticker symbol",TRUE)</f>
        <v>GS</v>
      </c>
      <c r="C9" t="str" cm="1">
        <f t="array" ref="C9">_FV(A9,"Name")</f>
        <v>THE GOLDMAN SACHS GROUP, INC.</v>
      </c>
      <c r="D9" t="str" cm="1">
        <f t="array" ref="D9">_FV(A9,"Headquarters")</f>
        <v>200 West St, NEW YORK, NY, 10282 US</v>
      </c>
      <c r="E9" s="2" cm="1">
        <f t="array" ref="E9">_FV(A9,"Employees")</f>
        <v>44600</v>
      </c>
      <c r="F9" t="str" cm="1">
        <f t="array" ref="F9">_FV(A9,"Industry")</f>
        <v>Investment Banking &amp; Investment Services</v>
      </c>
      <c r="G9" s="3" cm="1">
        <f t="array" ref="G9">_FV(A9,"Year incorporated",TRUE)</f>
        <v>1998</v>
      </c>
      <c r="H9" t="str" cm="1">
        <f t="array" ref="H9">_FV(A9,"Exchange")</f>
        <v>New York Stock Exchange</v>
      </c>
      <c r="I9" t="str" cm="1">
        <f t="array" ref="I9">_FV(A9,"Currency")</f>
        <v>USD</v>
      </c>
      <c r="J9" s="7" cm="1">
        <f t="array" ref="J9">_FV(A9,"Price")</f>
        <v>322.935</v>
      </c>
      <c r="K9" s="7" cm="1">
        <f t="array" ref="K9">_FV(A9,"Previous close",TRUE)</f>
        <v>321.13</v>
      </c>
      <c r="L9" s="7" cm="1">
        <f t="array" ref="L9">_FV(A9,"Change")</f>
        <v>1.8049999999999999</v>
      </c>
      <c r="M9" s="4" cm="1">
        <f t="array" ref="M9">_FV(A9,"Change (%)",TRUE)</f>
        <v>5.6210000000000001E-3</v>
      </c>
      <c r="N9" s="7" cm="1">
        <f t="array" ref="N9">_FV(A9,"Open")</f>
        <v>320.07</v>
      </c>
      <c r="O9" s="7" cm="1">
        <f t="array" ref="O9">_FV(A9,"High")</f>
        <v>324.22000000000003</v>
      </c>
      <c r="P9" s="7" cm="1">
        <f t="array" ref="P9">_FV(A9,"Low")</f>
        <v>320.07</v>
      </c>
      <c r="Q9" s="7" cm="1">
        <f t="array" ref="Q9">_FV(A9,"52 week high",TRUE)</f>
        <v>389.57810000000001</v>
      </c>
      <c r="R9" s="7" cm="1">
        <f t="array" ref="R9">_FV(A9,"52 week low",TRUE)</f>
        <v>287.75</v>
      </c>
      <c r="S9" s="3" cm="1">
        <f t="array" ref="S9">_FV(A9,"Shares outstanding",TRUE)</f>
        <v>329671100</v>
      </c>
      <c r="T9" s="3" cm="1">
        <f t="array" ref="T9">_FV(A9,"Volume")</f>
        <v>557008</v>
      </c>
      <c r="U9" s="3" cm="1">
        <f t="array" ref="U9">_FV(A9,"Volume average",TRUE)</f>
        <v>1696089</v>
      </c>
      <c r="V9" s="5" cm="1">
        <f t="array" ref="V9">_FV(A9,"Beta")</f>
        <v>1.3959999999999999</v>
      </c>
      <c r="W9" s="3" cm="1">
        <f t="array" ref="W9">_FV(A9,"Market cap",TRUE)</f>
        <v>106462336678</v>
      </c>
      <c r="X9" s="5" cm="1">
        <f t="array" ref="X9">IFERROR(_FV(A9,"P/E",TRUE), "NA")</f>
        <v>13.697800000000001</v>
      </c>
      <c r="Y9" t="str" cm="1">
        <f t="array" ref="Y9">_FV(A9,"Instrument type",TRUE)</f>
        <v>Stock</v>
      </c>
      <c r="Z9" s="6" cm="1">
        <f t="array" ref="Z9">_FV(A9,"Last trade time",TRUE)</f>
        <v>45176.642952939059</v>
      </c>
      <c r="AA9" t="s">
        <v>143</v>
      </c>
      <c r="AB9" s="3">
        <v>11261000000</v>
      </c>
      <c r="AC9" s="3">
        <v>233955000000</v>
      </c>
      <c r="AD9" s="3">
        <v>135448000000</v>
      </c>
      <c r="AE9" s="3" t="s">
        <v>26</v>
      </c>
      <c r="AF9" t="s">
        <v>373</v>
      </c>
    </row>
    <row r="10" spans="1:32" x14ac:dyDescent="0.2">
      <c r="A10" t="e" vm="385">
        <v>#VALUE!</v>
      </c>
      <c r="B10" t="str" cm="1">
        <f t="array" ref="B10">_FV(A10,"Ticker symbol",TRUE)</f>
        <v>HD</v>
      </c>
      <c r="C10" t="str" cm="1">
        <f t="array" ref="C10">_FV(A10,"Name")</f>
        <v>THE HOME DEPOT, INC.</v>
      </c>
      <c r="D10" t="str" cm="1">
        <f t="array" ref="D10">_FV(A10,"Headquarters")</f>
        <v>2455 Paces Ferry Road, ATLANTA, GA, 30339 US</v>
      </c>
      <c r="E10" s="2" cm="1">
        <f t="array" ref="E10">_FV(A10,"Employees")</f>
        <v>471600</v>
      </c>
      <c r="F10" t="str" cm="1">
        <f t="array" ref="F10">_FV(A10,"Industry")</f>
        <v>Specialty Retailers</v>
      </c>
      <c r="G10" s="3" cm="1">
        <f t="array" ref="G10">_FV(A10,"Year incorporated",TRUE)</f>
        <v>1978</v>
      </c>
      <c r="H10" t="str" cm="1">
        <f t="array" ref="H10">_FV(A10,"Exchange")</f>
        <v>New York Stock Exchange</v>
      </c>
      <c r="I10" t="str" cm="1">
        <f t="array" ref="I10">_FV(A10,"Currency")</f>
        <v>USD</v>
      </c>
      <c r="J10" s="7" cm="1">
        <f t="array" ref="J10">_FV(A10,"Price")</f>
        <v>328.13</v>
      </c>
      <c r="K10" s="7" cm="1">
        <f t="array" ref="K10">_FV(A10,"Previous close",TRUE)</f>
        <v>326</v>
      </c>
      <c r="L10" s="7" cm="1">
        <f t="array" ref="L10">_FV(A10,"Change")</f>
        <v>2.13</v>
      </c>
      <c r="M10" s="4" cm="1">
        <f t="array" ref="M10">_FV(A10,"Change (%)",TRUE)</f>
        <v>6.5339999999999999E-3</v>
      </c>
      <c r="N10" s="7" cm="1">
        <f t="array" ref="N10">_FV(A10,"Open")</f>
        <v>325.60500000000002</v>
      </c>
      <c r="O10" s="7" cm="1">
        <f t="array" ref="O10">_FV(A10,"High")</f>
        <v>328.13</v>
      </c>
      <c r="P10" s="7" cm="1">
        <f t="array" ref="P10">_FV(A10,"Low")</f>
        <v>325.58</v>
      </c>
      <c r="Q10" s="7" cm="1">
        <f t="array" ref="Q10">_FV(A10,"52 week high",TRUE)</f>
        <v>347.25</v>
      </c>
      <c r="R10" s="7" cm="1">
        <f t="array" ref="R10">_FV(A10,"52 week low",TRUE)</f>
        <v>265.61</v>
      </c>
      <c r="S10" s="3" cm="1">
        <f t="array" ref="S10">_FV(A10,"Shares outstanding",TRUE)</f>
        <v>1000066000</v>
      </c>
      <c r="T10" s="3" cm="1">
        <f t="array" ref="T10">_FV(A10,"Volume")</f>
        <v>657198</v>
      </c>
      <c r="U10" s="3" cm="1">
        <f t="array" ref="U10">_FV(A10,"Volume average",TRUE)</f>
        <v>3035882</v>
      </c>
      <c r="V10" s="5" cm="1">
        <f t="array" ref="V10">_FV(A10,"Beta")</f>
        <v>0.95530000000000004</v>
      </c>
      <c r="W10" s="3" cm="1">
        <f t="array" ref="W10">_FV(A10,"Market cap",TRUE)</f>
        <v>328151656580</v>
      </c>
      <c r="X10" s="5" cm="1">
        <f t="array" ref="X10">IFERROR(_FV(A10,"P/E",TRUE), "NA")</f>
        <v>20.350999999999999</v>
      </c>
      <c r="Y10" t="str" cm="1">
        <f t="array" ref="Y10">_FV(A10,"Instrument type",TRUE)</f>
        <v>Stock</v>
      </c>
      <c r="Z10" s="6" cm="1">
        <f t="array" ref="Z10">_FV(A10,"Last trade time",TRUE)</f>
        <v>45176.643014397654</v>
      </c>
      <c r="AA10" t="s">
        <v>146</v>
      </c>
      <c r="AB10" s="3">
        <v>17105000000</v>
      </c>
      <c r="AC10" s="3">
        <v>2757000000</v>
      </c>
      <c r="AD10" s="3">
        <v>3317000000</v>
      </c>
      <c r="AE10" s="3">
        <v>23110000000</v>
      </c>
      <c r="AF10" t="s">
        <v>373</v>
      </c>
    </row>
    <row r="11" spans="1:32" x14ac:dyDescent="0.2">
      <c r="A11" t="e" vm="192">
        <v>#VALUE!</v>
      </c>
      <c r="B11" t="str" cm="1">
        <f t="array" ref="B11">_FV(A11,"Ticker symbol",TRUE)</f>
        <v>HON</v>
      </c>
      <c r="C11" t="str" cm="1">
        <f t="array" ref="C11">_FV(A11,"Name")</f>
        <v>HONEYWELL INTERNATIONAL INC.</v>
      </c>
      <c r="D11" t="str" cm="1">
        <f t="array" ref="D11">_FV(A11,"Headquarters")</f>
        <v>855 S. Mint Street, CHARLOTTE, NC, 28202 US</v>
      </c>
      <c r="E11" s="2" cm="1">
        <f t="array" ref="E11">_FV(A11,"Employees")</f>
        <v>97000</v>
      </c>
      <c r="F11" t="str" cm="1">
        <f t="array" ref="F11">_FV(A11,"Industry")</f>
        <v>Consumer Goods Conglomerates</v>
      </c>
      <c r="G11" s="3" cm="1">
        <f t="array" ref="G11">_FV(A11,"Year incorporated",TRUE)</f>
        <v>1999</v>
      </c>
      <c r="H11" t="str" cm="1">
        <f t="array" ref="H11">_FV(A11,"Exchange")</f>
        <v>Nasdaq Stock Market</v>
      </c>
      <c r="I11" t="str" cm="1">
        <f t="array" ref="I11">_FV(A11,"Currency")</f>
        <v>USD</v>
      </c>
      <c r="J11" s="7" cm="1">
        <f t="array" ref="J11">_FV(A11,"Price")</f>
        <v>184.18</v>
      </c>
      <c r="K11" s="7" cm="1">
        <f t="array" ref="K11">_FV(A11,"Previous close",TRUE)</f>
        <v>184.51</v>
      </c>
      <c r="L11" s="7" cm="1">
        <f t="array" ref="L11">_FV(A11,"Change")</f>
        <v>-0.33</v>
      </c>
      <c r="M11" s="4" cm="1">
        <f t="array" ref="M11">_FV(A11,"Change (%)",TRUE)</f>
        <v>-1.789E-3</v>
      </c>
      <c r="N11" s="7" cm="1">
        <f t="array" ref="N11">_FV(A11,"Open")</f>
        <v>184.75</v>
      </c>
      <c r="O11" s="7" cm="1">
        <f t="array" ref="O11">_FV(A11,"High")</f>
        <v>185.8</v>
      </c>
      <c r="P11" s="7" cm="1">
        <f t="array" ref="P11">_FV(A11,"Low")</f>
        <v>183.23</v>
      </c>
      <c r="Q11" s="7" cm="1">
        <f t="array" ref="Q11">_FV(A11,"52 week high",TRUE)</f>
        <v>220.96</v>
      </c>
      <c r="R11" s="7" cm="1">
        <f t="array" ref="R11">_FV(A11,"52 week low",TRUE)</f>
        <v>166.63</v>
      </c>
      <c r="S11" s="3" cm="1">
        <f t="array" ref="S11">_FV(A11,"Shares outstanding",TRUE)</f>
        <v>663961400</v>
      </c>
      <c r="T11" s="3" cm="1">
        <f t="array" ref="T11">_FV(A11,"Volume")</f>
        <v>413410</v>
      </c>
      <c r="U11" s="3" cm="1">
        <f t="array" ref="U11">_FV(A11,"Volume average",TRUE)</f>
        <v>2363551</v>
      </c>
      <c r="V11" s="5" cm="1">
        <f t="array" ref="V11">_FV(A11,"Beta")</f>
        <v>1.0762</v>
      </c>
      <c r="W11" s="3" cm="1">
        <f t="array" ref="W11">_FV(A11,"Market cap",TRUE)</f>
        <v>122288410652</v>
      </c>
      <c r="X11" s="5" cm="1">
        <f t="array" ref="X11">IFERROR(_FV(A11,"P/E",TRUE), "NA")</f>
        <v>22.8353</v>
      </c>
      <c r="Y11" t="str" cm="1">
        <f t="array" ref="Y11">_FV(A11,"Instrument type",TRUE)</f>
        <v>Stock</v>
      </c>
      <c r="Z11" s="6" cm="1">
        <f t="array" ref="Z11">_FV(A11,"Last trade time",TRUE)</f>
        <v>45176.64304561328</v>
      </c>
      <c r="AA11" t="s">
        <v>240</v>
      </c>
      <c r="AB11" s="3">
        <v>4966000000</v>
      </c>
      <c r="AC11" s="3">
        <v>9627000000</v>
      </c>
      <c r="AD11" s="3">
        <v>7440000000</v>
      </c>
      <c r="AE11" s="3">
        <v>19938000000</v>
      </c>
      <c r="AF11" t="s">
        <v>373</v>
      </c>
    </row>
    <row r="12" spans="1:32" x14ac:dyDescent="0.2">
      <c r="A12" t="e" vm="205">
        <v>#VALUE!</v>
      </c>
      <c r="B12" t="str" cm="1">
        <f t="array" ref="B12">_FV(A12,"Ticker symbol",TRUE)</f>
        <v>IBM</v>
      </c>
      <c r="C12" t="str" cm="1">
        <f t="array" ref="C12">_FV(A12,"Name")</f>
        <v>INTERNATIONAL BUSINESS MACHINES CORPORATION</v>
      </c>
      <c r="D12" t="str" cm="1">
        <f t="array" ref="D12">_FV(A12,"Headquarters")</f>
        <v>1 New Orchard Rd, ARMONK, NY, 10504 US</v>
      </c>
      <c r="E12" s="2" cm="1">
        <f t="array" ref="E12">_FV(A12,"Employees")</f>
        <v>311300</v>
      </c>
      <c r="F12" t="str" cm="1">
        <f t="array" ref="F12">_FV(A12,"Industry")</f>
        <v>Software &amp; IT Services</v>
      </c>
      <c r="G12" s="3" cm="1">
        <f t="array" ref="G12">_FV(A12,"Year incorporated",TRUE)</f>
        <v>1911</v>
      </c>
      <c r="H12" t="str" cm="1">
        <f t="array" ref="H12">_FV(A12,"Exchange")</f>
        <v>New York Stock Exchange</v>
      </c>
      <c r="I12" t="str" cm="1">
        <f t="array" ref="I12">_FV(A12,"Currency")</f>
        <v>USD</v>
      </c>
      <c r="J12" s="7" cm="1">
        <f t="array" ref="J12">_FV(A12,"Price")</f>
        <v>147.66999999999999</v>
      </c>
      <c r="K12" s="7" cm="1">
        <f t="array" ref="K12">_FV(A12,"Previous close",TRUE)</f>
        <v>148.06</v>
      </c>
      <c r="L12" s="7" cm="1">
        <f t="array" ref="L12">_FV(A12,"Change")</f>
        <v>-0.39</v>
      </c>
      <c r="M12" s="4" cm="1">
        <f t="array" ref="M12">_FV(A12,"Change (%)",TRUE)</f>
        <v>-2.6340000000000001E-3</v>
      </c>
      <c r="N12" s="7" cm="1">
        <f t="array" ref="N12">_FV(A12,"Open")</f>
        <v>148.09</v>
      </c>
      <c r="O12" s="7" cm="1">
        <f t="array" ref="O12">_FV(A12,"High")</f>
        <v>148.78</v>
      </c>
      <c r="P12" s="7" cm="1">
        <f t="array" ref="P12">_FV(A12,"Low")</f>
        <v>147.51</v>
      </c>
      <c r="Q12" s="7" cm="1">
        <f t="array" ref="Q12">_FV(A12,"52 week high",TRUE)</f>
        <v>153.21</v>
      </c>
      <c r="R12" s="7" cm="1">
        <f t="array" ref="R12">_FV(A12,"52 week low",TRUE)</f>
        <v>115.545</v>
      </c>
      <c r="S12" s="3" cm="1">
        <f t="array" ref="S12">_FV(A12,"Shares outstanding",TRUE)</f>
        <v>911006200</v>
      </c>
      <c r="T12" s="3" cm="1">
        <f t="array" ref="T12">_FV(A12,"Volume")</f>
        <v>790398</v>
      </c>
      <c r="U12" s="3" cm="1">
        <f t="array" ref="U12">_FV(A12,"Volume average",TRUE)</f>
        <v>3554671</v>
      </c>
      <c r="V12" s="5" cm="1">
        <f t="array" ref="V12">_FV(A12,"Beta")</f>
        <v>0.84440000000000004</v>
      </c>
      <c r="W12" s="3" cm="1">
        <f t="array" ref="W12">_FV(A12,"Market cap",TRUE)</f>
        <v>134528285553</v>
      </c>
      <c r="X12" s="5" cm="1">
        <f t="array" ref="X12">IFERROR(_FV(A12,"P/E",TRUE), "NA")</f>
        <v>72.191599999999994</v>
      </c>
      <c r="Y12" t="str" cm="1">
        <f t="array" ref="Y12">_FV(A12,"Instrument type",TRUE)</f>
        <v>Stock</v>
      </c>
      <c r="Z12" s="6" cm="1">
        <f t="array" ref="Z12">_FV(A12,"Last trade time",TRUE)</f>
        <v>45176.643065890625</v>
      </c>
      <c r="AA12" t="s">
        <v>249</v>
      </c>
      <c r="AB12" s="3">
        <v>1639000000</v>
      </c>
      <c r="AC12" s="3">
        <v>7886000000</v>
      </c>
      <c r="AD12" s="3">
        <v>6967000000</v>
      </c>
      <c r="AE12" s="3">
        <v>31505000000</v>
      </c>
      <c r="AF12" t="s">
        <v>374</v>
      </c>
    </row>
    <row r="13" spans="1:32" x14ac:dyDescent="0.2">
      <c r="A13" t="e" vm="203">
        <v>#VALUE!</v>
      </c>
      <c r="B13" t="str" cm="1">
        <f t="array" ref="B13">_FV(A13,"Ticker symbol",TRUE)</f>
        <v>INTC</v>
      </c>
      <c r="C13" t="str" cm="1">
        <f t="array" ref="C13">_FV(A13,"Name")</f>
        <v>INTEL CORPORATION</v>
      </c>
      <c r="D13" t="str" cm="1">
        <f t="array" ref="D13">_FV(A13,"Headquarters")</f>
        <v>RNB-4-151, 2200 MISSION COLLEGE BLVD, SANTA CLARA, CA, 95054 US</v>
      </c>
      <c r="E13" s="2" cm="1">
        <f t="array" ref="E13">_FV(A13,"Employees")</f>
        <v>131900</v>
      </c>
      <c r="F13" t="str" cm="1">
        <f t="array" ref="F13">_FV(A13,"Industry")</f>
        <v>Semiconductors &amp; Semiconductor Equipment</v>
      </c>
      <c r="G13" s="3" cm="1">
        <f t="array" ref="G13">_FV(A13,"Year incorporated",TRUE)</f>
        <v>1989</v>
      </c>
      <c r="H13" t="str" cm="1">
        <f t="array" ref="H13">_FV(A13,"Exchange")</f>
        <v>Nasdaq Stock Market</v>
      </c>
      <c r="I13" t="str" cm="1">
        <f t="array" ref="I13">_FV(A13,"Currency")</f>
        <v>USD</v>
      </c>
      <c r="J13" s="7" cm="1">
        <f t="array" ref="J13">_FV(A13,"Price")</f>
        <v>37.594999999999999</v>
      </c>
      <c r="K13" s="7" cm="1">
        <f t="array" ref="K13">_FV(A13,"Previous close",TRUE)</f>
        <v>36.979999999999997</v>
      </c>
      <c r="L13" s="7" cm="1">
        <f t="array" ref="L13">_FV(A13,"Change")</f>
        <v>0.61499999999999999</v>
      </c>
      <c r="M13" s="4" cm="1">
        <f t="array" ref="M13">_FV(A13,"Change (%)",TRUE)</f>
        <v>1.6631E-2</v>
      </c>
      <c r="N13" s="7" cm="1">
        <f t="array" ref="N13">_FV(A13,"Open")</f>
        <v>36.869999999999997</v>
      </c>
      <c r="O13" s="7" cm="1">
        <f t="array" ref="O13">_FV(A13,"High")</f>
        <v>38.094999999999999</v>
      </c>
      <c r="P13" s="7" cm="1">
        <f t="array" ref="P13">_FV(A13,"Low")</f>
        <v>36.770000000000003</v>
      </c>
      <c r="Q13" s="7" cm="1">
        <f t="array" ref="Q13">_FV(A13,"52 week high",TRUE)</f>
        <v>38.094999999999999</v>
      </c>
      <c r="R13" s="7" cm="1">
        <f t="array" ref="R13">_FV(A13,"52 week low",TRUE)</f>
        <v>24.59</v>
      </c>
      <c r="S13" s="3" cm="1">
        <f t="array" ref="S13">_FV(A13,"Shares outstanding",TRUE)</f>
        <v>4188000000</v>
      </c>
      <c r="T13" s="3" cm="1">
        <f t="array" ref="T13">_FV(A13,"Volume")</f>
        <v>24722418</v>
      </c>
      <c r="U13" s="3" cm="1">
        <f t="array" ref="U13">_FV(A13,"Volume average",TRUE)</f>
        <v>32730408</v>
      </c>
      <c r="V13" s="5" cm="1">
        <f t="array" ref="V13">_FV(A13,"Beta")</f>
        <v>0.87929999999999997</v>
      </c>
      <c r="W13" s="3" cm="1">
        <f t="array" ref="W13">_FV(A13,"Market cap",TRUE)</f>
        <v>157447860000</v>
      </c>
      <c r="X13" s="5" cm="1">
        <f t="array" ref="X13">IFERROR(_FV(A13,"P/E",TRUE), "NA")</f>
        <v>15.3622</v>
      </c>
      <c r="Y13" t="str" cm="1">
        <f t="array" ref="Y13">_FV(A13,"Instrument type",TRUE)</f>
        <v>Stock</v>
      </c>
      <c r="Z13" s="6" cm="1">
        <f t="array" ref="Z13">_FV(A13,"Last trade time",TRUE)</f>
        <v>45176.643030566403</v>
      </c>
      <c r="AA13" t="s">
        <v>247</v>
      </c>
      <c r="AB13" s="3">
        <v>8014000000</v>
      </c>
      <c r="AC13" s="3">
        <v>11144000000</v>
      </c>
      <c r="AD13" s="3">
        <v>4133000000</v>
      </c>
      <c r="AE13" s="3">
        <v>32155000000</v>
      </c>
      <c r="AF13" t="s">
        <v>374</v>
      </c>
    </row>
    <row r="14" spans="1:32" x14ac:dyDescent="0.2">
      <c r="A14" t="e" vm="214">
        <v>#VALUE!</v>
      </c>
      <c r="B14" t="str" cm="1">
        <f t="array" ref="B14">_FV(A14,"Ticker symbol",TRUE)</f>
        <v>JNJ</v>
      </c>
      <c r="C14" t="str" cm="1">
        <f t="array" ref="C14">_FV(A14,"Name")</f>
        <v>JOHNSON &amp; JOHNSON</v>
      </c>
      <c r="D14" t="str" cm="1">
        <f t="array" ref="D14">_FV(A14,"Headquarters")</f>
        <v>One Johnson &amp; Johnson Plaza, NEW BRUNSWICK, NJ, 08933 US</v>
      </c>
      <c r="E14" s="2" cm="1">
        <f t="array" ref="E14">_FV(A14,"Employees")</f>
        <v>152700</v>
      </c>
      <c r="F14" t="str" cm="1">
        <f t="array" ref="F14">_FV(A14,"Industry")</f>
        <v>Pharmaceuticals</v>
      </c>
      <c r="G14" s="3" cm="1">
        <f t="array" ref="G14">_FV(A14,"Year incorporated",TRUE)</f>
        <v>1887</v>
      </c>
      <c r="H14" t="str" cm="1">
        <f t="array" ref="H14">_FV(A14,"Exchange")</f>
        <v>New York Stock Exchange</v>
      </c>
      <c r="I14" t="str" cm="1">
        <f t="array" ref="I14">_FV(A14,"Currency")</f>
        <v>USD</v>
      </c>
      <c r="J14" s="7" cm="1">
        <f t="array" ref="J14">_FV(A14,"Price")</f>
        <v>160.36000000000001</v>
      </c>
      <c r="K14" s="7" cm="1">
        <f t="array" ref="K14">_FV(A14,"Previous close",TRUE)</f>
        <v>158.01</v>
      </c>
      <c r="L14" s="7" cm="1">
        <f t="array" ref="L14">_FV(A14,"Change")</f>
        <v>2.35</v>
      </c>
      <c r="M14" s="4" cm="1">
        <f t="array" ref="M14">_FV(A14,"Change (%)",TRUE)</f>
        <v>1.4872000000000002E-2</v>
      </c>
      <c r="N14" s="7" cm="1">
        <f t="array" ref="N14">_FV(A14,"Open")</f>
        <v>159.27000000000001</v>
      </c>
      <c r="O14" s="7" cm="1">
        <f t="array" ref="O14">_FV(A14,"High")</f>
        <v>161.06</v>
      </c>
      <c r="P14" s="7" cm="1">
        <f t="array" ref="P14">_FV(A14,"Low")</f>
        <v>158.97999999999999</v>
      </c>
      <c r="Q14" s="7" cm="1">
        <f t="array" ref="Q14">_FV(A14,"52 week high",TRUE)</f>
        <v>181.03899999999999</v>
      </c>
      <c r="R14" s="7" cm="1">
        <f t="array" ref="R14">_FV(A14,"52 week low",TRUE)</f>
        <v>150.11000000000001</v>
      </c>
      <c r="S14" s="3" cm="1">
        <f t="array" ref="S14">_FV(A14,"Shares outstanding",TRUE)</f>
        <v>2408014000</v>
      </c>
      <c r="T14" s="3" cm="1">
        <f t="array" ref="T14">_FV(A14,"Volume")</f>
        <v>3697283</v>
      </c>
      <c r="U14" s="3" cm="1">
        <f t="array" ref="U14">_FV(A14,"Volume average",TRUE)</f>
        <v>43846793</v>
      </c>
      <c r="V14" s="5" cm="1">
        <f t="array" ref="V14">_FV(A14,"Beta")</f>
        <v>0.5464</v>
      </c>
      <c r="W14" s="3" cm="1">
        <f t="array" ref="W14">_FV(A14,"Market cap",TRUE)</f>
        <v>386149125040</v>
      </c>
      <c r="X14" s="5" cm="1">
        <f t="array" ref="X14">IFERROR(_FV(A14,"P/E",TRUE), "NA")</f>
        <v>32.019100000000002</v>
      </c>
      <c r="Y14" t="str" cm="1">
        <f t="array" ref="Y14">_FV(A14,"Instrument type",TRUE)</f>
        <v>Stock</v>
      </c>
      <c r="Z14" s="6" cm="1">
        <f t="array" ref="Z14">_FV(A14,"Last trade time",TRUE)</f>
        <v>45176.642980798439</v>
      </c>
      <c r="AA14" t="s">
        <v>195</v>
      </c>
      <c r="AB14" s="3">
        <v>17941000000</v>
      </c>
      <c r="AC14" s="3">
        <v>5368000000</v>
      </c>
      <c r="AD14" s="3">
        <v>16160000000</v>
      </c>
      <c r="AE14" s="3">
        <v>55802000000</v>
      </c>
      <c r="AF14" t="s">
        <v>373</v>
      </c>
    </row>
    <row r="15" spans="1:32" x14ac:dyDescent="0.2">
      <c r="A15" t="e" vm="378">
        <v>#VALUE!</v>
      </c>
      <c r="B15" t="str" cm="1">
        <f t="array" ref="B15">_FV(A15,"Ticker symbol",TRUE)</f>
        <v>KO</v>
      </c>
      <c r="C15" t="str" cm="1">
        <f t="array" ref="C15">_FV(A15,"Name")</f>
        <v>THE COCA-COLA COMPANY</v>
      </c>
      <c r="D15" t="str" cm="1">
        <f t="array" ref="D15">_FV(A15,"Headquarters")</f>
        <v>1 Coca Cola Plz NW, ATLANTA, GA, 30313-2420 US</v>
      </c>
      <c r="E15" s="2" cm="1">
        <f t="array" ref="E15">_FV(A15,"Employees")</f>
        <v>82500</v>
      </c>
      <c r="F15" t="str" cm="1">
        <f t="array" ref="F15">_FV(A15,"Industry")</f>
        <v>Beverages</v>
      </c>
      <c r="G15" s="3" cm="1">
        <f t="array" ref="G15">_FV(A15,"Year incorporated",TRUE)</f>
        <v>1919</v>
      </c>
      <c r="H15" t="str" cm="1">
        <f t="array" ref="H15">_FV(A15,"Exchange")</f>
        <v>New York Stock Exchange</v>
      </c>
      <c r="I15" t="str" cm="1">
        <f t="array" ref="I15">_FV(A15,"Currency")</f>
        <v>USD</v>
      </c>
      <c r="J15" s="7" cm="1">
        <f t="array" ref="J15">_FV(A15,"Price")</f>
        <v>58.59</v>
      </c>
      <c r="K15" s="7" cm="1">
        <f t="array" ref="K15">_FV(A15,"Previous close",TRUE)</f>
        <v>58.78</v>
      </c>
      <c r="L15" s="7" cm="1">
        <f t="array" ref="L15">_FV(A15,"Change")</f>
        <v>-0.19</v>
      </c>
      <c r="M15" s="4" cm="1">
        <f t="array" ref="M15">_FV(A15,"Change (%)",TRUE)</f>
        <v>-3.2320000000000001E-3</v>
      </c>
      <c r="N15" s="7" cm="1">
        <f t="array" ref="N15">_FV(A15,"Open")</f>
        <v>59.08</v>
      </c>
      <c r="O15" s="7" cm="1">
        <f t="array" ref="O15">_FV(A15,"High")</f>
        <v>59.15</v>
      </c>
      <c r="P15" s="7" cm="1">
        <f t="array" ref="P15">_FV(A15,"Low")</f>
        <v>58.51</v>
      </c>
      <c r="Q15" s="7" cm="1">
        <f t="array" ref="Q15">_FV(A15,"52 week high",TRUE)</f>
        <v>64.989999999999995</v>
      </c>
      <c r="R15" s="7" cm="1">
        <f t="array" ref="R15">_FV(A15,"52 week low",TRUE)</f>
        <v>54.015000000000001</v>
      </c>
      <c r="S15" s="3" cm="1">
        <f t="array" ref="S15">_FV(A15,"Shares outstanding",TRUE)</f>
        <v>4324345000</v>
      </c>
      <c r="T15" s="3" cm="1">
        <f t="array" ref="T15">_FV(A15,"Volume")</f>
        <v>3333784</v>
      </c>
      <c r="U15" s="3" cm="1">
        <f t="array" ref="U15">_FV(A15,"Volume average",TRUE)</f>
        <v>9318399</v>
      </c>
      <c r="V15" s="5" cm="1">
        <f t="array" ref="V15">_FV(A15,"Beta")</f>
        <v>0.55100000000000005</v>
      </c>
      <c r="W15" s="3" cm="1">
        <f t="array" ref="W15">_FV(A15,"Market cap",TRUE)</f>
        <v>253363373550</v>
      </c>
      <c r="X15" s="5" cm="1">
        <f t="array" ref="X15">IFERROR(_FV(A15,"P/E",TRUE), "NA")</f>
        <v>24.2957</v>
      </c>
      <c r="Y15" t="str" cm="1">
        <f t="array" ref="Y15">_FV(A15,"Instrument type",TRUE)</f>
        <v>Stock</v>
      </c>
      <c r="Z15" s="6" cm="1">
        <f t="array" ref="Z15">_FV(A15,"Last trade time",TRUE)</f>
        <v>45176.643031388281</v>
      </c>
      <c r="AA15" t="s">
        <v>140</v>
      </c>
      <c r="AB15" s="3">
        <v>9542000000</v>
      </c>
      <c r="AC15" s="3">
        <v>9519000000</v>
      </c>
      <c r="AD15" s="3" t="s">
        <v>26</v>
      </c>
      <c r="AE15" s="3">
        <v>19724000000</v>
      </c>
      <c r="AF15" t="s">
        <v>373</v>
      </c>
    </row>
    <row r="16" spans="1:32" x14ac:dyDescent="0.2">
      <c r="A16" t="e" vm="217">
        <v>#VALUE!</v>
      </c>
      <c r="B16" t="str" cm="1">
        <f t="array" ref="B16">_FV(A16,"Ticker symbol",TRUE)</f>
        <v>JPM</v>
      </c>
      <c r="C16" t="str" cm="1">
        <f t="array" ref="C16">_FV(A16,"Name")</f>
        <v>JPMORGAN CHASE &amp; CO.</v>
      </c>
      <c r="D16" t="str" cm="1">
        <f t="array" ref="D16">_FV(A16,"Headquarters")</f>
        <v>383 Madison Avenue, NEW YORK, NY, 10179 US</v>
      </c>
      <c r="E16" s="2" cm="1">
        <f t="array" ref="E16">_FV(A16,"Employees")</f>
        <v>300066</v>
      </c>
      <c r="F16" t="str" cm="1">
        <f t="array" ref="F16">_FV(A16,"Industry")</f>
        <v>Banking Services</v>
      </c>
      <c r="G16" s="3" cm="1">
        <f t="array" ref="G16">_FV(A16,"Year incorporated",TRUE)</f>
        <v>1968</v>
      </c>
      <c r="H16" t="str" cm="1">
        <f t="array" ref="H16">_FV(A16,"Exchange")</f>
        <v>New York Stock Exchange</v>
      </c>
      <c r="I16" t="str" cm="1">
        <f t="array" ref="I16">_FV(A16,"Currency")</f>
        <v>USD</v>
      </c>
      <c r="J16" s="7" cm="1">
        <f t="array" ref="J16">_FV(A16,"Price")</f>
        <v>144.7131</v>
      </c>
      <c r="K16" s="7" cm="1">
        <f t="array" ref="K16">_FV(A16,"Previous close",TRUE)</f>
        <v>144.96</v>
      </c>
      <c r="L16" s="7" cm="1">
        <f t="array" ref="L16">_FV(A16,"Change")</f>
        <v>-0.24690000000000001</v>
      </c>
      <c r="M16" s="4" cm="1">
        <f t="array" ref="M16">_FV(A16,"Change (%)",TRUE)</f>
        <v>-1.7030000000000001E-3</v>
      </c>
      <c r="N16" s="7" cm="1">
        <f t="array" ref="N16">_FV(A16,"Open")</f>
        <v>144.15</v>
      </c>
      <c r="O16" s="7" cm="1">
        <f t="array" ref="O16">_FV(A16,"High")</f>
        <v>145.26830000000001</v>
      </c>
      <c r="P16" s="7" cm="1">
        <f t="array" ref="P16">_FV(A16,"Low")</f>
        <v>143.96</v>
      </c>
      <c r="Q16" s="7" cm="1">
        <f t="array" ref="Q16">_FV(A16,"52 week high",TRUE)</f>
        <v>159.38</v>
      </c>
      <c r="R16" s="7" cm="1">
        <f t="array" ref="R16">_FV(A16,"52 week low",TRUE)</f>
        <v>101.28</v>
      </c>
      <c r="S16" s="3" cm="1">
        <f t="array" ref="S16">_FV(A16,"Shares outstanding",TRUE)</f>
        <v>2906085000</v>
      </c>
      <c r="T16" s="3" cm="1">
        <f t="array" ref="T16">_FV(A16,"Volume")</f>
        <v>1808430</v>
      </c>
      <c r="U16" s="3" cm="1">
        <f t="array" ref="U16">_FV(A16,"Volume average",TRUE)</f>
        <v>7474001</v>
      </c>
      <c r="V16" s="5" cm="1">
        <f t="array" ref="V16">_FV(A16,"Beta")</f>
        <v>1.0947</v>
      </c>
      <c r="W16" s="3" cm="1">
        <f t="array" ref="W16">_FV(A16,"Market cap",TRUE)</f>
        <v>420548569213</v>
      </c>
      <c r="X16" s="5" cm="1">
        <f t="array" ref="X16">IFERROR(_FV(A16,"P/E",TRUE), "NA")</f>
        <v>9.3254999999999999</v>
      </c>
      <c r="Y16" t="str" cm="1">
        <f t="array" ref="Y16">_FV(A16,"Instrument type",TRUE)</f>
        <v>Stock</v>
      </c>
      <c r="Z16" s="6" cm="1">
        <f t="array" ref="Z16">_FV(A16,"Last trade time",TRUE)</f>
        <v>45176.643030774998</v>
      </c>
      <c r="AA16" t="s">
        <v>197</v>
      </c>
      <c r="AB16" s="3">
        <v>37676000000</v>
      </c>
      <c r="AC16" s="3" t="s">
        <v>26</v>
      </c>
      <c r="AD16" s="3" t="s">
        <v>26</v>
      </c>
      <c r="AE16" s="3">
        <v>325300000000</v>
      </c>
      <c r="AF16" t="s">
        <v>373</v>
      </c>
    </row>
    <row r="17" spans="1:32" x14ac:dyDescent="0.2">
      <c r="A17" t="e" vm="250">
        <v>#VALUE!</v>
      </c>
      <c r="B17" t="str" cm="1">
        <f t="array" ref="B17">_FV(A17,"Ticker symbol",TRUE)</f>
        <v>MCD</v>
      </c>
      <c r="C17" t="str" cm="1">
        <f t="array" ref="C17">_FV(A17,"Name")</f>
        <v>MCDONALD'S CORPORATION</v>
      </c>
      <c r="D17" t="str" cm="1">
        <f t="array" ref="D17">_FV(A17,"Headquarters")</f>
        <v>110 N Carpenter St, CHICAGO, IL, 60607-2104 US</v>
      </c>
      <c r="E17" s="2" cm="1">
        <f t="array" ref="E17">_FV(A17,"Employees")</f>
        <v>150000</v>
      </c>
      <c r="F17" t="str" cm="1">
        <f t="array" ref="F17">_FV(A17,"Industry")</f>
        <v>Hotels &amp; Entertainment Services</v>
      </c>
      <c r="G17" s="3" cm="1">
        <f t="array" ref="G17">_FV(A17,"Year incorporated",TRUE)</f>
        <v>1964</v>
      </c>
      <c r="H17" t="str" cm="1">
        <f t="array" ref="H17">_FV(A17,"Exchange")</f>
        <v>New York Stock Exchange</v>
      </c>
      <c r="I17" t="str" cm="1">
        <f t="array" ref="I17">_FV(A17,"Currency")</f>
        <v>USD</v>
      </c>
      <c r="J17" s="7" cm="1">
        <f t="array" ref="J17">_FV(A17,"Price")</f>
        <v>277.77499999999998</v>
      </c>
      <c r="K17" s="7" cm="1">
        <f t="array" ref="K17">_FV(A17,"Previous close",TRUE)</f>
        <v>275.44</v>
      </c>
      <c r="L17" s="7" cm="1">
        <f t="array" ref="L17">_FV(A17,"Change")</f>
        <v>2.335</v>
      </c>
      <c r="M17" s="4" cm="1">
        <f t="array" ref="M17">_FV(A17,"Change (%)",TRUE)</f>
        <v>8.4770000000000002E-3</v>
      </c>
      <c r="N17" s="7" cm="1">
        <f t="array" ref="N17">_FV(A17,"Open")</f>
        <v>277.5</v>
      </c>
      <c r="O17" s="7" cm="1">
        <f t="array" ref="O17">_FV(A17,"High")</f>
        <v>278.99</v>
      </c>
      <c r="P17" s="7" cm="1">
        <f t="array" ref="P17">_FV(A17,"Low")</f>
        <v>276.09870000000001</v>
      </c>
      <c r="Q17" s="7" cm="1">
        <f t="array" ref="Q17">_FV(A17,"52 week high",TRUE)</f>
        <v>299.35000000000002</v>
      </c>
      <c r="R17" s="7" cm="1">
        <f t="array" ref="R17">_FV(A17,"52 week low",TRUE)</f>
        <v>230.58</v>
      </c>
      <c r="S17" s="3" cm="1">
        <f t="array" ref="S17">_FV(A17,"Shares outstanding",TRUE)</f>
        <v>728763400</v>
      </c>
      <c r="T17" s="3" cm="1">
        <f t="array" ref="T17">_FV(A17,"Volume")</f>
        <v>1210477</v>
      </c>
      <c r="U17" s="3" cm="1">
        <f t="array" ref="U17">_FV(A17,"Volume average",TRUE)</f>
        <v>2292990</v>
      </c>
      <c r="V17" s="5" cm="1">
        <f t="array" ref="V17">_FV(A17,"Beta")</f>
        <v>0.64539999999999997</v>
      </c>
      <c r="W17" s="3" cm="1">
        <f t="array" ref="W17">_FV(A17,"Market cap",TRUE)</f>
        <v>202432253434</v>
      </c>
      <c r="X17" s="5" cm="1">
        <f t="array" ref="X17">IFERROR(_FV(A17,"P/E",TRUE), "NA")</f>
        <v>25.3583</v>
      </c>
      <c r="Y17" t="str" cm="1">
        <f t="array" ref="Y17">_FV(A17,"Instrument type",TRUE)</f>
        <v>Stock</v>
      </c>
      <c r="Z17" s="6" cm="1">
        <f t="array" ref="Z17">_FV(A17,"Last trade time",TRUE)</f>
        <v>45176.642976642972</v>
      </c>
      <c r="AA17" t="s">
        <v>32</v>
      </c>
      <c r="AB17" s="3">
        <v>6177400000</v>
      </c>
      <c r="AC17" s="3" t="s">
        <v>26</v>
      </c>
      <c r="AD17" s="3">
        <v>2115000000</v>
      </c>
      <c r="AE17" s="3">
        <v>3802100000</v>
      </c>
      <c r="AF17" t="s">
        <v>373</v>
      </c>
    </row>
    <row r="18" spans="1:32" x14ac:dyDescent="0.2">
      <c r="A18" t="e" vm="1">
        <v>#VALUE!</v>
      </c>
      <c r="B18" t="str" cm="1">
        <f t="array" ref="B18">_FV(A18,"Ticker symbol",TRUE)</f>
        <v>MMM</v>
      </c>
      <c r="C18" t="str" cm="1">
        <f t="array" ref="C18">_FV(A18,"Name")</f>
        <v>3M COMPANY</v>
      </c>
      <c r="D18" t="str" cm="1">
        <f t="array" ref="D18">_FV(A18,"Headquarters")</f>
        <v>3M Center, Bldg. 220-13E-26A, SAINT PAUL, MN, 55144-1000 US</v>
      </c>
      <c r="E18" s="2" cm="1">
        <f t="array" ref="E18">_FV(A18,"Employees")</f>
        <v>92000</v>
      </c>
      <c r="F18" t="str" cm="1">
        <f t="array" ref="F18">_FV(A18,"Industry")</f>
        <v>Consumer Goods Conglomerates</v>
      </c>
      <c r="G18" s="3" cm="1">
        <f t="array" ref="G18">_FV(A18,"Year incorporated",TRUE)</f>
        <v>1929</v>
      </c>
      <c r="H18" t="str" cm="1">
        <f t="array" ref="H18">_FV(A18,"Exchange")</f>
        <v>New York Stock Exchange</v>
      </c>
      <c r="I18" t="str" cm="1">
        <f t="array" ref="I18">_FV(A18,"Currency")</f>
        <v>USD</v>
      </c>
      <c r="J18" s="7" cm="1">
        <f t="array" ref="J18">_FV(A18,"Price")</f>
        <v>105.41</v>
      </c>
      <c r="K18" s="7" cm="1">
        <f t="array" ref="K18">_FV(A18,"Previous close",TRUE)</f>
        <v>106.37</v>
      </c>
      <c r="L18" s="7" cm="1">
        <f t="array" ref="L18">_FV(A18,"Change")</f>
        <v>-0.96</v>
      </c>
      <c r="M18" s="4" cm="1">
        <f t="array" ref="M18">_FV(A18,"Change (%)",TRUE)</f>
        <v>-9.025E-3</v>
      </c>
      <c r="N18" s="7" cm="1">
        <f t="array" ref="N18">_FV(A18,"Open")</f>
        <v>106.49</v>
      </c>
      <c r="O18" s="7" cm="1">
        <f t="array" ref="O18">_FV(A18,"High")</f>
        <v>106.75</v>
      </c>
      <c r="P18" s="7" cm="1">
        <f t="array" ref="P18">_FV(A18,"Low")</f>
        <v>104.961</v>
      </c>
      <c r="Q18" s="7" cm="1">
        <f t="array" ref="Q18">_FV(A18,"52 week high",TRUE)</f>
        <v>133.91</v>
      </c>
      <c r="R18" s="7" cm="1">
        <f t="array" ref="R18">_FV(A18,"52 week low",TRUE)</f>
        <v>92.38</v>
      </c>
      <c r="S18" s="3" cm="1">
        <f t="array" ref="S18">_FV(A18,"Shares outstanding",TRUE)</f>
        <v>551992400</v>
      </c>
      <c r="T18" s="3" cm="1">
        <f t="array" ref="T18">_FV(A18,"Volume")</f>
        <v>706828</v>
      </c>
      <c r="U18" s="3" cm="1">
        <f t="array" ref="U18">_FV(A18,"Volume average",TRUE)</f>
        <v>3268578</v>
      </c>
      <c r="V18" s="5" cm="1">
        <f t="array" ref="V18">_FV(A18,"Beta")</f>
        <v>0.96599999999999997</v>
      </c>
      <c r="W18" s="3" cm="1">
        <f t="array" ref="W18">_FV(A18,"Market cap",TRUE)</f>
        <v>58185518884</v>
      </c>
      <c r="X18" s="5" cm="1">
        <f t="array" ref="X18">IFERROR(_FV(A18,"P/E",TRUE), "NA")</f>
        <v>10.8056</v>
      </c>
      <c r="Y18" t="str" cm="1">
        <f t="array" ref="Y18">_FV(A18,"Instrument type",TRUE)</f>
        <v>Stock</v>
      </c>
      <c r="Z18" s="6" cm="1">
        <f t="array" ref="Z18">_FV(A18,"Last trade time",TRUE)</f>
        <v>45176.643050416409</v>
      </c>
      <c r="AA18" t="s">
        <v>369</v>
      </c>
      <c r="AB18" s="3" t="s">
        <v>26</v>
      </c>
      <c r="AC18" s="3">
        <v>3655000000</v>
      </c>
      <c r="AD18" s="3">
        <v>4532000000</v>
      </c>
      <c r="AE18" s="3">
        <v>9523000000</v>
      </c>
      <c r="AF18" t="s">
        <v>374</v>
      </c>
    </row>
    <row r="19" spans="1:32" x14ac:dyDescent="0.2">
      <c r="A19" t="e" vm="253">
        <v>#VALUE!</v>
      </c>
      <c r="B19" t="str" cm="1">
        <f t="array" ref="B19">_FV(A19,"Ticker symbol",TRUE)</f>
        <v>MRK</v>
      </c>
      <c r="C19" t="str" cm="1">
        <f t="array" ref="C19">_FV(A19,"Name")</f>
        <v>MERCK &amp; CO., INC.</v>
      </c>
      <c r="D19" t="str" cm="1">
        <f t="array" ref="D19">_FV(A19,"Headquarters")</f>
        <v>2000 Galloping Hill Road, KENILWORTH, NJ, 07033 US</v>
      </c>
      <c r="E19" s="2" cm="1">
        <f t="array" ref="E19">_FV(A19,"Employees")</f>
        <v>69000</v>
      </c>
      <c r="F19" t="str" cm="1">
        <f t="array" ref="F19">_FV(A19,"Industry")</f>
        <v>Pharmaceuticals</v>
      </c>
      <c r="G19" s="3" cm="1">
        <f t="array" ref="G19">_FV(A19,"Year incorporated",TRUE)</f>
        <v>1970</v>
      </c>
      <c r="H19" t="str" cm="1">
        <f t="array" ref="H19">_FV(A19,"Exchange")</f>
        <v>New York Stock Exchange</v>
      </c>
      <c r="I19" t="str" cm="1">
        <f t="array" ref="I19">_FV(A19,"Currency")</f>
        <v>USD</v>
      </c>
      <c r="J19" s="7" cm="1">
        <f t="array" ref="J19">_FV(A19,"Price")</f>
        <v>107.65</v>
      </c>
      <c r="K19" s="7" cm="1">
        <f t="array" ref="K19">_FV(A19,"Previous close",TRUE)</f>
        <v>106.49</v>
      </c>
      <c r="L19" s="7" cm="1">
        <f t="array" ref="L19">_FV(A19,"Change")</f>
        <v>1.1599999999999999</v>
      </c>
      <c r="M19" s="4" cm="1">
        <f t="array" ref="M19">_FV(A19,"Change (%)",TRUE)</f>
        <v>1.0893E-2</v>
      </c>
      <c r="N19" s="7" cm="1">
        <f t="array" ref="N19">_FV(A19,"Open")</f>
        <v>107.17</v>
      </c>
      <c r="O19" s="7" cm="1">
        <f t="array" ref="O19">_FV(A19,"High")</f>
        <v>108.1</v>
      </c>
      <c r="P19" s="7" cm="1">
        <f t="array" ref="P19">_FV(A19,"Low")</f>
        <v>106.86</v>
      </c>
      <c r="Q19" s="7" cm="1">
        <f t="array" ref="Q19">_FV(A19,"52 week high",TRUE)</f>
        <v>119.65</v>
      </c>
      <c r="R19" s="7" cm="1">
        <f t="array" ref="R19">_FV(A19,"52 week low",TRUE)</f>
        <v>84.52</v>
      </c>
      <c r="S19" s="3" cm="1">
        <f t="array" ref="S19">_FV(A19,"Shares outstanding",TRUE)</f>
        <v>2537521000</v>
      </c>
      <c r="T19" s="3" cm="1">
        <f t="array" ref="T19">_FV(A19,"Volume")</f>
        <v>1691568</v>
      </c>
      <c r="U19" s="3" cm="1">
        <f t="array" ref="U19">_FV(A19,"Volume average",TRUE)</f>
        <v>6807717</v>
      </c>
      <c r="V19" s="5" cm="1">
        <f t="array" ref="V19">_FV(A19,"Beta")</f>
        <v>0.34160000000000001</v>
      </c>
      <c r="W19" s="3" cm="1">
        <f t="array" ref="W19">_FV(A19,"Market cap",TRUE)</f>
        <v>273164135650</v>
      </c>
      <c r="X19" s="5" cm="1">
        <f t="array" ref="X19">IFERROR(_FV(A19,"P/E",TRUE), "NA")</f>
        <v>87.38</v>
      </c>
      <c r="Y19" t="str" cm="1">
        <f t="array" ref="Y19">_FV(A19,"Instrument type",TRUE)</f>
        <v>Stock</v>
      </c>
      <c r="Z19" s="6" cm="1">
        <f t="array" ref="Z19">_FV(A19,"Last trade time",TRUE)</f>
        <v>45176.642999536722</v>
      </c>
      <c r="AA19" t="s">
        <v>35</v>
      </c>
      <c r="AB19" s="3">
        <v>14519000000</v>
      </c>
      <c r="AC19" s="3">
        <v>12694000000</v>
      </c>
      <c r="AD19" s="3">
        <v>9450000000</v>
      </c>
      <c r="AE19" s="3">
        <v>24239000000</v>
      </c>
      <c r="AF19" t="s">
        <v>373</v>
      </c>
    </row>
    <row r="20" spans="1:32" x14ac:dyDescent="0.2">
      <c r="A20" t="e" vm="257">
        <v>#VALUE!</v>
      </c>
      <c r="B20" t="str" cm="1">
        <f t="array" ref="B20">_FV(A20,"Ticker symbol",TRUE)</f>
        <v>MSFT</v>
      </c>
      <c r="C20" t="str" cm="1">
        <f t="array" ref="C20">_FV(A20,"Name")</f>
        <v>MICROSOFT CORPORATION</v>
      </c>
      <c r="D20" t="str" cm="1">
        <f t="array" ref="D20">_FV(A20,"Headquarters")</f>
        <v>One Microsoft Way, REDMOND, WA, 98052-6399 US</v>
      </c>
      <c r="E20" s="2" cm="1">
        <f t="array" ref="E20">_FV(A20,"Employees")</f>
        <v>221000</v>
      </c>
      <c r="F20" t="str" cm="1">
        <f t="array" ref="F20">_FV(A20,"Industry")</f>
        <v>Software &amp; IT Services</v>
      </c>
      <c r="G20" s="3" cm="1">
        <f t="array" ref="G20">_FV(A20,"Year incorporated",TRUE)</f>
        <v>1993</v>
      </c>
      <c r="H20" t="str" cm="1">
        <f t="array" ref="H20">_FV(A20,"Exchange")</f>
        <v>Nasdaq Stock Market</v>
      </c>
      <c r="I20" t="str" cm="1">
        <f t="array" ref="I20">_FV(A20,"Currency")</f>
        <v>USD</v>
      </c>
      <c r="J20" s="7" cm="1">
        <f t="array" ref="J20">_FV(A20,"Price")</f>
        <v>330.87790000000001</v>
      </c>
      <c r="K20" s="7" cm="1">
        <f t="array" ref="K20">_FV(A20,"Previous close",TRUE)</f>
        <v>332.88</v>
      </c>
      <c r="L20" s="7" cm="1">
        <f t="array" ref="L20">_FV(A20,"Change")</f>
        <v>-2.0021</v>
      </c>
      <c r="M20" s="4" cm="1">
        <f t="array" ref="M20">_FV(A20,"Change (%)",TRUE)</f>
        <v>-6.0140000000000002E-3</v>
      </c>
      <c r="N20" s="7" cm="1">
        <f t="array" ref="N20">_FV(A20,"Open")</f>
        <v>331.5</v>
      </c>
      <c r="O20" s="7" cm="1">
        <f t="array" ref="O20">_FV(A20,"High")</f>
        <v>333.08</v>
      </c>
      <c r="P20" s="7" cm="1">
        <f t="array" ref="P20">_FV(A20,"Low")</f>
        <v>330.02</v>
      </c>
      <c r="Q20" s="7" cm="1">
        <f t="array" ref="Q20">_FV(A20,"52 week high",TRUE)</f>
        <v>366.78</v>
      </c>
      <c r="R20" s="7" cm="1">
        <f t="array" ref="R20">_FV(A20,"52 week low",TRUE)</f>
        <v>213.43100000000001</v>
      </c>
      <c r="S20" s="3" cm="1">
        <f t="array" ref="S20">_FV(A20,"Shares outstanding",TRUE)</f>
        <v>7429764000</v>
      </c>
      <c r="T20" s="3" cm="1">
        <f t="array" ref="T20">_FV(A20,"Volume")</f>
        <v>5466779</v>
      </c>
      <c r="U20" s="3" cm="1">
        <f t="array" ref="U20">_FV(A20,"Volume average",TRUE)</f>
        <v>20492793</v>
      </c>
      <c r="V20" s="5" cm="1">
        <f t="array" ref="V20">_FV(A20,"Beta")</f>
        <v>0.90329999999999999</v>
      </c>
      <c r="W20" s="3" cm="1">
        <f t="array" ref="W20">_FV(A20,"Market cap",TRUE)</f>
        <v>2458344709815</v>
      </c>
      <c r="X20" s="5" cm="1">
        <f t="array" ref="X20">IFERROR(_FV(A20,"P/E",TRUE), "NA")</f>
        <v>34.3718</v>
      </c>
      <c r="Y20" t="str" cm="1">
        <f t="array" ref="Y20">_FV(A20,"Instrument type",TRUE)</f>
        <v>Stock</v>
      </c>
      <c r="Z20" s="6" cm="1">
        <f t="array" ref="Z20">_FV(A20,"Last trade time",TRUE)</f>
        <v>45176.643035786721</v>
      </c>
      <c r="AA20" t="s">
        <v>39</v>
      </c>
      <c r="AB20" s="3" t="s">
        <v>26</v>
      </c>
      <c r="AC20" s="3">
        <v>34704000000</v>
      </c>
      <c r="AD20" s="3" t="s">
        <v>26</v>
      </c>
      <c r="AE20" s="3">
        <v>104149000000</v>
      </c>
      <c r="AF20" t="s">
        <v>373</v>
      </c>
    </row>
    <row r="21" spans="1:32" x14ac:dyDescent="0.2">
      <c r="A21" t="e" vm="273">
        <v>#VALUE!</v>
      </c>
      <c r="B21" t="str" cm="1">
        <f t="array" ref="B21">_FV(A21,"Ticker symbol",TRUE)</f>
        <v>NKE</v>
      </c>
      <c r="C21" t="str" cm="1">
        <f t="array" ref="C21">_FV(A21,"Name")</f>
        <v>NIKE, INC.</v>
      </c>
      <c r="D21" t="str" cm="1">
        <f t="array" ref="D21">_FV(A21,"Headquarters")</f>
        <v>One Bowerman Dr, BEAVERTON, OR, 97005-6453 US</v>
      </c>
      <c r="E21" s="2" cm="1">
        <f t="array" ref="E21">_FV(A21,"Employees")</f>
        <v>83700</v>
      </c>
      <c r="F21" t="str" cm="1">
        <f t="array" ref="F21">_FV(A21,"Industry")</f>
        <v>Textiles &amp; Apparel</v>
      </c>
      <c r="G21" s="3" cm="1">
        <f t="array" ref="G21">_FV(A21,"Year incorporated",TRUE)</f>
        <v>1969</v>
      </c>
      <c r="H21" t="str" cm="1">
        <f t="array" ref="H21">_FV(A21,"Exchange")</f>
        <v>New York Stock Exchange</v>
      </c>
      <c r="I21" t="str" cm="1">
        <f t="array" ref="I21">_FV(A21,"Currency")</f>
        <v>USD</v>
      </c>
      <c r="J21" s="7" cm="1">
        <f t="array" ref="J21">_FV(A21,"Price")</f>
        <v>97.85</v>
      </c>
      <c r="K21" s="7" cm="1">
        <f t="array" ref="K21">_FV(A21,"Previous close",TRUE)</f>
        <v>100.18</v>
      </c>
      <c r="L21" s="7" cm="1">
        <f t="array" ref="L21">_FV(A21,"Change")</f>
        <v>-2.33</v>
      </c>
      <c r="M21" s="4" cm="1">
        <f t="array" ref="M21">_FV(A21,"Change (%)",TRUE)</f>
        <v>-2.3258000000000001E-2</v>
      </c>
      <c r="N21" s="7" cm="1">
        <f t="array" ref="N21">_FV(A21,"Open")</f>
        <v>97.73</v>
      </c>
      <c r="O21" s="7" cm="1">
        <f t="array" ref="O21">_FV(A21,"High")</f>
        <v>98.724999999999994</v>
      </c>
      <c r="P21" s="7" cm="1">
        <f t="array" ref="P21">_FV(A21,"Low")</f>
        <v>97.64</v>
      </c>
      <c r="Q21" s="7" cm="1">
        <f t="array" ref="Q21">_FV(A21,"52 week high",TRUE)</f>
        <v>131.31</v>
      </c>
      <c r="R21" s="7" cm="1">
        <f t="array" ref="R21">_FV(A21,"52 week low",TRUE)</f>
        <v>82.22</v>
      </c>
      <c r="S21" s="3" cm="1">
        <f t="array" ref="S21">_FV(A21,"Shares outstanding",TRUE)</f>
        <v>1529972000</v>
      </c>
      <c r="T21" s="3" cm="1">
        <f t="array" ref="T21">_FV(A21,"Volume")</f>
        <v>4307035</v>
      </c>
      <c r="U21" s="3" cm="1">
        <f t="array" ref="U21">_FV(A21,"Volume average",TRUE)</f>
        <v>6962088</v>
      </c>
      <c r="V21" s="5" cm="1">
        <f t="array" ref="V21">_FV(A21,"Beta")</f>
        <v>1.1213</v>
      </c>
      <c r="W21" s="3" cm="1">
        <f t="array" ref="W21">_FV(A21,"Market cap",TRUE)</f>
        <v>149707760200</v>
      </c>
      <c r="X21" s="5" cm="1">
        <f t="array" ref="X21">IFERROR(_FV(A21,"P/E",TRUE), "NA")</f>
        <v>31.001000000000001</v>
      </c>
      <c r="Y21" t="str" cm="1">
        <f t="array" ref="Y21">_FV(A21,"Instrument type",TRUE)</f>
        <v>Stock</v>
      </c>
      <c r="Z21" s="6" cm="1">
        <f t="array" ref="Z21">_FV(A21,"Last trade time",TRUE)</f>
        <v>45176.643009814063</v>
      </c>
      <c r="AA21" t="s">
        <v>54</v>
      </c>
      <c r="AB21" s="3">
        <v>5070000000</v>
      </c>
      <c r="AC21" s="3">
        <v>7441000000</v>
      </c>
      <c r="AD21" s="3">
        <v>4131000000</v>
      </c>
      <c r="AE21" s="3">
        <v>9256000000</v>
      </c>
      <c r="AF21" t="s">
        <v>373</v>
      </c>
    </row>
    <row r="22" spans="1:32" x14ac:dyDescent="0.2">
      <c r="A22" t="e" vm="391">
        <v>#VALUE!</v>
      </c>
      <c r="B22" t="str" cm="1">
        <f t="array" ref="B22">_FV(A22,"Ticker symbol",TRUE)</f>
        <v>PG</v>
      </c>
      <c r="C22" t="str" cm="1">
        <f t="array" ref="C22">_FV(A22,"Name")</f>
        <v>THE PROCTER &amp; GAMBLE COMPANY</v>
      </c>
      <c r="D22" t="str" cm="1">
        <f t="array" ref="D22">_FV(A22,"Headquarters")</f>
        <v>One Procter &amp; Gamble Plaza, CINCINNATI, OH, 45202 US</v>
      </c>
      <c r="E22" s="2" cm="1">
        <f t="array" ref="E22">_FV(A22,"Employees")</f>
        <v>107000</v>
      </c>
      <c r="F22" t="str" cm="1">
        <f t="array" ref="F22">_FV(A22,"Industry")</f>
        <v>Personal &amp; Household Products &amp; Services</v>
      </c>
      <c r="G22" s="3" cm="1">
        <f t="array" ref="G22">_FV(A22,"Year incorporated",TRUE)</f>
        <v>1905</v>
      </c>
      <c r="H22" t="str" cm="1">
        <f t="array" ref="H22">_FV(A22,"Exchange")</f>
        <v>New York Stock Exchange</v>
      </c>
      <c r="I22" t="str" cm="1">
        <f t="array" ref="I22">_FV(A22,"Currency")</f>
        <v>USD</v>
      </c>
      <c r="J22" s="7" cm="1">
        <f t="array" ref="J22">_FV(A22,"Price")</f>
        <v>153.21</v>
      </c>
      <c r="K22" s="7" cm="1">
        <f t="array" ref="K22">_FV(A22,"Previous close",TRUE)</f>
        <v>152.13999999999999</v>
      </c>
      <c r="L22" s="7" cm="1">
        <f t="array" ref="L22">_FV(A22,"Change")</f>
        <v>1.07</v>
      </c>
      <c r="M22" s="4" cm="1">
        <f t="array" ref="M22">_FV(A22,"Change (%)",TRUE)</f>
        <v>7.0330000000000002E-3</v>
      </c>
      <c r="N22" s="7" cm="1">
        <f t="array" ref="N22">_FV(A22,"Open")</f>
        <v>152.57</v>
      </c>
      <c r="O22" s="7" cm="1">
        <f t="array" ref="O22">_FV(A22,"High")</f>
        <v>153.56</v>
      </c>
      <c r="P22" s="7" cm="1">
        <f t="array" ref="P22">_FV(A22,"Low")</f>
        <v>152.37</v>
      </c>
      <c r="Q22" s="7" cm="1">
        <f t="array" ref="Q22">_FV(A22,"52 week high",TRUE)</f>
        <v>158.38</v>
      </c>
      <c r="R22" s="7" cm="1">
        <f t="array" ref="R22">_FV(A22,"52 week low",TRUE)</f>
        <v>122.18</v>
      </c>
      <c r="S22" s="3" cm="1">
        <f t="array" ref="S22">_FV(A22,"Shares outstanding",TRUE)</f>
        <v>2356894000</v>
      </c>
      <c r="T22" s="3" cm="1">
        <f t="array" ref="T22">_FV(A22,"Volume")</f>
        <v>1483176</v>
      </c>
      <c r="U22" s="3" cm="1">
        <f t="array" ref="U22">_FV(A22,"Volume average",TRUE)</f>
        <v>4704948</v>
      </c>
      <c r="V22" s="5" cm="1">
        <f t="array" ref="V22">_FV(A22,"Beta")</f>
        <v>0.41239999999999999</v>
      </c>
      <c r="W22" s="3" cm="1">
        <f t="array" ref="W22">_FV(A22,"Market cap",TRUE)</f>
        <v>361099729740</v>
      </c>
      <c r="X22" s="5" cm="1">
        <f t="array" ref="X22">IFERROR(_FV(A22,"P/E",TRUE), "NA")</f>
        <v>25.795999999999999</v>
      </c>
      <c r="Y22" t="str" cm="1">
        <f t="array" ref="Y22">_FV(A22,"Instrument type",TRUE)</f>
        <v>Stock</v>
      </c>
      <c r="Z22" s="6" cm="1">
        <f t="array" ref="Z22">_FV(A22,"Last trade time",TRUE)</f>
        <v>45176.642988159372</v>
      </c>
      <c r="AA22" t="s">
        <v>152</v>
      </c>
      <c r="AB22" s="3" t="s">
        <v>26</v>
      </c>
      <c r="AC22" s="3">
        <v>7214000000</v>
      </c>
      <c r="AD22" s="3">
        <v>5143000000</v>
      </c>
      <c r="AE22" s="3">
        <v>33081000000</v>
      </c>
      <c r="AF22" t="s">
        <v>373</v>
      </c>
    </row>
    <row r="23" spans="1:32" x14ac:dyDescent="0.2">
      <c r="A23" t="e" vm="397">
        <v>#VALUE!</v>
      </c>
      <c r="B23" t="str" cm="1">
        <f t="array" ref="B23">_FV(A23,"Ticker symbol",TRUE)</f>
        <v>TRV</v>
      </c>
      <c r="C23" t="str" cm="1">
        <f t="array" ref="C23">_FV(A23,"Name")</f>
        <v>The Travelers Companies, Inc.</v>
      </c>
      <c r="D23" t="str" cm="1">
        <f t="array" ref="D23">_FV(A23,"Headquarters")</f>
        <v>385 WASHINGTON ST, SAINT PAUL, MN, 55102 US</v>
      </c>
      <c r="E23" s="2" cm="1">
        <f t="array" ref="E23">_FV(A23,"Employees")</f>
        <v>32500</v>
      </c>
      <c r="F23" t="str" cm="1">
        <f t="array" ref="F23">_FV(A23,"Industry")</f>
        <v>Insurance</v>
      </c>
      <c r="G23" s="3" cm="1">
        <f t="array" ref="G23">_FV(A23,"Year incorporated",TRUE)</f>
        <v>1853</v>
      </c>
      <c r="H23" t="str" cm="1">
        <f t="array" ref="H23">_FV(A23,"Exchange")</f>
        <v>New York Stock Exchange</v>
      </c>
      <c r="I23" t="str" cm="1">
        <f t="array" ref="I23">_FV(A23,"Currency")</f>
        <v>USD</v>
      </c>
      <c r="J23" s="7" cm="1">
        <f t="array" ref="J23">_FV(A23,"Price")</f>
        <v>161.13</v>
      </c>
      <c r="K23" s="7" cm="1">
        <f t="array" ref="K23">_FV(A23,"Previous close",TRUE)</f>
        <v>159.61000000000001</v>
      </c>
      <c r="L23" s="7" cm="1">
        <f t="array" ref="L23">_FV(A23,"Change")</f>
        <v>1.52</v>
      </c>
      <c r="M23" s="4" cm="1">
        <f t="array" ref="M23">_FV(A23,"Change (%)",TRUE)</f>
        <v>9.5230000000000002E-3</v>
      </c>
      <c r="N23" s="7" cm="1">
        <f t="array" ref="N23">_FV(A23,"Open")</f>
        <v>159.94999999999999</v>
      </c>
      <c r="O23" s="7" cm="1">
        <f t="array" ref="O23">_FV(A23,"High")</f>
        <v>161.69</v>
      </c>
      <c r="P23" s="7" cm="1">
        <f t="array" ref="P23">_FV(A23,"Low")</f>
        <v>159.94999999999999</v>
      </c>
      <c r="Q23" s="7" cm="1">
        <f t="array" ref="Q23">_FV(A23,"52 week high",TRUE)</f>
        <v>194.51</v>
      </c>
      <c r="R23" s="7" cm="1">
        <f t="array" ref="R23">_FV(A23,"52 week low",TRUE)</f>
        <v>149.64670000000001</v>
      </c>
      <c r="S23" s="3" cm="1">
        <f t="array" ref="S23">_FV(A23,"Shares outstanding",TRUE)</f>
        <v>228942300</v>
      </c>
      <c r="T23" s="3" cm="1">
        <f t="array" ref="T23">_FV(A23,"Volume")</f>
        <v>225731</v>
      </c>
      <c r="U23" s="3" cm="1">
        <f t="array" ref="U23">_FV(A23,"Volume average",TRUE)</f>
        <v>1076608</v>
      </c>
      <c r="V23" s="5" cm="1">
        <f t="array" ref="V23">_FV(A23,"Beta")</f>
        <v>0.61160000000000003</v>
      </c>
      <c r="W23" s="3" cm="1">
        <f t="array" ref="W23">_FV(A23,"Market cap",TRUE)</f>
        <v>36770430000</v>
      </c>
      <c r="X23" s="5" cm="1">
        <f t="array" ref="X23">IFERROR(_FV(A23,"P/E",TRUE), "NA")</f>
        <v>16.973199999999999</v>
      </c>
      <c r="Y23" t="str" cm="1">
        <f t="array" ref="Y23">_FV(A23,"Instrument type",TRUE)</f>
        <v>Stock</v>
      </c>
      <c r="Z23" s="6" cm="1">
        <f t="array" ref="Z23">_FV(A23,"Last trade time",TRUE)</f>
        <v>45176.642983078127</v>
      </c>
      <c r="AA23" t="s">
        <v>40</v>
      </c>
      <c r="AB23" s="3" t="s">
        <v>26</v>
      </c>
      <c r="AC23" s="3" t="s">
        <v>26</v>
      </c>
      <c r="AD23" s="3" t="s">
        <v>26</v>
      </c>
      <c r="AE23" s="3">
        <v>3696000000</v>
      </c>
      <c r="AF23" t="s">
        <v>374</v>
      </c>
    </row>
    <row r="24" spans="1:32" x14ac:dyDescent="0.2">
      <c r="A24" t="e" vm="409">
        <v>#VALUE!</v>
      </c>
      <c r="B24" t="str" cm="1">
        <f t="array" ref="B24">_FV(A24,"Ticker symbol",TRUE)</f>
        <v>UNH</v>
      </c>
      <c r="C24" t="str" cm="1">
        <f t="array" ref="C24">_FV(A24,"Name")</f>
        <v>UNITEDHEALTH GROUP INCORPORATED</v>
      </c>
      <c r="D24" t="str" cm="1">
        <f t="array" ref="D24">_FV(A24,"Headquarters")</f>
        <v>9900 Bren Rd E, HOPKINS, MN, 55343-9664 US</v>
      </c>
      <c r="E24" s="2" cm="1">
        <f t="array" ref="E24">_FV(A24,"Employees")</f>
        <v>400000</v>
      </c>
      <c r="F24" t="str" cm="1">
        <f t="array" ref="F24">_FV(A24,"Industry")</f>
        <v>Healthcare Providers &amp; Services</v>
      </c>
      <c r="G24" s="3" cm="1">
        <f t="array" ref="G24">_FV(A24,"Year incorporated",TRUE)</f>
        <v>2015</v>
      </c>
      <c r="H24" t="str" cm="1">
        <f t="array" ref="H24">_FV(A24,"Exchange")</f>
        <v>New York Stock Exchange</v>
      </c>
      <c r="I24" t="str" cm="1">
        <f t="array" ref="I24">_FV(A24,"Currency")</f>
        <v>USD</v>
      </c>
      <c r="J24" s="7" cm="1">
        <f t="array" ref="J24">_FV(A24,"Price")</f>
        <v>484.67</v>
      </c>
      <c r="K24" s="7" cm="1">
        <f t="array" ref="K24">_FV(A24,"Previous close",TRUE)</f>
        <v>476.94</v>
      </c>
      <c r="L24" s="7" cm="1">
        <f t="array" ref="L24">_FV(A24,"Change")</f>
        <v>7.73</v>
      </c>
      <c r="M24" s="4" cm="1">
        <f t="array" ref="M24">_FV(A24,"Change (%)",TRUE)</f>
        <v>1.6206999999999999E-2</v>
      </c>
      <c r="N24" s="7" cm="1">
        <f t="array" ref="N24">_FV(A24,"Open")</f>
        <v>478.95</v>
      </c>
      <c r="O24" s="7" cm="1">
        <f t="array" ref="O24">_FV(A24,"High")</f>
        <v>484.67</v>
      </c>
      <c r="P24" s="7" cm="1">
        <f t="array" ref="P24">_FV(A24,"Low")</f>
        <v>478.6</v>
      </c>
      <c r="Q24" s="7" cm="1">
        <f t="array" ref="Q24">_FV(A24,"52 week high",TRUE)</f>
        <v>558.1</v>
      </c>
      <c r="R24" s="7" cm="1">
        <f t="array" ref="R24">_FV(A24,"52 week low",TRUE)</f>
        <v>445.68</v>
      </c>
      <c r="S24" s="3" cm="1">
        <f t="array" ref="S24">_FV(A24,"Shares outstanding",TRUE)</f>
        <v>926305100</v>
      </c>
      <c r="T24" s="3" cm="1">
        <f t="array" ref="T24">_FV(A24,"Volume")</f>
        <v>849305</v>
      </c>
      <c r="U24" s="3" cm="1">
        <f t="array" ref="U24">_FV(A24,"Volume average",TRUE)</f>
        <v>2382545</v>
      </c>
      <c r="V24" s="5" cm="1">
        <f t="array" ref="V24">_FV(A24,"Beta")</f>
        <v>0.66779999999999995</v>
      </c>
      <c r="W24" s="3" cm="1">
        <f t="array" ref="W24">_FV(A24,"Market cap",TRUE)</f>
        <v>448952292817</v>
      </c>
      <c r="X24" s="5" cm="1">
        <f t="array" ref="X24">IFERROR(_FV(A24,"P/E",TRUE), "NA")</f>
        <v>21.338000000000001</v>
      </c>
      <c r="Y24" t="str" cm="1">
        <f t="array" ref="Y24">_FV(A24,"Instrument type",TRUE)</f>
        <v>Stock</v>
      </c>
      <c r="Z24" s="6" cm="1">
        <f t="array" ref="Z24">_FV(A24,"Last trade time",TRUE)</f>
        <v>45176.643024258592</v>
      </c>
      <c r="AA24" t="s">
        <v>165</v>
      </c>
      <c r="AB24" s="3">
        <v>20120000000</v>
      </c>
      <c r="AC24" s="3">
        <v>23365000000</v>
      </c>
      <c r="AD24" s="3" t="s">
        <v>26</v>
      </c>
      <c r="AE24" s="3">
        <v>30825000000</v>
      </c>
      <c r="AF24" t="s">
        <v>373</v>
      </c>
    </row>
    <row r="25" spans="1:32" x14ac:dyDescent="0.2">
      <c r="A25" t="e" vm="337">
        <v>#VALUE!</v>
      </c>
      <c r="B25" t="str" cm="1">
        <f t="array" ref="B25">_FV(A25,"Ticker symbol",TRUE)</f>
        <v>CRM</v>
      </c>
      <c r="C25" t="str" cm="1">
        <f t="array" ref="C25">_FV(A25,"Name")</f>
        <v>SALESFORCE, INC.</v>
      </c>
      <c r="D25" t="str" cm="1">
        <f t="array" ref="D25">_FV(A25,"Headquarters")</f>
        <v>SALESFORCE TOWER, 415 MISSION STREET 3RD FL, SAN FRANCISCO, CA, 94105 US</v>
      </c>
      <c r="E25" s="2" cm="1">
        <f t="array" ref="E25">_FV(A25,"Employees")</f>
        <v>79390</v>
      </c>
      <c r="F25" t="str" cm="1">
        <f t="array" ref="F25">_FV(A25,"Industry")</f>
        <v>Software &amp; IT Services</v>
      </c>
      <c r="G25" s="3" cm="1">
        <f t="array" ref="G25">_FV(A25,"Year incorporated",TRUE)</f>
        <v>1999</v>
      </c>
      <c r="H25" t="str" cm="1">
        <f t="array" ref="H25">_FV(A25,"Exchange")</f>
        <v>New York Stock Exchange</v>
      </c>
      <c r="I25" t="str" cm="1">
        <f t="array" ref="I25">_FV(A25,"Currency")</f>
        <v>USD</v>
      </c>
      <c r="J25" s="7" cm="1">
        <f t="array" ref="J25">_FV(A25,"Price")</f>
        <v>221.6</v>
      </c>
      <c r="K25" s="7" cm="1">
        <f t="array" ref="K25">_FV(A25,"Previous close",TRUE)</f>
        <v>221.62</v>
      </c>
      <c r="L25" s="7" cm="1">
        <f t="array" ref="L25">_FV(A25,"Change")</f>
        <v>-0.02</v>
      </c>
      <c r="M25" s="4" cm="1">
        <f t="array" ref="M25">_FV(A25,"Change (%)",TRUE)</f>
        <v>-9.0240000000000003E-5</v>
      </c>
      <c r="N25" s="7" cm="1">
        <f t="array" ref="N25">_FV(A25,"Open")</f>
        <v>219.565</v>
      </c>
      <c r="O25" s="7" cm="1">
        <f t="array" ref="O25">_FV(A25,"High")</f>
        <v>222.47190000000001</v>
      </c>
      <c r="P25" s="7" cm="1">
        <f t="array" ref="P25">_FV(A25,"Low")</f>
        <v>219.31</v>
      </c>
      <c r="Q25" s="7" cm="1">
        <f t="array" ref="Q25">_FV(A25,"52 week high",TRUE)</f>
        <v>238.22</v>
      </c>
      <c r="R25" s="7" cm="1">
        <f t="array" ref="R25">_FV(A25,"52 week low",TRUE)</f>
        <v>126.34</v>
      </c>
      <c r="S25" s="3" cm="1">
        <f t="array" ref="S25">_FV(A25,"Shares outstanding",TRUE)</f>
        <v>973000000</v>
      </c>
      <c r="T25" s="3" cm="1">
        <f t="array" ref="T25">_FV(A25,"Volume")</f>
        <v>1204671</v>
      </c>
      <c r="U25" s="3" cm="1">
        <f t="array" ref="U25">_FV(A25,"Volume average",TRUE)</f>
        <v>5233019</v>
      </c>
      <c r="V25" s="5" cm="1">
        <f t="array" ref="V25">_FV(A25,"Beta")</f>
        <v>1.1928000000000001</v>
      </c>
      <c r="W25" s="3" cm="1">
        <f t="array" ref="W25">_FV(A25,"Market cap",TRUE)</f>
        <v>215616800000</v>
      </c>
      <c r="X25" s="5" cm="1">
        <f t="array" ref="X25">IFERROR(_FV(A25,"P/E",TRUE), "NA")</f>
        <v>138.78829999999999</v>
      </c>
      <c r="Y25" t="str" cm="1">
        <f t="array" ref="Y25">_FV(A25,"Instrument type",TRUE)</f>
        <v>Stock</v>
      </c>
      <c r="Z25" s="6" cm="1">
        <f t="array" ref="Z25">_FV(A25,"Last trade time",TRUE)</f>
        <v>45176.642999501564</v>
      </c>
      <c r="AA25" t="s">
        <v>108</v>
      </c>
      <c r="AB25" s="3">
        <v>208000000</v>
      </c>
      <c r="AC25" s="3">
        <v>7016000000</v>
      </c>
      <c r="AD25" s="3">
        <v>12531000000</v>
      </c>
      <c r="AE25" s="3">
        <v>25891000000</v>
      </c>
      <c r="AF25" t="s">
        <v>373</v>
      </c>
    </row>
    <row r="26" spans="1:32" x14ac:dyDescent="0.2">
      <c r="A26" t="e" vm="417">
        <v>#VALUE!</v>
      </c>
      <c r="B26" t="str" cm="1">
        <f t="array" ref="B26">_FV(A26,"Ticker symbol",TRUE)</f>
        <v>VZ</v>
      </c>
      <c r="C26" t="str" cm="1">
        <f t="array" ref="C26">_FV(A26,"Name")</f>
        <v>VERIZON COMMUNICATIONS INC.</v>
      </c>
      <c r="D26" t="str" cm="1">
        <f t="array" ref="D26">_FV(A26,"Headquarters")</f>
        <v>1095 Avenue Of The Americas, NEW YORK, NY, 10036 US</v>
      </c>
      <c r="E26" s="2" cm="1">
        <f t="array" ref="E26">_FV(A26,"Employees")</f>
        <v>117100</v>
      </c>
      <c r="F26" t="str" cm="1">
        <f t="array" ref="F26">_FV(A26,"Industry")</f>
        <v>Telecommunications Services</v>
      </c>
      <c r="G26" s="3" cm="1">
        <f t="array" ref="G26">_FV(A26,"Year incorporated",TRUE)</f>
        <v>1983</v>
      </c>
      <c r="H26" t="str" cm="1">
        <f t="array" ref="H26">_FV(A26,"Exchange")</f>
        <v>New York Stock Exchange</v>
      </c>
      <c r="I26" t="str" cm="1">
        <f t="array" ref="I26">_FV(A26,"Currency")</f>
        <v>USD</v>
      </c>
      <c r="J26" s="7" cm="1">
        <f t="array" ref="J26">_FV(A26,"Price")</f>
        <v>34.484999999999999</v>
      </c>
      <c r="K26" s="7" cm="1">
        <f t="array" ref="K26">_FV(A26,"Previous close",TRUE)</f>
        <v>34.18</v>
      </c>
      <c r="L26" s="7" cm="1">
        <f t="array" ref="L26">_FV(A26,"Change")</f>
        <v>0.30499999999999999</v>
      </c>
      <c r="M26" s="4" cm="1">
        <f t="array" ref="M26">_FV(A26,"Change (%)",TRUE)</f>
        <v>8.9230000000000004E-3</v>
      </c>
      <c r="N26" s="7" cm="1">
        <f t="array" ref="N26">_FV(A26,"Open")</f>
        <v>34.17</v>
      </c>
      <c r="O26" s="7" cm="1">
        <f t="array" ref="O26">_FV(A26,"High")</f>
        <v>34.494999999999997</v>
      </c>
      <c r="P26" s="7" cm="1">
        <f t="array" ref="P26">_FV(A26,"Low")</f>
        <v>34.17</v>
      </c>
      <c r="Q26" s="7" cm="1">
        <f t="array" ref="Q26">_FV(A26,"52 week high",TRUE)</f>
        <v>42.85</v>
      </c>
      <c r="R26" s="7" cm="1">
        <f t="array" ref="R26">_FV(A26,"52 week low",TRUE)</f>
        <v>31.25</v>
      </c>
      <c r="S26" s="3" cm="1">
        <f t="array" ref="S26">_FV(A26,"Shares outstanding",TRUE)</f>
        <v>4204040000</v>
      </c>
      <c r="T26" s="3" cm="1">
        <f t="array" ref="T26">_FV(A26,"Volume")</f>
        <v>5813761</v>
      </c>
      <c r="U26" s="3" cm="1">
        <f t="array" ref="U26">_FV(A26,"Volume average",TRUE)</f>
        <v>19699687</v>
      </c>
      <c r="V26" s="5" cm="1">
        <f t="array" ref="V26">_FV(A26,"Beta")</f>
        <v>0.32950000000000002</v>
      </c>
      <c r="W26" s="3" cm="1">
        <f t="array" ref="W26">_FV(A26,"Market cap",TRUE)</f>
        <v>144976319400</v>
      </c>
      <c r="X26" s="5" cm="1">
        <f t="array" ref="X26">IFERROR(_FV(A26,"P/E",TRUE), "NA")</f>
        <v>6.8388</v>
      </c>
      <c r="Y26" t="str" cm="1">
        <f t="array" ref="Y26">_FV(A26,"Instrument type",TRUE)</f>
        <v>Stock</v>
      </c>
      <c r="Z26" s="6" cm="1">
        <f t="array" ref="Z26">_FV(A26,"Last trade time",TRUE)</f>
        <v>45176.643055821092</v>
      </c>
      <c r="AA26" t="s">
        <v>173</v>
      </c>
      <c r="AB26" s="3">
        <v>21256000000</v>
      </c>
      <c r="AC26" s="3">
        <v>2605000000</v>
      </c>
      <c r="AD26" s="3">
        <v>24506000000</v>
      </c>
      <c r="AE26" s="3">
        <v>50171000000</v>
      </c>
      <c r="AF26" t="s">
        <v>374</v>
      </c>
    </row>
    <row r="27" spans="1:32" x14ac:dyDescent="0.2">
      <c r="A27" t="e" vm="418">
        <v>#VALUE!</v>
      </c>
      <c r="B27" t="str" cm="1">
        <f t="array" ref="B27">_FV(A27,"Ticker symbol",TRUE)</f>
        <v>V</v>
      </c>
      <c r="C27" t="str" cm="1">
        <f t="array" ref="C27">_FV(A27,"Name")</f>
        <v>VISA INC.</v>
      </c>
      <c r="D27" t="str" cm="1">
        <f t="array" ref="D27">_FV(A27,"Headquarters")</f>
        <v>P.O. Box 8999, SAN FRANCISCO, CA, 94128-8999 US</v>
      </c>
      <c r="E27" s="2" cm="1">
        <f t="array" ref="E27">_FV(A27,"Employees")</f>
        <v>26500</v>
      </c>
      <c r="F27" t="str" cm="1">
        <f t="array" ref="F27">_FV(A27,"Industry")</f>
        <v>Software &amp; IT Services</v>
      </c>
      <c r="G27" s="3" cm="1">
        <f t="array" ref="G27">_FV(A27,"Year incorporated",TRUE)</f>
        <v>2007</v>
      </c>
      <c r="H27" t="str" cm="1">
        <f t="array" ref="H27">_FV(A27,"Exchange")</f>
        <v>New York Stock Exchange</v>
      </c>
      <c r="I27" t="str" cm="1">
        <f t="array" ref="I27">_FV(A27,"Currency")</f>
        <v>USD</v>
      </c>
      <c r="J27" s="7" cm="1">
        <f t="array" ref="J27">_FV(A27,"Price")</f>
        <v>245.99</v>
      </c>
      <c r="K27" s="7" cm="1">
        <f t="array" ref="K27">_FV(A27,"Previous close",TRUE)</f>
        <v>246.16</v>
      </c>
      <c r="L27" s="7" cm="1">
        <f t="array" ref="L27">_FV(A27,"Change")</f>
        <v>-0.17</v>
      </c>
      <c r="M27" s="4" cm="1">
        <f t="array" ref="M27">_FV(A27,"Change (%)",TRUE)</f>
        <v>-6.9059999999999998E-4</v>
      </c>
      <c r="N27" s="7" cm="1">
        <f t="array" ref="N27">_FV(A27,"Open")</f>
        <v>245.43</v>
      </c>
      <c r="O27" s="7" cm="1">
        <f t="array" ref="O27">_FV(A27,"High")</f>
        <v>246.49</v>
      </c>
      <c r="P27" s="7" cm="1">
        <f t="array" ref="P27">_FV(A27,"Low")</f>
        <v>245.1114</v>
      </c>
      <c r="Q27" s="7" cm="1">
        <f t="array" ref="Q27">_FV(A27,"52 week high",TRUE)</f>
        <v>248.87</v>
      </c>
      <c r="R27" s="7" cm="1">
        <f t="array" ref="R27">_FV(A27,"52 week low",TRUE)</f>
        <v>174.6</v>
      </c>
      <c r="S27" s="3" cm="1">
        <f t="array" ref="S27">_FV(A27,"Shares outstanding",TRUE)</f>
        <v>2035361000</v>
      </c>
      <c r="T27" s="3" cm="1">
        <f t="array" ref="T27">_FV(A27,"Volume")</f>
        <v>943542</v>
      </c>
      <c r="U27" s="3" cm="1">
        <f t="array" ref="U27">_FV(A27,"Volume average",TRUE)</f>
        <v>4380138</v>
      </c>
      <c r="V27" s="5" cm="1">
        <f t="array" ref="V27">_FV(A27,"Beta")</f>
        <v>0.9536</v>
      </c>
      <c r="W27" s="3" cm="1">
        <f t="array" ref="W27">_FV(A27,"Market cap",TRUE)</f>
        <v>500678452390</v>
      </c>
      <c r="X27" s="5" cm="1">
        <f t="array" ref="X27">IFERROR(_FV(A27,"P/E",TRUE), "NA")</f>
        <v>31.238600000000002</v>
      </c>
      <c r="Y27" t="str" cm="1">
        <f t="array" ref="Y27">_FV(A27,"Instrument type",TRUE)</f>
        <v>Stock</v>
      </c>
      <c r="Z27" s="6" cm="1">
        <f t="array" ref="Z27">_FV(A27,"Last trade time",TRUE)</f>
        <v>45176.642993900001</v>
      </c>
      <c r="AA27" t="s">
        <v>174</v>
      </c>
      <c r="AB27" s="3">
        <v>14957000000</v>
      </c>
      <c r="AC27" s="3">
        <v>15689000000</v>
      </c>
      <c r="AD27" s="3">
        <v>2020000000</v>
      </c>
      <c r="AE27" s="3">
        <v>20853000000</v>
      </c>
      <c r="AF27" t="s">
        <v>373</v>
      </c>
    </row>
    <row r="28" spans="1:32" x14ac:dyDescent="0.2">
      <c r="A28" t="e" vm="444">
        <v>#VALUE!</v>
      </c>
      <c r="B28" t="str" cm="1">
        <f t="array" ref="B28">_FV(A28,"Ticker symbol",TRUE)</f>
        <v>WBA</v>
      </c>
      <c r="C28" t="str" cm="1">
        <f t="array" ref="C28">_FV(A28,"Name")</f>
        <v>WALGREENS BOOTS ALLIANCE, INC.</v>
      </c>
      <c r="D28" t="str" cm="1">
        <f t="array" ref="D28">_FV(A28,"Headquarters")</f>
        <v>108 Wilmot Rd, DEERFIELD, IL, 60015 US</v>
      </c>
      <c r="E28" s="2" cm="1">
        <f t="array" ref="E28">_FV(A28,"Employees")</f>
        <v>200000</v>
      </c>
      <c r="F28" t="str" cm="1">
        <f t="array" ref="F28">_FV(A28,"Industry")</f>
        <v>Food &amp; Drug Retailing</v>
      </c>
      <c r="G28" s="3" cm="1">
        <f t="array" ref="G28">_FV(A28,"Year incorporated",TRUE)</f>
        <v>2014</v>
      </c>
      <c r="H28" t="str" cm="1">
        <f t="array" ref="H28">_FV(A28,"Exchange")</f>
        <v>Nasdaq Stock Market</v>
      </c>
      <c r="I28" t="str" cm="1">
        <f t="array" ref="I28">_FV(A28,"Currency")</f>
        <v>USD</v>
      </c>
      <c r="J28" s="7" cm="1">
        <f t="array" ref="J28">_FV(A28,"Price")</f>
        <v>22.164999999999999</v>
      </c>
      <c r="K28" s="7" cm="1">
        <f t="array" ref="K28">_FV(A28,"Previous close",TRUE)</f>
        <v>22.64</v>
      </c>
      <c r="L28" s="7" cm="1">
        <f t="array" ref="L28">_FV(A28,"Change")</f>
        <v>-0.47499999999999998</v>
      </c>
      <c r="M28" s="4" cm="1">
        <f t="array" ref="M28">_FV(A28,"Change (%)",TRUE)</f>
        <v>-2.0981E-2</v>
      </c>
      <c r="N28" s="7" cm="1">
        <f t="array" ref="N28">_FV(A28,"Open")</f>
        <v>22.6</v>
      </c>
      <c r="O28" s="7" cm="1">
        <f t="array" ref="O28">_FV(A28,"High")</f>
        <v>22.75</v>
      </c>
      <c r="P28" s="7" cm="1">
        <f t="array" ref="P28">_FV(A28,"Low")</f>
        <v>22.15</v>
      </c>
      <c r="Q28" s="7" cm="1">
        <f t="array" ref="Q28">_FV(A28,"52 week high",TRUE)</f>
        <v>42.29</v>
      </c>
      <c r="R28" s="7" cm="1">
        <f t="array" ref="R28">_FV(A28,"52 week low",TRUE)</f>
        <v>22.15</v>
      </c>
      <c r="S28" s="3" cm="1">
        <f t="array" ref="S28">_FV(A28,"Shares outstanding",TRUE)</f>
        <v>863261400</v>
      </c>
      <c r="T28" s="3" cm="1">
        <f t="array" ref="T28">_FV(A28,"Volume")</f>
        <v>4192968</v>
      </c>
      <c r="U28" s="3" cm="1">
        <f t="array" ref="U28">_FV(A28,"Volume average",TRUE)</f>
        <v>9778946</v>
      </c>
      <c r="V28" s="5" cm="1">
        <f t="array" ref="V28">_FV(A28,"Beta")</f>
        <v>0.70450000000000002</v>
      </c>
      <c r="W28" s="3" cm="1">
        <f t="array" ref="W28">_FV(A28,"Market cap",TRUE)</f>
        <v>19134188931</v>
      </c>
      <c r="X28" s="5" cm="1">
        <f t="array" ref="X28">IFERROR(_FV(A28,"P/E",TRUE), "NA")</f>
        <v>7.4966999999999997</v>
      </c>
      <c r="Y28" t="str" cm="1">
        <f t="array" ref="Y28">_FV(A28,"Instrument type",TRUE)</f>
        <v>Stock</v>
      </c>
      <c r="Z28" s="6" cm="1">
        <f t="array" ref="Z28">_FV(A28,"Last trade time",TRUE)</f>
        <v>45176.642975080467</v>
      </c>
      <c r="AA28" t="s">
        <v>370</v>
      </c>
      <c r="AB28" s="3">
        <v>4336000000</v>
      </c>
      <c r="AC28" s="3">
        <v>1358000000</v>
      </c>
      <c r="AD28" s="3">
        <v>5017000000</v>
      </c>
      <c r="AE28" s="3">
        <v>22583000000</v>
      </c>
      <c r="AF28" t="s">
        <v>374</v>
      </c>
    </row>
    <row r="29" spans="1:32" x14ac:dyDescent="0.2">
      <c r="A29" t="e" vm="423">
        <v>#VALUE!</v>
      </c>
      <c r="B29" t="str" cm="1">
        <f t="array" ref="B29">_FV(A29,"Ticker symbol",TRUE)</f>
        <v>WMT</v>
      </c>
      <c r="C29" t="str" cm="1">
        <f t="array" ref="C29">_FV(A29,"Name")</f>
        <v>WALMART INC.</v>
      </c>
      <c r="D29" t="str" cm="1">
        <f t="array" ref="D29">_FV(A29,"Headquarters")</f>
        <v>702 SW 8th St, BENTONVILLE, AR, 72716-6209 US</v>
      </c>
      <c r="E29" s="2" cm="1">
        <f t="array" ref="E29">_FV(A29,"Employees")</f>
        <v>2100000</v>
      </c>
      <c r="F29" t="str" cm="1">
        <f t="array" ref="F29">_FV(A29,"Industry")</f>
        <v>Food &amp; Drug Retailing</v>
      </c>
      <c r="G29" s="3" cm="1">
        <f t="array" ref="G29">_FV(A29,"Year incorporated",TRUE)</f>
        <v>1969</v>
      </c>
      <c r="H29" t="str" cm="1">
        <f t="array" ref="H29">_FV(A29,"Exchange")</f>
        <v>New York Stock Exchange</v>
      </c>
      <c r="I29" t="str" cm="1">
        <f t="array" ref="I29">_FV(A29,"Currency")</f>
        <v>USD</v>
      </c>
      <c r="J29" s="7" cm="1">
        <f t="array" ref="J29">_FV(A29,"Price")</f>
        <v>162.54</v>
      </c>
      <c r="K29" s="7" cm="1">
        <f t="array" ref="K29">_FV(A29,"Previous close",TRUE)</f>
        <v>161.47</v>
      </c>
      <c r="L29" s="7" cm="1">
        <f t="array" ref="L29">_FV(A29,"Change")</f>
        <v>1.07</v>
      </c>
      <c r="M29" s="4" cm="1">
        <f t="array" ref="M29">_FV(A29,"Change (%)",TRUE)</f>
        <v>6.6269999999999992E-3</v>
      </c>
      <c r="N29" s="7" cm="1">
        <f t="array" ref="N29">_FV(A29,"Open")</f>
        <v>161.97</v>
      </c>
      <c r="O29" s="7" cm="1">
        <f t="array" ref="O29">_FV(A29,"High")</f>
        <v>162.63</v>
      </c>
      <c r="P29" s="7" cm="1">
        <f t="array" ref="P29">_FV(A29,"Low")</f>
        <v>161.505</v>
      </c>
      <c r="Q29" s="7" cm="1">
        <f t="array" ref="Q29">_FV(A29,"52 week high",TRUE)</f>
        <v>162.99</v>
      </c>
      <c r="R29" s="7" cm="1">
        <f t="array" ref="R29">_FV(A29,"52 week low",TRUE)</f>
        <v>128.07</v>
      </c>
      <c r="S29" s="3" cm="1">
        <f t="array" ref="S29">_FV(A29,"Shares outstanding",TRUE)</f>
        <v>2691564000</v>
      </c>
      <c r="T29" s="3" cm="1">
        <f t="array" ref="T29">_FV(A29,"Volume")</f>
        <v>1606746</v>
      </c>
      <c r="U29" s="3" cm="1">
        <f t="array" ref="U29">_FV(A29,"Volume average",TRUE)</f>
        <v>5630109</v>
      </c>
      <c r="V29" s="5" cm="1">
        <f t="array" ref="V29">_FV(A29,"Beta")</f>
        <v>0.49469999999999997</v>
      </c>
      <c r="W29" s="3" cm="1">
        <f t="array" ref="W29">_FV(A29,"Market cap",TRUE)</f>
        <v>437486812560</v>
      </c>
      <c r="X29" s="5" cm="1">
        <f t="array" ref="X29">IFERROR(_FV(A29,"P/E",TRUE), "NA")</f>
        <v>31.0944</v>
      </c>
      <c r="Y29" t="str" cm="1">
        <f t="array" ref="Y29">_FV(A29,"Instrument type",TRUE)</f>
        <v>Stock</v>
      </c>
      <c r="Z29" s="6" cm="1">
        <f t="array" ref="Z29">_FV(A29,"Last trade time",TRUE)</f>
        <v>45176.643002510937</v>
      </c>
      <c r="AA29" t="s">
        <v>179</v>
      </c>
      <c r="AB29" s="3" t="s">
        <v>26</v>
      </c>
      <c r="AC29" s="3">
        <v>8625000000</v>
      </c>
      <c r="AD29" s="3">
        <v>7933000000</v>
      </c>
      <c r="AE29" s="3">
        <v>92198000000</v>
      </c>
      <c r="AF29" t="s">
        <v>373</v>
      </c>
    </row>
    <row r="30" spans="1:32" x14ac:dyDescent="0.2">
      <c r="A30" t="e" vm="398">
        <v>#VALUE!</v>
      </c>
      <c r="B30" t="str" cm="1">
        <f t="array" ref="B30">_FV(A30,"Ticker symbol",TRUE)</f>
        <v>DIS</v>
      </c>
      <c r="C30" t="str" cm="1">
        <f t="array" ref="C30">_FV(A30,"Name")</f>
        <v>THE WALT DISNEY COMPANY</v>
      </c>
      <c r="D30" t="str" cm="1">
        <f t="array" ref="D30">_FV(A30,"Headquarters")</f>
        <v>500 S Buena Vista St, BURBANK, CA, 91521-0001 US</v>
      </c>
      <c r="E30" s="2" cm="1">
        <f t="array" ref="E30">_FV(A30,"Employees")</f>
        <v>220000</v>
      </c>
      <c r="F30" t="str" cm="1">
        <f t="array" ref="F30">_FV(A30,"Industry")</f>
        <v>Media &amp; Publishing</v>
      </c>
      <c r="G30" s="3" cm="1">
        <f t="array" ref="G30">_FV(A30,"Year incorporated",TRUE)</f>
        <v>2018</v>
      </c>
      <c r="H30" t="str" cm="1">
        <f t="array" ref="H30">_FV(A30,"Exchange")</f>
        <v>New York Stock Exchange</v>
      </c>
      <c r="I30" t="str" cm="1">
        <f t="array" ref="I30">_FV(A30,"Currency")</f>
        <v>USD</v>
      </c>
      <c r="J30" s="7" cm="1">
        <f t="array" ref="J30">_FV(A30,"Price")</f>
        <v>80.071100000000001</v>
      </c>
      <c r="K30" s="7" cm="1">
        <f t="array" ref="K30">_FV(A30,"Previous close",TRUE)</f>
        <v>80.98</v>
      </c>
      <c r="L30" s="7" cm="1">
        <f t="array" ref="L30">_FV(A30,"Change")</f>
        <v>-0.90890000000000004</v>
      </c>
      <c r="M30" s="4" cm="1">
        <f t="array" ref="M30">_FV(A30,"Change (%)",TRUE)</f>
        <v>-1.1224000000000001E-2</v>
      </c>
      <c r="N30" s="7" cm="1">
        <f t="array" ref="N30">_FV(A30,"Open")</f>
        <v>80.790000000000006</v>
      </c>
      <c r="O30" s="7" cm="1">
        <f t="array" ref="O30">_FV(A30,"High")</f>
        <v>80.84</v>
      </c>
      <c r="P30" s="7" cm="1">
        <f t="array" ref="P30">_FV(A30,"Low")</f>
        <v>80.03</v>
      </c>
      <c r="Q30" s="7" cm="1">
        <f t="array" ref="Q30">_FV(A30,"52 week high",TRUE)</f>
        <v>118.18</v>
      </c>
      <c r="R30" s="7" cm="1">
        <f t="array" ref="R30">_FV(A30,"52 week low",TRUE)</f>
        <v>80.03</v>
      </c>
      <c r="S30" s="3" cm="1">
        <f t="array" ref="S30">_FV(A30,"Shares outstanding",TRUE)</f>
        <v>1829779000</v>
      </c>
      <c r="T30" s="3" cm="1">
        <f t="array" ref="T30">_FV(A30,"Volume")</f>
        <v>4791997</v>
      </c>
      <c r="U30" s="3" cm="1">
        <f t="array" ref="U30">_FV(A30,"Volume average",TRUE)</f>
        <v>16785617</v>
      </c>
      <c r="V30" s="5" cm="1">
        <f t="array" ref="V30">_FV(A30,"Beta")</f>
        <v>1.2867</v>
      </c>
      <c r="W30" s="3" cm="1">
        <f t="array" ref="W30">_FV(A30,"Market cap",TRUE)</f>
        <v>146512417286</v>
      </c>
      <c r="X30" s="5" cm="1">
        <f t="array" ref="X30">IFERROR(_FV(A30,"P/E",TRUE), "NA")</f>
        <v>65.763599999999997</v>
      </c>
      <c r="Y30" t="str" cm="1">
        <f t="array" ref="Y30">_FV(A30,"Instrument type",TRUE)</f>
        <v>Stock</v>
      </c>
      <c r="Z30" s="6" cm="1">
        <f t="array" ref="Z30">_FV(A30,"Last trade time",TRUE)</f>
        <v>45176.643027383594</v>
      </c>
      <c r="AA30" t="s">
        <v>157</v>
      </c>
      <c r="AB30" s="3">
        <v>3145000000</v>
      </c>
      <c r="AC30" s="3">
        <v>11615000000</v>
      </c>
      <c r="AD30" s="3">
        <v>10653000000</v>
      </c>
      <c r="AE30" s="3">
        <v>29073000000</v>
      </c>
      <c r="AF30" t="s">
        <v>373</v>
      </c>
    </row>
    <row r="31" spans="1:32" x14ac:dyDescent="0.2">
      <c r="A31" t="e" vm="134">
        <v>#VALUE!</v>
      </c>
      <c r="B31" t="str" cm="1">
        <f t="array" ref="B31">_FV(A31,"Ticker symbol",TRUE)</f>
        <v>DOW</v>
      </c>
      <c r="C31" t="str" cm="1">
        <f t="array" ref="C31">_FV(A31,"Name")</f>
        <v>Dow Inc.</v>
      </c>
      <c r="D31" t="str" cm="1">
        <f t="array" ref="D31">_FV(A31,"Headquarters")</f>
        <v>2211 H H Dow Way, MIDLAND, MI, 48642-4815 US</v>
      </c>
      <c r="E31" s="2" cm="1">
        <f t="array" ref="E31">_FV(A31,"Employees")</f>
        <v>37800</v>
      </c>
      <c r="F31" t="str" cm="1">
        <f t="array" ref="F31">_FV(A31,"Industry")</f>
        <v>Chemicals</v>
      </c>
      <c r="G31" s="3" cm="1">
        <f t="array" ref="G31">_FV(A31,"Year incorporated",TRUE)</f>
        <v>2018</v>
      </c>
      <c r="H31" t="str" cm="1">
        <f t="array" ref="H31">_FV(A31,"Exchange")</f>
        <v>New York Stock Exchange</v>
      </c>
      <c r="I31" t="str" cm="1">
        <f t="array" ref="I31">_FV(A31,"Currency")</f>
        <v>USD</v>
      </c>
      <c r="J31" s="7" cm="1">
        <f t="array" ref="J31">_FV(A31,"Price")</f>
        <v>53.73</v>
      </c>
      <c r="K31" s="7" cm="1">
        <f t="array" ref="K31">_FV(A31,"Previous close",TRUE)</f>
        <v>54.89</v>
      </c>
      <c r="L31" s="7" cm="1">
        <f t="array" ref="L31">_FV(A31,"Change")</f>
        <v>-1.1599999999999999</v>
      </c>
      <c r="M31" s="4" cm="1">
        <f t="array" ref="M31">_FV(A31,"Change (%)",TRUE)</f>
        <v>-2.1133000000000002E-2</v>
      </c>
      <c r="N31" s="7" cm="1">
        <f t="array" ref="N31">_FV(A31,"Open")</f>
        <v>54.75</v>
      </c>
      <c r="O31" s="7" cm="1">
        <f t="array" ref="O31">_FV(A31,"High")</f>
        <v>54.924999999999997</v>
      </c>
      <c r="P31" s="7" cm="1">
        <f t="array" ref="P31">_FV(A31,"Low")</f>
        <v>53.634099999999997</v>
      </c>
      <c r="Q31" s="7" cm="1">
        <f t="array" ref="Q31">_FV(A31,"52 week high",TRUE)</f>
        <v>60.875</v>
      </c>
      <c r="R31" s="7" cm="1">
        <f t="array" ref="R31">_FV(A31,"52 week low",TRUE)</f>
        <v>42.91</v>
      </c>
      <c r="S31" s="3" cm="1">
        <f t="array" ref="S31">_FV(A31,"Shares outstanding",TRUE)</f>
        <v>703074600</v>
      </c>
      <c r="T31" s="3" cm="1">
        <f t="array" ref="T31">_FV(A31,"Volume")</f>
        <v>992662</v>
      </c>
      <c r="U31" s="3" cm="1">
        <f t="array" ref="U31">_FV(A31,"Volume average",TRUE)</f>
        <v>3895507</v>
      </c>
      <c r="V31" s="5" cm="1">
        <f t="array" ref="V31">_FV(A31,"Beta")</f>
        <v>1.3368</v>
      </c>
      <c r="W31" s="3" cm="1">
        <f t="array" ref="W31">_FV(A31,"Market cap",TRUE)</f>
        <v>37776198258</v>
      </c>
      <c r="X31" s="5" cm="1">
        <f t="array" ref="X31">IFERROR(_FV(A31,"P/E",TRUE), "NA")</f>
        <v>22.6585</v>
      </c>
      <c r="Y31" t="str" cm="1">
        <f t="array" ref="Y31">_FV(A31,"Instrument type",TRUE)</f>
        <v>Stock</v>
      </c>
      <c r="Z31" s="6" cm="1">
        <f t="array" ref="Z31">_FV(A31,"Last trade time",TRUE)</f>
        <v>45176.642983865626</v>
      </c>
      <c r="AA31" t="s">
        <v>260</v>
      </c>
      <c r="AB31" s="3">
        <v>4582000000</v>
      </c>
      <c r="AC31" s="3">
        <v>3886000000</v>
      </c>
      <c r="AD31" s="3">
        <v>5713000000</v>
      </c>
      <c r="AE31" s="3">
        <v>11331000000</v>
      </c>
      <c r="AF31"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Full List</vt:lpstr>
      <vt:lpstr>Dow 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Dill</dc:creator>
  <cp:lastModifiedBy>Todd Dill</cp:lastModifiedBy>
  <dcterms:created xsi:type="dcterms:W3CDTF">2023-08-08T14:57:04Z</dcterms:created>
  <dcterms:modified xsi:type="dcterms:W3CDTF">2023-09-07T15:30:05Z</dcterms:modified>
</cp:coreProperties>
</file>