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calDev\Garden\"/>
    </mc:Choice>
  </mc:AlternateContent>
  <xr:revisionPtr revIDLastSave="0" documentId="13_ncr:1_{43DC7F5E-77F2-4667-8FD5-9A47C6072C87}" xr6:coauthVersionLast="47" xr6:coauthVersionMax="47" xr10:uidLastSave="{00000000-0000-0000-0000-000000000000}"/>
  <bookViews>
    <workbookView xWindow="16620" yWindow="-16320" windowWidth="29040" windowHeight="15225" xr2:uid="{EE8D11C2-90D3-6741-A8BA-8ED133959E15}"/>
  </bookViews>
  <sheets>
    <sheet name="UNO" sheetId="1" r:id="rId1"/>
    <sheet name="Power Devices" sheetId="7" r:id="rId2"/>
    <sheet name="Outputs" sheetId="6" r:id="rId3"/>
    <sheet name="HW-125" sheetId="4" r:id="rId4"/>
    <sheet name="HW-550" sheetId="5" r:id="rId5"/>
    <sheet name="Orders" sheetId="2" r:id="rId6"/>
    <sheet name="max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7" i="1" l="1"/>
  <c r="E3" i="6"/>
  <c r="I3" i="2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7" i="1"/>
  <c r="O6" i="1"/>
  <c r="O7" i="1"/>
  <c r="O8" i="1"/>
  <c r="O9" i="1"/>
  <c r="O5" i="1"/>
</calcChain>
</file>

<file path=xl/sharedStrings.xml><?xml version="1.0" encoding="utf-8"?>
<sst xmlns="http://schemas.openxmlformats.org/spreadsheetml/2006/main" count="112" uniqueCount="100">
  <si>
    <t>Pin</t>
  </si>
  <si>
    <t>Function</t>
  </si>
  <si>
    <t>Vin</t>
  </si>
  <si>
    <t>VREF</t>
  </si>
  <si>
    <t>Resistance</t>
  </si>
  <si>
    <t>Current (mA)</t>
  </si>
  <si>
    <t>40mA max
20mA continuous
130mA total</t>
  </si>
  <si>
    <t>https://www3.ntu.edu.sg/home/ehchua/programming/arduino/arduino.html</t>
  </si>
  <si>
    <t>A0</t>
  </si>
  <si>
    <t>A1</t>
  </si>
  <si>
    <t>A2</t>
  </si>
  <si>
    <t>A3</t>
  </si>
  <si>
    <t>~1</t>
  </si>
  <si>
    <t>~3</t>
  </si>
  <si>
    <t>~5</t>
  </si>
  <si>
    <t>~6</t>
  </si>
  <si>
    <t>~9</t>
  </si>
  <si>
    <t>~10</t>
  </si>
  <si>
    <t>~11</t>
  </si>
  <si>
    <t>Voltage input, 7-12.  OK to use with USB programming cable</t>
  </si>
  <si>
    <t>Column1</t>
  </si>
  <si>
    <t>Column2</t>
  </si>
  <si>
    <t>Column3</t>
  </si>
  <si>
    <t>Column4</t>
  </si>
  <si>
    <t>Din</t>
  </si>
  <si>
    <t>Dout</t>
  </si>
  <si>
    <t>PWM out</t>
  </si>
  <si>
    <t></t>
  </si>
  <si>
    <t>https://store.arduino.cc/products/arduino-uno-rev3?_gl=1*157w01n*_ga*MTc1MzMxMzc3Mi4xNjc5NDIwMjM2*_ga_NEXN8H46L5*MTY3OTQyMDIzNS4xLjEuMTY3OTQyMDc3Ny4wLjAuMA..</t>
  </si>
  <si>
    <t>Amazon</t>
  </si>
  <si>
    <t>ORDER # 113-2911384-5590644</t>
  </si>
  <si>
    <t>valves, box, wire, transformer</t>
  </si>
  <si>
    <t>DFRobot</t>
  </si>
  <si>
    <t>soil moisture sensor, terminal block shield, RS485 Shield</t>
  </si>
  <si>
    <t>Vendor</t>
  </si>
  <si>
    <t>Order ID</t>
  </si>
  <si>
    <t>Cost</t>
  </si>
  <si>
    <t>Description</t>
  </si>
  <si>
    <t>Date</t>
  </si>
  <si>
    <t>project cost</t>
  </si>
  <si>
    <t>ORDER # 113-1158905-3512233</t>
  </si>
  <si>
    <t>Real Time Clock</t>
  </si>
  <si>
    <t>ThermoDataOut</t>
  </si>
  <si>
    <t>ThermoChipSelect</t>
  </si>
  <si>
    <t>ThermoClock</t>
  </si>
  <si>
    <t>SD_ChipSelect</t>
  </si>
  <si>
    <t>SD_Clock</t>
  </si>
  <si>
    <t>SD_MOSI</t>
  </si>
  <si>
    <t>SD_MISO</t>
  </si>
  <si>
    <t>MISO</t>
  </si>
  <si>
    <t>master in slave out</t>
  </si>
  <si>
    <t>MOSI</t>
  </si>
  <si>
    <t>master out slave in</t>
  </si>
  <si>
    <t>Chip Select</t>
  </si>
  <si>
    <t>LO means active</t>
  </si>
  <si>
    <t>SCK</t>
  </si>
  <si>
    <t>Serial Clock</t>
  </si>
  <si>
    <t>DO</t>
  </si>
  <si>
    <t>SPI interface, 12 bit digital</t>
  </si>
  <si>
    <t>Relay 1</t>
  </si>
  <si>
    <t>Relay 2</t>
  </si>
  <si>
    <t>Relay 3</t>
  </si>
  <si>
    <t>Relay 4</t>
  </si>
  <si>
    <t>SD_CLK</t>
  </si>
  <si>
    <t>Optional Relay shield</t>
  </si>
  <si>
    <t>RS485 Shield</t>
  </si>
  <si>
    <t>RTC-1</t>
  </si>
  <si>
    <t>RTC-2</t>
  </si>
  <si>
    <t>AdaFruit RTC USB</t>
  </si>
  <si>
    <t>I think we can use the AdaFruit sensor here</t>
  </si>
  <si>
    <t>DFRobot RS485 Shield</t>
  </si>
  <si>
    <t>Sprinkler 1</t>
  </si>
  <si>
    <t>Sprinkler 2</t>
  </si>
  <si>
    <t>Sprinkler 3</t>
  </si>
  <si>
    <t>So, to answer your question:</t>
  </si>
  <si>
    <t>You are correct that pins 0, 1, 2, 4, 7, 8, 12, and 13 are primarily digital I/O pins.</t>
  </si>
  <si>
    <r>
      <t xml:space="preserve">Pins 3, 5, 6, 9, 10, and 11 can function as either analog inputs or digital I/O pins. </t>
    </r>
    <r>
      <rPr>
        <b/>
        <sz val="12"/>
        <color theme="1"/>
        <rFont val="Calibri"/>
        <family val="2"/>
        <scheme val="minor"/>
      </rPr>
      <t>These pins are not analog outputs.</t>
    </r>
    <r>
      <rPr>
        <sz val="12"/>
        <color theme="1"/>
        <rFont val="Calibri"/>
        <family val="2"/>
        <scheme val="minor"/>
      </rPr>
      <t xml:space="preserve"> There are no true analog output pins on the Arduino Uno (although techniques like PWM can be used to simulate analog outputs).</t>
    </r>
  </si>
  <si>
    <t>Dicrete I/O &amp; anologin or PWMout like 1,3,5,etc
Analog In
(AREF pin can be used to set the max value
NOT MORE THAN 5V though)</t>
  </si>
  <si>
    <t>DIO pins, 8mA max!</t>
  </si>
  <si>
    <t>A4/I2C (SDA)</t>
  </si>
  <si>
    <t>A5/I2C (SCL)</t>
  </si>
  <si>
    <t>Orbit Coil</t>
  </si>
  <si>
    <t>V</t>
  </si>
  <si>
    <t>24VAC</t>
  </si>
  <si>
    <t>A</t>
  </si>
  <si>
    <t>P</t>
  </si>
  <si>
    <t>24VAC transformer</t>
  </si>
  <si>
    <t>12V DC ps</t>
  </si>
  <si>
    <t>To Breakout</t>
  </si>
  <si>
    <t>1 to the relays</t>
  </si>
  <si>
    <t>1 to the soloniods</t>
  </si>
  <si>
    <t>1 to vin pin</t>
  </si>
  <si>
    <t>110 cord</t>
  </si>
  <si>
    <t>1 to 24VAC</t>
  </si>
  <si>
    <t>1 to 12 VDC ps</t>
  </si>
  <si>
    <t>Box Connections</t>
  </si>
  <si>
    <t>110 in</t>
  </si>
  <si>
    <t>solonoid out</t>
  </si>
  <si>
    <t>RS485</t>
  </si>
  <si>
    <t>2 pair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</si>
</sst>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4"/>
      <color rgb="FF4E5B6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</fills>
  <borders count="9">
    <border>
      <left/>
      <right/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  <border>
      <left/>
      <right/>
      <top/>
      <bottom style="thin">
        <color theme="5" tint="0.39997558519241921"/>
      </bottom>
      <diagonal/>
    </border>
    <border>
      <left/>
      <right style="thin">
        <color theme="5" tint="0.39997558519241921"/>
      </right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34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0" fillId="3" borderId="4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0" fillId="3" borderId="0" xfId="0" applyFill="1" applyAlignment="1">
      <alignment horizontal="right"/>
    </xf>
    <xf numFmtId="0" fontId="0" fillId="0" borderId="0" xfId="0" applyAlignment="1">
      <alignment wrapText="1"/>
    </xf>
    <xf numFmtId="44" fontId="0" fillId="0" borderId="0" xfId="1" applyFont="1"/>
    <xf numFmtId="44" fontId="2" fillId="0" borderId="0" xfId="1" applyFont="1"/>
    <xf numFmtId="0" fontId="2" fillId="0" borderId="0" xfId="0" applyFont="1" applyAlignment="1">
      <alignment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4" fontId="0" fillId="0" borderId="0" xfId="0" applyNumberFormat="1"/>
    <xf numFmtId="0" fontId="2" fillId="0" borderId="0" xfId="0" applyFont="1"/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wrapText="1" inden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5" fillId="0" borderId="0" xfId="0" applyFont="1" applyAlignme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jpeg"/><Relationship Id="rId7" Type="http://schemas.openxmlformats.org/officeDocument/2006/relationships/image" Target="../media/image14.jpeg"/><Relationship Id="rId2" Type="http://schemas.openxmlformats.org/officeDocument/2006/relationships/image" Target="../media/image9.jpeg"/><Relationship Id="rId1" Type="http://schemas.openxmlformats.org/officeDocument/2006/relationships/image" Target="../media/image8.jpeg"/><Relationship Id="rId6" Type="http://schemas.openxmlformats.org/officeDocument/2006/relationships/image" Target="../media/image13.jpeg"/><Relationship Id="rId5" Type="http://schemas.openxmlformats.org/officeDocument/2006/relationships/image" Target="../media/image12.jpeg"/><Relationship Id="rId4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50800</xdr:colOff>
      <xdr:row>0</xdr:row>
      <xdr:rowOff>0</xdr:rowOff>
    </xdr:from>
    <xdr:to>
      <xdr:col>25</xdr:col>
      <xdr:colOff>389890</xdr:colOff>
      <xdr:row>26</xdr:row>
      <xdr:rowOff>114849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FA119B-1E21-0C37-2DBF-AF553DE6B8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49700" y="0"/>
          <a:ext cx="7772400" cy="5401859"/>
        </a:xfrm>
        <a:prstGeom prst="rect">
          <a:avLst/>
        </a:prstGeom>
      </xdr:spPr>
    </xdr:pic>
    <xdr:clientData/>
  </xdr:twoCellAnchor>
  <xdr:twoCellAnchor editAs="oneCell">
    <xdr:from>
      <xdr:col>15</xdr:col>
      <xdr:colOff>114299</xdr:colOff>
      <xdr:row>28</xdr:row>
      <xdr:rowOff>76200</xdr:rowOff>
    </xdr:from>
    <xdr:to>
      <xdr:col>32</xdr:col>
      <xdr:colOff>798830</xdr:colOff>
      <xdr:row>76</xdr:row>
      <xdr:rowOff>29210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7F4E122-E503-3296-E07B-0E3E1D99BA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18299" y="5562600"/>
          <a:ext cx="14721841" cy="10515600"/>
        </a:xfrm>
        <a:prstGeom prst="rect">
          <a:avLst/>
        </a:prstGeom>
      </xdr:spPr>
    </xdr:pic>
    <xdr:clientData/>
  </xdr:twoCellAnchor>
  <xdr:twoCellAnchor editAs="oneCell">
    <xdr:from>
      <xdr:col>3</xdr:col>
      <xdr:colOff>221673</xdr:colOff>
      <xdr:row>35</xdr:row>
      <xdr:rowOff>69273</xdr:rowOff>
    </xdr:from>
    <xdr:to>
      <xdr:col>5</xdr:col>
      <xdr:colOff>807918</xdr:colOff>
      <xdr:row>63</xdr:row>
      <xdr:rowOff>28767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3AC1227-0D47-42BE-A665-C2CC966275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67200" y="7661564"/>
          <a:ext cx="6723809" cy="5390476"/>
        </a:xfrm>
        <a:prstGeom prst="rect">
          <a:avLst/>
        </a:prstGeom>
      </xdr:spPr>
    </xdr:pic>
    <xdr:clientData/>
  </xdr:twoCellAnchor>
  <xdr:twoCellAnchor editAs="oneCell">
    <xdr:from>
      <xdr:col>2</xdr:col>
      <xdr:colOff>1246909</xdr:colOff>
      <xdr:row>65</xdr:row>
      <xdr:rowOff>138545</xdr:rowOff>
    </xdr:from>
    <xdr:to>
      <xdr:col>8</xdr:col>
      <xdr:colOff>601862</xdr:colOff>
      <xdr:row>115</xdr:row>
      <xdr:rowOff>17505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39B6CF6-7E64-5190-851C-6918238321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10000" y="13549745"/>
          <a:ext cx="9257143" cy="9580952"/>
        </a:xfrm>
        <a:prstGeom prst="rect">
          <a:avLst/>
        </a:prstGeom>
      </xdr:spPr>
    </xdr:pic>
    <xdr:clientData/>
  </xdr:twoCellAnchor>
  <xdr:twoCellAnchor editAs="oneCell">
    <xdr:from>
      <xdr:col>10</xdr:col>
      <xdr:colOff>55419</xdr:colOff>
      <xdr:row>79</xdr:row>
      <xdr:rowOff>138546</xdr:rowOff>
    </xdr:from>
    <xdr:to>
      <xdr:col>20</xdr:col>
      <xdr:colOff>591998</xdr:colOff>
      <xdr:row>104</xdr:row>
      <xdr:rowOff>47550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273DA7E-A88C-6F2D-55DA-1DC63D452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284037" y="16265237"/>
          <a:ext cx="9209524" cy="4761905"/>
        </a:xfrm>
        <a:prstGeom prst="rect">
          <a:avLst/>
        </a:prstGeom>
      </xdr:spPr>
    </xdr:pic>
    <xdr:clientData/>
  </xdr:twoCellAnchor>
  <xdr:twoCellAnchor editAs="oneCell">
    <xdr:from>
      <xdr:col>10</xdr:col>
      <xdr:colOff>152401</xdr:colOff>
      <xdr:row>104</xdr:row>
      <xdr:rowOff>83127</xdr:rowOff>
    </xdr:from>
    <xdr:to>
      <xdr:col>20</xdr:col>
      <xdr:colOff>599455</xdr:colOff>
      <xdr:row>134</xdr:row>
      <xdr:rowOff>87076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90DD8C3-864B-33E6-E7F4-8EA7AA3EA9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381019" y="21058909"/>
          <a:ext cx="9123809" cy="5819048"/>
        </a:xfrm>
        <a:prstGeom prst="rect">
          <a:avLst/>
        </a:prstGeom>
      </xdr:spPr>
    </xdr:pic>
    <xdr:clientData/>
  </xdr:twoCellAnchor>
  <xdr:twoCellAnchor editAs="oneCell">
    <xdr:from>
      <xdr:col>10</xdr:col>
      <xdr:colOff>83127</xdr:colOff>
      <xdr:row>134</xdr:row>
      <xdr:rowOff>166255</xdr:rowOff>
    </xdr:from>
    <xdr:to>
      <xdr:col>20</xdr:col>
      <xdr:colOff>562563</xdr:colOff>
      <xdr:row>156</xdr:row>
      <xdr:rowOff>85721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4AF092E-D5B1-6385-C4AD-BBD0182559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311745" y="26960946"/>
          <a:ext cx="9152381" cy="41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381000</xdr:colOff>
      <xdr:row>10</xdr:row>
      <xdr:rowOff>22860</xdr:rowOff>
    </xdr:from>
    <xdr:to>
      <xdr:col>11</xdr:col>
      <xdr:colOff>83820</xdr:colOff>
      <xdr:row>18</xdr:row>
      <xdr:rowOff>152400</xdr:rowOff>
    </xdr:to>
    <xdr:pic>
      <xdr:nvPicPr>
        <xdr:cNvPr id="2" name="Picture 1" descr="Karyoosi LED Power Supply 12V - LED Driver 12W 1A- 110V AC to 12V DC Converter for LED Strip, Spotlight Cabinet Lights, and Indoor Lighting, Opens in a new tab">
          <a:extLst>
            <a:ext uri="{FF2B5EF4-FFF2-40B4-BE49-F238E27FC236}">
              <a16:creationId xmlns:a16="http://schemas.microsoft.com/office/drawing/2014/main" id="{19CC7BD4-34D2-61A0-78F2-5E37218385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2004060"/>
          <a:ext cx="1714500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228600</xdr:colOff>
      <xdr:row>0</xdr:row>
      <xdr:rowOff>83820</xdr:rowOff>
    </xdr:from>
    <xdr:to>
      <xdr:col>10</xdr:col>
      <xdr:colOff>601980</xdr:colOff>
      <xdr:row>9</xdr:row>
      <xdr:rowOff>15240</xdr:rowOff>
    </xdr:to>
    <xdr:pic>
      <xdr:nvPicPr>
        <xdr:cNvPr id="3" name="Picture 2" descr="Newhouse Hardware 3TRAN Tri-Volt (8vac/10VA, 16vac/10VA or 24vac/20VA) Transformer for for Ring, Nest and Standard Doorbells 1pk, Opens in a new tab">
          <a:extLst>
            <a:ext uri="{FF2B5EF4-FFF2-40B4-BE49-F238E27FC236}">
              <a16:creationId xmlns:a16="http://schemas.microsoft.com/office/drawing/2014/main" id="{D590F1D1-9B8E-A0C4-AB6C-A09696B014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83820"/>
          <a:ext cx="1714500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160020</xdr:colOff>
      <xdr:row>0</xdr:row>
      <xdr:rowOff>73660</xdr:rowOff>
    </xdr:from>
    <xdr:to>
      <xdr:col>15</xdr:col>
      <xdr:colOff>236220</xdr:colOff>
      <xdr:row>9</xdr:row>
      <xdr:rowOff>129540</xdr:rowOff>
    </xdr:to>
    <xdr:pic>
      <xdr:nvPicPr>
        <xdr:cNvPr id="4" name="Picture 3" descr="Terminal Block Shield for Arduino">
          <a:extLst>
            <a:ext uri="{FF2B5EF4-FFF2-40B4-BE49-F238E27FC236}">
              <a16:creationId xmlns:a16="http://schemas.microsoft.com/office/drawing/2014/main" id="{6DB7C7DD-59F5-A475-5C9B-893D5BEDA3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48700" y="73660"/>
          <a:ext cx="2758440" cy="1838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19050</xdr:colOff>
      <xdr:row>11</xdr:row>
      <xdr:rowOff>42244</xdr:rowOff>
    </xdr:from>
    <xdr:to>
      <xdr:col>15</xdr:col>
      <xdr:colOff>323850</xdr:colOff>
      <xdr:row>20</xdr:row>
      <xdr:rowOff>160019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EE9C2DC-2B9B-0140-EA4A-2F9D01F70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2137744"/>
          <a:ext cx="2305050" cy="1832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299198</xdr:colOff>
      <xdr:row>0</xdr:row>
      <xdr:rowOff>133349</xdr:rowOff>
    </xdr:from>
    <xdr:to>
      <xdr:col>18</xdr:col>
      <xdr:colOff>315719</xdr:colOff>
      <xdr:row>7</xdr:row>
      <xdr:rowOff>98611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D760B13-4E12-C1DB-7241-98C90FD88C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68469" y="133349"/>
          <a:ext cx="1361226" cy="13458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640080</xdr:colOff>
      <xdr:row>0</xdr:row>
      <xdr:rowOff>109410</xdr:rowOff>
    </xdr:from>
    <xdr:to>
      <xdr:col>24</xdr:col>
      <xdr:colOff>152400</xdr:colOff>
      <xdr:row>11</xdr:row>
      <xdr:rowOff>83819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723F6FC-BAC0-9D06-0F6D-45C6734A06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37920" y="109410"/>
          <a:ext cx="3535680" cy="23213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651164</xdr:colOff>
      <xdr:row>14</xdr:row>
      <xdr:rowOff>95250</xdr:rowOff>
    </xdr:from>
    <xdr:to>
      <xdr:col>20</xdr:col>
      <xdr:colOff>560054</xdr:colOff>
      <xdr:row>24</xdr:row>
      <xdr:rowOff>38100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D64FAF1-D8DF-9A71-973F-B1D5379CC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09864" y="2762250"/>
          <a:ext cx="1909140" cy="1847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8319D-5855-3844-AD09-1434B0EA5DFB}">
  <dimension ref="A1:O57"/>
  <sheetViews>
    <sheetView tabSelected="1" topLeftCell="A25" zoomScale="70" zoomScaleNormal="70" workbookViewId="0">
      <selection activeCell="J57" sqref="J57"/>
    </sheetView>
  </sheetViews>
  <sheetFormatPr defaultColWidth="11.19921875" defaultRowHeight="15.6" x14ac:dyDescent="0.6"/>
  <cols>
    <col min="1" max="1" width="18.8984375" bestFit="1" customWidth="1"/>
    <col min="2" max="2" width="14.796875" customWidth="1"/>
    <col min="3" max="3" width="19.5" customWidth="1"/>
    <col min="5" max="5" width="69.296875" customWidth="1"/>
    <col min="7" max="7" width="14" bestFit="1" customWidth="1"/>
    <col min="8" max="8" width="4.69921875" style="2" customWidth="1"/>
    <col min="10" max="10" width="9.44921875" customWidth="1"/>
    <col min="11" max="12" width="11.796875" customWidth="1"/>
  </cols>
  <sheetData>
    <row r="1" spans="1:15" x14ac:dyDescent="0.6">
      <c r="C1" t="s">
        <v>7</v>
      </c>
      <c r="N1" t="s">
        <v>3</v>
      </c>
      <c r="O1">
        <v>5</v>
      </c>
    </row>
    <row r="2" spans="1:15" x14ac:dyDescent="0.6">
      <c r="C2" t="s">
        <v>28</v>
      </c>
    </row>
    <row r="4" spans="1:15" x14ac:dyDescent="0.6">
      <c r="D4" s="3" t="s">
        <v>0</v>
      </c>
      <c r="E4" s="3" t="s">
        <v>1</v>
      </c>
      <c r="I4" t="s">
        <v>78</v>
      </c>
      <c r="N4" t="s">
        <v>4</v>
      </c>
      <c r="O4" t="s">
        <v>5</v>
      </c>
    </row>
    <row r="5" spans="1:15" x14ac:dyDescent="0.6">
      <c r="D5" s="6" t="s">
        <v>20</v>
      </c>
      <c r="E5" s="7" t="s">
        <v>21</v>
      </c>
      <c r="F5" s="7" t="s">
        <v>22</v>
      </c>
      <c r="G5" s="8" t="s">
        <v>23</v>
      </c>
      <c r="H5" s="17"/>
      <c r="N5">
        <v>220</v>
      </c>
      <c r="O5" s="1">
        <f>$O$1/N5*1000</f>
        <v>22.727272727272727</v>
      </c>
    </row>
    <row r="6" spans="1:15" x14ac:dyDescent="0.6">
      <c r="D6" s="9" t="s">
        <v>2</v>
      </c>
      <c r="E6" s="10" t="s">
        <v>19</v>
      </c>
      <c r="F6" s="10"/>
      <c r="G6" s="11"/>
      <c r="H6" s="18"/>
      <c r="N6">
        <v>500</v>
      </c>
      <c r="O6" s="1">
        <f>$O$1/N6*1000</f>
        <v>10</v>
      </c>
    </row>
    <row r="7" spans="1:15" x14ac:dyDescent="0.6">
      <c r="B7" s="30" t="s">
        <v>70</v>
      </c>
      <c r="C7" s="32" t="s">
        <v>65</v>
      </c>
      <c r="D7" s="12">
        <v>0</v>
      </c>
      <c r="E7" s="29" t="s">
        <v>6</v>
      </c>
      <c r="F7" s="13"/>
      <c r="G7" s="14"/>
      <c r="H7" s="2">
        <f>D7</f>
        <v>0</v>
      </c>
      <c r="N7">
        <v>1000</v>
      </c>
      <c r="O7" s="1">
        <f>$O$1/N7*1000</f>
        <v>5</v>
      </c>
    </row>
    <row r="8" spans="1:15" x14ac:dyDescent="0.6">
      <c r="A8" t="s">
        <v>64</v>
      </c>
      <c r="B8" s="30"/>
      <c r="C8" s="32"/>
      <c r="D8" s="15" t="s">
        <v>12</v>
      </c>
      <c r="E8" s="30"/>
      <c r="F8" s="10"/>
      <c r="G8" s="11"/>
      <c r="H8" s="18" t="str">
        <f t="shared" ref="H8:H26" si="0">D8</f>
        <v>~1</v>
      </c>
      <c r="N8">
        <v>5000</v>
      </c>
      <c r="O8" s="1">
        <f>$O$1/N8*1000</f>
        <v>1</v>
      </c>
    </row>
    <row r="9" spans="1:15" x14ac:dyDescent="0.6">
      <c r="B9" s="30"/>
      <c r="C9" s="32"/>
      <c r="D9" s="12">
        <v>2</v>
      </c>
      <c r="E9" s="30"/>
      <c r="F9" s="13" t="s">
        <v>24</v>
      </c>
      <c r="G9" s="14"/>
      <c r="H9" s="2">
        <f t="shared" si="0"/>
        <v>2</v>
      </c>
      <c r="J9" s="1"/>
      <c r="K9" s="1"/>
      <c r="L9" s="1"/>
      <c r="N9">
        <v>10000</v>
      </c>
      <c r="O9" s="1">
        <f>$O$1/N9*1000</f>
        <v>0.5</v>
      </c>
    </row>
    <row r="10" spans="1:15" x14ac:dyDescent="0.6">
      <c r="D10" s="15" t="s">
        <v>13</v>
      </c>
      <c r="E10" s="30"/>
      <c r="F10" s="10" t="s">
        <v>24</v>
      </c>
      <c r="G10" s="11"/>
      <c r="H10" s="18" t="str">
        <f t="shared" si="0"/>
        <v>~3</v>
      </c>
      <c r="J10" s="1"/>
      <c r="K10" s="1"/>
      <c r="L10" s="1"/>
    </row>
    <row r="11" spans="1:15" x14ac:dyDescent="0.6">
      <c r="A11" t="s">
        <v>59</v>
      </c>
      <c r="B11" s="30" t="s">
        <v>69</v>
      </c>
      <c r="C11" t="s">
        <v>42</v>
      </c>
      <c r="D11" s="12">
        <v>4</v>
      </c>
      <c r="E11" s="30"/>
      <c r="F11" s="13" t="s">
        <v>25</v>
      </c>
      <c r="G11" s="14"/>
      <c r="H11" s="2">
        <f t="shared" si="0"/>
        <v>4</v>
      </c>
      <c r="J11" s="1"/>
      <c r="K11" s="1"/>
      <c r="L11" s="1"/>
    </row>
    <row r="12" spans="1:15" x14ac:dyDescent="0.6">
      <c r="B12" s="30"/>
      <c r="C12" t="s">
        <v>43</v>
      </c>
      <c r="D12" s="15" t="s">
        <v>14</v>
      </c>
      <c r="E12" s="30"/>
      <c r="F12" s="10" t="s">
        <v>25</v>
      </c>
      <c r="G12" s="11"/>
      <c r="H12" s="18" t="str">
        <f t="shared" si="0"/>
        <v>~5</v>
      </c>
      <c r="J12" s="1"/>
      <c r="K12" s="1"/>
      <c r="L12" s="1"/>
    </row>
    <row r="13" spans="1:15" x14ac:dyDescent="0.6">
      <c r="A13" t="s">
        <v>27</v>
      </c>
      <c r="B13" s="30"/>
      <c r="C13" t="s">
        <v>44</v>
      </c>
      <c r="D13" s="12" t="s">
        <v>15</v>
      </c>
      <c r="E13" s="30"/>
      <c r="F13" s="13" t="s">
        <v>25</v>
      </c>
      <c r="G13" s="14"/>
      <c r="H13" s="2" t="str">
        <f t="shared" si="0"/>
        <v>~6</v>
      </c>
      <c r="J13" s="1"/>
      <c r="K13" s="1"/>
      <c r="L13" s="1"/>
    </row>
    <row r="14" spans="1:15" x14ac:dyDescent="0.6">
      <c r="A14" t="s">
        <v>60</v>
      </c>
      <c r="C14" t="s">
        <v>71</v>
      </c>
      <c r="D14" s="15">
        <v>7</v>
      </c>
      <c r="E14" s="30"/>
      <c r="F14" s="10" t="s">
        <v>25</v>
      </c>
      <c r="G14" s="11"/>
      <c r="H14" s="18">
        <f t="shared" si="0"/>
        <v>7</v>
      </c>
      <c r="J14" s="1"/>
      <c r="K14" s="1"/>
      <c r="L14" s="1"/>
    </row>
    <row r="15" spans="1:15" x14ac:dyDescent="0.6">
      <c r="A15" t="s">
        <v>61</v>
      </c>
      <c r="C15" t="s">
        <v>72</v>
      </c>
      <c r="D15" s="12">
        <v>8</v>
      </c>
      <c r="E15" s="30"/>
      <c r="F15" s="13" t="s">
        <v>25</v>
      </c>
      <c r="G15" s="14"/>
      <c r="H15" s="2">
        <f t="shared" si="0"/>
        <v>8</v>
      </c>
      <c r="J15" s="1"/>
      <c r="K15" s="1"/>
      <c r="L15" s="1"/>
    </row>
    <row r="16" spans="1:15" x14ac:dyDescent="0.6">
      <c r="C16" t="s">
        <v>73</v>
      </c>
      <c r="D16" s="15" t="s">
        <v>16</v>
      </c>
      <c r="E16" s="30"/>
      <c r="F16" s="10" t="s">
        <v>26</v>
      </c>
      <c r="G16" s="11"/>
      <c r="H16" s="18" t="str">
        <f t="shared" si="0"/>
        <v>~9</v>
      </c>
      <c r="J16" s="1"/>
      <c r="K16" s="1"/>
      <c r="L16" s="1"/>
    </row>
    <row r="17" spans="1:12" x14ac:dyDescent="0.6">
      <c r="B17" s="30" t="s">
        <v>68</v>
      </c>
      <c r="C17" t="s">
        <v>45</v>
      </c>
      <c r="D17" s="12" t="s">
        <v>17</v>
      </c>
      <c r="E17" s="30"/>
      <c r="F17" s="13" t="s">
        <v>25</v>
      </c>
      <c r="G17" s="14"/>
      <c r="H17" s="2" t="str">
        <f t="shared" si="0"/>
        <v>~10</v>
      </c>
      <c r="J17" s="1"/>
      <c r="K17" s="1"/>
      <c r="L17" s="1"/>
    </row>
    <row r="18" spans="1:12" x14ac:dyDescent="0.6">
      <c r="B18" s="30"/>
      <c r="C18" t="s">
        <v>47</v>
      </c>
      <c r="D18" s="15" t="s">
        <v>18</v>
      </c>
      <c r="E18" s="30"/>
      <c r="F18" s="10" t="s">
        <v>25</v>
      </c>
      <c r="G18" s="11"/>
      <c r="H18" s="18" t="str">
        <f t="shared" si="0"/>
        <v>~11</v>
      </c>
      <c r="J18" s="1"/>
      <c r="K18" s="1"/>
      <c r="L18" s="1"/>
    </row>
    <row r="19" spans="1:12" x14ac:dyDescent="0.6">
      <c r="A19" t="s">
        <v>62</v>
      </c>
      <c r="B19" s="30"/>
      <c r="C19" t="s">
        <v>48</v>
      </c>
      <c r="D19" s="12">
        <v>12</v>
      </c>
      <c r="E19" s="30"/>
      <c r="F19" s="13" t="s">
        <v>25</v>
      </c>
      <c r="G19" s="14"/>
      <c r="H19" s="2">
        <f t="shared" si="0"/>
        <v>12</v>
      </c>
      <c r="J19" s="1"/>
      <c r="K19" s="1"/>
      <c r="L19" s="1"/>
    </row>
    <row r="20" spans="1:12" x14ac:dyDescent="0.6">
      <c r="A20" t="s">
        <v>63</v>
      </c>
      <c r="B20" s="30"/>
      <c r="C20" t="s">
        <v>46</v>
      </c>
      <c r="D20" s="15">
        <v>13</v>
      </c>
      <c r="E20" s="31"/>
      <c r="F20" s="10"/>
      <c r="G20" s="11"/>
      <c r="H20" s="18">
        <f t="shared" si="0"/>
        <v>13</v>
      </c>
      <c r="J20" s="1"/>
      <c r="K20" s="1"/>
      <c r="L20" s="1"/>
    </row>
    <row r="21" spans="1:12" x14ac:dyDescent="0.6">
      <c r="D21" s="12" t="s">
        <v>8</v>
      </c>
      <c r="E21" s="29" t="s">
        <v>77</v>
      </c>
      <c r="F21" s="13"/>
      <c r="G21" s="14"/>
      <c r="H21" s="2" t="str">
        <f t="shared" si="0"/>
        <v>A0</v>
      </c>
      <c r="J21" s="1"/>
      <c r="K21" s="1"/>
      <c r="L21" s="1"/>
    </row>
    <row r="22" spans="1:12" x14ac:dyDescent="0.6">
      <c r="D22" s="15" t="s">
        <v>9</v>
      </c>
      <c r="E22" s="30"/>
      <c r="F22" s="10"/>
      <c r="G22" s="11"/>
      <c r="H22" s="18" t="str">
        <f t="shared" si="0"/>
        <v>A1</v>
      </c>
      <c r="J22" s="1"/>
      <c r="K22" s="1"/>
      <c r="L22" s="1"/>
    </row>
    <row r="23" spans="1:12" x14ac:dyDescent="0.6">
      <c r="D23" s="12" t="s">
        <v>10</v>
      </c>
      <c r="E23" s="30"/>
      <c r="F23" s="13"/>
      <c r="G23" s="14"/>
      <c r="H23" s="2" t="str">
        <f t="shared" si="0"/>
        <v>A2</v>
      </c>
      <c r="J23" s="1"/>
      <c r="K23" s="1"/>
      <c r="L23" s="1"/>
    </row>
    <row r="24" spans="1:12" x14ac:dyDescent="0.6">
      <c r="D24" s="15" t="s">
        <v>11</v>
      </c>
      <c r="E24" s="30"/>
      <c r="F24" s="10"/>
      <c r="G24" s="11"/>
      <c r="H24" s="18" t="str">
        <f t="shared" si="0"/>
        <v>A3</v>
      </c>
      <c r="J24" s="1"/>
      <c r="K24" s="1"/>
      <c r="L24" s="1"/>
    </row>
    <row r="25" spans="1:12" x14ac:dyDescent="0.6">
      <c r="B25" s="30" t="s">
        <v>68</v>
      </c>
      <c r="C25" t="s">
        <v>66</v>
      </c>
      <c r="D25" s="12" t="s">
        <v>79</v>
      </c>
      <c r="E25" s="30"/>
      <c r="F25" s="13"/>
      <c r="G25" s="14"/>
      <c r="H25" s="2" t="str">
        <f t="shared" si="0"/>
        <v>A4/I2C (SDA)</v>
      </c>
      <c r="J25" s="1"/>
      <c r="K25" s="1"/>
      <c r="L25" s="1"/>
    </row>
    <row r="26" spans="1:12" x14ac:dyDescent="0.6">
      <c r="B26" s="30"/>
      <c r="C26" t="s">
        <v>67</v>
      </c>
      <c r="D26" s="16" t="s">
        <v>80</v>
      </c>
      <c r="E26" s="31"/>
      <c r="F26" s="4"/>
      <c r="G26" s="5"/>
      <c r="H26" s="18" t="str">
        <f t="shared" si="0"/>
        <v>A5/I2C (SCL)</v>
      </c>
      <c r="J26" s="1"/>
      <c r="K26" s="1"/>
      <c r="L26" s="1"/>
    </row>
    <row r="27" spans="1:12" x14ac:dyDescent="0.6">
      <c r="J27" s="1"/>
      <c r="K27" s="1"/>
      <c r="L27" s="1"/>
    </row>
    <row r="29" spans="1:12" x14ac:dyDescent="0.6">
      <c r="E29" s="26" t="s">
        <v>74</v>
      </c>
    </row>
    <row r="30" spans="1:12" x14ac:dyDescent="0.6">
      <c r="E30" s="27"/>
    </row>
    <row r="31" spans="1:12" x14ac:dyDescent="0.6">
      <c r="E31" s="28" t="s">
        <v>75</v>
      </c>
    </row>
    <row r="32" spans="1:12" ht="62.4" x14ac:dyDescent="0.6">
      <c r="E32" s="28" t="s">
        <v>76</v>
      </c>
    </row>
    <row r="57" spans="10:10" x14ac:dyDescent="0.6">
      <c r="J57" s="33">
        <f>-1-1-1-1-1-1-1-113800110003041-50</f>
        <v>-113800110003098</v>
      </c>
    </row>
  </sheetData>
  <mergeCells count="7">
    <mergeCell ref="E21:E26"/>
    <mergeCell ref="E7:E20"/>
    <mergeCell ref="B17:B20"/>
    <mergeCell ref="C7:C9"/>
    <mergeCell ref="B25:B26"/>
    <mergeCell ref="B11:B13"/>
    <mergeCell ref="B7:B9"/>
  </mergeCells>
  <phoneticPr fontId="3" type="noConversion"/>
  <dataValidations count="1">
    <dataValidation type="list" allowBlank="1" showInputMessage="1" showErrorMessage="1" sqref="I6:I26" xr:uid="{68E601A3-7541-9C4D-8D10-59C0A5EA0953}">
      <formula1>$N$5:$N$9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EE232-8A4E-4761-8288-B8425E5F769C}">
  <dimension ref="B2:F14"/>
  <sheetViews>
    <sheetView zoomScale="70" zoomScaleNormal="70" workbookViewId="0">
      <selection activeCell="C13" sqref="C13"/>
    </sheetView>
  </sheetViews>
  <sheetFormatPr defaultRowHeight="15.6" x14ac:dyDescent="0.6"/>
  <cols>
    <col min="2" max="2" width="16.8984375" bestFit="1" customWidth="1"/>
    <col min="4" max="4" width="11.09765625" bestFit="1" customWidth="1"/>
    <col min="5" max="5" width="13" bestFit="1" customWidth="1"/>
  </cols>
  <sheetData>
    <row r="2" spans="2:6" x14ac:dyDescent="0.6">
      <c r="B2" t="s">
        <v>92</v>
      </c>
      <c r="D2" t="s">
        <v>93</v>
      </c>
      <c r="E2" t="s">
        <v>94</v>
      </c>
    </row>
    <row r="3" spans="2:6" x14ac:dyDescent="0.6">
      <c r="B3" t="s">
        <v>86</v>
      </c>
      <c r="D3" t="s">
        <v>88</v>
      </c>
      <c r="E3" t="s">
        <v>89</v>
      </c>
      <c r="F3" t="s">
        <v>90</v>
      </c>
    </row>
    <row r="4" spans="2:6" x14ac:dyDescent="0.6">
      <c r="B4" t="s">
        <v>87</v>
      </c>
      <c r="D4" t="s">
        <v>91</v>
      </c>
      <c r="E4" t="s">
        <v>89</v>
      </c>
    </row>
    <row r="11" spans="2:6" x14ac:dyDescent="0.6">
      <c r="B11" t="s">
        <v>95</v>
      </c>
    </row>
    <row r="12" spans="2:6" x14ac:dyDescent="0.6">
      <c r="B12" t="s">
        <v>96</v>
      </c>
    </row>
    <row r="13" spans="2:6" x14ac:dyDescent="0.6">
      <c r="B13" t="s">
        <v>97</v>
      </c>
    </row>
    <row r="14" spans="2:6" x14ac:dyDescent="0.6">
      <c r="B14" t="s">
        <v>98</v>
      </c>
      <c r="C14" t="s">
        <v>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DC911-9114-45EF-9049-FE546EDAB983}">
  <dimension ref="B2:E3"/>
  <sheetViews>
    <sheetView workbookViewId="0">
      <selection activeCell="E4" sqref="E4"/>
    </sheetView>
  </sheetViews>
  <sheetFormatPr defaultRowHeight="15.6" x14ac:dyDescent="0.6"/>
  <sheetData>
    <row r="2" spans="2:5" x14ac:dyDescent="0.6">
      <c r="C2" t="s">
        <v>82</v>
      </c>
      <c r="D2" t="s">
        <v>84</v>
      </c>
      <c r="E2" t="s">
        <v>85</v>
      </c>
    </row>
    <row r="3" spans="2:5" x14ac:dyDescent="0.6">
      <c r="B3" t="s">
        <v>81</v>
      </c>
      <c r="C3" t="s">
        <v>83</v>
      </c>
      <c r="D3">
        <v>0.2</v>
      </c>
      <c r="E3">
        <f>24*0.2</f>
        <v>4.8000000000000007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30668-64F1-4276-9521-4E59789CD44C}">
  <dimension ref="B2:C5"/>
  <sheetViews>
    <sheetView workbookViewId="0">
      <selection activeCell="C6" sqref="C6"/>
    </sheetView>
  </sheetViews>
  <sheetFormatPr defaultRowHeight="15.6" x14ac:dyDescent="0.6"/>
  <cols>
    <col min="2" max="2" width="13.296875" customWidth="1"/>
    <col min="3" max="3" width="17.09765625" bestFit="1" customWidth="1"/>
  </cols>
  <sheetData>
    <row r="2" spans="2:3" x14ac:dyDescent="0.6">
      <c r="B2" t="s">
        <v>49</v>
      </c>
      <c r="C2" t="s">
        <v>50</v>
      </c>
    </row>
    <row r="3" spans="2:3" x14ac:dyDescent="0.6">
      <c r="B3" t="s">
        <v>51</v>
      </c>
      <c r="C3" t="s">
        <v>52</v>
      </c>
    </row>
    <row r="4" spans="2:3" x14ac:dyDescent="0.6">
      <c r="B4" t="s">
        <v>53</v>
      </c>
      <c r="C4" t="s">
        <v>54</v>
      </c>
    </row>
    <row r="5" spans="2:3" x14ac:dyDescent="0.6">
      <c r="B5" t="s">
        <v>55</v>
      </c>
      <c r="C5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BAE3B-4AE9-4ED0-BBC3-9B3FE3147299}">
  <dimension ref="B2:C3"/>
  <sheetViews>
    <sheetView workbookViewId="0">
      <selection activeCell="B4" sqref="B4"/>
    </sheetView>
  </sheetViews>
  <sheetFormatPr defaultRowHeight="15.6" x14ac:dyDescent="0.6"/>
  <cols>
    <col min="2" max="2" width="14.5" bestFit="1" customWidth="1"/>
    <col min="3" max="3" width="23" bestFit="1" customWidth="1"/>
  </cols>
  <sheetData>
    <row r="2" spans="2:3" x14ac:dyDescent="0.6">
      <c r="B2" t="s">
        <v>42</v>
      </c>
    </row>
    <row r="3" spans="2:3" x14ac:dyDescent="0.6">
      <c r="B3" t="s">
        <v>57</v>
      </c>
      <c r="C3" t="s">
        <v>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3F09E-F99C-4195-B6ED-A15B0822DB78}">
  <dimension ref="B2:I5"/>
  <sheetViews>
    <sheetView workbookViewId="0">
      <selection activeCell="F10" sqref="F10"/>
    </sheetView>
  </sheetViews>
  <sheetFormatPr defaultRowHeight="15.6" x14ac:dyDescent="0.6"/>
  <cols>
    <col min="2" max="3" width="13.19921875" style="23" customWidth="1"/>
    <col min="4" max="4" width="27.19921875" style="23" bestFit="1" customWidth="1"/>
    <col min="5" max="5" width="8.59765625" style="20" bestFit="1" customWidth="1"/>
    <col min="6" max="6" width="26.296875" style="19" bestFit="1" customWidth="1"/>
    <col min="8" max="8" width="10.69921875" bestFit="1" customWidth="1"/>
  </cols>
  <sheetData>
    <row r="2" spans="2:9" x14ac:dyDescent="0.6">
      <c r="B2" s="3" t="s">
        <v>34</v>
      </c>
      <c r="C2" s="3" t="s">
        <v>38</v>
      </c>
      <c r="D2" s="3" t="s">
        <v>35</v>
      </c>
      <c r="E2" s="21" t="s">
        <v>36</v>
      </c>
      <c r="F2" s="22" t="s">
        <v>37</v>
      </c>
    </row>
    <row r="3" spans="2:9" x14ac:dyDescent="0.6">
      <c r="B3" s="23" t="s">
        <v>29</v>
      </c>
      <c r="C3" s="24">
        <v>45403</v>
      </c>
      <c r="D3" s="23" t="s">
        <v>30</v>
      </c>
      <c r="E3" s="20">
        <v>178.65</v>
      </c>
      <c r="F3" s="19" t="s">
        <v>31</v>
      </c>
      <c r="H3" t="s">
        <v>39</v>
      </c>
      <c r="I3" s="25">
        <f>SUM(E:E)</f>
        <v>314.13</v>
      </c>
    </row>
    <row r="4" spans="2:9" ht="31.2" x14ac:dyDescent="0.6">
      <c r="B4" s="23" t="s">
        <v>32</v>
      </c>
      <c r="C4" s="24">
        <v>45403</v>
      </c>
      <c r="D4" s="23">
        <v>295649</v>
      </c>
      <c r="E4" s="20">
        <v>122.8</v>
      </c>
      <c r="F4" s="19" t="s">
        <v>33</v>
      </c>
    </row>
    <row r="5" spans="2:9" x14ac:dyDescent="0.6">
      <c r="B5" s="23" t="s">
        <v>29</v>
      </c>
      <c r="C5" s="24">
        <v>45403</v>
      </c>
      <c r="D5" s="23" t="s">
        <v>40</v>
      </c>
      <c r="E5" s="20">
        <v>12.68</v>
      </c>
      <c r="F5" s="19" t="s">
        <v>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18903-881A-4E0D-89E4-970FB865AE8B}">
  <dimension ref="A1"/>
  <sheetViews>
    <sheetView workbookViewId="0">
      <selection activeCell="B2" sqref="B2:F4"/>
    </sheetView>
  </sheetViews>
  <sheetFormatPr defaultRowHeight="15.6" x14ac:dyDescent="0.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UNO</vt:lpstr>
      <vt:lpstr>Power Devices</vt:lpstr>
      <vt:lpstr>Outputs</vt:lpstr>
      <vt:lpstr>HW-125</vt:lpstr>
      <vt:lpstr>HW-550</vt:lpstr>
      <vt:lpstr>Orders</vt:lpstr>
      <vt:lpstr>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Todd Rudberg</cp:lastModifiedBy>
  <dcterms:created xsi:type="dcterms:W3CDTF">2023-03-21T17:45:39Z</dcterms:created>
  <dcterms:modified xsi:type="dcterms:W3CDTF">2024-05-02T14:33:00Z</dcterms:modified>
</cp:coreProperties>
</file>