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.torre\Documents\"/>
    </mc:Choice>
  </mc:AlternateContent>
  <xr:revisionPtr revIDLastSave="0" documentId="8_{7595A5B1-C35C-49EB-BB6B-4F0A745AFB86}" xr6:coauthVersionLast="47" xr6:coauthVersionMax="47" xr10:uidLastSave="{00000000-0000-0000-0000-000000000000}"/>
  <bookViews>
    <workbookView xWindow="-120" yWindow="-120" windowWidth="29040" windowHeight="15840" xr2:uid="{111077A8-509E-425B-ABDB-05B43E9866A8}"/>
  </bookViews>
  <sheets>
    <sheet name="Foglio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1" l="1"/>
  <c r="H23" i="1"/>
  <c r="G23" i="1"/>
  <c r="E23" i="1"/>
  <c r="D23" i="1"/>
  <c r="C23" i="1"/>
  <c r="R22" i="1"/>
  <c r="H22" i="1"/>
  <c r="G22" i="1"/>
  <c r="E22" i="1"/>
  <c r="D22" i="1"/>
  <c r="C22" i="1"/>
  <c r="R21" i="1"/>
  <c r="H21" i="1"/>
  <c r="G21" i="1"/>
  <c r="E21" i="1"/>
  <c r="D21" i="1"/>
  <c r="C21" i="1"/>
  <c r="R20" i="1"/>
  <c r="H20" i="1"/>
  <c r="G20" i="1"/>
  <c r="E20" i="1"/>
  <c r="D20" i="1"/>
  <c r="C20" i="1"/>
  <c r="R19" i="1"/>
  <c r="H19" i="1"/>
  <c r="G19" i="1"/>
  <c r="E19" i="1"/>
  <c r="D19" i="1"/>
  <c r="C19" i="1"/>
  <c r="R18" i="1"/>
  <c r="H18" i="1"/>
  <c r="G18" i="1"/>
  <c r="E18" i="1"/>
  <c r="D18" i="1"/>
  <c r="C18" i="1"/>
  <c r="R17" i="1"/>
  <c r="H17" i="1"/>
  <c r="G17" i="1"/>
  <c r="E17" i="1"/>
  <c r="D17" i="1"/>
  <c r="C17" i="1"/>
  <c r="R16" i="1"/>
  <c r="H16" i="1"/>
  <c r="G16" i="1"/>
  <c r="E16" i="1"/>
  <c r="D16" i="1"/>
  <c r="C16" i="1"/>
  <c r="R15" i="1"/>
  <c r="H15" i="1"/>
  <c r="G15" i="1"/>
  <c r="E15" i="1"/>
  <c r="D15" i="1"/>
  <c r="C15" i="1"/>
  <c r="R14" i="1"/>
  <c r="H14" i="1"/>
  <c r="G14" i="1"/>
  <c r="E14" i="1"/>
  <c r="D14" i="1"/>
  <c r="C14" i="1"/>
  <c r="R13" i="1"/>
  <c r="H13" i="1"/>
  <c r="G13" i="1"/>
  <c r="E13" i="1"/>
  <c r="D13" i="1"/>
  <c r="C13" i="1"/>
  <c r="R12" i="1"/>
  <c r="H12" i="1"/>
  <c r="G12" i="1"/>
  <c r="E12" i="1"/>
  <c r="D12" i="1"/>
  <c r="C12" i="1"/>
  <c r="R11" i="1"/>
  <c r="H11" i="1"/>
  <c r="G11" i="1"/>
  <c r="E11" i="1"/>
  <c r="D11" i="1"/>
  <c r="C11" i="1"/>
  <c r="R10" i="1"/>
  <c r="H10" i="1"/>
  <c r="G10" i="1"/>
  <c r="E10" i="1"/>
  <c r="D10" i="1"/>
  <c r="C10" i="1"/>
</calcChain>
</file>

<file path=xl/sharedStrings.xml><?xml version="1.0" encoding="utf-8"?>
<sst xmlns="http://schemas.openxmlformats.org/spreadsheetml/2006/main" count="139" uniqueCount="75">
  <si>
    <t>N. ORDINE/PROGR. VIAGGIO</t>
  </si>
  <si>
    <t>RAGIONE SOCIALE CARICO</t>
  </si>
  <si>
    <t>INDIRIZZO CARICO</t>
  </si>
  <si>
    <t>LOCALITA CARICO</t>
  </si>
  <si>
    <t>PROV CARICO</t>
  </si>
  <si>
    <t>DATA CARICO</t>
  </si>
  <si>
    <t>ORA CARICO</t>
  </si>
  <si>
    <t>ORA CARICO A</t>
  </si>
  <si>
    <t>CARICO ORARIO TASSATIVO</t>
  </si>
  <si>
    <t>RAGIONE SOCIALE SCARICO</t>
  </si>
  <si>
    <t>INDIRIZZO SCARICO</t>
  </si>
  <si>
    <t>LOCALITA SCARICO</t>
  </si>
  <si>
    <t>PROV SCARICO</t>
  </si>
  <si>
    <t>DATA SCARICO</t>
  </si>
  <si>
    <t>ORA SCARICO</t>
  </si>
  <si>
    <t>ORA SCARICO A</t>
  </si>
  <si>
    <t>SCARICO ORARIO TASSATIVO</t>
  </si>
  <si>
    <t>TIPO MERCE</t>
  </si>
  <si>
    <t>Pallet</t>
  </si>
  <si>
    <t>Pallet a Terra</t>
  </si>
  <si>
    <t>MetriCubi</t>
  </si>
  <si>
    <t>Colli</t>
  </si>
  <si>
    <t>KG</t>
  </si>
  <si>
    <t>RIFERIMENTO VS CLIENTE</t>
  </si>
  <si>
    <t>TIPO SERVIZIO</t>
  </si>
  <si>
    <t>TIPO MEZZO</t>
  </si>
  <si>
    <t>DOCUMENTO NUMERO</t>
  </si>
  <si>
    <t>DOCUMENTO DATA</t>
  </si>
  <si>
    <t>Caratteristica SPONDA</t>
  </si>
  <si>
    <t>Caratteristica TRANSPALLET</t>
  </si>
  <si>
    <t>Caratteristica Altezza Mezzo</t>
  </si>
  <si>
    <t>NOTE</t>
  </si>
  <si>
    <t>050822/1</t>
  </si>
  <si>
    <t>CARCANO LOGISTICS</t>
  </si>
  <si>
    <t>ESSELUNGA S.P.A.</t>
  </si>
  <si>
    <t>VIALE PAPA GIOVANNI XXIII, 6</t>
  </si>
  <si>
    <t>LISCATE</t>
  </si>
  <si>
    <t>MI</t>
  </si>
  <si>
    <t>Fresco</t>
  </si>
  <si>
    <t>Motrice</t>
  </si>
  <si>
    <t>INVIO TARGA</t>
  </si>
  <si>
    <t>050822/2</t>
  </si>
  <si>
    <t>ST.PROV.BIANDRATE-RECETTO, 15</t>
  </si>
  <si>
    <t>BIANDRATE</t>
  </si>
  <si>
    <t>NO</t>
  </si>
  <si>
    <t>PERFETTI VAN MELLE S.P.A.</t>
  </si>
  <si>
    <t>050822/3</t>
  </si>
  <si>
    <t>MAXI DI'</t>
  </si>
  <si>
    <t>VIALE DEL LAVORO, 20</t>
  </si>
  <si>
    <t>BELFIORE</t>
  </si>
  <si>
    <t>VR</t>
  </si>
  <si>
    <t>Si</t>
  </si>
  <si>
    <t>050822/4</t>
  </si>
  <si>
    <t>BENNET S.P.A.</t>
  </si>
  <si>
    <t>VIA PER LAINATE, 34</t>
  </si>
  <si>
    <t>ORIGGIO</t>
  </si>
  <si>
    <t>VA</t>
  </si>
  <si>
    <t>Bilico</t>
  </si>
  <si>
    <t>050822/5</t>
  </si>
  <si>
    <t>UNICOMM</t>
  </si>
  <si>
    <t>VIA VALDASTICO</t>
  </si>
  <si>
    <t>DUEVILLE</t>
  </si>
  <si>
    <t>VI</t>
  </si>
  <si>
    <t>PRENOTARE SUL PORTALE TESI</t>
  </si>
  <si>
    <t>050822/6</t>
  </si>
  <si>
    <t>ITALTRANS S.P.A.</t>
  </si>
  <si>
    <t>VIA MEDAGLIA ORO G.GREGIS, 48</t>
  </si>
  <si>
    <t>COVO</t>
  </si>
  <si>
    <t>BG</t>
  </si>
  <si>
    <t>G900252389</t>
  </si>
  <si>
    <t>VI AGIOVANNI PAOLO II,15</t>
  </si>
  <si>
    <t>OLEGGIO</t>
  </si>
  <si>
    <t>ALIMENTARE</t>
  </si>
  <si>
    <t>VIA 25 APRILE,7</t>
  </si>
  <si>
    <t>LAINATE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</si>
</sst>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3" borderId="1" xfId="1" applyFont="1" applyFill="1" applyAlignment="1" applyProtection="1">
      <alignment horizontal="center" vertical="center" wrapText="1"/>
    </xf>
    <xf numFmtId="0" fontId="1" fillId="2" borderId="1" xfId="1" applyAlignment="1" applyProtection="1">
      <alignment horizontal="center" vertical="center" wrapText="1"/>
    </xf>
    <xf numFmtId="0" fontId="3" fillId="2" borderId="1" xfId="1" applyFont="1" applyAlignment="1" applyProtection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0" xfId="0" quotePrefix="1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1" fontId="0" fillId="0" borderId="0" xfId="0" applyNumberFormat="1" applyFill="1"/>
  </cellXfs>
  <cellStyles count="2">
    <cellStyle name="Normale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notazioni%20Italtr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Italtrans"/>
      <sheetName val="Punti di presa"/>
    </sheetNames>
    <sheetDataSet>
      <sheetData sheetId="0"/>
      <sheetData sheetId="1">
        <row r="1">
          <cell r="A1" t="str">
            <v>Ragione sociale</v>
          </cell>
          <cell r="B1" t="str">
            <v>INDIRIZZO CARICO</v>
          </cell>
          <cell r="C1" t="str">
            <v>LOCALITA CARICO</v>
          </cell>
          <cell r="D1" t="str">
            <v>PROV CARICO</v>
          </cell>
          <cell r="E1" t="str">
            <v>ORA CARICO DA</v>
          </cell>
          <cell r="F1" t="str">
            <v>ORA CARICO A</v>
          </cell>
        </row>
        <row r="2">
          <cell r="A2" t="str">
            <v>PERFETTI VAN MELLE S.P.A.</v>
          </cell>
          <cell r="B2" t="str">
            <v>VIA 25 APRILE,7</v>
          </cell>
          <cell r="C2" t="str">
            <v>LAINATE</v>
          </cell>
          <cell r="D2" t="str">
            <v>MI</v>
          </cell>
          <cell r="E2">
            <v>0.29166666666666669</v>
          </cell>
          <cell r="F2">
            <v>0.875</v>
          </cell>
        </row>
        <row r="3">
          <cell r="A3" t="str">
            <v>CARCANO LOGISTICS</v>
          </cell>
          <cell r="B3" t="str">
            <v>VI AGIOVANNI PAOLO II,15</v>
          </cell>
          <cell r="C3" t="str">
            <v>OLEGGIO</v>
          </cell>
          <cell r="D3" t="str">
            <v>NO</v>
          </cell>
          <cell r="E3">
            <v>0.33333333333333331</v>
          </cell>
          <cell r="F3">
            <v>0.70833333333333337</v>
          </cell>
        </row>
        <row r="5">
          <cell r="A5" t="str">
            <v>ITALTRANS S.P.A.</v>
          </cell>
          <cell r="B5" t="str">
            <v>VIA MEDAGLIA ORO G.GREGIS, 48</v>
          </cell>
          <cell r="C5" t="str">
            <v>COVO</v>
          </cell>
          <cell r="D5" t="str">
            <v>BG</v>
          </cell>
          <cell r="E5">
            <v>0.33333333333333331</v>
          </cell>
          <cell r="F5">
            <v>0.70833333333333337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AF3-88A4-4DEA-9CA9-7BCD16D57723}">
  <dimension ref="A1:AF24"/>
  <sheetViews>
    <sheetView tabSelected="1" topLeftCell="P1" workbookViewId="0">
      <selection activeCell="AB13" sqref="AB13"/>
    </sheetView>
  </sheetViews>
  <sheetFormatPr defaultRowHeight="15" x14ac:dyDescent="0.25"/>
  <cols>
    <col min="1" max="1" width="18" customWidth="1"/>
    <col min="2" max="2" width="23.5703125" customWidth="1"/>
    <col min="3" max="3" width="30.5703125" bestFit="1" customWidth="1"/>
    <col min="4" max="9" width="14.7109375" customWidth="1"/>
    <col min="10" max="10" width="16.85546875" bestFit="1" customWidth="1"/>
    <col min="11" max="11" width="31.42578125" bestFit="1" customWidth="1"/>
    <col min="12" max="31" width="14.7109375" customWidth="1"/>
    <col min="32" max="32" width="28" bestFit="1" customWidth="1"/>
  </cols>
  <sheetData>
    <row r="1" spans="1:3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4" t="s">
        <v>31</v>
      </c>
    </row>
    <row r="2" spans="1:32" s="6" customFormat="1" x14ac:dyDescent="0.25">
      <c r="A2" s="5" t="s">
        <v>32</v>
      </c>
      <c r="B2" s="6" t="s">
        <v>33</v>
      </c>
      <c r="C2" s="6" t="s">
        <v>70</v>
      </c>
      <c r="D2" s="6" t="s">
        <v>71</v>
      </c>
      <c r="E2" s="6" t="s">
        <v>44</v>
      </c>
      <c r="F2" s="7">
        <v>44778</v>
      </c>
      <c r="G2" s="8">
        <v>0.33333333333333331</v>
      </c>
      <c r="H2" s="8">
        <v>0.70833333333333337</v>
      </c>
      <c r="J2" s="6" t="s">
        <v>34</v>
      </c>
      <c r="K2" s="6" t="s">
        <v>35</v>
      </c>
      <c r="L2" s="6" t="s">
        <v>36</v>
      </c>
      <c r="M2" s="6" t="s">
        <v>37</v>
      </c>
      <c r="N2" s="7">
        <v>44778</v>
      </c>
      <c r="O2" s="9">
        <v>0.25</v>
      </c>
      <c r="P2" s="9">
        <v>0.75</v>
      </c>
      <c r="R2" s="6" t="s">
        <v>72</v>
      </c>
      <c r="T2" s="6">
        <v>9</v>
      </c>
      <c r="W2" s="6">
        <v>1181.49</v>
      </c>
      <c r="X2" s="6">
        <v>2200801416</v>
      </c>
      <c r="Y2" s="6" t="s">
        <v>38</v>
      </c>
      <c r="Z2" s="6" t="s">
        <v>39</v>
      </c>
      <c r="AF2" s="6" t="s">
        <v>40</v>
      </c>
    </row>
    <row r="3" spans="1:32" s="6" customFormat="1" x14ac:dyDescent="0.25">
      <c r="A3" s="5" t="s">
        <v>41</v>
      </c>
      <c r="B3" s="6" t="s">
        <v>33</v>
      </c>
      <c r="C3" s="6" t="s">
        <v>70</v>
      </c>
      <c r="D3" s="6" t="s">
        <v>71</v>
      </c>
      <c r="E3" s="6" t="s">
        <v>44</v>
      </c>
      <c r="F3" s="7">
        <v>44778</v>
      </c>
      <c r="G3" s="8">
        <v>0.33333333333333331</v>
      </c>
      <c r="H3" s="8">
        <v>0.70833333333333337</v>
      </c>
      <c r="J3" s="6" t="s">
        <v>34</v>
      </c>
      <c r="K3" s="6" t="s">
        <v>42</v>
      </c>
      <c r="L3" s="6" t="s">
        <v>43</v>
      </c>
      <c r="M3" s="6" t="s">
        <v>44</v>
      </c>
      <c r="N3" s="7">
        <v>44778</v>
      </c>
      <c r="O3" s="9">
        <v>0.25</v>
      </c>
      <c r="P3" s="9">
        <v>0.75</v>
      </c>
      <c r="R3" s="6" t="s">
        <v>72</v>
      </c>
      <c r="T3" s="6">
        <v>5</v>
      </c>
      <c r="W3" s="6">
        <v>500</v>
      </c>
      <c r="X3" s="6">
        <v>2200784145</v>
      </c>
      <c r="Y3" s="6" t="s">
        <v>38</v>
      </c>
      <c r="Z3" s="6" t="s">
        <v>39</v>
      </c>
      <c r="AF3" s="6" t="s">
        <v>40</v>
      </c>
    </row>
    <row r="4" spans="1:32" s="6" customFormat="1" x14ac:dyDescent="0.25">
      <c r="A4" s="5" t="s">
        <v>41</v>
      </c>
      <c r="B4" s="6" t="s">
        <v>45</v>
      </c>
      <c r="C4" s="6" t="s">
        <v>73</v>
      </c>
      <c r="D4" s="6" t="s">
        <v>74</v>
      </c>
      <c r="E4" s="6" t="s">
        <v>37</v>
      </c>
      <c r="F4" s="7">
        <v>44778</v>
      </c>
      <c r="G4" s="8">
        <v>0.29166666666666669</v>
      </c>
      <c r="H4" s="8">
        <v>0.875</v>
      </c>
      <c r="J4" s="6" t="s">
        <v>34</v>
      </c>
      <c r="K4" s="6" t="s">
        <v>42</v>
      </c>
      <c r="L4" s="6" t="s">
        <v>43</v>
      </c>
      <c r="M4" s="6" t="s">
        <v>44</v>
      </c>
      <c r="N4" s="7">
        <v>44778</v>
      </c>
      <c r="O4" s="9">
        <v>0.25</v>
      </c>
      <c r="P4" s="9">
        <v>0.75</v>
      </c>
      <c r="R4" s="6" t="s">
        <v>72</v>
      </c>
      <c r="T4" s="6">
        <v>1</v>
      </c>
      <c r="W4" s="6">
        <v>250</v>
      </c>
      <c r="X4" s="6">
        <v>2200784145</v>
      </c>
      <c r="Y4" s="6" t="s">
        <v>38</v>
      </c>
      <c r="Z4" s="6" t="s">
        <v>39</v>
      </c>
      <c r="AF4" s="6" t="s">
        <v>40</v>
      </c>
    </row>
    <row r="5" spans="1:32" s="6" customFormat="1" x14ac:dyDescent="0.25">
      <c r="A5" s="5" t="s">
        <v>46</v>
      </c>
      <c r="B5" s="6" t="s">
        <v>45</v>
      </c>
      <c r="C5" s="6" t="s">
        <v>73</v>
      </c>
      <c r="D5" s="6" t="s">
        <v>74</v>
      </c>
      <c r="E5" s="6" t="s">
        <v>37</v>
      </c>
      <c r="F5" s="7">
        <v>44778</v>
      </c>
      <c r="G5" s="8">
        <v>0.29166666666666669</v>
      </c>
      <c r="H5" s="8">
        <v>0.875</v>
      </c>
      <c r="J5" s="6" t="s">
        <v>47</v>
      </c>
      <c r="K5" s="6" t="s">
        <v>48</v>
      </c>
      <c r="L5" s="6" t="s">
        <v>49</v>
      </c>
      <c r="M5" s="6" t="s">
        <v>50</v>
      </c>
      <c r="N5" s="7">
        <v>44781</v>
      </c>
      <c r="O5" s="9">
        <v>0.58333333333333337</v>
      </c>
      <c r="Q5" s="6" t="s">
        <v>51</v>
      </c>
      <c r="R5" s="6" t="s">
        <v>72</v>
      </c>
      <c r="T5" s="6">
        <v>21</v>
      </c>
      <c r="W5" s="6">
        <v>7852.32</v>
      </c>
      <c r="X5" s="6">
        <v>7555559</v>
      </c>
      <c r="Y5" s="6" t="s">
        <v>38</v>
      </c>
      <c r="Z5" s="6" t="s">
        <v>39</v>
      </c>
      <c r="AF5" s="6" t="s">
        <v>40</v>
      </c>
    </row>
    <row r="6" spans="1:32" s="6" customFormat="1" x14ac:dyDescent="0.25">
      <c r="A6" s="5" t="s">
        <v>52</v>
      </c>
      <c r="B6" s="6" t="s">
        <v>45</v>
      </c>
      <c r="C6" s="6" t="s">
        <v>73</v>
      </c>
      <c r="D6" s="6" t="s">
        <v>74</v>
      </c>
      <c r="E6" s="6" t="s">
        <v>37</v>
      </c>
      <c r="F6" s="7">
        <v>44778</v>
      </c>
      <c r="G6" s="8">
        <v>0.29166666666666669</v>
      </c>
      <c r="H6" s="8">
        <v>0.875</v>
      </c>
      <c r="J6" s="6" t="s">
        <v>53</v>
      </c>
      <c r="K6" s="6" t="s">
        <v>54</v>
      </c>
      <c r="L6" s="6" t="s">
        <v>55</v>
      </c>
      <c r="M6" s="6" t="s">
        <v>56</v>
      </c>
      <c r="N6" s="7">
        <v>44778</v>
      </c>
      <c r="O6" s="9">
        <v>0.41666666666666669</v>
      </c>
      <c r="P6" s="9">
        <v>0.58333333333333337</v>
      </c>
      <c r="R6" s="6" t="s">
        <v>72</v>
      </c>
      <c r="T6" s="6">
        <v>12</v>
      </c>
      <c r="W6" s="6">
        <v>6779.79</v>
      </c>
      <c r="X6" s="5">
        <v>172885</v>
      </c>
      <c r="Y6" s="6" t="s">
        <v>38</v>
      </c>
      <c r="Z6" s="6" t="s">
        <v>57</v>
      </c>
      <c r="AF6" s="6" t="s">
        <v>40</v>
      </c>
    </row>
    <row r="7" spans="1:32" s="6" customFormat="1" x14ac:dyDescent="0.25">
      <c r="A7" s="5" t="s">
        <v>52</v>
      </c>
      <c r="B7" s="6" t="s">
        <v>45</v>
      </c>
      <c r="C7" s="6" t="s">
        <v>73</v>
      </c>
      <c r="D7" s="6" t="s">
        <v>74</v>
      </c>
      <c r="E7" s="6" t="s">
        <v>37</v>
      </c>
      <c r="F7" s="7">
        <v>44778</v>
      </c>
      <c r="G7" s="8">
        <v>0.29166666666666669</v>
      </c>
      <c r="H7" s="8">
        <v>0.875</v>
      </c>
      <c r="J7" s="6" t="s">
        <v>53</v>
      </c>
      <c r="K7" s="6" t="s">
        <v>54</v>
      </c>
      <c r="L7" s="6" t="s">
        <v>55</v>
      </c>
      <c r="M7" s="6" t="s">
        <v>56</v>
      </c>
      <c r="N7" s="7">
        <v>44778</v>
      </c>
      <c r="O7" s="9">
        <v>0.41666666666666669</v>
      </c>
      <c r="P7" s="9">
        <v>0.58333333333333337</v>
      </c>
      <c r="R7" s="6" t="s">
        <v>72</v>
      </c>
      <c r="T7" s="6">
        <v>11</v>
      </c>
      <c r="W7" s="6">
        <v>5714.2</v>
      </c>
      <c r="X7" s="5">
        <v>172743</v>
      </c>
      <c r="Y7" s="6" t="s">
        <v>38</v>
      </c>
      <c r="Z7" s="6" t="s">
        <v>57</v>
      </c>
      <c r="AF7" s="6" t="s">
        <v>40</v>
      </c>
    </row>
    <row r="8" spans="1:32" s="6" customFormat="1" x14ac:dyDescent="0.25">
      <c r="A8" s="5" t="s">
        <v>58</v>
      </c>
      <c r="B8" s="6" t="s">
        <v>45</v>
      </c>
      <c r="C8" s="6" t="s">
        <v>73</v>
      </c>
      <c r="D8" s="6" t="s">
        <v>74</v>
      </c>
      <c r="E8" s="6" t="s">
        <v>37</v>
      </c>
      <c r="F8" s="7">
        <v>44778</v>
      </c>
      <c r="G8" s="8">
        <v>0.29166666666666669</v>
      </c>
      <c r="H8" s="8">
        <v>0.875</v>
      </c>
      <c r="J8" s="6" t="s">
        <v>59</v>
      </c>
      <c r="K8" s="6" t="s">
        <v>60</v>
      </c>
      <c r="L8" s="6" t="s">
        <v>61</v>
      </c>
      <c r="M8" s="6" t="s">
        <v>62</v>
      </c>
      <c r="N8" s="7">
        <v>44781</v>
      </c>
      <c r="Q8" s="6" t="s">
        <v>51</v>
      </c>
      <c r="R8" s="6" t="s">
        <v>72</v>
      </c>
      <c r="T8" s="6">
        <v>11</v>
      </c>
      <c r="W8" s="6">
        <v>5415.25</v>
      </c>
      <c r="X8" s="6">
        <v>201063</v>
      </c>
      <c r="Y8" s="6" t="s">
        <v>38</v>
      </c>
      <c r="Z8" s="6" t="s">
        <v>39</v>
      </c>
      <c r="AF8" s="6" t="s">
        <v>63</v>
      </c>
    </row>
    <row r="9" spans="1:32" s="6" customFormat="1" x14ac:dyDescent="0.25">
      <c r="A9" s="5" t="s">
        <v>64</v>
      </c>
      <c r="B9" s="6" t="s">
        <v>45</v>
      </c>
      <c r="C9" s="6" t="s">
        <v>73</v>
      </c>
      <c r="D9" s="6" t="s">
        <v>74</v>
      </c>
      <c r="E9" s="6" t="s">
        <v>37</v>
      </c>
      <c r="F9" s="7">
        <v>44778</v>
      </c>
      <c r="G9" s="8">
        <v>0.29166666666666669</v>
      </c>
      <c r="H9" s="8">
        <v>0.875</v>
      </c>
      <c r="J9" s="6" t="s">
        <v>65</v>
      </c>
      <c r="K9" s="6" t="s">
        <v>66</v>
      </c>
      <c r="L9" s="6" t="s">
        <v>67</v>
      </c>
      <c r="M9" s="6" t="s">
        <v>68</v>
      </c>
      <c r="N9" s="7">
        <v>44778</v>
      </c>
      <c r="O9" s="9">
        <v>0.33333333333333331</v>
      </c>
      <c r="P9" s="9">
        <v>0.70833333333333337</v>
      </c>
      <c r="R9" s="6" t="s">
        <v>72</v>
      </c>
      <c r="T9" s="6">
        <v>33</v>
      </c>
      <c r="W9" s="6">
        <v>13707.79</v>
      </c>
      <c r="X9" s="6" t="s">
        <v>69</v>
      </c>
      <c r="Y9" s="6" t="s">
        <v>38</v>
      </c>
      <c r="Z9" s="6" t="s">
        <v>57</v>
      </c>
      <c r="AF9" s="6" t="s">
        <v>40</v>
      </c>
    </row>
    <row r="10" spans="1:32" s="6" customFormat="1" x14ac:dyDescent="0.25">
      <c r="A10" s="5"/>
      <c r="C10" s="6" t="str">
        <f>IF(B10="","",VLOOKUP(B10,'[1]Punti di presa'!$A$1:$D$5,2,FALSE))</f>
        <v/>
      </c>
      <c r="D10" s="6" t="str">
        <f>IF(B10="","",VLOOKUP(B10,'[1]Punti di presa'!$A$1:$D$5,3,FALSE))</f>
        <v/>
      </c>
      <c r="E10" s="6" t="str">
        <f>IF(B10="","",VLOOKUP(B10,'[1]Punti di presa'!$A$1:$D$5,4,FALSE))</f>
        <v/>
      </c>
      <c r="F10" s="7"/>
      <c r="G10" s="8" t="str">
        <f>IF(B10="","",VLOOKUP(B10,'[1]Punti di presa'!$A$1:$F$5,5,FALSE))</f>
        <v/>
      </c>
      <c r="H10" s="8" t="str">
        <f>IF(B10="","",VLOOKUP(B10,'[1]Punti di presa'!$A$1:$F$5,6,FALSE))</f>
        <v/>
      </c>
      <c r="R10" s="6" t="str">
        <f t="shared" ref="R2:R23" si="0">IF(B10="","","ALIMENTARE")</f>
        <v/>
      </c>
    </row>
    <row r="11" spans="1:32" s="6" customFormat="1" x14ac:dyDescent="0.25">
      <c r="C11" s="6" t="str">
        <f>IF(B11="","",VLOOKUP(B11,'[1]Punti di presa'!$A$1:$D$5,2,FALSE))</f>
        <v/>
      </c>
      <c r="D11" s="6" t="str">
        <f>IF(B11="","",VLOOKUP(B11,'[1]Punti di presa'!$A$1:$D$5,3,FALSE))</f>
        <v/>
      </c>
      <c r="E11" s="6" t="str">
        <f>IF(B11="","",VLOOKUP(B11,'[1]Punti di presa'!$A$1:$D$5,4,FALSE))</f>
        <v/>
      </c>
      <c r="F11" s="7"/>
      <c r="G11" s="8" t="str">
        <f>IF(B11="","",VLOOKUP(B11,'[1]Punti di presa'!$A$1:$F$5,5,FALSE))</f>
        <v/>
      </c>
      <c r="H11" s="8" t="str">
        <f>IF(B11="","",VLOOKUP(B11,'[1]Punti di presa'!$A$1:$F$5,6,FALSE))</f>
        <v/>
      </c>
      <c r="R11" s="6" t="str">
        <f t="shared" si="0"/>
        <v/>
      </c>
    </row>
    <row r="12" spans="1:32" s="6" customFormat="1" x14ac:dyDescent="0.25">
      <c r="C12" s="6" t="str">
        <f>IF(B12="","",VLOOKUP(B12,'[1]Punti di presa'!$A$1:$D$5,2,FALSE))</f>
        <v/>
      </c>
      <c r="D12" s="6" t="str">
        <f>IF(B12="","",VLOOKUP(B12,'[1]Punti di presa'!$A$1:$D$5,3,FALSE))</f>
        <v/>
      </c>
      <c r="E12" s="6" t="str">
        <f>IF(B12="","",VLOOKUP(B12,'[1]Punti di presa'!$A$1:$D$5,4,FALSE))</f>
        <v/>
      </c>
      <c r="F12" s="7"/>
      <c r="G12" s="8" t="str">
        <f>IF(B12="","",VLOOKUP(B12,'[1]Punti di presa'!$A$1:$F$5,5,FALSE))</f>
        <v/>
      </c>
      <c r="H12" s="8" t="str">
        <f>IF(B12="","",VLOOKUP(B12,'[1]Punti di presa'!$A$1:$F$5,6,FALSE))</f>
        <v/>
      </c>
      <c r="R12" s="6" t="str">
        <f t="shared" si="0"/>
        <v/>
      </c>
    </row>
    <row r="13" spans="1:32" s="6" customFormat="1" x14ac:dyDescent="0.25">
      <c r="C13" s="6" t="str">
        <f>IF(B13="","",VLOOKUP(B13,'[1]Punti di presa'!$A$1:$D$5,2,FALSE))</f>
        <v/>
      </c>
      <c r="D13" s="6" t="str">
        <f>IF(B13="","",VLOOKUP(B13,'[1]Punti di presa'!$A$1:$D$5,3,FALSE))</f>
        <v/>
      </c>
      <c r="E13" s="6" t="str">
        <f>IF(B13="","",VLOOKUP(B13,'[1]Punti di presa'!$A$1:$D$5,4,FALSE))</f>
        <v/>
      </c>
      <c r="F13" s="7"/>
      <c r="G13" s="8" t="str">
        <f>IF(B13="","",VLOOKUP(B13,'[1]Punti di presa'!$A$1:$F$5,5,FALSE))</f>
        <v/>
      </c>
      <c r="H13" s="8" t="str">
        <f>IF(B13="","",VLOOKUP(B13,'[1]Punti di presa'!$A$1:$F$5,6,FALSE))</f>
        <v/>
      </c>
      <c r="R13" s="6" t="str">
        <f t="shared" si="0"/>
        <v/>
      </c>
    </row>
    <row r="14" spans="1:32" s="6" customFormat="1" x14ac:dyDescent="0.25">
      <c r="C14" s="6" t="str">
        <f>IF(B14="","",VLOOKUP(B14,'[1]Punti di presa'!$A$1:$D$5,2,FALSE))</f>
        <v/>
      </c>
      <c r="D14" s="6" t="str">
        <f>IF(B14="","",VLOOKUP(B14,'[1]Punti di presa'!$A$1:$D$5,3,FALSE))</f>
        <v/>
      </c>
      <c r="E14" s="6" t="str">
        <f>IF(B14="","",VLOOKUP(B14,'[1]Punti di presa'!$A$1:$D$5,4,FALSE))</f>
        <v/>
      </c>
      <c r="G14" s="8" t="str">
        <f>IF(B14="","",VLOOKUP(B14,'[1]Punti di presa'!$A$1:$F$5,5,FALSE))</f>
        <v/>
      </c>
      <c r="H14" s="8" t="str">
        <f>IF(B14="","",VLOOKUP(B14,'[1]Punti di presa'!$A$1:$F$5,6,FALSE))</f>
        <v/>
      </c>
      <c r="R14" s="6" t="str">
        <f t="shared" si="0"/>
        <v/>
      </c>
    </row>
    <row r="15" spans="1:32" s="6" customFormat="1" x14ac:dyDescent="0.25">
      <c r="C15" s="6" t="str">
        <f>IF(B15="","",VLOOKUP(B15,'[1]Punti di presa'!$A$1:$D$5,2,FALSE))</f>
        <v/>
      </c>
      <c r="D15" s="6" t="str">
        <f>IF(B15="","",VLOOKUP(B15,'[1]Punti di presa'!$A$1:$D$5,3,FALSE))</f>
        <v/>
      </c>
      <c r="E15" s="6" t="str">
        <f>IF(B15="","",VLOOKUP(B15,'[1]Punti di presa'!$A$1:$D$5,4,FALSE))</f>
        <v/>
      </c>
      <c r="G15" s="8" t="str">
        <f>IF(B15="","",VLOOKUP(B15,'[1]Punti di presa'!$A$1:$F$5,5,FALSE))</f>
        <v/>
      </c>
      <c r="H15" s="8" t="str">
        <f>IF(B15="","",VLOOKUP(B15,'[1]Punti di presa'!$A$1:$F$5,6,FALSE))</f>
        <v/>
      </c>
      <c r="R15" s="6" t="str">
        <f t="shared" si="0"/>
        <v/>
      </c>
    </row>
    <row r="16" spans="1:32" s="6" customFormat="1" x14ac:dyDescent="0.25">
      <c r="C16" s="6" t="str">
        <f>IF(B16="","",VLOOKUP(B16,'[1]Punti di presa'!$A$1:$D$5,2,FALSE))</f>
        <v/>
      </c>
      <c r="D16" s="6" t="str">
        <f>IF(B16="","",VLOOKUP(B16,'[1]Punti di presa'!$A$1:$D$5,3,FALSE))</f>
        <v/>
      </c>
      <c r="E16" s="6" t="str">
        <f>IF(B16="","",VLOOKUP(B16,'[1]Punti di presa'!$A$1:$D$5,4,FALSE))</f>
        <v/>
      </c>
      <c r="G16" s="8" t="str">
        <f>IF(B16="","",VLOOKUP(B16,'[1]Punti di presa'!$A$1:$F$5,5,FALSE))</f>
        <v/>
      </c>
      <c r="H16" s="8" t="str">
        <f>IF(B16="","",VLOOKUP(B16,'[1]Punti di presa'!$A$1:$F$5,6,FALSE))</f>
        <v/>
      </c>
      <c r="R16" s="6" t="str">
        <f t="shared" si="0"/>
        <v/>
      </c>
    </row>
    <row r="17" spans="3:18" s="6" customFormat="1" x14ac:dyDescent="0.25">
      <c r="C17" s="6" t="str">
        <f>IF(B17="","",VLOOKUP(B17,'[1]Punti di presa'!$A$1:$D$5,2,FALSE))</f>
        <v/>
      </c>
      <c r="D17" s="6" t="str">
        <f>IF(B17="","",VLOOKUP(B17,'[1]Punti di presa'!$A$1:$D$5,3,FALSE))</f>
        <v/>
      </c>
      <c r="E17" s="6" t="str">
        <f>IF(B17="","",VLOOKUP(B17,'[1]Punti di presa'!$A$1:$D$5,4,FALSE))</f>
        <v/>
      </c>
      <c r="G17" s="8" t="str">
        <f>IF(B17="","",VLOOKUP(B17,'[1]Punti di presa'!$A$1:$F$5,5,FALSE))</f>
        <v/>
      </c>
      <c r="H17" s="8" t="str">
        <f>IF(B17="","",VLOOKUP(B17,'[1]Punti di presa'!$A$1:$F$5,6,FALSE))</f>
        <v/>
      </c>
      <c r="R17" s="6" t="str">
        <f t="shared" si="0"/>
        <v/>
      </c>
    </row>
    <row r="18" spans="3:18" s="6" customFormat="1" x14ac:dyDescent="0.25">
      <c r="C18" s="6" t="str">
        <f>IF(B18="","",VLOOKUP(B18,'[1]Punti di presa'!$A$1:$D$5,2,FALSE))</f>
        <v/>
      </c>
      <c r="D18" s="6" t="str">
        <f>IF(B18="","",VLOOKUP(B18,'[1]Punti di presa'!$A$1:$D$5,3,FALSE))</f>
        <v/>
      </c>
      <c r="E18" s="6" t="str">
        <f>IF(B18="","",VLOOKUP(B18,'[1]Punti di presa'!$A$1:$D$5,4,FALSE))</f>
        <v/>
      </c>
      <c r="G18" s="8" t="str">
        <f>IF(B18="","",VLOOKUP(B18,'[1]Punti di presa'!$A$1:$F$5,5,FALSE))</f>
        <v/>
      </c>
      <c r="H18" s="8" t="str">
        <f>IF(B18="","",VLOOKUP(B18,'[1]Punti di presa'!$A$1:$F$5,6,FALSE))</f>
        <v/>
      </c>
      <c r="R18" s="6" t="str">
        <f t="shared" si="0"/>
        <v/>
      </c>
    </row>
    <row r="19" spans="3:18" s="6" customFormat="1" x14ac:dyDescent="0.25">
      <c r="C19" s="6" t="str">
        <f>IF(B19="","",VLOOKUP(B19,'[1]Punti di presa'!$A$1:$D$5,2,FALSE))</f>
        <v/>
      </c>
      <c r="D19" s="6" t="str">
        <f>IF(B19="","",VLOOKUP(B19,'[1]Punti di presa'!$A$1:$D$5,3,FALSE))</f>
        <v/>
      </c>
      <c r="E19" s="6" t="str">
        <f>IF(B19="","",VLOOKUP(B19,'[1]Punti di presa'!$A$1:$D$5,4,FALSE))</f>
        <v/>
      </c>
      <c r="G19" s="8" t="str">
        <f>IF(B19="","",VLOOKUP(B19,'[1]Punti di presa'!$A$1:$F$5,5,FALSE))</f>
        <v/>
      </c>
      <c r="H19" s="8" t="str">
        <f>IF(B19="","",VLOOKUP(B19,'[1]Punti di presa'!$A$1:$F$5,6,FALSE))</f>
        <v/>
      </c>
      <c r="R19" s="6" t="str">
        <f t="shared" si="0"/>
        <v/>
      </c>
    </row>
    <row r="20" spans="3:18" s="6" customFormat="1" x14ac:dyDescent="0.25">
      <c r="C20" s="6" t="str">
        <f>IF(B20="","",VLOOKUP(B20,'[1]Punti di presa'!$A$1:$D$5,2,FALSE))</f>
        <v/>
      </c>
      <c r="D20" s="6" t="str">
        <f>IF(B20="","",VLOOKUP(B20,'[1]Punti di presa'!$A$1:$D$5,3,FALSE))</f>
        <v/>
      </c>
      <c r="E20" s="6" t="str">
        <f>IF(B20="","",VLOOKUP(B20,'[1]Punti di presa'!$A$1:$D$5,4,FALSE))</f>
        <v/>
      </c>
      <c r="G20" s="8" t="str">
        <f>IF(B20="","",VLOOKUP(B20,'[1]Punti di presa'!$A$1:$F$5,5,FALSE))</f>
        <v/>
      </c>
      <c r="H20" s="8" t="str">
        <f>IF(B20="","",VLOOKUP(B20,'[1]Punti di presa'!$A$1:$F$5,6,FALSE))</f>
        <v/>
      </c>
      <c r="R20" s="6" t="str">
        <f t="shared" si="0"/>
        <v/>
      </c>
    </row>
    <row r="21" spans="3:18" s="6" customFormat="1" x14ac:dyDescent="0.25">
      <c r="C21" s="6" t="str">
        <f>IF(B21="","",VLOOKUP(B21,'[1]Punti di presa'!$A$1:$D$5,2,FALSE))</f>
        <v/>
      </c>
      <c r="D21" s="6" t="str">
        <f>IF(B21="","",VLOOKUP(B21,'[1]Punti di presa'!$A$1:$D$5,3,FALSE))</f>
        <v/>
      </c>
      <c r="E21" s="6" t="str">
        <f>IF(B21="","",VLOOKUP(B21,'[1]Punti di presa'!$A$1:$D$5,4,FALSE))</f>
        <v/>
      </c>
      <c r="G21" s="8" t="str">
        <f>IF(B21="","",VLOOKUP(B21,'[1]Punti di presa'!$A$1:$F$5,5,FALSE))</f>
        <v/>
      </c>
      <c r="H21" s="8" t="str">
        <f>IF(B21="","",VLOOKUP(B21,'[1]Punti di presa'!$A$1:$F$5,6,FALSE))</f>
        <v/>
      </c>
      <c r="R21" s="6" t="str">
        <f t="shared" si="0"/>
        <v/>
      </c>
    </row>
    <row r="22" spans="3:18" s="6" customFormat="1" x14ac:dyDescent="0.25">
      <c r="C22" s="6" t="str">
        <f>IF(B22="","",VLOOKUP(B22,'[1]Punti di presa'!$A$1:$D$5,2,FALSE))</f>
        <v/>
      </c>
      <c r="D22" s="6" t="str">
        <f>IF(B22="","",VLOOKUP(B22,'[1]Punti di presa'!$A$1:$D$5,3,FALSE))</f>
        <v/>
      </c>
      <c r="E22" s="6" t="str">
        <f>IF(B22="","",VLOOKUP(B22,'[1]Punti di presa'!$A$1:$D$5,4,FALSE))</f>
        <v/>
      </c>
      <c r="G22" s="8" t="str">
        <f>IF(B22="","",VLOOKUP(B22,'[1]Punti di presa'!$A$1:$F$5,5,FALSE))</f>
        <v/>
      </c>
      <c r="H22" s="8" t="str">
        <f>IF(B22="","",VLOOKUP(B22,'[1]Punti di presa'!$A$1:$F$5,6,FALSE))</f>
        <v/>
      </c>
      <c r="R22" s="6" t="str">
        <f t="shared" si="0"/>
        <v/>
      </c>
    </row>
    <row r="23" spans="3:18" s="6" customFormat="1" x14ac:dyDescent="0.25">
      <c r="C23" s="6" t="str">
        <f>IF(B23="","",VLOOKUP(B23,'[1]Punti di presa'!$A$1:$D$5,2,FALSE))</f>
        <v/>
      </c>
      <c r="D23" s="6" t="str">
        <f>IF(B23="","",VLOOKUP(B23,'[1]Punti di presa'!$A$1:$D$5,3,FALSE))</f>
        <v/>
      </c>
      <c r="E23" s="6" t="str">
        <f>IF(B23="","",VLOOKUP(B23,'[1]Punti di presa'!$A$1:$D$5,4,FALSE))</f>
        <v/>
      </c>
      <c r="G23" s="8" t="str">
        <f>IF(B23="","",VLOOKUP(B23,'[1]Punti di presa'!$A$1:$F$5,5,FALSE))</f>
        <v/>
      </c>
      <c r="H23" s="8" t="str">
        <f>IF(B23="","",VLOOKUP(B23,'[1]Punti di presa'!$A$1:$F$5,6,FALSE))</f>
        <v/>
      </c>
      <c r="R23" s="6" t="str">
        <f t="shared" si="0"/>
        <v/>
      </c>
    </row>
    <row r="24" spans="3:18" s="6" customFormat="1" x14ac:dyDescent="0.25"/>
  </sheetData>
  <dataValidations count="3">
    <dataValidation type="list" allowBlank="1" showInputMessage="1" showErrorMessage="1" sqref="Z2:Z23" xr:uid="{63593033-112C-41B1-877C-6D69D4B51486}">
      <formula1>"Motrice,Bilico,37 Pallet,Biga,Autotreno"</formula1>
    </dataValidation>
    <dataValidation type="list" allowBlank="1" showInputMessage="1" showErrorMessage="1" sqref="Y2:Y23" xr:uid="{45C0D7DE-7CA9-4354-A917-1A86E2EDBFFA}">
      <formula1>"No Temperatura,Fresco,Surgelato"</formula1>
    </dataValidation>
    <dataValidation type="list" allowBlank="1" showInputMessage="1" showErrorMessage="1" sqref="Q2:Q23 AC2:AE23" xr:uid="{324EBEA4-54F7-4284-A518-805FAE5C2591}">
      <formula1>"Si,No"</formula1>
    </dataValidation>
  </dataValidations>
  <pageMargins left="0.7" right="0.7" top="0.75" bottom="0.75" header="0.3" footer="0.3"/>
  <pageSetup paperSize="9" orientation="portrait" verticalDpi="0" r:id="rId1"/>
  <headerFooter>
    <oddFooter>&amp;L&amp;1#&amp;"Calibri"&amp;8&amp;K000000Classification: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Torre</dc:creator>
  <cp:lastModifiedBy>Nicola Torre</cp:lastModifiedBy>
  <dcterms:created xsi:type="dcterms:W3CDTF">2022-08-05T14:23:55Z</dcterms:created>
  <dcterms:modified xsi:type="dcterms:W3CDTF">2022-08-05T14:24:35Z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ff457-2133-44b5-a8f3-957e5eb54e11_Enabled">
    <vt:lpwstr>true</vt:lpwstr>
  </property>
  <property fmtid="{D5CDD505-2E9C-101B-9397-08002B2CF9AE}" pid="3" name="MSIP_Label_a40ff457-2133-44b5-a8f3-957e5eb54e11_SetDate">
    <vt:lpwstr>2022-08-05T14:24:25Z</vt:lpwstr>
  </property>
  <property fmtid="{D5CDD505-2E9C-101B-9397-08002B2CF9AE}" pid="4" name="MSIP_Label_a40ff457-2133-44b5-a8f3-957e5eb54e11_Method">
    <vt:lpwstr>Standard</vt:lpwstr>
  </property>
  <property fmtid="{D5CDD505-2E9C-101B-9397-08002B2CF9AE}" pid="5" name="MSIP_Label_a40ff457-2133-44b5-a8f3-957e5eb54e11_Name">
    <vt:lpwstr>Internal</vt:lpwstr>
  </property>
  <property fmtid="{D5CDD505-2E9C-101B-9397-08002B2CF9AE}" pid="6" name="MSIP_Label_a40ff457-2133-44b5-a8f3-957e5eb54e11_SiteId">
    <vt:lpwstr>66984d9a-b5aa-41d9-9cf6-12cbc4d18e7b</vt:lpwstr>
  </property>
  <property fmtid="{D5CDD505-2E9C-101B-9397-08002B2CF9AE}" pid="7" name="MSIP_Label_a40ff457-2133-44b5-a8f3-957e5eb54e11_ActionId">
    <vt:lpwstr>88232fda-827d-46df-ae38-bd532bf825d8</vt:lpwstr>
  </property>
  <property fmtid="{D5CDD505-2E9C-101B-9397-08002B2CF9AE}" pid="8" name="MSIP_Label_a40ff457-2133-44b5-a8f3-957e5eb54e11_ContentBits">
    <vt:lpwstr>2</vt:lpwstr>
  </property>
</Properties>
</file>