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Desktop\FHS\FHS_2020\WINF_Module\WINF_FS21_BINA\LN2 Case Study (Unterlagen und Hilfsmittel)-20210418\"/>
    </mc:Choice>
  </mc:AlternateContent>
  <xr:revisionPtr revIDLastSave="0" documentId="13_ncr:1_{6260E793-47E2-4F6B-A4CE-683A86CAA92F}" xr6:coauthVersionLast="47" xr6:coauthVersionMax="47" xr10:uidLastSave="{00000000-0000-0000-0000-000000000000}"/>
  <bookViews>
    <workbookView xWindow="-110" yWindow="-110" windowWidth="19420" windowHeight="10420" activeTab="2" xr2:uid="{5F658314-47F4-4427-833C-468ECF330089}"/>
  </bookViews>
  <sheets>
    <sheet name="Hoch-RG alle PW elektrisch" sheetId="1" r:id="rId1"/>
    <sheet name="Hoch-RG elektrische PW 2020" sheetId="2" r:id="rId2"/>
    <sheet name="GW pro Jah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E19" i="2"/>
  <c r="E16" i="2"/>
  <c r="E12" i="1"/>
  <c r="E15" i="1"/>
  <c r="E15" i="2"/>
  <c r="E18" i="2" s="1"/>
  <c r="E6" i="2"/>
  <c r="B6" i="2"/>
  <c r="E13" i="2"/>
  <c r="E14" i="1"/>
  <c r="E11" i="1"/>
  <c r="E9" i="1"/>
  <c r="B5" i="1"/>
  <c r="E5" i="1"/>
</calcChain>
</file>

<file path=xl/sharedStrings.xml><?xml version="1.0" encoding="utf-8"?>
<sst xmlns="http://schemas.openxmlformats.org/spreadsheetml/2006/main" count="56" uniqueCount="33">
  <si>
    <t>Mio</t>
  </si>
  <si>
    <t>Durchschnittlicher Verbrauch an KW/h pro 100km</t>
  </si>
  <si>
    <t>KW/h</t>
  </si>
  <si>
    <t>Durchschnittlich gefahrene KM pro Personenwagen</t>
  </si>
  <si>
    <t>17'200</t>
  </si>
  <si>
    <t>Berechnung (80'000 /4.65)</t>
  </si>
  <si>
    <t>Mio KM</t>
  </si>
  <si>
    <t>KM berechnet</t>
  </si>
  <si>
    <t>KM gerundet</t>
  </si>
  <si>
    <t>km</t>
  </si>
  <si>
    <t>kw/h</t>
  </si>
  <si>
    <t>Die Hochrechnung pro Personenwagen auf ein Jahr gerechnet ergibt bei durchschnittlich 17200 gefahrenen KM und einem KW/h-Wert von 20 bei 100 KM geschätzte 3440 Kw/h pro Jahr und Personenwagen.</t>
  </si>
  <si>
    <t>kw/h pro Jahr gesamthaft</t>
  </si>
  <si>
    <t>Durchschnittlicher Verbrauch an KW/h aller Personenwagen in der CH</t>
  </si>
  <si>
    <t>Ergebnisse der Hochrechnung</t>
  </si>
  <si>
    <t>km, gerundet</t>
  </si>
  <si>
    <t>Gw/h pro Jahr gesamthaft</t>
  </si>
  <si>
    <t>Verbrauch aller Personenwagen an kw/h pro Tag</t>
  </si>
  <si>
    <t>Gw/h</t>
  </si>
  <si>
    <t>Die Hochrechnung der benötigten KW/h für den gesamten Personenwagenverkehr beträgt 16'000 Mio. KW/h = 16'000 Gw/h pro Jahr.</t>
  </si>
  <si>
    <t>Hochrechnung Verbrauch wenn alle Personenwagen elektrisch betrieben sind</t>
  </si>
  <si>
    <t>Hochrechnung Verbrauch elektrische Personenwagen Stand 2020</t>
  </si>
  <si>
    <t>Anzahl Personenwagen Stand 2020</t>
  </si>
  <si>
    <t>Personenwagen</t>
  </si>
  <si>
    <t>Anz. PW 2020 gerundet</t>
  </si>
  <si>
    <t>Anzahl Personenwagen Schätzung Stand 2020</t>
  </si>
  <si>
    <t>Anzahl gefahrener Personenwagen-KM Schätzung Stand 2020</t>
  </si>
  <si>
    <t>Berechnung gem. "Hochrechnung alle PW elektrisch"</t>
  </si>
  <si>
    <t>Durchschnittlicher Verbrauch an KW/h aller elektrisch betriebenen Personenwagen Stand 2020</t>
  </si>
  <si>
    <t>effektiv el. FZ 2020</t>
  </si>
  <si>
    <t>alle PW el. FZ 2020 Hochrechnung</t>
  </si>
  <si>
    <t>GWh gerundet</t>
  </si>
  <si>
    <t>gesamthafter Verbrauch an GWh pro Jahr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</si>
</sst>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2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1" fontId="0" fillId="0" borderId="0" xfId="0" applyNumberFormat="1"/>
    <xf numFmtId="2" fontId="0" fillId="0" borderId="0" xfId="0" applyNumberFormat="1" applyAlignment="1">
      <alignment horizontal="right"/>
    </xf>
    <xf numFmtId="43" fontId="0" fillId="0" borderId="0" xfId="1" applyFont="1"/>
    <xf numFmtId="172" fontId="0" fillId="0" borderId="0" xfId="1" applyNumberFormat="1" applyFont="1"/>
    <xf numFmtId="172" fontId="0" fillId="0" borderId="0" xfId="1" applyNumberFormat="1" applyFont="1" applyAlignment="1">
      <alignment horizontal="right"/>
    </xf>
    <xf numFmtId="0" fontId="0" fillId="0" borderId="0" xfId="0" applyFill="1"/>
    <xf numFmtId="172" fontId="0" fillId="0" borderId="0" xfId="1" applyNumberFormat="1" applyFont="1" applyFill="1"/>
    <xf numFmtId="0" fontId="0" fillId="0" borderId="0" xfId="0" applyFill="1" applyAlignment="1">
      <alignment horizontal="left" vertical="top" wrapText="1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  <xf numFmtId="0" fontId="3" fillId="0" borderId="0" xfId="0" applyFont="1" applyFill="1"/>
    <xf numFmtId="0" fontId="0" fillId="2" borderId="0" xfId="0" applyFill="1" applyAlignment="1">
      <alignment wrapText="1"/>
    </xf>
    <xf numFmtId="172" fontId="0" fillId="2" borderId="0" xfId="1" applyNumberFormat="1" applyFont="1" applyFill="1" applyAlignment="1">
      <alignment vertical="top"/>
    </xf>
    <xf numFmtId="0" fontId="0" fillId="2" borderId="0" xfId="0" applyFill="1" applyAlignment="1">
      <alignment vertical="top"/>
    </xf>
    <xf numFmtId="0" fontId="3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0" fillId="0" borderId="1" xfId="0" applyFill="1" applyBorder="1"/>
    <xf numFmtId="172" fontId="0" fillId="0" borderId="1" xfId="1" applyNumberFormat="1" applyFont="1" applyFill="1" applyBorder="1"/>
    <xf numFmtId="43" fontId="0" fillId="0" borderId="0" xfId="1" applyNumberFormat="1" applyFont="1" applyFill="1"/>
    <xf numFmtId="0" fontId="0" fillId="0" borderId="0" xfId="0" applyFill="1" applyAlignment="1">
      <alignment wrapText="1"/>
    </xf>
    <xf numFmtId="172" fontId="0" fillId="0" borderId="0" xfId="1" applyNumberFormat="1" applyFont="1" applyFill="1" applyAlignment="1">
      <alignment vertical="top"/>
    </xf>
    <xf numFmtId="0" fontId="0" fillId="0" borderId="0" xfId="0" applyFill="1" applyAlignment="1">
      <alignment vertical="top"/>
    </xf>
    <xf numFmtId="43" fontId="0" fillId="2" borderId="0" xfId="1" applyFont="1" applyFill="1" applyAlignment="1">
      <alignment vertical="top"/>
    </xf>
    <xf numFmtId="172" fontId="0" fillId="3" borderId="0" xfId="1" applyNumberFormat="1" applyFont="1" applyFill="1" applyAlignment="1">
      <alignment vertical="top"/>
    </xf>
    <xf numFmtId="0" fontId="3" fillId="0" borderId="0" xfId="0" applyFont="1" applyBorder="1"/>
    <xf numFmtId="0" fontId="0" fillId="0" borderId="0" xfId="0" applyBorder="1"/>
    <xf numFmtId="0" fontId="2" fillId="0" borderId="1" xfId="0" applyFont="1" applyBorder="1"/>
    <xf numFmtId="1" fontId="0" fillId="0" borderId="1" xfId="0" applyNumberFormat="1" applyBorder="1"/>
    <xf numFmtId="172" fontId="0" fillId="0" borderId="1" xfId="1" applyNumberFormat="1" applyFont="1" applyBorder="1"/>
    <xf numFmtId="43" fontId="0" fillId="3" borderId="0" xfId="1" applyFont="1" applyFill="1" applyAlignment="1">
      <alignment vertical="top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Vergleich effektiv und Hochrechnung Verbrauch in der Schweiz an GWh pro Jahr (BSP 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'GW pro Jahr'!$B$1</c:f>
              <c:strCache>
                <c:ptCount val="1"/>
                <c:pt idx="0">
                  <c:v>GWh gerundet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'GW pro Jahr'!$A$2:$A$4</c:f>
              <c:strCache>
                <c:ptCount val="3"/>
                <c:pt idx="0">
                  <c:v>alle PW el. FZ 2020 Hochrechnung</c:v>
                </c:pt>
                <c:pt idx="1">
                  <c:v>effektiv el. FZ 2020</c:v>
                </c:pt>
                <c:pt idx="2">
                  <c:v>gesamthafter Verbrauch an GWh pro Jahr (2020)</c:v>
                </c:pt>
              </c:strCache>
            </c:strRef>
          </c:cat>
          <c:val>
            <c:numRef>
              <c:f>'GW pro Jahr'!$B$2:$B$4</c:f>
              <c:numCache>
                <c:formatCode>_(* #,##0.00_);_(* \(#,##0.00\);_(* "-"??_);_(@_)</c:formatCode>
                <c:ptCount val="3"/>
                <c:pt idx="0">
                  <c:v>16000</c:v>
                </c:pt>
                <c:pt idx="1">
                  <c:v>150</c:v>
                </c:pt>
                <c:pt idx="2">
                  <c:v>57000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B-4825-ABA3-620F440E2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4043280"/>
        <c:axId val="554044112"/>
      </c:barChart>
      <c:catAx>
        <c:axId val="55404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4044112"/>
        <c:crosses val="autoZero"/>
        <c:auto val="1"/>
        <c:lblAlgn val="ctr"/>
        <c:lblOffset val="100"/>
        <c:noMultiLvlLbl val="0"/>
      </c:catAx>
      <c:valAx>
        <c:axId val="55404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40432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180974</xdr:rowOff>
    </xdr:from>
    <xdr:to>
      <xdr:col>2</xdr:col>
      <xdr:colOff>7937</xdr:colOff>
      <xdr:row>24</xdr:row>
      <xdr:rowOff>152399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23A730A-04F0-4670-A310-0668683222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272C-EDDF-458F-AB50-CA7CEAC703F1}">
  <dimension ref="A1:F21"/>
  <sheetViews>
    <sheetView showGridLines="0" workbookViewId="0">
      <selection activeCell="I12" sqref="I12"/>
    </sheetView>
  </sheetViews>
  <sheetFormatPr baseColWidth="10" defaultRowHeight="14.5" x14ac:dyDescent="0.35"/>
  <cols>
    <col min="1" max="1" width="52.453125" customWidth="1"/>
    <col min="2" max="2" width="17.08984375" customWidth="1"/>
    <col min="3" max="3" width="1.1796875" customWidth="1"/>
    <col min="4" max="4" width="12.7265625" customWidth="1"/>
    <col min="5" max="5" width="24.90625" customWidth="1"/>
    <col min="6" max="6" width="30" customWidth="1"/>
  </cols>
  <sheetData>
    <row r="1" spans="1:6" ht="18.5" x14ac:dyDescent="0.45">
      <c r="A1" s="16" t="s">
        <v>20</v>
      </c>
      <c r="B1" s="17"/>
      <c r="C1" s="17"/>
      <c r="D1" s="17"/>
      <c r="E1" s="17"/>
      <c r="F1" s="17"/>
    </row>
    <row r="3" spans="1:6" x14ac:dyDescent="0.35">
      <c r="A3" t="s">
        <v>25</v>
      </c>
      <c r="B3" s="2">
        <v>4.6500000000000004</v>
      </c>
      <c r="C3" s="2"/>
      <c r="D3" t="s">
        <v>0</v>
      </c>
      <c r="E3" s="4">
        <v>4650000</v>
      </c>
      <c r="F3" t="s">
        <v>23</v>
      </c>
    </row>
    <row r="4" spans="1:6" x14ac:dyDescent="0.35">
      <c r="A4" t="s">
        <v>26</v>
      </c>
      <c r="B4" s="5">
        <v>80000</v>
      </c>
      <c r="C4" s="2"/>
      <c r="D4" t="s">
        <v>6</v>
      </c>
      <c r="E4" s="4">
        <v>80000000000</v>
      </c>
      <c r="F4" t="s">
        <v>9</v>
      </c>
    </row>
    <row r="5" spans="1:6" x14ac:dyDescent="0.35">
      <c r="A5" s="9" t="s">
        <v>5</v>
      </c>
      <c r="B5" s="1">
        <f>B4/B3</f>
        <v>17204.301075268817</v>
      </c>
      <c r="C5" s="1"/>
      <c r="D5" t="s">
        <v>7</v>
      </c>
      <c r="E5" s="4">
        <f>E4/E3</f>
        <v>17204.301075268817</v>
      </c>
      <c r="F5" t="s">
        <v>9</v>
      </c>
    </row>
    <row r="6" spans="1:6" x14ac:dyDescent="0.35">
      <c r="A6" s="9"/>
      <c r="B6" s="1"/>
      <c r="C6" s="1"/>
      <c r="E6" s="4"/>
    </row>
    <row r="7" spans="1:6" x14ac:dyDescent="0.35">
      <c r="A7" s="10" t="s">
        <v>3</v>
      </c>
      <c r="B7" s="11" t="s">
        <v>4</v>
      </c>
      <c r="C7" s="11"/>
      <c r="D7" s="10" t="s">
        <v>8</v>
      </c>
      <c r="E7" s="10">
        <v>17200</v>
      </c>
      <c r="F7" s="10" t="s">
        <v>15</v>
      </c>
    </row>
    <row r="9" spans="1:6" x14ac:dyDescent="0.35">
      <c r="A9" s="10" t="s">
        <v>1</v>
      </c>
      <c r="B9" s="10">
        <v>20</v>
      </c>
      <c r="C9" s="10"/>
      <c r="D9" s="10" t="s">
        <v>2</v>
      </c>
      <c r="E9" s="10">
        <f>E7/100*B9</f>
        <v>3440</v>
      </c>
      <c r="F9" s="10" t="s">
        <v>10</v>
      </c>
    </row>
    <row r="10" spans="1:6" x14ac:dyDescent="0.35">
      <c r="A10" s="6"/>
      <c r="B10" s="6"/>
      <c r="C10" s="6"/>
      <c r="D10" s="6"/>
      <c r="E10" s="21"/>
      <c r="F10" s="6"/>
    </row>
    <row r="11" spans="1:6" ht="29" x14ac:dyDescent="0.35">
      <c r="A11" s="13" t="s">
        <v>13</v>
      </c>
      <c r="B11" s="10"/>
      <c r="C11" s="10"/>
      <c r="D11" s="10"/>
      <c r="E11" s="14">
        <f>E4/100*20</f>
        <v>16000000000</v>
      </c>
      <c r="F11" s="15" t="s">
        <v>12</v>
      </c>
    </row>
    <row r="12" spans="1:6" x14ac:dyDescent="0.35">
      <c r="A12" s="13"/>
      <c r="B12" s="10"/>
      <c r="C12" s="10"/>
      <c r="D12" s="10"/>
      <c r="E12" s="26">
        <f>E11/1000000</f>
        <v>16000</v>
      </c>
      <c r="F12" s="15" t="s">
        <v>16</v>
      </c>
    </row>
    <row r="13" spans="1:6" s="6" customFormat="1" x14ac:dyDescent="0.35">
      <c r="A13" s="22"/>
      <c r="E13" s="23"/>
      <c r="F13" s="24"/>
    </row>
    <row r="14" spans="1:6" x14ac:dyDescent="0.35">
      <c r="A14" s="13" t="s">
        <v>17</v>
      </c>
      <c r="B14" s="10"/>
      <c r="C14" s="10"/>
      <c r="D14" s="10"/>
      <c r="E14" s="14">
        <f>E11/365</f>
        <v>43835616.438356161</v>
      </c>
      <c r="F14" s="15" t="s">
        <v>10</v>
      </c>
    </row>
    <row r="15" spans="1:6" x14ac:dyDescent="0.35">
      <c r="A15" s="13"/>
      <c r="B15" s="10"/>
      <c r="C15" s="10"/>
      <c r="D15" s="10"/>
      <c r="E15" s="25">
        <f>E14/1000000</f>
        <v>43.835616438356162</v>
      </c>
      <c r="F15" s="15" t="s">
        <v>18</v>
      </c>
    </row>
    <row r="16" spans="1:6" ht="48.5" customHeight="1" x14ac:dyDescent="0.35">
      <c r="A16" s="6"/>
      <c r="B16" s="6"/>
      <c r="C16" s="6"/>
      <c r="D16" s="6"/>
      <c r="E16" s="7"/>
      <c r="F16" s="6"/>
    </row>
    <row r="17" spans="1:6" ht="18.5" x14ac:dyDescent="0.45">
      <c r="A17" s="18" t="s">
        <v>14</v>
      </c>
      <c r="B17" s="19"/>
      <c r="C17" s="19"/>
      <c r="D17" s="19"/>
      <c r="E17" s="20"/>
      <c r="F17" s="19"/>
    </row>
    <row r="18" spans="1:6" ht="18.5" x14ac:dyDescent="0.45">
      <c r="A18" s="12"/>
      <c r="B18" s="6"/>
      <c r="C18" s="6"/>
      <c r="D18" s="6"/>
      <c r="E18" s="7"/>
      <c r="F18" s="6"/>
    </row>
    <row r="19" spans="1:6" ht="39" customHeight="1" x14ac:dyDescent="0.35">
      <c r="A19" s="8" t="s">
        <v>11</v>
      </c>
      <c r="B19" s="8"/>
      <c r="C19" s="8"/>
      <c r="D19" s="8"/>
      <c r="E19" s="8"/>
      <c r="F19" s="8"/>
    </row>
    <row r="20" spans="1:6" x14ac:dyDescent="0.35">
      <c r="A20" s="6"/>
      <c r="B20" s="6"/>
      <c r="C20" s="6"/>
      <c r="D20" s="6"/>
      <c r="E20" s="6"/>
      <c r="F20" s="6"/>
    </row>
    <row r="21" spans="1:6" ht="46.5" customHeight="1" x14ac:dyDescent="0.35">
      <c r="A21" s="8" t="s">
        <v>19</v>
      </c>
      <c r="B21" s="8"/>
      <c r="C21" s="8"/>
      <c r="D21" s="8"/>
      <c r="E21" s="8"/>
      <c r="F21" s="8"/>
    </row>
  </sheetData>
  <mergeCells count="2">
    <mergeCell ref="A19:F19"/>
    <mergeCell ref="A21:F21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EECB-A92F-4137-85BE-743C3BAE9772}">
  <dimension ref="A1:F25"/>
  <sheetViews>
    <sheetView showGridLines="0" zoomScale="90" zoomScaleNormal="90" workbookViewId="0">
      <selection activeCell="F27" sqref="F27"/>
    </sheetView>
  </sheetViews>
  <sheetFormatPr baseColWidth="10" defaultRowHeight="14.5" x14ac:dyDescent="0.35"/>
  <cols>
    <col min="1" max="1" width="52.54296875" customWidth="1"/>
    <col min="2" max="2" width="17.08984375" customWidth="1"/>
    <col min="3" max="3" width="1.1796875" customWidth="1"/>
    <col min="4" max="4" width="12.7265625" customWidth="1"/>
    <col min="5" max="5" width="24.90625" customWidth="1"/>
    <col min="6" max="6" width="30" customWidth="1"/>
  </cols>
  <sheetData>
    <row r="1" spans="1:6" ht="18.5" x14ac:dyDescent="0.45">
      <c r="A1" s="16" t="s">
        <v>21</v>
      </c>
      <c r="B1" s="17"/>
      <c r="C1" s="17"/>
      <c r="D1" s="17"/>
      <c r="E1" s="17"/>
      <c r="F1" s="17"/>
    </row>
    <row r="2" spans="1:6" ht="18.5" x14ac:dyDescent="0.45">
      <c r="A2" s="27"/>
      <c r="B2" s="28"/>
      <c r="C2" s="28"/>
      <c r="D2" s="28"/>
      <c r="E2" s="28"/>
      <c r="F2" s="28"/>
    </row>
    <row r="3" spans="1:6" ht="18.5" x14ac:dyDescent="0.45">
      <c r="A3" s="27"/>
      <c r="B3" s="28"/>
      <c r="C3" s="28"/>
      <c r="D3" s="28"/>
      <c r="E3" s="28"/>
      <c r="F3" s="28"/>
    </row>
    <row r="4" spans="1:6" x14ac:dyDescent="0.35">
      <c r="A4" t="s">
        <v>25</v>
      </c>
      <c r="B4" s="2">
        <v>4.6500000000000004</v>
      </c>
      <c r="C4" s="2"/>
      <c r="D4" t="s">
        <v>0</v>
      </c>
      <c r="E4" s="4">
        <v>4650000</v>
      </c>
      <c r="F4" t="s">
        <v>23</v>
      </c>
    </row>
    <row r="5" spans="1:6" x14ac:dyDescent="0.35">
      <c r="A5" t="s">
        <v>26</v>
      </c>
      <c r="B5" s="5">
        <v>80000</v>
      </c>
      <c r="C5" s="2"/>
      <c r="D5" t="s">
        <v>6</v>
      </c>
      <c r="E5" s="4">
        <v>80000000000</v>
      </c>
      <c r="F5" t="s">
        <v>9</v>
      </c>
    </row>
    <row r="6" spans="1:6" x14ac:dyDescent="0.35">
      <c r="A6" s="29" t="s">
        <v>5</v>
      </c>
      <c r="B6" s="30">
        <f>B5/B4</f>
        <v>17204.301075268817</v>
      </c>
      <c r="C6" s="30"/>
      <c r="D6" s="17" t="s">
        <v>7</v>
      </c>
      <c r="E6" s="31">
        <f>E5/E4</f>
        <v>17204.301075268817</v>
      </c>
      <c r="F6" s="17" t="s">
        <v>9</v>
      </c>
    </row>
    <row r="8" spans="1:6" x14ac:dyDescent="0.35">
      <c r="A8" t="s">
        <v>22</v>
      </c>
      <c r="B8" s="5">
        <v>43396</v>
      </c>
      <c r="C8" s="2"/>
      <c r="E8" s="4">
        <v>43400</v>
      </c>
      <c r="F8" t="s">
        <v>24</v>
      </c>
    </row>
    <row r="9" spans="1:6" x14ac:dyDescent="0.35">
      <c r="A9" s="9"/>
      <c r="B9" s="1"/>
      <c r="C9" s="1"/>
      <c r="E9" s="4"/>
    </row>
    <row r="10" spans="1:6" x14ac:dyDescent="0.35">
      <c r="A10" s="10" t="s">
        <v>3</v>
      </c>
      <c r="B10" s="11" t="s">
        <v>4</v>
      </c>
      <c r="C10" s="11"/>
      <c r="D10" s="10" t="s">
        <v>8</v>
      </c>
      <c r="E10" s="10">
        <v>17200</v>
      </c>
      <c r="F10" s="10" t="s">
        <v>15</v>
      </c>
    </row>
    <row r="11" spans="1:6" x14ac:dyDescent="0.35">
      <c r="A11" s="9" t="s">
        <v>27</v>
      </c>
    </row>
    <row r="13" spans="1:6" x14ac:dyDescent="0.35">
      <c r="A13" s="10" t="s">
        <v>1</v>
      </c>
      <c r="B13" s="10">
        <v>20</v>
      </c>
      <c r="C13" s="10"/>
      <c r="D13" s="10" t="s">
        <v>2</v>
      </c>
      <c r="E13" s="10">
        <f>E10/100*B13</f>
        <v>3440</v>
      </c>
      <c r="F13" s="10" t="s">
        <v>10</v>
      </c>
    </row>
    <row r="14" spans="1:6" x14ac:dyDescent="0.35">
      <c r="A14" s="6"/>
      <c r="B14" s="6"/>
      <c r="C14" s="6"/>
      <c r="D14" s="6"/>
      <c r="E14" s="21"/>
      <c r="F14" s="6"/>
    </row>
    <row r="15" spans="1:6" ht="29" x14ac:dyDescent="0.35">
      <c r="A15" s="13" t="s">
        <v>28</v>
      </c>
      <c r="B15" s="10"/>
      <c r="C15" s="10"/>
      <c r="D15" s="10"/>
      <c r="E15" s="14">
        <f>E13*E8</f>
        <v>149296000</v>
      </c>
      <c r="F15" s="15" t="s">
        <v>12</v>
      </c>
    </row>
    <row r="16" spans="1:6" x14ac:dyDescent="0.35">
      <c r="A16" s="13"/>
      <c r="B16" s="10"/>
      <c r="C16" s="10"/>
      <c r="D16" s="10"/>
      <c r="E16" s="32">
        <f>E15/1000000</f>
        <v>149.29599999999999</v>
      </c>
      <c r="F16" s="15" t="s">
        <v>16</v>
      </c>
    </row>
    <row r="17" spans="1:6" s="6" customFormat="1" x14ac:dyDescent="0.35">
      <c r="A17" s="22"/>
      <c r="E17" s="23"/>
      <c r="F17" s="24"/>
    </row>
    <row r="18" spans="1:6" x14ac:dyDescent="0.35">
      <c r="A18" s="13" t="s">
        <v>17</v>
      </c>
      <c r="B18" s="10"/>
      <c r="C18" s="10"/>
      <c r="D18" s="10"/>
      <c r="E18" s="14">
        <f>E15/365</f>
        <v>409030.1369863014</v>
      </c>
      <c r="F18" s="15" t="s">
        <v>10</v>
      </c>
    </row>
    <row r="19" spans="1:6" x14ac:dyDescent="0.35">
      <c r="A19" s="13"/>
      <c r="B19" s="10"/>
      <c r="C19" s="10"/>
      <c r="D19" s="10"/>
      <c r="E19" s="25">
        <f>E18/1000000</f>
        <v>0.40903013698630142</v>
      </c>
      <c r="F19" s="15" t="s">
        <v>18</v>
      </c>
    </row>
    <row r="20" spans="1:6" ht="48.5" customHeight="1" x14ac:dyDescent="0.35">
      <c r="A20" s="6"/>
      <c r="B20" s="6"/>
      <c r="C20" s="6"/>
      <c r="D20" s="6"/>
      <c r="E20" s="7"/>
      <c r="F20" s="6"/>
    </row>
    <row r="21" spans="1:6" ht="18.5" x14ac:dyDescent="0.45">
      <c r="A21" s="18"/>
      <c r="B21" s="19"/>
      <c r="C21" s="19"/>
      <c r="D21" s="19"/>
      <c r="E21" s="20"/>
      <c r="F21" s="19"/>
    </row>
    <row r="22" spans="1:6" ht="18.5" x14ac:dyDescent="0.45">
      <c r="A22" s="12"/>
      <c r="B22" s="6"/>
      <c r="C22" s="6"/>
      <c r="D22" s="6"/>
      <c r="E22" s="7"/>
      <c r="F22" s="6"/>
    </row>
    <row r="23" spans="1:6" ht="39" customHeight="1" x14ac:dyDescent="0.35">
      <c r="A23" s="8"/>
      <c r="B23" s="8"/>
      <c r="C23" s="8"/>
      <c r="D23" s="8"/>
      <c r="E23" s="8"/>
      <c r="F23" s="8"/>
    </row>
    <row r="24" spans="1:6" x14ac:dyDescent="0.35">
      <c r="A24" s="6"/>
      <c r="B24" s="6"/>
      <c r="C24" s="6"/>
      <c r="D24" s="6"/>
      <c r="E24" s="6"/>
      <c r="F24" s="6"/>
    </row>
    <row r="25" spans="1:6" ht="46.5" customHeight="1" x14ac:dyDescent="0.35">
      <c r="A25" s="8"/>
      <c r="B25" s="8"/>
      <c r="C25" s="8"/>
      <c r="D25" s="8"/>
      <c r="E25" s="8"/>
      <c r="F25" s="8"/>
    </row>
  </sheetData>
  <mergeCells count="2">
    <mergeCell ref="A23:F23"/>
    <mergeCell ref="A25:F2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4551-1FE9-4595-9FAF-60009548BFE6}">
  <dimension ref="A1:B4"/>
  <sheetViews>
    <sheetView tabSelected="1" topLeftCell="A4" zoomScaleNormal="100" workbookViewId="0">
      <selection activeCell="E31" sqref="E31"/>
    </sheetView>
  </sheetViews>
  <sheetFormatPr baseColWidth="10" defaultRowHeight="14.5" x14ac:dyDescent="0.35"/>
  <cols>
    <col min="1" max="1" width="51.6328125" customWidth="1"/>
    <col min="2" max="2" width="15.1796875" customWidth="1"/>
  </cols>
  <sheetData>
    <row r="1" spans="1:2" x14ac:dyDescent="0.35">
      <c r="B1" t="s">
        <v>31</v>
      </c>
    </row>
    <row r="2" spans="1:2" x14ac:dyDescent="0.35">
      <c r="A2" t="s">
        <v>30</v>
      </c>
      <c r="B2" s="3">
        <f>'Hoch-RG alle PW elektrisch'!E12</f>
        <v>16000</v>
      </c>
    </row>
    <row r="3" spans="1:2" x14ac:dyDescent="0.35">
      <c r="A3" t="s">
        <v>29</v>
      </c>
      <c r="B3" s="3">
        <v>150</v>
      </c>
    </row>
    <row r="4" spans="1:2" x14ac:dyDescent="0.35">
      <c r="A4" t="s">
        <v>32</v>
      </c>
      <c r="B4" s="3">
        <v>57000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5E9F844CE95BC40920298EA960A8DA9" ma:contentTypeVersion="6" ma:contentTypeDescription="Ein neues Dokument erstellen." ma:contentTypeScope="" ma:versionID="62d59aea757f252ab91c931099cee132">
  <xsd:schema xmlns:xsd="http://www.w3.org/2001/XMLSchema" xmlns:xs="http://www.w3.org/2001/XMLSchema" xmlns:p="http://schemas.microsoft.com/office/2006/metadata/properties" xmlns:ns2="e15648ff-bb09-440e-951d-00399581a4a5" targetNamespace="http://schemas.microsoft.com/office/2006/metadata/properties" ma:root="true" ma:fieldsID="dac4e8be288e9fb651bae30a3cb695f8" ns2:_="">
    <xsd:import namespace="e15648ff-bb09-440e-951d-00399581a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648ff-bb09-440e-951d-00399581a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20786A-B32C-488C-AACE-5DC8E9746675}"/>
</file>

<file path=customXml/itemProps2.xml><?xml version="1.0" encoding="utf-8"?>
<ds:datastoreItem xmlns:ds="http://schemas.openxmlformats.org/officeDocument/2006/customXml" ds:itemID="{3C8E8829-0036-4703-8376-FB0181B8A317}"/>
</file>

<file path=customXml/itemProps3.xml><?xml version="1.0" encoding="utf-8"?>
<ds:datastoreItem xmlns:ds="http://schemas.openxmlformats.org/officeDocument/2006/customXml" ds:itemID="{FE8AF075-68AA-443C-9A9D-2FEEEB4E3A5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Hoch-RG alle PW elektrisch</vt:lpstr>
      <vt:lpstr>Hoch-RG elektrische PW 2020</vt:lpstr>
      <vt:lpstr>GW pro Jahr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Gattlen</dc:creator>
  <cp:lastModifiedBy>Corinne Gattlen</cp:lastModifiedBy>
  <dcterms:created xsi:type="dcterms:W3CDTF">2021-06-16T16:45:59Z</dcterms:created>
  <dcterms:modified xsi:type="dcterms:W3CDTF">2021-06-16T21:33:49Z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0x010100A5E9F844CE95BC40920298EA960A8DA9</vt:lpwstr>
  </property>
</Properties>
</file>