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queryTables/queryTable24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queryTables/queryTable25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0" windowWidth="38400" windowHeight="21600" tabRatio="500" firstSheet="9" activeTab="16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VM)" sheetId="15" r:id="rId10"/>
    <sheet name="Compare Inserts (32bit)" sheetId="12" r:id="rId11"/>
    <sheet name="Compare Inserts (64bit)" sheetId="11" r:id="rId12"/>
    <sheet name="Compare Update (64bit)" sheetId="14" r:id="rId13"/>
    <sheet name="Compate Scan (64bit,%)" sheetId="16" r:id="rId14"/>
    <sheet name="Compate Scan (VM)" sheetId="17" r:id="rId15"/>
    <sheet name="Compate Scan (64bit)" sheetId="13" r:id="rId16"/>
    <sheet name="Compare Scan (5 threads, VM)" sheetId="19" r:id="rId17"/>
    <sheet name="Compare Scan (5 threads, 64bit)" sheetId="18" r:id="rId18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times_insert" localSheetId="10">'Compare Inserts (32bit)'!$A$2:$H$10</definedName>
    <definedName name="times_insert" localSheetId="11">'Compare Inserts (64bit)'!$A$1:$H$9</definedName>
    <definedName name="times_insert" localSheetId="9">'Compare Inserts (VM)'!$A$2:$H$10</definedName>
    <definedName name="times_insert" localSheetId="12">'Compare Update (64bit)'!$A$1:$E$9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10">'Compare Inserts (32bit)'!$A$60:$H$68</definedName>
    <definedName name="times_insert_1" localSheetId="11">'Compare Inserts (64bit)'!$A$59:$H$67</definedName>
    <definedName name="times_insert_1" localSheetId="9">'Compare Inserts (VM)'!$A$60:$H$68</definedName>
    <definedName name="times_insert_1" localSheetId="12">'Compare Update (64bit)'!$A$59:$H$67</definedName>
    <definedName name="times_insert_2" localSheetId="10">'Compare Inserts (32bit)'!$A$71:$H$79</definedName>
    <definedName name="times_insert_2" localSheetId="11">'Compare Inserts (64bit)'!$A$70:$H$78</definedName>
    <definedName name="times_insert_2" localSheetId="9">'Compare Inserts (VM)'!$A$71:$H$79</definedName>
    <definedName name="times_insert_2" localSheetId="12">'Compare Update (64bit)'!$A$70:$H$78</definedName>
    <definedName name="times_insert_5" localSheetId="4">'insert 5'!$A$1:$D$33</definedName>
    <definedName name="times_scan" localSheetId="13">'Compate Scan (64bit,%)'!$A$1:$D$9</definedName>
    <definedName name="times_scan" localSheetId="15">'Compate Scan (64bit)'!$A$1:$D$9</definedName>
    <definedName name="times_scan" localSheetId="14">'Compate Scan (VM)'!$A$1:$D$9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1" localSheetId="13">'Compate Scan (64bit,%)'!$Q$1:$V$49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9" l="1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I13" i="19"/>
  <c r="H13" i="19"/>
  <c r="F20" i="19"/>
  <c r="L20" i="19"/>
  <c r="L30" i="19"/>
  <c r="L40" i="19"/>
  <c r="K20" i="19"/>
  <c r="K30" i="19"/>
  <c r="K40" i="19"/>
  <c r="I30" i="19"/>
  <c r="I40" i="19"/>
  <c r="H30" i="19"/>
  <c r="H40" i="19"/>
  <c r="G3" i="19"/>
  <c r="G4" i="19"/>
  <c r="G5" i="19"/>
  <c r="G6" i="19"/>
  <c r="G7" i="19"/>
  <c r="G8" i="19"/>
  <c r="G9" i="19"/>
  <c r="G20" i="19"/>
  <c r="G30" i="19"/>
  <c r="G40" i="19"/>
  <c r="F30" i="19"/>
  <c r="F40" i="19"/>
  <c r="F19" i="19"/>
  <c r="L19" i="19"/>
  <c r="L29" i="19"/>
  <c r="L39" i="19"/>
  <c r="K19" i="19"/>
  <c r="K29" i="19"/>
  <c r="K39" i="19"/>
  <c r="I29" i="19"/>
  <c r="I39" i="19"/>
  <c r="H29" i="19"/>
  <c r="H39" i="19"/>
  <c r="G19" i="19"/>
  <c r="G29" i="19"/>
  <c r="G39" i="19"/>
  <c r="F29" i="19"/>
  <c r="F39" i="19"/>
  <c r="F18" i="19"/>
  <c r="L18" i="19"/>
  <c r="L28" i="19"/>
  <c r="L38" i="19"/>
  <c r="K18" i="19"/>
  <c r="K28" i="19"/>
  <c r="K38" i="19"/>
  <c r="I28" i="19"/>
  <c r="I38" i="19"/>
  <c r="H28" i="19"/>
  <c r="H38" i="19"/>
  <c r="G18" i="19"/>
  <c r="G28" i="19"/>
  <c r="G38" i="19"/>
  <c r="F28" i="19"/>
  <c r="F38" i="19"/>
  <c r="F17" i="19"/>
  <c r="L17" i="19"/>
  <c r="L27" i="19"/>
  <c r="L37" i="19"/>
  <c r="K17" i="19"/>
  <c r="K27" i="19"/>
  <c r="K37" i="19"/>
  <c r="I27" i="19"/>
  <c r="I37" i="19"/>
  <c r="H27" i="19"/>
  <c r="H37" i="19"/>
  <c r="G17" i="19"/>
  <c r="G27" i="19"/>
  <c r="G37" i="19"/>
  <c r="F27" i="19"/>
  <c r="F37" i="19"/>
  <c r="F16" i="19"/>
  <c r="L16" i="19"/>
  <c r="L26" i="19"/>
  <c r="L36" i="19"/>
  <c r="K16" i="19"/>
  <c r="K26" i="19"/>
  <c r="K36" i="19"/>
  <c r="I26" i="19"/>
  <c r="I36" i="19"/>
  <c r="H26" i="19"/>
  <c r="H36" i="19"/>
  <c r="G16" i="19"/>
  <c r="G26" i="19"/>
  <c r="G36" i="19"/>
  <c r="F26" i="19"/>
  <c r="F36" i="19"/>
  <c r="F15" i="19"/>
  <c r="L15" i="19"/>
  <c r="L25" i="19"/>
  <c r="L35" i="19"/>
  <c r="K15" i="19"/>
  <c r="K25" i="19"/>
  <c r="K35" i="19"/>
  <c r="I25" i="19"/>
  <c r="I35" i="19"/>
  <c r="H25" i="19"/>
  <c r="H35" i="19"/>
  <c r="G15" i="19"/>
  <c r="G25" i="19"/>
  <c r="G35" i="19"/>
  <c r="F25" i="19"/>
  <c r="F35" i="19"/>
  <c r="F14" i="19"/>
  <c r="L14" i="19"/>
  <c r="L24" i="19"/>
  <c r="L34" i="19"/>
  <c r="K14" i="19"/>
  <c r="K24" i="19"/>
  <c r="K34" i="19"/>
  <c r="I24" i="19"/>
  <c r="I34" i="19"/>
  <c r="H24" i="19"/>
  <c r="H34" i="19"/>
  <c r="G14" i="19"/>
  <c r="G24" i="19"/>
  <c r="G34" i="19"/>
  <c r="F24" i="19"/>
  <c r="F34" i="19"/>
  <c r="F13" i="19"/>
  <c r="L13" i="19"/>
  <c r="L23" i="19"/>
  <c r="L33" i="19"/>
  <c r="K13" i="19"/>
  <c r="K23" i="19"/>
  <c r="K33" i="19"/>
  <c r="I23" i="19"/>
  <c r="I33" i="19"/>
  <c r="H23" i="19"/>
  <c r="H33" i="19"/>
  <c r="G13" i="19"/>
  <c r="G23" i="19"/>
  <c r="G33" i="19"/>
  <c r="F23" i="19"/>
  <c r="F33" i="19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I13" i="18"/>
  <c r="H13" i="18"/>
  <c r="K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L13" i="18"/>
  <c r="L30" i="18"/>
  <c r="L40" i="18"/>
  <c r="K30" i="18"/>
  <c r="K40" i="18"/>
  <c r="L29" i="18"/>
  <c r="L39" i="18"/>
  <c r="K29" i="18"/>
  <c r="K39" i="18"/>
  <c r="L28" i="18"/>
  <c r="L38" i="18"/>
  <c r="K28" i="18"/>
  <c r="K38" i="18"/>
  <c r="L27" i="18"/>
  <c r="L37" i="18"/>
  <c r="K27" i="18"/>
  <c r="K37" i="18"/>
  <c r="L26" i="18"/>
  <c r="L36" i="18"/>
  <c r="K26" i="18"/>
  <c r="K36" i="18"/>
  <c r="L25" i="18"/>
  <c r="L35" i="18"/>
  <c r="K25" i="18"/>
  <c r="K35" i="18"/>
  <c r="L24" i="18"/>
  <c r="L34" i="18"/>
  <c r="K24" i="18"/>
  <c r="K34" i="18"/>
  <c r="L23" i="18"/>
  <c r="L33" i="18"/>
  <c r="K23" i="18"/>
  <c r="K33" i="18"/>
  <c r="F14" i="18"/>
  <c r="F15" i="18"/>
  <c r="F16" i="18"/>
  <c r="F17" i="18"/>
  <c r="F18" i="18"/>
  <c r="F19" i="18"/>
  <c r="F20" i="18"/>
  <c r="F13" i="18"/>
  <c r="I30" i="18"/>
  <c r="I40" i="18"/>
  <c r="H30" i="18"/>
  <c r="H40" i="18"/>
  <c r="G20" i="18"/>
  <c r="G30" i="18"/>
  <c r="G40" i="18"/>
  <c r="F30" i="18"/>
  <c r="F40" i="18"/>
  <c r="I29" i="18"/>
  <c r="I39" i="18"/>
  <c r="H29" i="18"/>
  <c r="H39" i="18"/>
  <c r="G19" i="18"/>
  <c r="G29" i="18"/>
  <c r="G39" i="18"/>
  <c r="F29" i="18"/>
  <c r="F39" i="18"/>
  <c r="I28" i="18"/>
  <c r="I38" i="18"/>
  <c r="H28" i="18"/>
  <c r="H38" i="18"/>
  <c r="G18" i="18"/>
  <c r="G28" i="18"/>
  <c r="G38" i="18"/>
  <c r="F28" i="18"/>
  <c r="F38" i="18"/>
  <c r="I27" i="18"/>
  <c r="I37" i="18"/>
  <c r="H27" i="18"/>
  <c r="H37" i="18"/>
  <c r="G17" i="18"/>
  <c r="G27" i="18"/>
  <c r="G37" i="18"/>
  <c r="F27" i="18"/>
  <c r="F37" i="18"/>
  <c r="I26" i="18"/>
  <c r="I36" i="18"/>
  <c r="H26" i="18"/>
  <c r="H36" i="18"/>
  <c r="G16" i="18"/>
  <c r="G26" i="18"/>
  <c r="G36" i="18"/>
  <c r="F26" i="18"/>
  <c r="F36" i="18"/>
  <c r="I25" i="18"/>
  <c r="I35" i="18"/>
  <c r="H25" i="18"/>
  <c r="H35" i="18"/>
  <c r="G15" i="18"/>
  <c r="G25" i="18"/>
  <c r="G35" i="18"/>
  <c r="F25" i="18"/>
  <c r="F35" i="18"/>
  <c r="I24" i="18"/>
  <c r="I34" i="18"/>
  <c r="H24" i="18"/>
  <c r="H34" i="18"/>
  <c r="G14" i="18"/>
  <c r="G24" i="18"/>
  <c r="G34" i="18"/>
  <c r="F24" i="18"/>
  <c r="F34" i="18"/>
  <c r="I23" i="18"/>
  <c r="I33" i="18"/>
  <c r="H23" i="18"/>
  <c r="H33" i="18"/>
  <c r="G13" i="18"/>
  <c r="G23" i="18"/>
  <c r="G33" i="18"/>
  <c r="F23" i="18"/>
  <c r="F33" i="18"/>
  <c r="G3" i="18"/>
  <c r="G4" i="18"/>
  <c r="G5" i="18"/>
  <c r="G6" i="18"/>
  <c r="G7" i="18"/>
  <c r="G8" i="18"/>
  <c r="G9" i="18"/>
  <c r="D35" i="15"/>
  <c r="E35" i="15"/>
  <c r="F35" i="15"/>
  <c r="G35" i="15"/>
  <c r="H35" i="15"/>
  <c r="D36" i="15"/>
  <c r="E36" i="15"/>
  <c r="F36" i="15"/>
  <c r="G36" i="15"/>
  <c r="H36" i="15"/>
  <c r="D37" i="15"/>
  <c r="E37" i="15"/>
  <c r="F37" i="15"/>
  <c r="G37" i="15"/>
  <c r="H37" i="15"/>
  <c r="D38" i="15"/>
  <c r="E38" i="15"/>
  <c r="F38" i="15"/>
  <c r="G38" i="15"/>
  <c r="H38" i="15"/>
  <c r="D39" i="15"/>
  <c r="E39" i="15"/>
  <c r="F39" i="15"/>
  <c r="G39" i="15"/>
  <c r="H39" i="15"/>
  <c r="D40" i="15"/>
  <c r="E40" i="15"/>
  <c r="F40" i="15"/>
  <c r="G40" i="15"/>
  <c r="H40" i="15"/>
  <c r="D41" i="15"/>
  <c r="E41" i="15"/>
  <c r="F41" i="15"/>
  <c r="G41" i="15"/>
  <c r="H41" i="15"/>
  <c r="D42" i="15"/>
  <c r="E42" i="15"/>
  <c r="F42" i="15"/>
  <c r="G42" i="15"/>
  <c r="H42" i="15"/>
  <c r="C36" i="15"/>
  <c r="C37" i="15"/>
  <c r="C38" i="15"/>
  <c r="C39" i="15"/>
  <c r="C40" i="15"/>
  <c r="C41" i="15"/>
  <c r="C42" i="15"/>
  <c r="C35" i="15"/>
  <c r="D45" i="11"/>
  <c r="E45" i="11"/>
  <c r="F45" i="11"/>
  <c r="G45" i="11"/>
  <c r="H45" i="11"/>
  <c r="D46" i="11"/>
  <c r="E46" i="11"/>
  <c r="F46" i="11"/>
  <c r="G46" i="11"/>
  <c r="H46" i="11"/>
  <c r="D47" i="11"/>
  <c r="E47" i="11"/>
  <c r="F47" i="11"/>
  <c r="G47" i="11"/>
  <c r="H47" i="11"/>
  <c r="D48" i="11"/>
  <c r="E48" i="11"/>
  <c r="F48" i="11"/>
  <c r="G48" i="11"/>
  <c r="H48" i="11"/>
  <c r="D49" i="11"/>
  <c r="E49" i="11"/>
  <c r="F49" i="11"/>
  <c r="G49" i="11"/>
  <c r="H49" i="11"/>
  <c r="D50" i="11"/>
  <c r="E50" i="11"/>
  <c r="F50" i="11"/>
  <c r="G50" i="11"/>
  <c r="H50" i="11"/>
  <c r="D51" i="11"/>
  <c r="E51" i="11"/>
  <c r="F51" i="11"/>
  <c r="G51" i="11"/>
  <c r="H51" i="11"/>
  <c r="D52" i="11"/>
  <c r="E52" i="11"/>
  <c r="F52" i="11"/>
  <c r="G52" i="11"/>
  <c r="H52" i="11"/>
  <c r="C46" i="11"/>
  <c r="C47" i="11"/>
  <c r="C48" i="11"/>
  <c r="C49" i="11"/>
  <c r="C50" i="11"/>
  <c r="C51" i="11"/>
  <c r="C52" i="11"/>
  <c r="C45" i="11"/>
  <c r="A20" i="17"/>
  <c r="D20" i="17"/>
  <c r="D30" i="17"/>
  <c r="D40" i="17"/>
  <c r="C20" i="17"/>
  <c r="C30" i="17"/>
  <c r="C40" i="17"/>
  <c r="B20" i="17"/>
  <c r="B30" i="17"/>
  <c r="B40" i="17"/>
  <c r="A30" i="17"/>
  <c r="A40" i="17"/>
  <c r="A19" i="17"/>
  <c r="D19" i="17"/>
  <c r="D29" i="17"/>
  <c r="D39" i="17"/>
  <c r="C19" i="17"/>
  <c r="C29" i="17"/>
  <c r="C39" i="17"/>
  <c r="B19" i="17"/>
  <c r="B29" i="17"/>
  <c r="B39" i="17"/>
  <c r="A29" i="17"/>
  <c r="A39" i="17"/>
  <c r="A18" i="17"/>
  <c r="D18" i="17"/>
  <c r="D28" i="17"/>
  <c r="D38" i="17"/>
  <c r="C18" i="17"/>
  <c r="C28" i="17"/>
  <c r="C38" i="17"/>
  <c r="B18" i="17"/>
  <c r="B28" i="17"/>
  <c r="B38" i="17"/>
  <c r="A28" i="17"/>
  <c r="A38" i="17"/>
  <c r="A17" i="17"/>
  <c r="D17" i="17"/>
  <c r="D27" i="17"/>
  <c r="D37" i="17"/>
  <c r="C17" i="17"/>
  <c r="C27" i="17"/>
  <c r="C37" i="17"/>
  <c r="B17" i="17"/>
  <c r="B27" i="17"/>
  <c r="B37" i="17"/>
  <c r="A27" i="17"/>
  <c r="A37" i="17"/>
  <c r="A16" i="17"/>
  <c r="D16" i="17"/>
  <c r="D26" i="17"/>
  <c r="D36" i="17"/>
  <c r="C16" i="17"/>
  <c r="C26" i="17"/>
  <c r="C36" i="17"/>
  <c r="B16" i="17"/>
  <c r="B26" i="17"/>
  <c r="B36" i="17"/>
  <c r="A26" i="17"/>
  <c r="A36" i="17"/>
  <c r="A15" i="17"/>
  <c r="D15" i="17"/>
  <c r="D25" i="17"/>
  <c r="D35" i="17"/>
  <c r="C15" i="17"/>
  <c r="C25" i="17"/>
  <c r="C35" i="17"/>
  <c r="B15" i="17"/>
  <c r="B25" i="17"/>
  <c r="B35" i="17"/>
  <c r="A25" i="17"/>
  <c r="A35" i="17"/>
  <c r="A14" i="17"/>
  <c r="D14" i="17"/>
  <c r="D24" i="17"/>
  <c r="D34" i="17"/>
  <c r="C14" i="17"/>
  <c r="C24" i="17"/>
  <c r="C34" i="17"/>
  <c r="B14" i="17"/>
  <c r="B24" i="17"/>
  <c r="B34" i="17"/>
  <c r="A24" i="17"/>
  <c r="A34" i="17"/>
  <c r="A13" i="17"/>
  <c r="D13" i="17"/>
  <c r="D23" i="17"/>
  <c r="D33" i="17"/>
  <c r="C13" i="17"/>
  <c r="C23" i="17"/>
  <c r="C33" i="17"/>
  <c r="B13" i="17"/>
  <c r="B23" i="17"/>
  <c r="B33" i="17"/>
  <c r="A23" i="17"/>
  <c r="A33" i="17"/>
  <c r="A20" i="16"/>
  <c r="D20" i="16"/>
  <c r="D30" i="16"/>
  <c r="D40" i="16"/>
  <c r="C20" i="16"/>
  <c r="C30" i="16"/>
  <c r="C40" i="16"/>
  <c r="B20" i="16"/>
  <c r="B30" i="16"/>
  <c r="B40" i="16"/>
  <c r="A30" i="16"/>
  <c r="A40" i="16"/>
  <c r="A19" i="16"/>
  <c r="D19" i="16"/>
  <c r="D29" i="16"/>
  <c r="D39" i="16"/>
  <c r="C19" i="16"/>
  <c r="C29" i="16"/>
  <c r="C39" i="16"/>
  <c r="B19" i="16"/>
  <c r="B29" i="16"/>
  <c r="B39" i="16"/>
  <c r="A29" i="16"/>
  <c r="A39" i="16"/>
  <c r="A18" i="16"/>
  <c r="D18" i="16"/>
  <c r="D28" i="16"/>
  <c r="D38" i="16"/>
  <c r="C18" i="16"/>
  <c r="C28" i="16"/>
  <c r="C38" i="16"/>
  <c r="B18" i="16"/>
  <c r="B28" i="16"/>
  <c r="B38" i="16"/>
  <c r="A28" i="16"/>
  <c r="A38" i="16"/>
  <c r="A17" i="16"/>
  <c r="D17" i="16"/>
  <c r="D27" i="16"/>
  <c r="D37" i="16"/>
  <c r="C17" i="16"/>
  <c r="C27" i="16"/>
  <c r="C37" i="16"/>
  <c r="B17" i="16"/>
  <c r="B27" i="16"/>
  <c r="B37" i="16"/>
  <c r="A27" i="16"/>
  <c r="A37" i="16"/>
  <c r="A16" i="16"/>
  <c r="D16" i="16"/>
  <c r="D26" i="16"/>
  <c r="D36" i="16"/>
  <c r="C16" i="16"/>
  <c r="C26" i="16"/>
  <c r="C36" i="16"/>
  <c r="B16" i="16"/>
  <c r="B26" i="16"/>
  <c r="B36" i="16"/>
  <c r="A26" i="16"/>
  <c r="A36" i="16"/>
  <c r="A15" i="16"/>
  <c r="D15" i="16"/>
  <c r="D25" i="16"/>
  <c r="D35" i="16"/>
  <c r="C15" i="16"/>
  <c r="C25" i="16"/>
  <c r="C35" i="16"/>
  <c r="B15" i="16"/>
  <c r="B25" i="16"/>
  <c r="B35" i="16"/>
  <c r="A25" i="16"/>
  <c r="A35" i="16"/>
  <c r="A14" i="16"/>
  <c r="D14" i="16"/>
  <c r="D24" i="16"/>
  <c r="D34" i="16"/>
  <c r="C14" i="16"/>
  <c r="C24" i="16"/>
  <c r="C34" i="16"/>
  <c r="B14" i="16"/>
  <c r="B24" i="16"/>
  <c r="B34" i="16"/>
  <c r="A24" i="16"/>
  <c r="A34" i="16"/>
  <c r="A13" i="16"/>
  <c r="D13" i="16"/>
  <c r="D23" i="16"/>
  <c r="D33" i="16"/>
  <c r="C13" i="16"/>
  <c r="C23" i="16"/>
  <c r="C33" i="16"/>
  <c r="B13" i="16"/>
  <c r="B23" i="16"/>
  <c r="B33" i="16"/>
  <c r="A23" i="16"/>
  <c r="A33" i="16"/>
  <c r="A21" i="15"/>
  <c r="A31" i="15"/>
  <c r="A42" i="15"/>
  <c r="B21" i="15"/>
  <c r="B31" i="15"/>
  <c r="B42" i="15"/>
  <c r="A20" i="15"/>
  <c r="A30" i="15"/>
  <c r="A41" i="15"/>
  <c r="B20" i="15"/>
  <c r="B30" i="15"/>
  <c r="B41" i="15"/>
  <c r="A19" i="15"/>
  <c r="A29" i="15"/>
  <c r="A40" i="15"/>
  <c r="B19" i="15"/>
  <c r="B29" i="15"/>
  <c r="B40" i="15"/>
  <c r="A18" i="15"/>
  <c r="A28" i="15"/>
  <c r="A39" i="15"/>
  <c r="B18" i="15"/>
  <c r="B28" i="15"/>
  <c r="B39" i="15"/>
  <c r="A17" i="15"/>
  <c r="A27" i="15"/>
  <c r="A38" i="15"/>
  <c r="B17" i="15"/>
  <c r="B27" i="15"/>
  <c r="B38" i="15"/>
  <c r="A16" i="15"/>
  <c r="A26" i="15"/>
  <c r="A37" i="15"/>
  <c r="B16" i="15"/>
  <c r="B26" i="15"/>
  <c r="B37" i="15"/>
  <c r="A15" i="15"/>
  <c r="A25" i="15"/>
  <c r="A36" i="15"/>
  <c r="B15" i="15"/>
  <c r="B25" i="15"/>
  <c r="B36" i="15"/>
  <c r="A14" i="15"/>
  <c r="A24" i="15"/>
  <c r="A35" i="15"/>
  <c r="B14" i="15"/>
  <c r="B24" i="15"/>
  <c r="B35" i="15"/>
  <c r="H21" i="15"/>
  <c r="H31" i="15"/>
  <c r="G21" i="15"/>
  <c r="G31" i="15"/>
  <c r="F21" i="15"/>
  <c r="F31" i="15"/>
  <c r="E21" i="15"/>
  <c r="E31" i="15"/>
  <c r="D21" i="15"/>
  <c r="D31" i="15"/>
  <c r="C21" i="15"/>
  <c r="C31" i="15"/>
  <c r="H20" i="15"/>
  <c r="H30" i="15"/>
  <c r="G20" i="15"/>
  <c r="G30" i="15"/>
  <c r="F20" i="15"/>
  <c r="F30" i="15"/>
  <c r="E20" i="15"/>
  <c r="E30" i="15"/>
  <c r="D20" i="15"/>
  <c r="D30" i="15"/>
  <c r="C20" i="15"/>
  <c r="C30" i="15"/>
  <c r="H19" i="15"/>
  <c r="H29" i="15"/>
  <c r="G19" i="15"/>
  <c r="G29" i="15"/>
  <c r="F19" i="15"/>
  <c r="F29" i="15"/>
  <c r="E19" i="15"/>
  <c r="E29" i="15"/>
  <c r="D19" i="15"/>
  <c r="D29" i="15"/>
  <c r="C19" i="15"/>
  <c r="C29" i="15"/>
  <c r="H18" i="15"/>
  <c r="H28" i="15"/>
  <c r="G18" i="15"/>
  <c r="G28" i="15"/>
  <c r="F18" i="15"/>
  <c r="F28" i="15"/>
  <c r="E18" i="15"/>
  <c r="E28" i="15"/>
  <c r="D18" i="15"/>
  <c r="D28" i="15"/>
  <c r="C18" i="15"/>
  <c r="C28" i="15"/>
  <c r="H17" i="15"/>
  <c r="H27" i="15"/>
  <c r="G17" i="15"/>
  <c r="G27" i="15"/>
  <c r="F17" i="15"/>
  <c r="F27" i="15"/>
  <c r="E17" i="15"/>
  <c r="E27" i="15"/>
  <c r="D17" i="15"/>
  <c r="D27" i="15"/>
  <c r="C17" i="15"/>
  <c r="C27" i="15"/>
  <c r="H16" i="15"/>
  <c r="H26" i="15"/>
  <c r="G16" i="15"/>
  <c r="G26" i="15"/>
  <c r="F16" i="15"/>
  <c r="F26" i="15"/>
  <c r="E16" i="15"/>
  <c r="E26" i="15"/>
  <c r="D16" i="15"/>
  <c r="D26" i="15"/>
  <c r="C16" i="15"/>
  <c r="C26" i="15"/>
  <c r="H15" i="15"/>
  <c r="H25" i="15"/>
  <c r="G15" i="15"/>
  <c r="G25" i="15"/>
  <c r="F15" i="15"/>
  <c r="F25" i="15"/>
  <c r="E15" i="15"/>
  <c r="E25" i="15"/>
  <c r="D15" i="15"/>
  <c r="D25" i="15"/>
  <c r="C15" i="15"/>
  <c r="C25" i="15"/>
  <c r="H14" i="15"/>
  <c r="H24" i="15"/>
  <c r="G14" i="15"/>
  <c r="G24" i="15"/>
  <c r="F14" i="15"/>
  <c r="F24" i="15"/>
  <c r="E14" i="15"/>
  <c r="E24" i="15"/>
  <c r="D14" i="15"/>
  <c r="D24" i="15"/>
  <c r="C14" i="15"/>
  <c r="C24" i="15"/>
  <c r="A20" i="14"/>
  <c r="A30" i="14"/>
  <c r="A40" i="14"/>
  <c r="A52" i="14"/>
  <c r="B20" i="14"/>
  <c r="B30" i="14"/>
  <c r="B40" i="14"/>
  <c r="B52" i="14"/>
  <c r="D52" i="14"/>
  <c r="C52" i="14"/>
  <c r="A19" i="14"/>
  <c r="A29" i="14"/>
  <c r="A39" i="14"/>
  <c r="A51" i="14"/>
  <c r="B19" i="14"/>
  <c r="B29" i="14"/>
  <c r="B39" i="14"/>
  <c r="B51" i="14"/>
  <c r="D51" i="14"/>
  <c r="C51" i="14"/>
  <c r="A18" i="14"/>
  <c r="A28" i="14"/>
  <c r="A38" i="14"/>
  <c r="A50" i="14"/>
  <c r="B18" i="14"/>
  <c r="B28" i="14"/>
  <c r="B38" i="14"/>
  <c r="B50" i="14"/>
  <c r="D50" i="14"/>
  <c r="C50" i="14"/>
  <c r="A17" i="14"/>
  <c r="A27" i="14"/>
  <c r="A37" i="14"/>
  <c r="A49" i="14"/>
  <c r="B17" i="14"/>
  <c r="B27" i="14"/>
  <c r="B37" i="14"/>
  <c r="B49" i="14"/>
  <c r="D49" i="14"/>
  <c r="C49" i="14"/>
  <c r="A16" i="14"/>
  <c r="A26" i="14"/>
  <c r="A36" i="14"/>
  <c r="A48" i="14"/>
  <c r="B16" i="14"/>
  <c r="B26" i="14"/>
  <c r="B36" i="14"/>
  <c r="B48" i="14"/>
  <c r="D48" i="14"/>
  <c r="C48" i="14"/>
  <c r="A15" i="14"/>
  <c r="A25" i="14"/>
  <c r="A35" i="14"/>
  <c r="A47" i="14"/>
  <c r="B15" i="14"/>
  <c r="B25" i="14"/>
  <c r="B35" i="14"/>
  <c r="B47" i="14"/>
  <c r="D47" i="14"/>
  <c r="C47" i="14"/>
  <c r="A14" i="14"/>
  <c r="A24" i="14"/>
  <c r="A34" i="14"/>
  <c r="A46" i="14"/>
  <c r="B14" i="14"/>
  <c r="B24" i="14"/>
  <c r="B34" i="14"/>
  <c r="B46" i="14"/>
  <c r="D46" i="14"/>
  <c r="C46" i="14"/>
  <c r="A13" i="14"/>
  <c r="A23" i="14"/>
  <c r="A33" i="14"/>
  <c r="A45" i="14"/>
  <c r="B13" i="14"/>
  <c r="B23" i="14"/>
  <c r="B33" i="14"/>
  <c r="B45" i="14"/>
  <c r="D45" i="14"/>
  <c r="C45" i="14"/>
  <c r="D20" i="14"/>
  <c r="D30" i="14"/>
  <c r="D40" i="14"/>
  <c r="C20" i="14"/>
  <c r="C30" i="14"/>
  <c r="C40" i="14"/>
  <c r="D19" i="14"/>
  <c r="D29" i="14"/>
  <c r="D39" i="14"/>
  <c r="C19" i="14"/>
  <c r="C29" i="14"/>
  <c r="C39" i="14"/>
  <c r="D18" i="14"/>
  <c r="D28" i="14"/>
  <c r="D38" i="14"/>
  <c r="C18" i="14"/>
  <c r="C28" i="14"/>
  <c r="C38" i="14"/>
  <c r="D17" i="14"/>
  <c r="D27" i="14"/>
  <c r="D37" i="14"/>
  <c r="C17" i="14"/>
  <c r="C27" i="14"/>
  <c r="C37" i="14"/>
  <c r="D16" i="14"/>
  <c r="D26" i="14"/>
  <c r="D36" i="14"/>
  <c r="C16" i="14"/>
  <c r="C26" i="14"/>
  <c r="C36" i="14"/>
  <c r="D15" i="14"/>
  <c r="D25" i="14"/>
  <c r="D35" i="14"/>
  <c r="C15" i="14"/>
  <c r="C25" i="14"/>
  <c r="C35" i="14"/>
  <c r="D14" i="14"/>
  <c r="D24" i="14"/>
  <c r="D34" i="14"/>
  <c r="C14" i="14"/>
  <c r="C24" i="14"/>
  <c r="C34" i="14"/>
  <c r="D13" i="14"/>
  <c r="D23" i="14"/>
  <c r="D33" i="14"/>
  <c r="C13" i="14"/>
  <c r="C23" i="14"/>
  <c r="C33" i="14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B45" i="11"/>
  <c r="A45" i="11"/>
  <c r="D35" i="12"/>
  <c r="E35" i="12"/>
  <c r="F35" i="12"/>
  <c r="G35" i="12"/>
  <c r="H35" i="12"/>
  <c r="D36" i="12"/>
  <c r="E36" i="12"/>
  <c r="F36" i="12"/>
  <c r="G36" i="12"/>
  <c r="H36" i="12"/>
  <c r="D37" i="12"/>
  <c r="E37" i="12"/>
  <c r="F37" i="12"/>
  <c r="G37" i="12"/>
  <c r="H37" i="12"/>
  <c r="D38" i="12"/>
  <c r="E38" i="12"/>
  <c r="F38" i="12"/>
  <c r="G38" i="12"/>
  <c r="H38" i="12"/>
  <c r="D39" i="12"/>
  <c r="E39" i="12"/>
  <c r="F39" i="12"/>
  <c r="G39" i="12"/>
  <c r="H39" i="12"/>
  <c r="D40" i="12"/>
  <c r="E40" i="12"/>
  <c r="F40" i="12"/>
  <c r="G40" i="12"/>
  <c r="H40" i="12"/>
  <c r="D41" i="12"/>
  <c r="E41" i="12"/>
  <c r="F41" i="12"/>
  <c r="G41" i="12"/>
  <c r="H41" i="12"/>
  <c r="D42" i="12"/>
  <c r="E42" i="12"/>
  <c r="F42" i="12"/>
  <c r="G42" i="12"/>
  <c r="H42" i="12"/>
  <c r="C36" i="12"/>
  <c r="C37" i="12"/>
  <c r="C38" i="12"/>
  <c r="C39" i="12"/>
  <c r="C40" i="12"/>
  <c r="C41" i="12"/>
  <c r="C42" i="12"/>
  <c r="C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B35" i="12"/>
  <c r="A35" i="12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D33" i="13"/>
  <c r="C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B33" i="13"/>
  <c r="A33" i="13"/>
  <c r="C13" i="13"/>
  <c r="D33" i="11"/>
  <c r="E33" i="11"/>
  <c r="F33" i="11"/>
  <c r="G33" i="11"/>
  <c r="H33" i="11"/>
  <c r="D34" i="11"/>
  <c r="E34" i="11"/>
  <c r="F34" i="11"/>
  <c r="G34" i="11"/>
  <c r="H34" i="11"/>
  <c r="D35" i="11"/>
  <c r="E35" i="11"/>
  <c r="F35" i="11"/>
  <c r="G35" i="11"/>
  <c r="H35" i="11"/>
  <c r="D36" i="11"/>
  <c r="E36" i="11"/>
  <c r="F36" i="11"/>
  <c r="G36" i="11"/>
  <c r="H36" i="11"/>
  <c r="D37" i="11"/>
  <c r="E37" i="11"/>
  <c r="F37" i="11"/>
  <c r="G37" i="11"/>
  <c r="H37" i="11"/>
  <c r="D38" i="11"/>
  <c r="E38" i="11"/>
  <c r="F38" i="11"/>
  <c r="G38" i="11"/>
  <c r="H38" i="11"/>
  <c r="D39" i="11"/>
  <c r="E39" i="11"/>
  <c r="F39" i="11"/>
  <c r="G39" i="11"/>
  <c r="H39" i="11"/>
  <c r="D40" i="11"/>
  <c r="E40" i="11"/>
  <c r="F40" i="11"/>
  <c r="G40" i="11"/>
  <c r="H40" i="11"/>
  <c r="C34" i="11"/>
  <c r="C35" i="11"/>
  <c r="C36" i="11"/>
  <c r="C37" i="11"/>
  <c r="C38" i="11"/>
  <c r="C39" i="11"/>
  <c r="C40" i="11"/>
  <c r="C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B33" i="11"/>
  <c r="A33" i="11"/>
  <c r="A13" i="13"/>
  <c r="D13" i="13"/>
  <c r="D23" i="13"/>
  <c r="A14" i="13"/>
  <c r="D14" i="13"/>
  <c r="D24" i="13"/>
  <c r="A15" i="13"/>
  <c r="D15" i="13"/>
  <c r="D25" i="13"/>
  <c r="A16" i="13"/>
  <c r="D16" i="13"/>
  <c r="D26" i="13"/>
  <c r="A17" i="13"/>
  <c r="D17" i="13"/>
  <c r="D27" i="13"/>
  <c r="A18" i="13"/>
  <c r="D18" i="13"/>
  <c r="D28" i="13"/>
  <c r="A19" i="13"/>
  <c r="D19" i="13"/>
  <c r="D29" i="13"/>
  <c r="A20" i="13"/>
  <c r="D20" i="13"/>
  <c r="D30" i="13"/>
  <c r="C14" i="13"/>
  <c r="C24" i="13"/>
  <c r="C15" i="13"/>
  <c r="C25" i="13"/>
  <c r="C16" i="13"/>
  <c r="C26" i="13"/>
  <c r="C17" i="13"/>
  <c r="C27" i="13"/>
  <c r="C18" i="13"/>
  <c r="C28" i="13"/>
  <c r="C19" i="13"/>
  <c r="C29" i="13"/>
  <c r="C20" i="13"/>
  <c r="C30" i="13"/>
  <c r="C23" i="13"/>
  <c r="A30" i="13"/>
  <c r="B20" i="13"/>
  <c r="B30" i="13"/>
  <c r="B13" i="13"/>
  <c r="B23" i="13"/>
  <c r="B14" i="13"/>
  <c r="B24" i="13"/>
  <c r="B15" i="13"/>
  <c r="B25" i="13"/>
  <c r="B16" i="13"/>
  <c r="B26" i="13"/>
  <c r="B17" i="13"/>
  <c r="B27" i="13"/>
  <c r="B18" i="13"/>
  <c r="B28" i="13"/>
  <c r="B19" i="13"/>
  <c r="B29" i="13"/>
  <c r="A24" i="13"/>
  <c r="A25" i="13"/>
  <c r="A26" i="13"/>
  <c r="A27" i="13"/>
  <c r="A28" i="13"/>
  <c r="A29" i="13"/>
  <c r="A23" i="13"/>
  <c r="H21" i="12"/>
  <c r="H31" i="12"/>
  <c r="G21" i="12"/>
  <c r="G31" i="12"/>
  <c r="F21" i="12"/>
  <c r="F31" i="12"/>
  <c r="E21" i="12"/>
  <c r="E31" i="12"/>
  <c r="D21" i="12"/>
  <c r="D31" i="12"/>
  <c r="C21" i="12"/>
  <c r="C31" i="12"/>
  <c r="B21" i="12"/>
  <c r="B31" i="12"/>
  <c r="A21" i="12"/>
  <c r="A31" i="12"/>
  <c r="H20" i="12"/>
  <c r="H30" i="12"/>
  <c r="G20" i="12"/>
  <c r="G30" i="12"/>
  <c r="F20" i="12"/>
  <c r="F30" i="12"/>
  <c r="E20" i="12"/>
  <c r="E30" i="12"/>
  <c r="D20" i="12"/>
  <c r="D30" i="12"/>
  <c r="C20" i="12"/>
  <c r="C30" i="12"/>
  <c r="B20" i="12"/>
  <c r="B30" i="12"/>
  <c r="A20" i="12"/>
  <c r="A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B19" i="12"/>
  <c r="B29" i="12"/>
  <c r="A19" i="12"/>
  <c r="A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B18" i="12"/>
  <c r="B28" i="12"/>
  <c r="A18" i="12"/>
  <c r="A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B17" i="12"/>
  <c r="B27" i="12"/>
  <c r="A17" i="12"/>
  <c r="A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B16" i="12"/>
  <c r="B26" i="12"/>
  <c r="A16" i="12"/>
  <c r="A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B15" i="12"/>
  <c r="B25" i="12"/>
  <c r="A15" i="12"/>
  <c r="A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B14" i="12"/>
  <c r="B24" i="12"/>
  <c r="A14" i="12"/>
  <c r="A24" i="12"/>
  <c r="B14" i="11"/>
  <c r="B24" i="11"/>
  <c r="B15" i="11"/>
  <c r="B25" i="11"/>
  <c r="B16" i="11"/>
  <c r="B26" i="11"/>
  <c r="B17" i="11"/>
  <c r="B27" i="11"/>
  <c r="B18" i="11"/>
  <c r="B28" i="11"/>
  <c r="B19" i="11"/>
  <c r="B29" i="11"/>
  <c r="B20" i="11"/>
  <c r="B30" i="11"/>
  <c r="B13" i="11"/>
  <c r="B23" i="11"/>
  <c r="D13" i="11"/>
  <c r="D23" i="11"/>
  <c r="E13" i="11"/>
  <c r="E23" i="11"/>
  <c r="F13" i="11"/>
  <c r="F23" i="11"/>
  <c r="G13" i="11"/>
  <c r="G23" i="11"/>
  <c r="H13" i="11"/>
  <c r="H23" i="11"/>
  <c r="D14" i="11"/>
  <c r="D24" i="11"/>
  <c r="E14" i="11"/>
  <c r="E24" i="11"/>
  <c r="F14" i="11"/>
  <c r="F24" i="11"/>
  <c r="G14" i="11"/>
  <c r="G24" i="11"/>
  <c r="H14" i="11"/>
  <c r="H24" i="11"/>
  <c r="D15" i="11"/>
  <c r="D25" i="11"/>
  <c r="E15" i="11"/>
  <c r="E25" i="11"/>
  <c r="F15" i="11"/>
  <c r="F25" i="11"/>
  <c r="G15" i="11"/>
  <c r="G25" i="11"/>
  <c r="H15" i="11"/>
  <c r="H25" i="11"/>
  <c r="D16" i="11"/>
  <c r="D26" i="11"/>
  <c r="E16" i="11"/>
  <c r="E26" i="11"/>
  <c r="F16" i="11"/>
  <c r="F26" i="11"/>
  <c r="G16" i="11"/>
  <c r="G26" i="11"/>
  <c r="H16" i="11"/>
  <c r="H26" i="11"/>
  <c r="D17" i="11"/>
  <c r="D27" i="11"/>
  <c r="E17" i="11"/>
  <c r="E27" i="11"/>
  <c r="F17" i="11"/>
  <c r="F27" i="11"/>
  <c r="G17" i="11"/>
  <c r="G27" i="11"/>
  <c r="H17" i="11"/>
  <c r="H27" i="11"/>
  <c r="D18" i="11"/>
  <c r="D28" i="11"/>
  <c r="E18" i="11"/>
  <c r="E28" i="11"/>
  <c r="F18" i="11"/>
  <c r="F28" i="11"/>
  <c r="G18" i="11"/>
  <c r="G28" i="11"/>
  <c r="H18" i="11"/>
  <c r="H28" i="11"/>
  <c r="D19" i="11"/>
  <c r="D29" i="11"/>
  <c r="E19" i="11"/>
  <c r="E29" i="11"/>
  <c r="F19" i="11"/>
  <c r="F29" i="11"/>
  <c r="G19" i="11"/>
  <c r="G29" i="11"/>
  <c r="H19" i="11"/>
  <c r="H29" i="11"/>
  <c r="D20" i="11"/>
  <c r="D30" i="11"/>
  <c r="E20" i="11"/>
  <c r="E30" i="11"/>
  <c r="F20" i="11"/>
  <c r="F30" i="11"/>
  <c r="G20" i="11"/>
  <c r="G30" i="11"/>
  <c r="H20" i="11"/>
  <c r="H30" i="11"/>
  <c r="C14" i="11"/>
  <c r="C24" i="11"/>
  <c r="C15" i="11"/>
  <c r="C25" i="11"/>
  <c r="C16" i="11"/>
  <c r="C26" i="11"/>
  <c r="C17" i="11"/>
  <c r="C27" i="11"/>
  <c r="C18" i="11"/>
  <c r="C28" i="11"/>
  <c r="C19" i="11"/>
  <c r="C29" i="11"/>
  <c r="C20" i="11"/>
  <c r="C30" i="11"/>
  <c r="C13" i="11"/>
  <c r="C23" i="11"/>
  <c r="A14" i="11"/>
  <c r="A24" i="11"/>
  <c r="A15" i="11"/>
  <c r="A25" i="11"/>
  <c r="A16" i="11"/>
  <c r="A26" i="11"/>
  <c r="A17" i="11"/>
  <c r="A27" i="11"/>
  <c r="A18" i="11"/>
  <c r="A28" i="11"/>
  <c r="A19" i="11"/>
  <c r="A29" i="11"/>
  <c r="A20" i="11"/>
  <c r="A30" i="11"/>
  <c r="A13" i="11"/>
  <c r="A23" i="1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7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1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insert52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name="times_insert52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name="times_insert53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name="times_insert54" type="6" refreshedVersion="0" background="1" saveData="1">
    <textPr fileType="mac" sourceFile="/Users/maxklenk/dev/hpi/epic-battle-db/build/times_updat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9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20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21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22" name="times_scan3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  <connection id="23" name="times_scan31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  <connection id="24" name="times_scan32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  <connection id="25" name="times_scan4" type="6" refreshedVersion="0" background="1" saveData="1">
    <textPr fileType="mac" codePage="10000" sourceFile="/Users/maxklenk/dev/hpi/epic-battle-db/build/times_scan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<sst xmlns="http://schemas.openxmlformats.org/spreadsheetml/2006/main" count="343" uniqueCount="47">
  <si>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</si>
  <si>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</si>
  <si>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</si>
  <si>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</si>
  <si>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</si>
  <si>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</si>
  <si>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</si>
  <si>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</si>
  <si>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</si>
  <si>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</si>
  <si>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</si>
  <si>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</si>
  <si>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</si>
  <si>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</si>
  <si>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</si>
  <si>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</si>
  <si>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</si>
  <si>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</si>
  <si>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</si>
  <si>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</si>
  <si>
    <t>Bandwidth (GB/s)</t>
  </si>
  <si>
    <t>rowstore</t>
  </si>
  <si>
    <t xml:space="preserve"> columnstore</t>
  </si>
  <si>
    <t>row store (row insert)</t>
  </si>
  <si>
    <t>row store (by field)</t>
  </si>
  <si>
    <t>row store (inlined insert)</t>
  </si>
  <si>
    <t>row store (inlined row insert)</t>
  </si>
  <si>
    <t>col store (by field)</t>
  </si>
  <si>
    <t>col store (inlined insert)</t>
  </si>
  <si>
    <t>RAW data</t>
  </si>
  <si>
    <t>Fields per Second</t>
  </si>
  <si>
    <t>=(ROWS * COLS) / TIME * 1.000.000.000</t>
  </si>
  <si>
    <t>time ns row store (row update)</t>
  </si>
  <si>
    <t xml:space="preserve"> time ns col store (inlined update)</t>
  </si>
  <si>
    <t>relativeSelectivity</t>
  </si>
  <si>
    <t>row</t>
  </si>
  <si>
    <t>col</t>
  </si>
  <si>
    <t>RowStore</t>
  </si>
  <si>
    <t>with</t>
  </si>
  <si>
    <t>Threads:</t>
  </si>
  <si>
    <t>ColStore</t>
  </si>
  <si>
    <t>Singlethreaded:</t>
  </si>
  <si>
    <t>col multi</t>
  </si>
  <si>
    <t>row multi</t>
  </si>
  <si>
    <t>col single</t>
  </si>
  <si>
    <t>row single</t>
  </si>
  <si>
    <t>*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</si>
</sst>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40512"/>
        <c:axId val="-2138237200"/>
      </c:lineChart>
      <c:catAx>
        <c:axId val="-21382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237200"/>
        <c:crosses val="autoZero"/>
        <c:auto val="1"/>
        <c:lblAlgn val="ctr"/>
        <c:lblOffset val="100"/>
        <c:noMultiLvlLbl val="0"/>
      </c:catAx>
      <c:valAx>
        <c:axId val="-21382372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24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96192"/>
        <c:axId val="-2137293104"/>
      </c:lineChart>
      <c:catAx>
        <c:axId val="-213729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3104"/>
        <c:crosses val="autoZero"/>
        <c:auto val="1"/>
        <c:lblAlgn val="ctr"/>
        <c:lblOffset val="100"/>
        <c:noMultiLvlLbl val="0"/>
      </c:catAx>
      <c:valAx>
        <c:axId val="-2137293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22768"/>
        <c:axId val="-2136719632"/>
      </c:lineChart>
      <c:catAx>
        <c:axId val="-21367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19632"/>
        <c:crosses val="autoZero"/>
        <c:auto val="1"/>
        <c:lblAlgn val="ctr"/>
        <c:lblOffset val="100"/>
        <c:noMultiLvlLbl val="0"/>
      </c:catAx>
      <c:valAx>
        <c:axId val="-21367196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2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1.277814E6</c:v>
                </c:pt>
                <c:pt idx="1">
                  <c:v>1.273258E6</c:v>
                </c:pt>
                <c:pt idx="2">
                  <c:v>1.303577E6</c:v>
                </c:pt>
                <c:pt idx="3">
                  <c:v>1.295117E6</c:v>
                </c:pt>
                <c:pt idx="4">
                  <c:v>1.489263E6</c:v>
                </c:pt>
                <c:pt idx="5">
                  <c:v>2.281612E6</c:v>
                </c:pt>
                <c:pt idx="6">
                  <c:v>5.586646E6</c:v>
                </c:pt>
                <c:pt idx="7">
                  <c:v>1.1771719E7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1.33287E6</c:v>
                </c:pt>
                <c:pt idx="1">
                  <c:v>2.179135E6</c:v>
                </c:pt>
                <c:pt idx="2">
                  <c:v>3.972623E6</c:v>
                </c:pt>
                <c:pt idx="3">
                  <c:v>7.519802E6</c:v>
                </c:pt>
                <c:pt idx="4">
                  <c:v>1.3680378E7</c:v>
                </c:pt>
                <c:pt idx="5">
                  <c:v>2.8370505E7</c:v>
                </c:pt>
                <c:pt idx="6">
                  <c:v>5.8211657E7</c:v>
                </c:pt>
                <c:pt idx="7">
                  <c:v>1.13239541E8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446362.0</c:v>
                </c:pt>
                <c:pt idx="1">
                  <c:v>740534.0</c:v>
                </c:pt>
                <c:pt idx="2">
                  <c:v>1.376306E6</c:v>
                </c:pt>
                <c:pt idx="3">
                  <c:v>2.684202E6</c:v>
                </c:pt>
                <c:pt idx="4">
                  <c:v>5.437711E6</c:v>
                </c:pt>
                <c:pt idx="5">
                  <c:v>1.1294084E7</c:v>
                </c:pt>
                <c:pt idx="6">
                  <c:v>2.3099878E7</c:v>
                </c:pt>
                <c:pt idx="7">
                  <c:v>4.6203814E7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1.015241E6</c:v>
                </c:pt>
                <c:pt idx="1">
                  <c:v>1.086993E6</c:v>
                </c:pt>
                <c:pt idx="2">
                  <c:v>1.145585E6</c:v>
                </c:pt>
                <c:pt idx="3">
                  <c:v>892044.0</c:v>
                </c:pt>
                <c:pt idx="4">
                  <c:v>1.206837E6</c:v>
                </c:pt>
                <c:pt idx="5">
                  <c:v>2.290264E6</c:v>
                </c:pt>
                <c:pt idx="6">
                  <c:v>5.527494E6</c:v>
                </c:pt>
                <c:pt idx="7">
                  <c:v>1.2073927E7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1.329806E6</c:v>
                </c:pt>
                <c:pt idx="1">
                  <c:v>2.176521E6</c:v>
                </c:pt>
                <c:pt idx="2">
                  <c:v>3.977947E6</c:v>
                </c:pt>
                <c:pt idx="3">
                  <c:v>7.398055E6</c:v>
                </c:pt>
                <c:pt idx="4">
                  <c:v>1.4748874E7</c:v>
                </c:pt>
                <c:pt idx="5">
                  <c:v>3.1868505E7</c:v>
                </c:pt>
                <c:pt idx="6">
                  <c:v>1.07561482E8</c:v>
                </c:pt>
                <c:pt idx="7">
                  <c:v>2.25886933E8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445806.0</c:v>
                </c:pt>
                <c:pt idx="1">
                  <c:v>730384.0</c:v>
                </c:pt>
                <c:pt idx="2">
                  <c:v>1.542312E6</c:v>
                </c:pt>
                <c:pt idx="3">
                  <c:v>2.783976E6</c:v>
                </c:pt>
                <c:pt idx="4">
                  <c:v>5.715059E6</c:v>
                </c:pt>
                <c:pt idx="5">
                  <c:v>1.2149039E7</c:v>
                </c:pt>
                <c:pt idx="6">
                  <c:v>6.8444434E7</c:v>
                </c:pt>
                <c:pt idx="7">
                  <c:v>1.38783781E8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40144"/>
        <c:axId val="-2076554336"/>
      </c:lineChart>
      <c:catAx>
        <c:axId val="-207654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54336"/>
        <c:crosses val="autoZero"/>
        <c:auto val="1"/>
        <c:lblAlgn val="ctr"/>
        <c:lblOffset val="100"/>
        <c:noMultiLvlLbl val="0"/>
      </c:catAx>
      <c:valAx>
        <c:axId val="-20765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4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1.277814E6</c:v>
                </c:pt>
                <c:pt idx="1">
                  <c:v>1.273258E6</c:v>
                </c:pt>
                <c:pt idx="2">
                  <c:v>1.303577E6</c:v>
                </c:pt>
                <c:pt idx="3">
                  <c:v>1.295117E6</c:v>
                </c:pt>
                <c:pt idx="4">
                  <c:v>1.489263E6</c:v>
                </c:pt>
                <c:pt idx="5">
                  <c:v>2.281612E6</c:v>
                </c:pt>
                <c:pt idx="6">
                  <c:v>5.586646E6</c:v>
                </c:pt>
                <c:pt idx="7">
                  <c:v>1.1771719E7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1.33287E6</c:v>
                </c:pt>
                <c:pt idx="1">
                  <c:v>2.179135E6</c:v>
                </c:pt>
                <c:pt idx="2">
                  <c:v>3.972623E6</c:v>
                </c:pt>
                <c:pt idx="3">
                  <c:v>7.519802E6</c:v>
                </c:pt>
                <c:pt idx="4">
                  <c:v>1.3680378E7</c:v>
                </c:pt>
                <c:pt idx="5">
                  <c:v>2.8370505E7</c:v>
                </c:pt>
                <c:pt idx="6">
                  <c:v>5.8211657E7</c:v>
                </c:pt>
                <c:pt idx="7">
                  <c:v>1.13239541E8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446362.0</c:v>
                </c:pt>
                <c:pt idx="1">
                  <c:v>740534.0</c:v>
                </c:pt>
                <c:pt idx="2">
                  <c:v>1.376306E6</c:v>
                </c:pt>
                <c:pt idx="3">
                  <c:v>2.684202E6</c:v>
                </c:pt>
                <c:pt idx="4">
                  <c:v>5.437711E6</c:v>
                </c:pt>
                <c:pt idx="5">
                  <c:v>1.1294084E7</c:v>
                </c:pt>
                <c:pt idx="6">
                  <c:v>2.3099878E7</c:v>
                </c:pt>
                <c:pt idx="7">
                  <c:v>4.6203814E7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1.015241E6</c:v>
                </c:pt>
                <c:pt idx="1">
                  <c:v>1.086993E6</c:v>
                </c:pt>
                <c:pt idx="2">
                  <c:v>1.145585E6</c:v>
                </c:pt>
                <c:pt idx="3">
                  <c:v>892044.0</c:v>
                </c:pt>
                <c:pt idx="4">
                  <c:v>1.206837E6</c:v>
                </c:pt>
                <c:pt idx="5">
                  <c:v>2.290264E6</c:v>
                </c:pt>
                <c:pt idx="6">
                  <c:v>5.527494E6</c:v>
                </c:pt>
                <c:pt idx="7">
                  <c:v>1.2073927E7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1.329806E6</c:v>
                </c:pt>
                <c:pt idx="1">
                  <c:v>2.176521E6</c:v>
                </c:pt>
                <c:pt idx="2">
                  <c:v>3.977947E6</c:v>
                </c:pt>
                <c:pt idx="3">
                  <c:v>7.398055E6</c:v>
                </c:pt>
                <c:pt idx="4">
                  <c:v>1.4748874E7</c:v>
                </c:pt>
                <c:pt idx="5">
                  <c:v>3.1868505E7</c:v>
                </c:pt>
                <c:pt idx="6">
                  <c:v>1.07561482E8</c:v>
                </c:pt>
                <c:pt idx="7">
                  <c:v>2.25886933E8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445806.0</c:v>
                </c:pt>
                <c:pt idx="1">
                  <c:v>730384.0</c:v>
                </c:pt>
                <c:pt idx="2">
                  <c:v>1.542312E6</c:v>
                </c:pt>
                <c:pt idx="3">
                  <c:v>2.783976E6</c:v>
                </c:pt>
                <c:pt idx="4">
                  <c:v>5.715059E6</c:v>
                </c:pt>
                <c:pt idx="5">
                  <c:v>1.2149039E7</c:v>
                </c:pt>
                <c:pt idx="6">
                  <c:v>6.8444434E7</c:v>
                </c:pt>
                <c:pt idx="7">
                  <c:v>1.38783781E8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07360"/>
        <c:axId val="-2080718784"/>
      </c:lineChart>
      <c:catAx>
        <c:axId val="-208070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18784"/>
        <c:crosses val="autoZero"/>
        <c:auto val="1"/>
        <c:lblAlgn val="ctr"/>
        <c:lblOffset val="100"/>
        <c:noMultiLvlLbl val="0"/>
      </c:catAx>
      <c:valAx>
        <c:axId val="-208071878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0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(VM)'!$C$24:$C$31</c:f>
              <c:numCache>
                <c:formatCode>0.00</c:formatCode>
                <c:ptCount val="8"/>
                <c:pt idx="0">
                  <c:v>0.298533062372536</c:v>
                </c:pt>
                <c:pt idx="1">
                  <c:v>0.599202559987842</c:v>
                </c:pt>
                <c:pt idx="2">
                  <c:v>1.170532240327959</c:v>
                </c:pt>
                <c:pt idx="3">
                  <c:v>2.356356848454618</c:v>
                </c:pt>
                <c:pt idx="4">
                  <c:v>4.0983463800551</c:v>
                </c:pt>
                <c:pt idx="5">
                  <c:v>5.350178404566596</c:v>
                </c:pt>
                <c:pt idx="6">
                  <c:v>4.37007508619662</c:v>
                </c:pt>
                <c:pt idx="7">
                  <c:v>4.147917988868066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(VM)'!$D$24:$D$31</c:f>
              <c:numCache>
                <c:formatCode>0.00</c:formatCode>
                <c:ptCount val="8"/>
                <c:pt idx="0">
                  <c:v>0.28620175003001</c:v>
                </c:pt>
                <c:pt idx="1">
                  <c:v>0.350111146452606</c:v>
                </c:pt>
                <c:pt idx="2">
                  <c:v>0.384098593360105</c:v>
                </c:pt>
                <c:pt idx="3">
                  <c:v>0.405829543450745</c:v>
                </c:pt>
                <c:pt idx="4">
                  <c:v>0.446151095020912</c:v>
                </c:pt>
                <c:pt idx="5">
                  <c:v>0.430271905628751</c:v>
                </c:pt>
                <c:pt idx="6">
                  <c:v>0.419401607138584</c:v>
                </c:pt>
                <c:pt idx="7">
                  <c:v>0.43119324370981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(VM)'!$E$24:$E$31</c:f>
              <c:numCache>
                <c:formatCode>0.00</c:formatCode>
                <c:ptCount val="8"/>
                <c:pt idx="0">
                  <c:v>0.854619628378984</c:v>
                </c:pt>
                <c:pt idx="1">
                  <c:v>1.030255806114236</c:v>
                </c:pt>
                <c:pt idx="2">
                  <c:v>1.108677071995617</c:v>
                </c:pt>
                <c:pt idx="3">
                  <c:v>1.136932992561662</c:v>
                </c:pt>
                <c:pt idx="4">
                  <c:v>1.122442076270695</c:v>
                </c:pt>
                <c:pt idx="5">
                  <c:v>1.080834111912042</c:v>
                </c:pt>
                <c:pt idx="6">
                  <c:v>1.056891404361529</c:v>
                </c:pt>
                <c:pt idx="7">
                  <c:v>1.056798579441948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(VM)'!$F$24:$F$31</c:f>
              <c:numCache>
                <c:formatCode>0.00</c:formatCode>
                <c:ptCount val="8"/>
                <c:pt idx="0">
                  <c:v>0.375743027086672</c:v>
                </c:pt>
                <c:pt idx="1">
                  <c:v>0.701880741757307</c:v>
                </c:pt>
                <c:pt idx="2">
                  <c:v>1.33196480946416</c:v>
                </c:pt>
                <c:pt idx="3">
                  <c:v>3.421084399984754</c:v>
                </c:pt>
                <c:pt idx="4">
                  <c:v>5.057448209658802</c:v>
                </c:pt>
                <c:pt idx="5">
                  <c:v>5.329966872814663</c:v>
                </c:pt>
                <c:pt idx="6">
                  <c:v>4.41684106757963</c:v>
                </c:pt>
                <c:pt idx="7">
                  <c:v>4.044096423640792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(VM)'!$G$24:$G$31</c:f>
              <c:numCache>
                <c:formatCode>0.00</c:formatCode>
                <c:ptCount val="8"/>
                <c:pt idx="0">
                  <c:v>0.28686118618994</c:v>
                </c:pt>
                <c:pt idx="1">
                  <c:v>0.350531629662659</c:v>
                </c:pt>
                <c:pt idx="2">
                  <c:v>0.383584523939107</c:v>
                </c:pt>
                <c:pt idx="3">
                  <c:v>0.412508127136119</c:v>
                </c:pt>
                <c:pt idx="4">
                  <c:v>0.413829260796451</c:v>
                </c:pt>
                <c:pt idx="5">
                  <c:v>0.383043737068934</c:v>
                </c:pt>
                <c:pt idx="6">
                  <c:v>0.22697774376147</c:v>
                </c:pt>
                <c:pt idx="7">
                  <c:v>0.216161795423554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(VM)'!$H$24:$H$31</c:f>
              <c:numCache>
                <c:formatCode>0.00</c:formatCode>
                <c:ptCount val="8"/>
                <c:pt idx="0">
                  <c:v>0.855685492260086</c:v>
                </c:pt>
                <c:pt idx="1">
                  <c:v>1.044573064477042</c:v>
                </c:pt>
                <c:pt idx="2">
                  <c:v>0.989345156006048</c:v>
                </c:pt>
                <c:pt idx="3">
                  <c:v>1.096186825066021</c:v>
                </c:pt>
                <c:pt idx="4">
                  <c:v>1.067970711238502</c:v>
                </c:pt>
                <c:pt idx="5">
                  <c:v>1.004773402241939</c:v>
                </c:pt>
                <c:pt idx="6">
                  <c:v>0.356699019528746</c:v>
                </c:pt>
                <c:pt idx="7">
                  <c:v>0.351828755839993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22928"/>
        <c:axId val="-2081357616"/>
      </c:lineChart>
      <c:catAx>
        <c:axId val="-2081322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57616"/>
        <c:crosses val="autoZero"/>
        <c:auto val="1"/>
        <c:lblAlgn val="ctr"/>
        <c:lblOffset val="100"/>
        <c:noMultiLvlLbl val="0"/>
      </c:catAx>
      <c:valAx>
        <c:axId val="-20813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2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77200"/>
        <c:axId val="-2137274160"/>
      </c:lineChart>
      <c:catAx>
        <c:axId val="-213727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4160"/>
        <c:crosses val="autoZero"/>
        <c:auto val="1"/>
        <c:lblAlgn val="ctr"/>
        <c:lblOffset val="100"/>
        <c:noMultiLvlLbl val="0"/>
      </c:catAx>
      <c:valAx>
        <c:axId val="-2137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81872"/>
        <c:axId val="-2137178832"/>
      </c:lineChart>
      <c:catAx>
        <c:axId val="-213718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78832"/>
        <c:crosses val="autoZero"/>
        <c:auto val="1"/>
        <c:lblAlgn val="ctr"/>
        <c:lblOffset val="100"/>
        <c:noMultiLvlLbl val="0"/>
      </c:catAx>
      <c:valAx>
        <c:axId val="-2137178832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8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(32bit)'!$C$24:$C$31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(32bit)'!$D$24:$D$31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(32bit)'!$E$24:$E$31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(32bit)'!$F$24:$F$31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(32bit)'!$G$24:$G$31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(32bit)'!$H$24:$H$31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16624"/>
        <c:axId val="-2137113520"/>
      </c:lineChart>
      <c:catAx>
        <c:axId val="-21371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13520"/>
        <c:crosses val="autoZero"/>
        <c:auto val="1"/>
        <c:lblAlgn val="ctr"/>
        <c:lblOffset val="100"/>
        <c:noMultiLvlLbl val="0"/>
      </c:catAx>
      <c:valAx>
        <c:axId val="-21371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1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54848"/>
        <c:axId val="-2136651808"/>
      </c:lineChart>
      <c:catAx>
        <c:axId val="-2136654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51808"/>
        <c:crosses val="autoZero"/>
        <c:auto val="1"/>
        <c:lblAlgn val="ctr"/>
        <c:lblOffset val="100"/>
        <c:noMultiLvlLbl val="0"/>
      </c:catAx>
      <c:valAx>
        <c:axId val="-2136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5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00240"/>
        <c:axId val="-2137803296"/>
      </c:lineChart>
      <c:catAx>
        <c:axId val="-213780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3296"/>
        <c:crosses val="autoZero"/>
        <c:auto val="1"/>
        <c:lblAlgn val="ctr"/>
        <c:lblOffset val="100"/>
        <c:noMultiLvlLbl val="0"/>
      </c:catAx>
      <c:valAx>
        <c:axId val="-2137803296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092944"/>
        <c:axId val="-2138089552"/>
      </c:lineChart>
      <c:catAx>
        <c:axId val="-21380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89552"/>
        <c:crosses val="autoZero"/>
        <c:auto val="1"/>
        <c:lblAlgn val="ctr"/>
        <c:lblOffset val="100"/>
        <c:noMultiLvlLbl val="0"/>
      </c:catAx>
      <c:valAx>
        <c:axId val="-21380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9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(64bit)'!$C$33:$C$40</c:f>
              <c:numCache>
                <c:formatCode>0.00</c:formatCode>
                <c:ptCount val="8"/>
                <c:pt idx="0">
                  <c:v>0.259848741346275</c:v>
                </c:pt>
                <c:pt idx="1">
                  <c:v>0.534940417804289</c:v>
                </c:pt>
                <c:pt idx="2">
                  <c:v>1.25368282225321</c:v>
                </c:pt>
                <c:pt idx="3">
                  <c:v>2.172299680208125</c:v>
                </c:pt>
                <c:pt idx="4">
                  <c:v>1.534936258121926</c:v>
                </c:pt>
                <c:pt idx="5">
                  <c:v>3.668746883601802</c:v>
                </c:pt>
                <c:pt idx="6">
                  <c:v>3.747507160443405</c:v>
                </c:pt>
                <c:pt idx="7">
                  <c:v>5.72659739804947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(64bit)'!$D$33:$D$40</c:f>
              <c:numCache>
                <c:formatCode>0.00</c:formatCode>
                <c:ptCount val="8"/>
                <c:pt idx="0">
                  <c:v>0.294183075680253</c:v>
                </c:pt>
                <c:pt idx="1">
                  <c:v>0.386825119188604</c:v>
                </c:pt>
                <c:pt idx="2">
                  <c:v>0.538514372473567</c:v>
                </c:pt>
                <c:pt idx="3">
                  <c:v>0.607086436010036</c:v>
                </c:pt>
                <c:pt idx="4">
                  <c:v>0.556065504779884</c:v>
                </c:pt>
                <c:pt idx="5">
                  <c:v>0.471961493915621</c:v>
                </c:pt>
                <c:pt idx="6">
                  <c:v>0.551105247679303</c:v>
                </c:pt>
                <c:pt idx="7">
                  <c:v>0.615657986655626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(64bit)'!$E$33:$E$40</c:f>
              <c:numCache>
                <c:formatCode>0.00</c:formatCode>
                <c:ptCount val="8"/>
                <c:pt idx="0">
                  <c:v>1.118648687142673</c:v>
                </c:pt>
                <c:pt idx="1">
                  <c:v>1.382484194876825</c:v>
                </c:pt>
                <c:pt idx="2">
                  <c:v>1.449558910624405</c:v>
                </c:pt>
                <c:pt idx="3">
                  <c:v>1.463607264608182</c:v>
                </c:pt>
                <c:pt idx="4">
                  <c:v>1.457985044963852</c:v>
                </c:pt>
                <c:pt idx="5">
                  <c:v>1.341872729583976</c:v>
                </c:pt>
                <c:pt idx="6">
                  <c:v>1.211555566438189</c:v>
                </c:pt>
                <c:pt idx="7">
                  <c:v>1.155463097663542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(64bit)'!$F$33:$F$40</c:f>
              <c:numCache>
                <c:formatCode>0.00</c:formatCode>
                <c:ptCount val="8"/>
                <c:pt idx="0">
                  <c:v>0.368703363743984</c:v>
                </c:pt>
                <c:pt idx="1">
                  <c:v>0.819083555064931</c:v>
                </c:pt>
                <c:pt idx="2">
                  <c:v>1.933565930608255</c:v>
                </c:pt>
                <c:pt idx="3">
                  <c:v>3.146768677488242</c:v>
                </c:pt>
                <c:pt idx="4">
                  <c:v>2.986490429464474</c:v>
                </c:pt>
                <c:pt idx="5">
                  <c:v>3.961125827411422</c:v>
                </c:pt>
                <c:pt idx="6">
                  <c:v>4.711009389502786</c:v>
                </c:pt>
                <c:pt idx="7">
                  <c:v>5.039946051022993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(64bit)'!$G$33:$G$40</c:f>
              <c:numCache>
                <c:formatCode>0.00</c:formatCode>
                <c:ptCount val="8"/>
                <c:pt idx="0">
                  <c:v>0.318782329151285</c:v>
                </c:pt>
                <c:pt idx="1">
                  <c:v>0.453702262788464</c:v>
                </c:pt>
                <c:pt idx="2">
                  <c:v>0.494813207423069</c:v>
                </c:pt>
                <c:pt idx="3">
                  <c:v>0.591023340383983</c:v>
                </c:pt>
                <c:pt idx="4">
                  <c:v>0.483101868643091</c:v>
                </c:pt>
                <c:pt idx="5">
                  <c:v>0.394244445086413</c:v>
                </c:pt>
                <c:pt idx="6">
                  <c:v>0.600238362417439</c:v>
                </c:pt>
                <c:pt idx="7">
                  <c:v>0.450793100713535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(64bit)'!$H$33:$H$40</c:f>
              <c:numCache>
                <c:formatCode>0.00</c:formatCode>
                <c:ptCount val="8"/>
                <c:pt idx="0">
                  <c:v>0.907317229028458</c:v>
                </c:pt>
                <c:pt idx="1">
                  <c:v>1.162201083636677</c:v>
                </c:pt>
                <c:pt idx="2">
                  <c:v>1.323726363007455</c:v>
                </c:pt>
                <c:pt idx="3">
                  <c:v>1.039267742551431</c:v>
                </c:pt>
                <c:pt idx="4">
                  <c:v>0.965834090336864</c:v>
                </c:pt>
                <c:pt idx="5">
                  <c:v>1.137593845856224</c:v>
                </c:pt>
                <c:pt idx="6">
                  <c:v>0.911176219257938</c:v>
                </c:pt>
                <c:pt idx="7">
                  <c:v>0.829600638622884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65472"/>
        <c:axId val="-2137868528"/>
      </c:lineChart>
      <c:catAx>
        <c:axId val="-213786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68528"/>
        <c:crosses val="autoZero"/>
        <c:auto val="1"/>
        <c:lblAlgn val="ctr"/>
        <c:lblOffset val="100"/>
        <c:noMultiLvlLbl val="0"/>
      </c:catAx>
      <c:valAx>
        <c:axId val="-21378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6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625200"/>
        <c:axId val="-2040622144"/>
      </c:lineChart>
      <c:catAx>
        <c:axId val="-204062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22144"/>
        <c:crosses val="autoZero"/>
        <c:auto val="1"/>
        <c:lblAlgn val="ctr"/>
        <c:lblOffset val="100"/>
        <c:noMultiLvlLbl val="0"/>
      </c:catAx>
      <c:valAx>
        <c:axId val="-2040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2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326224"/>
        <c:axId val="-2041329296"/>
      </c:lineChart>
      <c:catAx>
        <c:axId val="-204132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29296"/>
        <c:crosses val="autoZero"/>
        <c:auto val="1"/>
        <c:lblAlgn val="ctr"/>
        <c:lblOffset val="100"/>
        <c:noMultiLvlLbl val="0"/>
      </c:catAx>
      <c:valAx>
        <c:axId val="-2041329296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26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(64bit)'!$C$33:$C$40</c:f>
              <c:numCache>
                <c:formatCode>0.00</c:formatCode>
                <c:ptCount val="8"/>
                <c:pt idx="0">
                  <c:v>0.191124721016177</c:v>
                </c:pt>
                <c:pt idx="1">
                  <c:v>0.325306838548774</c:v>
                </c:pt>
                <c:pt idx="2">
                  <c:v>0.588933311220979</c:v>
                </c:pt>
                <c:pt idx="3">
                  <c:v>1.012928528427946</c:v>
                </c:pt>
                <c:pt idx="4">
                  <c:v>1.991713139984824</c:v>
                </c:pt>
                <c:pt idx="5">
                  <c:v>2.763657525842502</c:v>
                </c:pt>
                <c:pt idx="6">
                  <c:v>2.936270398365207</c:v>
                </c:pt>
                <c:pt idx="7">
                  <c:v>3.414735082201658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(64bit)'!$D$33:$D$40</c:f>
              <c:numCache>
                <c:formatCode>0.00</c:formatCode>
                <c:ptCount val="8"/>
                <c:pt idx="0">
                  <c:v>0.188120986882142</c:v>
                </c:pt>
                <c:pt idx="1">
                  <c:v>0.194708079466166</c:v>
                </c:pt>
                <c:pt idx="2">
                  <c:v>0.179105963016751</c:v>
                </c:pt>
                <c:pt idx="3">
                  <c:v>0.179001624689724</c:v>
                </c:pt>
                <c:pt idx="4">
                  <c:v>0.166821673090967</c:v>
                </c:pt>
                <c:pt idx="5">
                  <c:v>0.157271777318065</c:v>
                </c:pt>
                <c:pt idx="6">
                  <c:v>0.153647681036264</c:v>
                </c:pt>
                <c:pt idx="7">
                  <c:v>0.151008006206023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(64bit)'!$E$33:$E$40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(64bit)'!$F$33:$F$40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(64bit)'!$G$33:$G$40</c:f>
              <c:numCache>
                <c:formatCode>0.00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(64bit)'!$H$33:$H$40</c:f>
              <c:numCache>
                <c:formatCode>0.00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415920"/>
        <c:axId val="-2041418992"/>
      </c:lineChart>
      <c:catAx>
        <c:axId val="-204141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18992"/>
        <c:crosses val="autoZero"/>
        <c:auto val="1"/>
        <c:lblAlgn val="ctr"/>
        <c:lblOffset val="100"/>
        <c:noMultiLvlLbl val="0"/>
      </c:catAx>
      <c:valAx>
        <c:axId val="-20414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1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(64bit,%)'!$C$1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(64bit,%)'!$C$2:$C$9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(64bit,%)'!$D$1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(64bit,%)'!$D$2:$D$9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004048"/>
        <c:axId val="-2023259904"/>
      </c:lineChart>
      <c:catAx>
        <c:axId val="-203400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259904"/>
        <c:crosses val="autoZero"/>
        <c:auto val="1"/>
        <c:lblAlgn val="ctr"/>
        <c:lblOffset val="100"/>
        <c:noMultiLvlLbl val="0"/>
      </c:catAx>
      <c:valAx>
        <c:axId val="-2023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04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(64bit,%)'!$C$1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(64bit,%)'!$C$33:$C$40</c:f>
              <c:numCache>
                <c:formatCode>0.00</c:formatCode>
                <c:ptCount val="8"/>
                <c:pt idx="0">
                  <c:v>0.524258203383992</c:v>
                </c:pt>
                <c:pt idx="1">
                  <c:v>0.70729947153599</c:v>
                </c:pt>
                <c:pt idx="2">
                  <c:v>0.574272266972526</c:v>
                </c:pt>
                <c:pt idx="3">
                  <c:v>0.519999318046039</c:v>
                </c:pt>
                <c:pt idx="4">
                  <c:v>0.515977568741924</c:v>
                </c:pt>
                <c:pt idx="5">
                  <c:v>0.183420506600059</c:v>
                </c:pt>
                <c:pt idx="6">
                  <c:v>0.16445364109454</c:v>
                </c:pt>
                <c:pt idx="7">
                  <c:v>0.0925288647060473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(64bit,%)'!$D$1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(64bit,%)'!$D$33:$D$40</c:f>
              <c:numCache>
                <c:formatCode>0.00</c:formatCode>
                <c:ptCount val="8"/>
                <c:pt idx="0">
                  <c:v>0.753238577129757</c:v>
                </c:pt>
                <c:pt idx="1">
                  <c:v>0.519786912967106</c:v>
                </c:pt>
                <c:pt idx="2">
                  <c:v>0.704454459927477</c:v>
                </c:pt>
                <c:pt idx="3">
                  <c:v>0.763947047699211</c:v>
                </c:pt>
                <c:pt idx="4">
                  <c:v>0.794650106765329</c:v>
                </c:pt>
                <c:pt idx="5">
                  <c:v>0.762976142389278</c:v>
                </c:pt>
                <c:pt idx="6">
                  <c:v>0.816293584590593</c:v>
                </c:pt>
                <c:pt idx="7">
                  <c:v>0.76791413308321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72736"/>
        <c:axId val="-2025072720"/>
      </c:lineChart>
      <c:catAx>
        <c:axId val="-21211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72720"/>
        <c:crosses val="autoZero"/>
        <c:auto val="1"/>
        <c:lblAlgn val="ctr"/>
        <c:lblOffset val="100"/>
        <c:noMultiLvlLbl val="0"/>
      </c:catAx>
      <c:valAx>
        <c:axId val="-20250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72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(VM)'!$C$2:$C$9</c:f>
              <c:numCache>
                <c:formatCode>General</c:formatCode>
                <c:ptCount val="8"/>
                <c:pt idx="0">
                  <c:v>8.1522649E7</c:v>
                </c:pt>
                <c:pt idx="1">
                  <c:v>9.4093938E7</c:v>
                </c:pt>
                <c:pt idx="2">
                  <c:v>8.2568417E7</c:v>
                </c:pt>
                <c:pt idx="3">
                  <c:v>7.8251202E7</c:v>
                </c:pt>
                <c:pt idx="4">
                  <c:v>9.1998426E7</c:v>
                </c:pt>
                <c:pt idx="5">
                  <c:v>1.92693221E8</c:v>
                </c:pt>
                <c:pt idx="6">
                  <c:v>2.55675638E8</c:v>
                </c:pt>
                <c:pt idx="7">
                  <c:v>2.55743958E8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(VM)'!$D$2:$D$9</c:f>
              <c:numCache>
                <c:formatCode>General</c:formatCode>
                <c:ptCount val="8"/>
                <c:pt idx="0">
                  <c:v>8.0905823E7</c:v>
                </c:pt>
                <c:pt idx="1">
                  <c:v>8.0599257E7</c:v>
                </c:pt>
                <c:pt idx="2">
                  <c:v>9.4055632E7</c:v>
                </c:pt>
                <c:pt idx="3">
                  <c:v>7.9780472E7</c:v>
                </c:pt>
                <c:pt idx="4">
                  <c:v>9.0900244E7</c:v>
                </c:pt>
                <c:pt idx="5">
                  <c:v>6.8638764E7</c:v>
                </c:pt>
                <c:pt idx="6">
                  <c:v>7.9958504E7</c:v>
                </c:pt>
                <c:pt idx="7">
                  <c:v>8.4407798E7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82832"/>
        <c:axId val="-2041779936"/>
      </c:lineChart>
      <c:catAx>
        <c:axId val="-204178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79936"/>
        <c:crosses val="autoZero"/>
        <c:auto val="1"/>
        <c:lblAlgn val="ctr"/>
        <c:lblOffset val="100"/>
        <c:noMultiLvlLbl val="0"/>
      </c:catAx>
      <c:valAx>
        <c:axId val="-20417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8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(VM)'!$C$33:$C$40</c:f>
              <c:numCache>
                <c:formatCode>0.00</c:formatCode>
                <c:ptCount val="8"/>
                <c:pt idx="0">
                  <c:v>0.456963843074078</c:v>
                </c:pt>
                <c:pt idx="1">
                  <c:v>0.395911827865246</c:v>
                </c:pt>
                <c:pt idx="2">
                  <c:v>0.451176180168492</c:v>
                </c:pt>
                <c:pt idx="3">
                  <c:v>0.476068124610011</c:v>
                </c:pt>
                <c:pt idx="4">
                  <c:v>0.404929786348944</c:v>
                </c:pt>
                <c:pt idx="5">
                  <c:v>0.193327522324302</c:v>
                </c:pt>
                <c:pt idx="6">
                  <c:v>0.145703764645027</c:v>
                </c:pt>
                <c:pt idx="7">
                  <c:v>0.145664841022829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(VM)'!$D$33:$D$40</c:f>
              <c:numCache>
                <c:formatCode>0.00</c:formatCode>
                <c:ptCount val="8"/>
                <c:pt idx="0">
                  <c:v>0.460447735444446</c:v>
                </c:pt>
                <c:pt idx="1">
                  <c:v>0.462199086830529</c:v>
                </c:pt>
                <c:pt idx="2">
                  <c:v>0.396073070718605</c:v>
                </c:pt>
                <c:pt idx="3">
                  <c:v>0.466942624563805</c:v>
                </c:pt>
                <c:pt idx="4">
                  <c:v>0.409821815050564</c:v>
                </c:pt>
                <c:pt idx="5">
                  <c:v>0.542738546175149</c:v>
                </c:pt>
                <c:pt idx="6">
                  <c:v>0.46590295116851</c:v>
                </c:pt>
                <c:pt idx="7">
                  <c:v>0.441344329165169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97744"/>
        <c:axId val="-2031194704"/>
      </c:lineChart>
      <c:catAx>
        <c:axId val="-2031197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94704"/>
        <c:crosses val="autoZero"/>
        <c:auto val="1"/>
        <c:lblAlgn val="ctr"/>
        <c:lblOffset val="100"/>
        <c:noMultiLvlLbl val="0"/>
      </c:catAx>
      <c:valAx>
        <c:axId val="-20311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9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86704"/>
        <c:axId val="2131883664"/>
      </c:lineChart>
      <c:catAx>
        <c:axId val="21318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83664"/>
        <c:crosses val="autoZero"/>
        <c:auto val="1"/>
        <c:lblAlgn val="ctr"/>
        <c:lblOffset val="100"/>
        <c:noMultiLvlLbl val="0"/>
      </c:catAx>
      <c:valAx>
        <c:axId val="21318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86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(64bit)'!$C$33:$C$40</c:f>
              <c:numCache>
                <c:formatCode>0.00</c:formatCode>
                <c:ptCount val="8"/>
                <c:pt idx="0">
                  <c:v>0.524258203383992</c:v>
                </c:pt>
                <c:pt idx="1">
                  <c:v>0.70729947153599</c:v>
                </c:pt>
                <c:pt idx="2">
                  <c:v>0.574272266972526</c:v>
                </c:pt>
                <c:pt idx="3">
                  <c:v>0.519999318046039</c:v>
                </c:pt>
                <c:pt idx="4">
                  <c:v>0.515977568741924</c:v>
                </c:pt>
                <c:pt idx="5">
                  <c:v>0.183420506600059</c:v>
                </c:pt>
                <c:pt idx="6">
                  <c:v>0.16445364109454</c:v>
                </c:pt>
                <c:pt idx="7">
                  <c:v>0.0925288647060473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(64bit)'!$D$33:$D$40</c:f>
              <c:numCache>
                <c:formatCode>0.00</c:formatCode>
                <c:ptCount val="8"/>
                <c:pt idx="0">
                  <c:v>0.753238577129757</c:v>
                </c:pt>
                <c:pt idx="1">
                  <c:v>0.519786912967106</c:v>
                </c:pt>
                <c:pt idx="2">
                  <c:v>0.704454459927477</c:v>
                </c:pt>
                <c:pt idx="3">
                  <c:v>0.763947047699211</c:v>
                </c:pt>
                <c:pt idx="4">
                  <c:v>0.794650106765329</c:v>
                </c:pt>
                <c:pt idx="5">
                  <c:v>0.762976142389278</c:v>
                </c:pt>
                <c:pt idx="6">
                  <c:v>0.816293584590593</c:v>
                </c:pt>
                <c:pt idx="7">
                  <c:v>0.76791413308321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12256"/>
        <c:axId val="2131809216"/>
      </c:lineChart>
      <c:catAx>
        <c:axId val="213181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09216"/>
        <c:crosses val="autoZero"/>
        <c:auto val="1"/>
        <c:lblAlgn val="ctr"/>
        <c:lblOffset val="100"/>
        <c:noMultiLvlLbl val="0"/>
      </c:catAx>
      <c:valAx>
        <c:axId val="2131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56464"/>
        <c:axId val="2131953056"/>
      </c:lineChart>
      <c:catAx>
        <c:axId val="21319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3056"/>
        <c:crosses val="autoZero"/>
        <c:auto val="1"/>
        <c:lblAlgn val="ctr"/>
        <c:lblOffset val="100"/>
        <c:noMultiLvlLbl val="0"/>
      </c:catAx>
      <c:valAx>
        <c:axId val="2131953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VM)'!$H$2:$H$9</c:f>
              <c:numCache>
                <c:formatCode>General</c:formatCode>
                <c:ptCount val="8"/>
                <c:pt idx="0">
                  <c:v>1.7723884E7</c:v>
                </c:pt>
                <c:pt idx="1">
                  <c:v>2.5698633E7</c:v>
                </c:pt>
                <c:pt idx="2">
                  <c:v>1.94759734E7</c:v>
                </c:pt>
                <c:pt idx="3">
                  <c:v>1.82829652E7</c:v>
                </c:pt>
                <c:pt idx="4">
                  <c:v>2.20058036E7</c:v>
                </c:pt>
                <c:pt idx="5">
                  <c:v>2.24540004E7</c:v>
                </c:pt>
                <c:pt idx="6">
                  <c:v>6.6226745E7</c:v>
                </c:pt>
                <c:pt idx="7">
                  <c:v>4.058795E7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(5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VM)'!$I$2:$I$9</c:f>
              <c:numCache>
                <c:formatCode>General</c:formatCode>
                <c:ptCount val="8"/>
                <c:pt idx="0">
                  <c:v>1.57811802E7</c:v>
                </c:pt>
                <c:pt idx="1">
                  <c:v>1.87669554E7</c:v>
                </c:pt>
                <c:pt idx="2">
                  <c:v>2.05096778E7</c:v>
                </c:pt>
                <c:pt idx="3">
                  <c:v>1.42691992E7</c:v>
                </c:pt>
                <c:pt idx="4">
                  <c:v>1.40802716E7</c:v>
                </c:pt>
                <c:pt idx="5">
                  <c:v>1.28935578E7</c:v>
                </c:pt>
                <c:pt idx="6">
                  <c:v>1.45327146E7</c:v>
                </c:pt>
                <c:pt idx="7">
                  <c:v>1.19538308E7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'Compare Scan (5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VM)'!$K$2:$K$9</c:f>
              <c:numCache>
                <c:formatCode>General</c:formatCode>
                <c:ptCount val="8"/>
                <c:pt idx="0">
                  <c:v>1.0671553E7</c:v>
                </c:pt>
                <c:pt idx="1">
                  <c:v>1.9822897E7</c:v>
                </c:pt>
                <c:pt idx="2">
                  <c:v>2.0163594E7</c:v>
                </c:pt>
                <c:pt idx="3">
                  <c:v>1.0761071E7</c:v>
                </c:pt>
                <c:pt idx="4">
                  <c:v>1.0179359E7</c:v>
                </c:pt>
                <c:pt idx="5">
                  <c:v>2.3118615E7</c:v>
                </c:pt>
                <c:pt idx="6">
                  <c:v>3.516096E7</c:v>
                </c:pt>
                <c:pt idx="7">
                  <c:v>3.4686988E7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'Compare Scan (5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VM)'!$L$2:$L$9</c:f>
              <c:numCache>
                <c:formatCode>General</c:formatCode>
                <c:ptCount val="8"/>
                <c:pt idx="0">
                  <c:v>1.2244178E7</c:v>
                </c:pt>
                <c:pt idx="1">
                  <c:v>1.0357804E7</c:v>
                </c:pt>
                <c:pt idx="2">
                  <c:v>1.317893E7</c:v>
                </c:pt>
                <c:pt idx="3">
                  <c:v>1.0470447E7</c:v>
                </c:pt>
                <c:pt idx="4">
                  <c:v>1.1634835E7</c:v>
                </c:pt>
                <c:pt idx="5">
                  <c:v>1.2632394E7</c:v>
                </c:pt>
                <c:pt idx="6">
                  <c:v>1.4942248E7</c:v>
                </c:pt>
                <c:pt idx="7">
                  <c:v>1.1760295E7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83776"/>
        <c:axId val="-1993800480"/>
      </c:lineChart>
      <c:catAx>
        <c:axId val="-204228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800480"/>
        <c:crosses val="autoZero"/>
        <c:auto val="1"/>
        <c:lblAlgn val="ctr"/>
        <c:lblOffset val="100"/>
        <c:noMultiLvlLbl val="0"/>
      </c:catAx>
      <c:valAx>
        <c:axId val="-19938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28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VM)'!$H$33:$H$40</c:f>
              <c:numCache>
                <c:formatCode>0.00</c:formatCode>
                <c:ptCount val="8"/>
                <c:pt idx="0">
                  <c:v>1.050923798209781</c:v>
                </c:pt>
                <c:pt idx="1">
                  <c:v>0.724803202267979</c:v>
                </c:pt>
                <c:pt idx="2">
                  <c:v>0.95638102957717</c:v>
                </c:pt>
                <c:pt idx="3">
                  <c:v>1.018787231094744</c:v>
                </c:pt>
                <c:pt idx="4">
                  <c:v>0.846433596831227</c:v>
                </c:pt>
                <c:pt idx="5">
                  <c:v>0.829538218602222</c:v>
                </c:pt>
                <c:pt idx="6">
                  <c:v>0.281252709797372</c:v>
                </c:pt>
                <c:pt idx="7">
                  <c:v>0.45891579871143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(5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VM)'!$I$33:$I$40</c:f>
              <c:numCache>
                <c:formatCode>0.00</c:formatCode>
                <c:ptCount val="8"/>
                <c:pt idx="0">
                  <c:v>1.180295215962972</c:v>
                </c:pt>
                <c:pt idx="1">
                  <c:v>0.992513228454178</c:v>
                </c:pt>
                <c:pt idx="2">
                  <c:v>0.908178649803537</c:v>
                </c:pt>
                <c:pt idx="3">
                  <c:v>1.305360674501591</c:v>
                </c:pt>
                <c:pt idx="4">
                  <c:v>1.322875866422177</c:v>
                </c:pt>
                <c:pt idx="5">
                  <c:v>1.444632411102975</c:v>
                </c:pt>
                <c:pt idx="6">
                  <c:v>1.281691136514136</c:v>
                </c:pt>
                <c:pt idx="7">
                  <c:v>1.558199359180286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'Compare Scan (5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VM)'!$K$33:$K$40</c:f>
              <c:numCache>
                <c:formatCode>0.00</c:formatCode>
                <c:ptCount val="8"/>
                <c:pt idx="0">
                  <c:v>0.349086051342472</c:v>
                </c:pt>
                <c:pt idx="1">
                  <c:v>0.18792865131983</c:v>
                </c:pt>
                <c:pt idx="2">
                  <c:v>0.184753288449565</c:v>
                </c:pt>
                <c:pt idx="3">
                  <c:v>0.346182113143005</c:v>
                </c:pt>
                <c:pt idx="4">
                  <c:v>0.365965116119975</c:v>
                </c:pt>
                <c:pt idx="5">
                  <c:v>0.161138126071216</c:v>
                </c:pt>
                <c:pt idx="6">
                  <c:v>0.105949618510471</c:v>
                </c:pt>
                <c:pt idx="7">
                  <c:v>0.107397341575519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'Compare Scan (5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VM)'!$L$33:$L$40</c:f>
              <c:numCache>
                <c:formatCode>0.00</c:formatCode>
                <c:ptCount val="8"/>
                <c:pt idx="0">
                  <c:v>0.304249929922769</c:v>
                </c:pt>
                <c:pt idx="1">
                  <c:v>0.359660242505256</c:v>
                </c:pt>
                <c:pt idx="2">
                  <c:v>0.282670163546048</c:v>
                </c:pt>
                <c:pt idx="3">
                  <c:v>0.355790951280486</c:v>
                </c:pt>
                <c:pt idx="4">
                  <c:v>0.320184196721476</c:v>
                </c:pt>
                <c:pt idx="5">
                  <c:v>0.294899786886153</c:v>
                </c:pt>
                <c:pt idx="6">
                  <c:v>0.249312573212673</c:v>
                </c:pt>
                <c:pt idx="7">
                  <c:v>0.316768439776546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22912"/>
        <c:axId val="2103353904"/>
      </c:lineChart>
      <c:catAx>
        <c:axId val="-207472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53904"/>
        <c:crosses val="autoZero"/>
        <c:auto val="1"/>
        <c:lblAlgn val="ctr"/>
        <c:lblOffset val="100"/>
        <c:noMultiLvlLbl val="0"/>
      </c:catAx>
      <c:valAx>
        <c:axId val="21033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72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64bit)'!$H$1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64bit)'!$H$2:$H$9</c:f>
              <c:numCache>
                <c:formatCode>General</c:formatCode>
                <c:ptCount val="8"/>
                <c:pt idx="0">
                  <c:v>2.1790915E7</c:v>
                </c:pt>
                <c:pt idx="1">
                  <c:v>3.17394432E7</c:v>
                </c:pt>
                <c:pt idx="2">
                  <c:v>3.47509622E7</c:v>
                </c:pt>
                <c:pt idx="3">
                  <c:v>1.97818296E7</c:v>
                </c:pt>
                <c:pt idx="4">
                  <c:v>3.53761002E7</c:v>
                </c:pt>
                <c:pt idx="5">
                  <c:v>7.69832814E7</c:v>
                </c:pt>
                <c:pt idx="6">
                  <c:v>1.20856519E8</c:v>
                </c:pt>
                <c:pt idx="7">
                  <c:v>6.88269722E7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(5 threads, 64bit)'!$I$1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64bit)'!$I$2:$I$9</c:f>
              <c:numCache>
                <c:formatCode>General</c:formatCode>
                <c:ptCount val="8"/>
                <c:pt idx="0">
                  <c:v>3.08276332E7</c:v>
                </c:pt>
                <c:pt idx="1">
                  <c:v>3.12505234E7</c:v>
                </c:pt>
                <c:pt idx="2">
                  <c:v>3.04166402E7</c:v>
                </c:pt>
                <c:pt idx="3">
                  <c:v>3.2063696E7</c:v>
                </c:pt>
                <c:pt idx="4">
                  <c:v>3.1849578E7</c:v>
                </c:pt>
                <c:pt idx="5">
                  <c:v>5.172618E7</c:v>
                </c:pt>
                <c:pt idx="6">
                  <c:v>2.64963566E7</c:v>
                </c:pt>
                <c:pt idx="7">
                  <c:v>2.6062033E7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64bit)'!$J$2:$J$9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Scan (5 threads, 64bit)'!$K$1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64bit)'!$K$2:$K$9</c:f>
              <c:numCache>
                <c:formatCode>General</c:formatCode>
                <c:ptCount val="8"/>
                <c:pt idx="0">
                  <c:v>6.856402E6</c:v>
                </c:pt>
                <c:pt idx="1">
                  <c:v>2.0950617E7</c:v>
                </c:pt>
                <c:pt idx="2">
                  <c:v>7.015962E6</c:v>
                </c:pt>
                <c:pt idx="3">
                  <c:v>6.92793E6</c:v>
                </c:pt>
                <c:pt idx="4">
                  <c:v>8.562548E6</c:v>
                </c:pt>
                <c:pt idx="5">
                  <c:v>1.8566059E7</c:v>
                </c:pt>
                <c:pt idx="6">
                  <c:v>2.8768335E7</c:v>
                </c:pt>
                <c:pt idx="7">
                  <c:v>2.4760908E7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Scan (5 threads, 64bit)'!$L$1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64bit)'!$L$2:$L$9</c:f>
              <c:numCache>
                <c:formatCode>General</c:formatCode>
                <c:ptCount val="8"/>
                <c:pt idx="0">
                  <c:v>8.474387E6</c:v>
                </c:pt>
                <c:pt idx="1">
                  <c:v>6.860451E6</c:v>
                </c:pt>
                <c:pt idx="2">
                  <c:v>1.8120252E7</c:v>
                </c:pt>
                <c:pt idx="3">
                  <c:v>1.8066218E7</c:v>
                </c:pt>
                <c:pt idx="4">
                  <c:v>1.0022754E7</c:v>
                </c:pt>
                <c:pt idx="5">
                  <c:v>1.0201041E7</c:v>
                </c:pt>
                <c:pt idx="6">
                  <c:v>7.3769E6</c:v>
                </c:pt>
                <c:pt idx="7">
                  <c:v>6.743495E6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709552"/>
        <c:axId val="-1992631584"/>
      </c:lineChart>
      <c:catAx>
        <c:axId val="-199270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631584"/>
        <c:crosses val="autoZero"/>
        <c:auto val="1"/>
        <c:lblAlgn val="ctr"/>
        <c:lblOffset val="100"/>
        <c:noMultiLvlLbl val="0"/>
      </c:catAx>
      <c:valAx>
        <c:axId val="-19926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70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64bit)'!$H$1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64bit)'!$H$33:$H$40</c:f>
              <c:numCache>
                <c:formatCode>0.00</c:formatCode>
                <c:ptCount val="8"/>
                <c:pt idx="0">
                  <c:v>0.854780604316504</c:v>
                </c:pt>
                <c:pt idx="1">
                  <c:v>0.586855017428585</c:v>
                </c:pt>
                <c:pt idx="2">
                  <c:v>0.535998151219812</c:v>
                </c:pt>
                <c:pt idx="3">
                  <c:v>0.941593971283099</c:v>
                </c:pt>
                <c:pt idx="4">
                  <c:v>0.52652642283927</c:v>
                </c:pt>
                <c:pt idx="5">
                  <c:v>0.241954501725222</c:v>
                </c:pt>
                <c:pt idx="6">
                  <c:v>0.154120370555349</c:v>
                </c:pt>
                <c:pt idx="7">
                  <c:v>0.270627210480568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Scan (5 threads, 64bit)'!$I$1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64bit)'!$I$33:$I$40</c:f>
              <c:numCache>
                <c:formatCode>0.00</c:formatCode>
                <c:ptCount val="8"/>
                <c:pt idx="0">
                  <c:v>0.604212829816256</c:v>
                </c:pt>
                <c:pt idx="1">
                  <c:v>0.596036464858364</c:v>
                </c:pt>
                <c:pt idx="2">
                  <c:v>0.612377020270292</c:v>
                </c:pt>
                <c:pt idx="3">
                  <c:v>0.580920287302798</c:v>
                </c:pt>
                <c:pt idx="4">
                  <c:v>0.584825691954523</c:v>
                </c:pt>
                <c:pt idx="5">
                  <c:v>0.360097178881363</c:v>
                </c:pt>
                <c:pt idx="6">
                  <c:v>0.702981612661024</c:v>
                </c:pt>
                <c:pt idx="7">
                  <c:v>0.714696796382292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64bit)'!$J$2:$J$9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'Compare Scan (5 threads, 64bit)'!$K$1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64bit)'!$K$33:$K$40</c:f>
              <c:numCache>
                <c:formatCode>0.00</c:formatCode>
                <c:ptCount val="8"/>
                <c:pt idx="0">
                  <c:v>0.543330204159837</c:v>
                </c:pt>
                <c:pt idx="1">
                  <c:v>0.177812915889872</c:v>
                </c:pt>
                <c:pt idx="2">
                  <c:v>0.530973556935159</c:v>
                </c:pt>
                <c:pt idx="3">
                  <c:v>0.537720545453247</c:v>
                </c:pt>
                <c:pt idx="4">
                  <c:v>0.435067960899246</c:v>
                </c:pt>
                <c:pt idx="5">
                  <c:v>0.200650568785864</c:v>
                </c:pt>
                <c:pt idx="6">
                  <c:v>0.129492732146713</c:v>
                </c:pt>
                <c:pt idx="7">
                  <c:v>0.150450472109581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Scan (5 threads, 64bit)'!$L$1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(5 threads, 64bit)'!$L$33:$L$40</c:f>
              <c:numCache>
                <c:formatCode>0.00</c:formatCode>
                <c:ptCount val="8"/>
                <c:pt idx="0">
                  <c:v>0.439594073112535</c:v>
                </c:pt>
                <c:pt idx="1">
                  <c:v>0.543009533697116</c:v>
                </c:pt>
                <c:pt idx="2">
                  <c:v>0.20558711316277</c:v>
                </c:pt>
                <c:pt idx="3">
                  <c:v>0.206202000798502</c:v>
                </c:pt>
                <c:pt idx="4">
                  <c:v>0.371683301661591</c:v>
                </c:pt>
                <c:pt idx="5">
                  <c:v>0.365187268481904</c:v>
                </c:pt>
                <c:pt idx="6">
                  <c:v>0.504994008114779</c:v>
                </c:pt>
                <c:pt idx="7">
                  <c:v>0.552427235203987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22176"/>
        <c:axId val="-1990255776"/>
      </c:lineChart>
      <c:catAx>
        <c:axId val="21325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255776"/>
        <c:crosses val="autoZero"/>
        <c:auto val="1"/>
        <c:lblAlgn val="ctr"/>
        <c:lblOffset val="100"/>
        <c:noMultiLvlLbl val="0"/>
      </c:catAx>
      <c:valAx>
        <c:axId val="-19902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2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91632"/>
        <c:axId val="-2137488544"/>
      </c:lineChart>
      <c:catAx>
        <c:axId val="-21374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88544"/>
        <c:crosses val="autoZero"/>
        <c:auto val="1"/>
        <c:lblAlgn val="ctr"/>
        <c:lblOffset val="100"/>
        <c:noMultiLvlLbl val="0"/>
      </c:catAx>
      <c:valAx>
        <c:axId val="-21374885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93200"/>
        <c:axId val="-2137405648"/>
      </c:lineChart>
      <c:catAx>
        <c:axId val="213199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5648"/>
        <c:crosses val="autoZero"/>
        <c:auto val="1"/>
        <c:lblAlgn val="ctr"/>
        <c:lblOffset val="100"/>
        <c:noMultiLvlLbl val="0"/>
      </c:catAx>
      <c:valAx>
        <c:axId val="-21374056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46912"/>
        <c:axId val="-2138113312"/>
      </c:lineChart>
      <c:catAx>
        <c:axId val="-21388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13312"/>
        <c:crosses val="autoZero"/>
        <c:auto val="1"/>
        <c:lblAlgn val="ctr"/>
        <c:lblOffset val="100"/>
        <c:noMultiLvlLbl val="0"/>
      </c:catAx>
      <c:valAx>
        <c:axId val="-21381133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4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69744"/>
        <c:axId val="-2138972896"/>
      </c:lineChart>
      <c:catAx>
        <c:axId val="-21389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72896"/>
        <c:crosses val="autoZero"/>
        <c:auto val="1"/>
        <c:lblAlgn val="ctr"/>
        <c:lblOffset val="100"/>
        <c:noMultiLvlLbl val="0"/>
      </c:catAx>
      <c:valAx>
        <c:axId val="-21389728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6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38240"/>
        <c:axId val="-2139041344"/>
      </c:lineChart>
      <c:catAx>
        <c:axId val="-21390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41344"/>
        <c:crosses val="autoZero"/>
        <c:auto val="1"/>
        <c:lblAlgn val="ctr"/>
        <c:lblOffset val="100"/>
        <c:noMultiLvlLbl val="0"/>
      </c:catAx>
      <c:valAx>
        <c:axId val="-21390413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3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78880"/>
        <c:axId val="-2137375744"/>
      </c:lineChart>
      <c:catAx>
        <c:axId val="-21373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5744"/>
        <c:crosses val="autoZero"/>
        <c:auto val="1"/>
        <c:lblAlgn val="ctr"/>
        <c:lblOffset val="100"/>
        <c:noMultiLvlLbl val="0"/>
      </c:catAx>
      <c:valAx>
        <c:axId val="-21373757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2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_2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insert_1" connectionId="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imes_insert" connectionId="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imes_insert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imes_insert_2" connectionId="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imes_insert_1" connectionId="1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imes_scan_1" connectionId="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imes_scan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imes_scan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imes_scan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4" Type="http://schemas.openxmlformats.org/officeDocument/2006/relationships/queryTable" Target="../queryTables/queryTable18.xml"/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22.xml"/><Relationship Id="rId3" Type="http://schemas.openxmlformats.org/officeDocument/2006/relationships/queryTable" Target="../queryTables/queryTable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2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2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L39" zoomScale="99" zoomScaleNormal="41" zoomScalePageLayoutView="41" workbookViewId="0">
      <selection activeCell="AD57" sqref="AD57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s="3" t="s">
        <v>29</v>
      </c>
    </row>
    <row r="2" spans="1:8" x14ac:dyDescent="0.2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2">
      <c r="A3">
        <v>100000</v>
      </c>
      <c r="B3">
        <v>1</v>
      </c>
      <c r="C3">
        <v>1277814</v>
      </c>
      <c r="D3">
        <v>1332870</v>
      </c>
      <c r="E3">
        <v>446362</v>
      </c>
      <c r="F3">
        <v>1015241</v>
      </c>
      <c r="G3">
        <v>1329806</v>
      </c>
      <c r="H3">
        <v>445806</v>
      </c>
    </row>
    <row r="4" spans="1:8" x14ac:dyDescent="0.2">
      <c r="A4">
        <v>100000</v>
      </c>
      <c r="B4">
        <v>2</v>
      </c>
      <c r="C4">
        <v>1273258</v>
      </c>
      <c r="D4">
        <v>2179135</v>
      </c>
      <c r="E4">
        <v>740534</v>
      </c>
      <c r="F4">
        <v>1086993</v>
      </c>
      <c r="G4">
        <v>2176521</v>
      </c>
      <c r="H4">
        <v>730384</v>
      </c>
    </row>
    <row r="5" spans="1:8" x14ac:dyDescent="0.2">
      <c r="A5">
        <v>100000</v>
      </c>
      <c r="B5">
        <v>4</v>
      </c>
      <c r="C5">
        <v>1303577</v>
      </c>
      <c r="D5">
        <v>3972623</v>
      </c>
      <c r="E5">
        <v>1376306</v>
      </c>
      <c r="F5">
        <v>1145585</v>
      </c>
      <c r="G5">
        <v>3977947</v>
      </c>
      <c r="H5">
        <v>1542312</v>
      </c>
    </row>
    <row r="6" spans="1:8" x14ac:dyDescent="0.2">
      <c r="A6">
        <v>100000</v>
      </c>
      <c r="B6">
        <v>8</v>
      </c>
      <c r="C6">
        <v>1295117</v>
      </c>
      <c r="D6">
        <v>7519802</v>
      </c>
      <c r="E6">
        <v>2684202</v>
      </c>
      <c r="F6">
        <v>892044</v>
      </c>
      <c r="G6">
        <v>7398055</v>
      </c>
      <c r="H6">
        <v>2783976</v>
      </c>
    </row>
    <row r="7" spans="1:8" x14ac:dyDescent="0.2">
      <c r="A7">
        <v>100000</v>
      </c>
      <c r="B7">
        <v>16</v>
      </c>
      <c r="C7">
        <v>1489263</v>
      </c>
      <c r="D7">
        <v>13680378</v>
      </c>
      <c r="E7">
        <v>5437711</v>
      </c>
      <c r="F7">
        <v>1206837</v>
      </c>
      <c r="G7">
        <v>14748874</v>
      </c>
      <c r="H7">
        <v>5715059</v>
      </c>
    </row>
    <row r="8" spans="1:8" x14ac:dyDescent="0.2">
      <c r="A8">
        <v>100000</v>
      </c>
      <c r="B8">
        <v>32</v>
      </c>
      <c r="C8">
        <v>2281612</v>
      </c>
      <c r="D8">
        <v>28370505</v>
      </c>
      <c r="E8">
        <v>11294084</v>
      </c>
      <c r="F8">
        <v>2290264</v>
      </c>
      <c r="G8">
        <v>31868505</v>
      </c>
      <c r="H8">
        <v>12149039</v>
      </c>
    </row>
    <row r="9" spans="1:8" x14ac:dyDescent="0.2">
      <c r="A9">
        <v>100000</v>
      </c>
      <c r="B9">
        <v>64</v>
      </c>
      <c r="C9">
        <v>5586646</v>
      </c>
      <c r="D9">
        <v>58211657</v>
      </c>
      <c r="E9">
        <v>23099878</v>
      </c>
      <c r="F9">
        <v>5527494</v>
      </c>
      <c r="G9">
        <v>107561482</v>
      </c>
      <c r="H9">
        <v>68444434</v>
      </c>
    </row>
    <row r="10" spans="1:8" x14ac:dyDescent="0.2">
      <c r="A10">
        <v>100000</v>
      </c>
      <c r="B10">
        <v>128</v>
      </c>
      <c r="C10">
        <v>11771719</v>
      </c>
      <c r="D10">
        <v>113239541</v>
      </c>
      <c r="E10">
        <v>46203814</v>
      </c>
      <c r="F10">
        <v>12073927</v>
      </c>
      <c r="G10">
        <v>225886933</v>
      </c>
      <c r="H10">
        <v>138783781</v>
      </c>
    </row>
    <row r="12" spans="1:8" x14ac:dyDescent="0.2">
      <c r="C12" s="1" t="s">
        <v>18</v>
      </c>
    </row>
    <row r="13" spans="1:8" x14ac:dyDescent="0.2">
      <c r="A13" s="3" t="s">
        <v>17</v>
      </c>
    </row>
    <row r="14" spans="1:8" x14ac:dyDescent="0.2">
      <c r="A14">
        <f>A3</f>
        <v>100000</v>
      </c>
      <c r="B14">
        <f>B3</f>
        <v>1</v>
      </c>
      <c r="C14">
        <f>($A3*$B3*4)/C3</f>
        <v>0.31303460441034453</v>
      </c>
      <c r="D14">
        <f>($A3*$B3*4)/D3</f>
        <v>0.30010428623946822</v>
      </c>
      <c r="E14">
        <f>($A3*$B3*4)/E3</f>
        <v>0.89613363144712144</v>
      </c>
      <c r="F14">
        <f>($A3*$B3*4)/F3</f>
        <v>0.39399512037043422</v>
      </c>
      <c r="G14">
        <f>($A3*$B3*4)/G3</f>
        <v>0.30079575517030305</v>
      </c>
      <c r="H14">
        <f>($A3*$B3*4)/H3</f>
        <v>0.89725127073211219</v>
      </c>
    </row>
    <row r="15" spans="1:8" x14ac:dyDescent="0.2">
      <c r="A15">
        <f>A4</f>
        <v>100000</v>
      </c>
      <c r="B15">
        <f>B4</f>
        <v>2</v>
      </c>
      <c r="C15">
        <f>(A4*B4*4)/C4</f>
        <v>0.62830942354181163</v>
      </c>
      <c r="D15">
        <f>($A4*$B4*4)/D4</f>
        <v>0.36711814550268801</v>
      </c>
      <c r="E15">
        <f>($A4*$B4*4)/E4</f>
        <v>1.0803015121520416</v>
      </c>
      <c r="F15">
        <f>($A4*$B4*4)/F4</f>
        <v>0.73597530066890959</v>
      </c>
      <c r="G15">
        <f>($A4*$B4*4)/G4</f>
        <v>0.36755905410515222</v>
      </c>
      <c r="H15">
        <f>($A4*$B4*4)/H4</f>
        <v>1.095314245657079</v>
      </c>
    </row>
    <row r="16" spans="1:8" x14ac:dyDescent="0.2">
      <c r="A16">
        <f>A5</f>
        <v>100000</v>
      </c>
      <c r="B16">
        <f>B5</f>
        <v>4</v>
      </c>
      <c r="C16">
        <f>(A5*B5*4)/C5</f>
        <v>1.2273920144341302</v>
      </c>
      <c r="D16">
        <f>($A5*$B5*4)/D5</f>
        <v>0.40275656663116538</v>
      </c>
      <c r="E16">
        <f>($A5*$B5*4)/E5</f>
        <v>1.1625321694448763</v>
      </c>
      <c r="F16">
        <f>($A5*$B5*4)/F5</f>
        <v>1.3966663320486912</v>
      </c>
      <c r="G16">
        <f>($A5*$B5*4)/G5</f>
        <v>0.40221752577397335</v>
      </c>
      <c r="H16">
        <f>($A5*$B5*4)/H5</f>
        <v>1.0374035863041979</v>
      </c>
    </row>
    <row r="17" spans="1:8" x14ac:dyDescent="0.2">
      <c r="A17">
        <f>A6</f>
        <v>100000</v>
      </c>
      <c r="B17">
        <f>B6</f>
        <v>8</v>
      </c>
      <c r="C17">
        <f>(A6*B6*4)/C6</f>
        <v>2.47081923872515</v>
      </c>
      <c r="D17">
        <f>($A6*$B6*4)/D6</f>
        <v>0.42554311935340849</v>
      </c>
      <c r="E17">
        <f>($A6*$B6*4)/E6</f>
        <v>1.1921606496083379</v>
      </c>
      <c r="F17">
        <f>($A6*$B6*4)/F6</f>
        <v>3.5872669957984136</v>
      </c>
      <c r="G17">
        <f>($A6*$B6*4)/G6</f>
        <v>0.43254612191988301</v>
      </c>
      <c r="H17">
        <f>($A6*$B6*4)/H6</f>
        <v>1.1494351962804277</v>
      </c>
    </row>
    <row r="18" spans="1:8" x14ac:dyDescent="0.2">
      <c r="A18">
        <f>A7</f>
        <v>100000</v>
      </c>
      <c r="B18">
        <f>B7</f>
        <v>16</v>
      </c>
      <c r="C18">
        <f>(A7*B7*4)/C7</f>
        <v>4.2974276538126572</v>
      </c>
      <c r="D18">
        <f>($A7*$B7*4)/D7</f>
        <v>0.4678233306126483</v>
      </c>
      <c r="E18">
        <f>($A7*$B7*4)/E7</f>
        <v>1.1769658225676207</v>
      </c>
      <c r="F18">
        <f>($A7*$B7*4)/F7</f>
        <v>5.3031188138911887</v>
      </c>
      <c r="G18">
        <f>($A7*$B7*4)/G7</f>
        <v>0.43393143096889975</v>
      </c>
      <c r="H18">
        <f>($A7*$B7*4)/H7</f>
        <v>1.1198484565076232</v>
      </c>
    </row>
    <row r="19" spans="1:8" x14ac:dyDescent="0.2">
      <c r="A19">
        <f>A8</f>
        <v>100000</v>
      </c>
      <c r="B19">
        <f>B8</f>
        <v>32</v>
      </c>
      <c r="C19">
        <f>(A8*B8*4)/C8</f>
        <v>5.6100686707468226</v>
      </c>
      <c r="D19">
        <f>($A8*$B8*4)/D8</f>
        <v>0.45117279371657287</v>
      </c>
      <c r="E19">
        <f>($A8*$B8*4)/E8</f>
        <v>1.1333367097322811</v>
      </c>
      <c r="F19">
        <f>($A8*$B8*4)/F8</f>
        <v>5.5888753436285077</v>
      </c>
      <c r="G19">
        <f>($A8*$B8*4)/G8</f>
        <v>0.40165046964079426</v>
      </c>
      <c r="H19">
        <f>($A8*$B8*4)/H8</f>
        <v>1.053581275029243</v>
      </c>
    </row>
    <row r="20" spans="1:8" x14ac:dyDescent="0.2">
      <c r="A20">
        <f>A9</f>
        <v>100000</v>
      </c>
      <c r="B20">
        <f>B9</f>
        <v>64</v>
      </c>
      <c r="C20">
        <f>(A9*B9*4)/C9</f>
        <v>4.5823558535837066</v>
      </c>
      <c r="D20">
        <f>($A9*$B9*4)/D9</f>
        <v>0.43977445960694778</v>
      </c>
      <c r="E20">
        <f>($A9*$B9*4)/E9</f>
        <v>1.1082309612197951</v>
      </c>
      <c r="F20">
        <f>($A9*$B9*4)/F9</f>
        <v>4.6313935392783785</v>
      </c>
      <c r="G20">
        <f>($A9*$B9*4)/G9</f>
        <v>0.23800341464242747</v>
      </c>
      <c r="H20">
        <f>($A9*$B9*4)/H9</f>
        <v>0.37402603110137489</v>
      </c>
    </row>
    <row r="21" spans="1:8" x14ac:dyDescent="0.2">
      <c r="A21">
        <f>A10</f>
        <v>100000</v>
      </c>
      <c r="B21">
        <f>B10</f>
        <v>128</v>
      </c>
      <c r="C21">
        <f>(A10*B10*4)/C10</f>
        <v>4.3494072530953209</v>
      </c>
      <c r="D21">
        <f>($A10*$B10*4)/D10</f>
        <v>0.45213888671625752</v>
      </c>
      <c r="E21">
        <f>($A10*$B10*4)/E10</f>
        <v>1.1081336272369202</v>
      </c>
      <c r="F21">
        <f>($A10*$B10*4)/F10</f>
        <v>4.2405424515155676</v>
      </c>
      <c r="G21">
        <f>($A10*$B10*4)/G10</f>
        <v>0.22666207079804834</v>
      </c>
      <c r="H21">
        <f>($A10*$B10*4)/H10</f>
        <v>0.36891918948367602</v>
      </c>
    </row>
    <row r="23" spans="1:8" x14ac:dyDescent="0.2">
      <c r="A23" s="3" t="s">
        <v>16</v>
      </c>
    </row>
    <row r="24" spans="1:8" x14ac:dyDescent="0.2">
      <c r="A24">
        <f>A14</f>
        <v>100000</v>
      </c>
      <c r="B24">
        <f>B14</f>
        <v>1</v>
      </c>
      <c r="C24" s="2">
        <f>C14*1000000/1048576</f>
        <v>0.29853306237253618</v>
      </c>
      <c r="D24" s="2">
        <f t="shared" ref="D24:H24" si="0">D14*1000000/1048576</f>
        <v>0.28620175003001042</v>
      </c>
      <c r="E24" s="2">
        <f t="shared" si="0"/>
        <v>0.85461962837898386</v>
      </c>
      <c r="F24" s="2">
        <f t="shared" si="0"/>
        <v>0.37574302708667201</v>
      </c>
      <c r="G24" s="2">
        <f t="shared" si="0"/>
        <v>0.2868611861899405</v>
      </c>
      <c r="H24" s="2">
        <f t="shared" si="0"/>
        <v>0.85568549226008628</v>
      </c>
    </row>
    <row r="25" spans="1:8" x14ac:dyDescent="0.2">
      <c r="A25">
        <f t="shared" ref="A25:B31" si="1">A15</f>
        <v>100000</v>
      </c>
      <c r="B25">
        <f t="shared" si="1"/>
        <v>2</v>
      </c>
      <c r="C25" s="2">
        <f t="shared" ref="C25:H31" si="2">C15*1000000/1048576</f>
        <v>0.59920255998784222</v>
      </c>
      <c r="D25" s="2">
        <f t="shared" si="2"/>
        <v>0.35011114645260621</v>
      </c>
      <c r="E25" s="2">
        <f t="shared" si="2"/>
        <v>1.0302558061142364</v>
      </c>
      <c r="F25" s="2">
        <f t="shared" si="2"/>
        <v>0.70188074175730664</v>
      </c>
      <c r="G25" s="2">
        <f t="shared" si="2"/>
        <v>0.35053162966265888</v>
      </c>
      <c r="H25" s="2">
        <f t="shared" si="2"/>
        <v>1.0445730644770421</v>
      </c>
    </row>
    <row r="26" spans="1:8" x14ac:dyDescent="0.2">
      <c r="A26">
        <f t="shared" si="1"/>
        <v>100000</v>
      </c>
      <c r="B26">
        <f t="shared" si="1"/>
        <v>4</v>
      </c>
      <c r="C26" s="2">
        <f t="shared" si="2"/>
        <v>1.1705322403279592</v>
      </c>
      <c r="D26" s="2">
        <f t="shared" si="2"/>
        <v>0.38409859336010493</v>
      </c>
      <c r="E26" s="2">
        <f t="shared" si="2"/>
        <v>1.1086770719956172</v>
      </c>
      <c r="F26" s="2">
        <f t="shared" si="2"/>
        <v>1.3319648094641601</v>
      </c>
      <c r="G26" s="2">
        <f t="shared" si="2"/>
        <v>0.3835845239391073</v>
      </c>
      <c r="H26" s="2">
        <f t="shared" si="2"/>
        <v>0.98934515600604811</v>
      </c>
    </row>
    <row r="27" spans="1:8" x14ac:dyDescent="0.2">
      <c r="A27">
        <f t="shared" si="1"/>
        <v>100000</v>
      </c>
      <c r="B27">
        <f t="shared" si="1"/>
        <v>8</v>
      </c>
      <c r="C27" s="2">
        <f t="shared" si="2"/>
        <v>2.3563568484546185</v>
      </c>
      <c r="D27" s="2">
        <f t="shared" si="2"/>
        <v>0.40582954345074512</v>
      </c>
      <c r="E27" s="2">
        <f t="shared" si="2"/>
        <v>1.1369329925616625</v>
      </c>
      <c r="F27" s="2">
        <f t="shared" si="2"/>
        <v>3.4210843999847542</v>
      </c>
      <c r="G27" s="2">
        <f t="shared" si="2"/>
        <v>0.4125081271361189</v>
      </c>
      <c r="H27" s="2">
        <f t="shared" si="2"/>
        <v>1.0961868250660207</v>
      </c>
    </row>
    <row r="28" spans="1:8" x14ac:dyDescent="0.2">
      <c r="A28">
        <f t="shared" si="1"/>
        <v>100000</v>
      </c>
      <c r="B28">
        <f t="shared" si="1"/>
        <v>16</v>
      </c>
      <c r="C28" s="2">
        <f t="shared" si="2"/>
        <v>4.0983463800551005</v>
      </c>
      <c r="D28" s="2">
        <f t="shared" si="2"/>
        <v>0.44615109502091244</v>
      </c>
      <c r="E28" s="2">
        <f t="shared" si="2"/>
        <v>1.1224420762706955</v>
      </c>
      <c r="F28" s="2">
        <f t="shared" si="2"/>
        <v>5.0574482096588023</v>
      </c>
      <c r="G28" s="2">
        <f t="shared" si="2"/>
        <v>0.41382926079645133</v>
      </c>
      <c r="H28" s="2">
        <f t="shared" si="2"/>
        <v>1.0679707112385017</v>
      </c>
    </row>
    <row r="29" spans="1:8" x14ac:dyDescent="0.2">
      <c r="A29">
        <f t="shared" si="1"/>
        <v>100000</v>
      </c>
      <c r="B29">
        <f t="shared" si="1"/>
        <v>32</v>
      </c>
      <c r="C29" s="2">
        <f t="shared" si="2"/>
        <v>5.3501784045665959</v>
      </c>
      <c r="D29" s="2">
        <f t="shared" si="2"/>
        <v>0.43027190562875067</v>
      </c>
      <c r="E29" s="2">
        <f t="shared" si="2"/>
        <v>1.0808341119120417</v>
      </c>
      <c r="F29" s="2">
        <f t="shared" si="2"/>
        <v>5.329966872814663</v>
      </c>
      <c r="G29" s="2">
        <f t="shared" si="2"/>
        <v>0.38304373706893374</v>
      </c>
      <c r="H29" s="2">
        <f t="shared" si="2"/>
        <v>1.0047734022419386</v>
      </c>
    </row>
    <row r="30" spans="1:8" x14ac:dyDescent="0.2">
      <c r="A30">
        <f t="shared" si="1"/>
        <v>100000</v>
      </c>
      <c r="B30">
        <f t="shared" si="1"/>
        <v>64</v>
      </c>
      <c r="C30" s="2">
        <f t="shared" si="2"/>
        <v>4.3700750861966196</v>
      </c>
      <c r="D30" s="2">
        <f t="shared" si="2"/>
        <v>0.41940160713858393</v>
      </c>
      <c r="E30" s="2">
        <f t="shared" si="2"/>
        <v>1.0568914043615294</v>
      </c>
      <c r="F30" s="2">
        <f t="shared" si="2"/>
        <v>4.4168410675796306</v>
      </c>
      <c r="G30" s="2">
        <f t="shared" si="2"/>
        <v>0.22697774376147029</v>
      </c>
      <c r="H30" s="2">
        <f t="shared" si="2"/>
        <v>0.3566990195287465</v>
      </c>
    </row>
    <row r="31" spans="1:8" x14ac:dyDescent="0.2">
      <c r="A31">
        <f t="shared" si="1"/>
        <v>100000</v>
      </c>
      <c r="B31">
        <f t="shared" si="1"/>
        <v>128</v>
      </c>
      <c r="C31" s="2">
        <f t="shared" si="2"/>
        <v>4.1479179888680662</v>
      </c>
      <c r="D31" s="2">
        <f t="shared" si="2"/>
        <v>0.43119324370980977</v>
      </c>
      <c r="E31" s="2">
        <f t="shared" si="2"/>
        <v>1.0567985794419481</v>
      </c>
      <c r="F31" s="2">
        <f t="shared" si="2"/>
        <v>4.0440964236407924</v>
      </c>
      <c r="G31" s="2">
        <f t="shared" si="2"/>
        <v>0.21616179542355379</v>
      </c>
      <c r="H31" s="2">
        <f t="shared" si="2"/>
        <v>0.35182875583999257</v>
      </c>
    </row>
    <row r="33" spans="1:8" x14ac:dyDescent="0.2">
      <c r="C33" s="1" t="s">
        <v>31</v>
      </c>
    </row>
    <row r="34" spans="1:8" x14ac:dyDescent="0.2">
      <c r="A34" s="3" t="s">
        <v>30</v>
      </c>
    </row>
    <row r="35" spans="1:8" x14ac:dyDescent="0.2">
      <c r="A35">
        <f>A24</f>
        <v>100000</v>
      </c>
      <c r="B35">
        <f>B24</f>
        <v>1</v>
      </c>
      <c r="C35" s="4">
        <f>($A35)/C3*1000000000</f>
        <v>78258651.102586135</v>
      </c>
      <c r="D35" s="4">
        <f t="shared" ref="D35:H35" si="3">($A35)/D3*1000000000</f>
        <v>75026071.559867054</v>
      </c>
      <c r="E35" s="4">
        <f t="shared" si="3"/>
        <v>224033407.86178035</v>
      </c>
      <c r="F35" s="4">
        <f t="shared" si="3"/>
        <v>98498780.092608556</v>
      </c>
      <c r="G35" s="4">
        <f t="shared" si="3"/>
        <v>75198938.792575762</v>
      </c>
      <c r="H35" s="4">
        <f t="shared" si="3"/>
        <v>224312817.68302804</v>
      </c>
    </row>
    <row r="36" spans="1:8" x14ac:dyDescent="0.2">
      <c r="A36">
        <f t="shared" ref="A36:B42" si="4">A25</f>
        <v>100000</v>
      </c>
      <c r="B36">
        <f t="shared" si="4"/>
        <v>2</v>
      </c>
      <c r="C36" s="4">
        <f t="shared" ref="C36:H42" si="5">($A36)/C4*1000000000</f>
        <v>78538677.942726448</v>
      </c>
      <c r="D36" s="4">
        <f t="shared" si="5"/>
        <v>45889768.187835999</v>
      </c>
      <c r="E36" s="4">
        <f t="shared" si="5"/>
        <v>135037689.01900521</v>
      </c>
      <c r="F36" s="4">
        <f t="shared" si="5"/>
        <v>91996912.583613694</v>
      </c>
      <c r="G36" s="4">
        <f t="shared" si="5"/>
        <v>45944881.763144024</v>
      </c>
      <c r="H36" s="4">
        <f t="shared" si="5"/>
        <v>136914280.70713487</v>
      </c>
    </row>
    <row r="37" spans="1:8" x14ac:dyDescent="0.2">
      <c r="A37">
        <f t="shared" si="4"/>
        <v>100000</v>
      </c>
      <c r="B37">
        <f t="shared" si="4"/>
        <v>4</v>
      </c>
      <c r="C37" s="4">
        <f t="shared" si="5"/>
        <v>76712000.902133137</v>
      </c>
      <c r="D37" s="4">
        <f t="shared" si="5"/>
        <v>25172285.414447837</v>
      </c>
      <c r="E37" s="4">
        <f t="shared" si="5"/>
        <v>72658260.590304762</v>
      </c>
      <c r="F37" s="4">
        <f t="shared" si="5"/>
        <v>87291645.753043205</v>
      </c>
      <c r="G37" s="4">
        <f t="shared" si="5"/>
        <v>25138595.360873334</v>
      </c>
      <c r="H37" s="4">
        <f t="shared" si="5"/>
        <v>64837724.144012369</v>
      </c>
    </row>
    <row r="38" spans="1:8" x14ac:dyDescent="0.2">
      <c r="A38">
        <f t="shared" si="4"/>
        <v>100000</v>
      </c>
      <c r="B38">
        <f t="shared" si="4"/>
        <v>8</v>
      </c>
      <c r="C38" s="4">
        <f t="shared" si="5"/>
        <v>77213101.210160941</v>
      </c>
      <c r="D38" s="4">
        <f t="shared" si="5"/>
        <v>13298222.479794016</v>
      </c>
      <c r="E38" s="4">
        <f t="shared" si="5"/>
        <v>37255020.300260559</v>
      </c>
      <c r="F38" s="4">
        <f t="shared" si="5"/>
        <v>112102093.61870043</v>
      </c>
      <c r="G38" s="4">
        <f t="shared" si="5"/>
        <v>13517066.309996344</v>
      </c>
      <c r="H38" s="4">
        <f t="shared" si="5"/>
        <v>35919849.883763365</v>
      </c>
    </row>
    <row r="39" spans="1:8" x14ac:dyDescent="0.2">
      <c r="A39">
        <f t="shared" si="4"/>
        <v>100000</v>
      </c>
      <c r="B39">
        <f t="shared" si="4"/>
        <v>16</v>
      </c>
      <c r="C39" s="4">
        <f t="shared" si="5"/>
        <v>67147307.090822771</v>
      </c>
      <c r="D39" s="4">
        <f t="shared" si="5"/>
        <v>7309739.5408226298</v>
      </c>
      <c r="E39" s="4">
        <f t="shared" si="5"/>
        <v>18390090.977619074</v>
      </c>
      <c r="F39" s="4">
        <f t="shared" si="5"/>
        <v>82861231.467049822</v>
      </c>
      <c r="G39" s="4">
        <f t="shared" si="5"/>
        <v>6780178.6088890582</v>
      </c>
      <c r="H39" s="4">
        <f t="shared" si="5"/>
        <v>17497632.132931612</v>
      </c>
    </row>
    <row r="40" spans="1:8" x14ac:dyDescent="0.2">
      <c r="A40">
        <f t="shared" si="4"/>
        <v>100000</v>
      </c>
      <c r="B40">
        <f t="shared" si="4"/>
        <v>32</v>
      </c>
      <c r="C40" s="4">
        <f t="shared" si="5"/>
        <v>43828661.49020955</v>
      </c>
      <c r="D40" s="4">
        <f t="shared" si="5"/>
        <v>3524787.4509107256</v>
      </c>
      <c r="E40" s="4">
        <f t="shared" si="5"/>
        <v>8854193.0447834451</v>
      </c>
      <c r="F40" s="4">
        <f t="shared" si="5"/>
        <v>43663088.622097716</v>
      </c>
      <c r="G40" s="4">
        <f t="shared" si="5"/>
        <v>3137894.2940687053</v>
      </c>
      <c r="H40" s="4">
        <f t="shared" si="5"/>
        <v>8231103.7111659609</v>
      </c>
    </row>
    <row r="41" spans="1:8" x14ac:dyDescent="0.2">
      <c r="A41">
        <f t="shared" si="4"/>
        <v>100000</v>
      </c>
      <c r="B41">
        <f t="shared" si="4"/>
        <v>64</v>
      </c>
      <c r="C41" s="4">
        <f t="shared" si="5"/>
        <v>17899827.553061355</v>
      </c>
      <c r="D41" s="4">
        <f t="shared" si="5"/>
        <v>1717868.9828396398</v>
      </c>
      <c r="E41" s="4">
        <f t="shared" si="5"/>
        <v>4329027.1922648251</v>
      </c>
      <c r="F41" s="4">
        <f t="shared" si="5"/>
        <v>18091381.012806166</v>
      </c>
      <c r="G41" s="4">
        <f t="shared" si="5"/>
        <v>929700.83844698232</v>
      </c>
      <c r="H41" s="4">
        <f t="shared" si="5"/>
        <v>1461039.1839897456</v>
      </c>
    </row>
    <row r="42" spans="1:8" x14ac:dyDescent="0.2">
      <c r="A42">
        <f t="shared" si="4"/>
        <v>100000</v>
      </c>
      <c r="B42">
        <f t="shared" si="4"/>
        <v>128</v>
      </c>
      <c r="C42" s="4">
        <f t="shared" si="5"/>
        <v>8494936.0412017982</v>
      </c>
      <c r="D42" s="4">
        <f t="shared" si="5"/>
        <v>883083.76311769045</v>
      </c>
      <c r="E42" s="4">
        <f t="shared" si="5"/>
        <v>2164323.4906971096</v>
      </c>
      <c r="F42" s="4">
        <f t="shared" si="5"/>
        <v>8282309.4756163433</v>
      </c>
      <c r="G42" s="4">
        <f t="shared" si="5"/>
        <v>442699.35702743818</v>
      </c>
      <c r="H42" s="4">
        <f t="shared" si="5"/>
        <v>720545.29196030472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Y1" zoomScale="74" zoomScaleNormal="41" zoomScalePageLayoutView="41" workbookViewId="0">
      <selection activeCell="I17" sqref="I17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s="3" t="s">
        <v>29</v>
      </c>
    </row>
    <row r="2" spans="1:8" x14ac:dyDescent="0.2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2">
      <c r="A3">
        <v>100000</v>
      </c>
      <c r="B3">
        <v>1</v>
      </c>
      <c r="C3">
        <v>1587403</v>
      </c>
      <c r="D3">
        <v>1669745</v>
      </c>
      <c r="E3">
        <v>338773</v>
      </c>
      <c r="F3">
        <v>848271</v>
      </c>
      <c r="G3">
        <v>1661601</v>
      </c>
      <c r="H3">
        <v>320876</v>
      </c>
    </row>
    <row r="4" spans="1:8" x14ac:dyDescent="0.2">
      <c r="A4">
        <v>100000</v>
      </c>
      <c r="B4">
        <v>2</v>
      </c>
      <c r="C4">
        <v>1640509</v>
      </c>
      <c r="D4">
        <v>2322927</v>
      </c>
      <c r="E4">
        <v>536641</v>
      </c>
      <c r="F4">
        <v>944621</v>
      </c>
      <c r="G4">
        <v>2400658</v>
      </c>
      <c r="H4">
        <v>524517</v>
      </c>
    </row>
    <row r="5" spans="1:8" x14ac:dyDescent="0.2">
      <c r="A5">
        <v>100000</v>
      </c>
      <c r="B5">
        <v>4</v>
      </c>
      <c r="C5">
        <v>1764156</v>
      </c>
      <c r="D5">
        <v>4527444</v>
      </c>
      <c r="E5">
        <v>961910</v>
      </c>
      <c r="F5">
        <v>1025142</v>
      </c>
      <c r="G5">
        <v>3705243</v>
      </c>
      <c r="H5">
        <v>987366</v>
      </c>
    </row>
    <row r="6" spans="1:8" x14ac:dyDescent="0.2">
      <c r="A6">
        <v>100000</v>
      </c>
      <c r="B6">
        <v>8</v>
      </c>
      <c r="C6">
        <v>1737417</v>
      </c>
      <c r="D6">
        <v>7617014</v>
      </c>
      <c r="E6">
        <v>1918697</v>
      </c>
      <c r="F6">
        <v>914026</v>
      </c>
      <c r="G6">
        <v>7345545</v>
      </c>
      <c r="H6">
        <v>1955217</v>
      </c>
    </row>
    <row r="7" spans="1:8" x14ac:dyDescent="0.2">
      <c r="A7">
        <v>100000</v>
      </c>
      <c r="B7">
        <v>16</v>
      </c>
      <c r="C7">
        <v>1776439</v>
      </c>
      <c r="D7">
        <v>12670200</v>
      </c>
      <c r="E7">
        <v>3910421</v>
      </c>
      <c r="F7">
        <v>1259810</v>
      </c>
      <c r="G7">
        <v>12444252</v>
      </c>
      <c r="H7">
        <v>4235425</v>
      </c>
    </row>
    <row r="8" spans="1:8" x14ac:dyDescent="0.2">
      <c r="A8">
        <v>100000</v>
      </c>
      <c r="B8">
        <v>32</v>
      </c>
      <c r="C8">
        <v>2837372</v>
      </c>
      <c r="D8">
        <v>23052823</v>
      </c>
      <c r="E8">
        <v>8699730</v>
      </c>
      <c r="F8">
        <v>2336760</v>
      </c>
      <c r="G8">
        <v>28357708</v>
      </c>
      <c r="H8">
        <v>10742689</v>
      </c>
    </row>
    <row r="9" spans="1:8" x14ac:dyDescent="0.2">
      <c r="A9">
        <v>100000</v>
      </c>
      <c r="B9">
        <v>64</v>
      </c>
      <c r="C9">
        <v>18435381</v>
      </c>
      <c r="D9">
        <v>44781703</v>
      </c>
      <c r="E9">
        <v>18237650</v>
      </c>
      <c r="F9">
        <v>16728171</v>
      </c>
      <c r="G9">
        <v>82013530</v>
      </c>
      <c r="H9">
        <v>51476258</v>
      </c>
    </row>
    <row r="10" spans="1:8" x14ac:dyDescent="0.2">
      <c r="A10">
        <v>100000</v>
      </c>
      <c r="B10">
        <v>128</v>
      </c>
      <c r="C10">
        <v>24503890</v>
      </c>
      <c r="D10">
        <v>86560831</v>
      </c>
      <c r="E10">
        <v>33422579</v>
      </c>
      <c r="F10">
        <v>23728559</v>
      </c>
      <c r="G10">
        <v>173527057</v>
      </c>
      <c r="H10">
        <v>124354571</v>
      </c>
    </row>
    <row r="12" spans="1:8" x14ac:dyDescent="0.2">
      <c r="C12" s="1" t="s">
        <v>18</v>
      </c>
    </row>
    <row r="13" spans="1:8" x14ac:dyDescent="0.2">
      <c r="A13" s="3" t="s">
        <v>17</v>
      </c>
    </row>
    <row r="14" spans="1:8" x14ac:dyDescent="0.2">
      <c r="A14">
        <f>A3</f>
        <v>100000</v>
      </c>
      <c r="B14">
        <f>B3</f>
        <v>1</v>
      </c>
      <c r="C14">
        <f>($A3*$B3*4)/C3</f>
        <v>0.25198390074858118</v>
      </c>
      <c r="D14">
        <f t="shared" ref="D14:H21" si="0">($A3*$B3*4)/D3</f>
        <v>0.23955753722873852</v>
      </c>
      <c r="E14">
        <f t="shared" si="0"/>
        <v>1.1807316403609496</v>
      </c>
      <c r="F14">
        <f t="shared" si="0"/>
        <v>0.47154741821894181</v>
      </c>
      <c r="G14">
        <f t="shared" si="0"/>
        <v>0.24073167986779015</v>
      </c>
      <c r="H14">
        <f t="shared" si="0"/>
        <v>1.2465874668096086</v>
      </c>
    </row>
    <row r="15" spans="1:8" x14ac:dyDescent="0.2">
      <c r="A15">
        <f t="shared" ref="A15:B21" si="1">A4</f>
        <v>100000</v>
      </c>
      <c r="B15">
        <f t="shared" si="1"/>
        <v>2</v>
      </c>
      <c r="C15">
        <f t="shared" ref="C15:C21" si="2">(A4*B4*4)/C4</f>
        <v>0.48765352704556941</v>
      </c>
      <c r="D15">
        <f t="shared" si="0"/>
        <v>0.34439308682537162</v>
      </c>
      <c r="E15">
        <f t="shared" si="0"/>
        <v>1.4907545267692928</v>
      </c>
      <c r="F15">
        <f t="shared" si="0"/>
        <v>0.8469005029530362</v>
      </c>
      <c r="G15">
        <f t="shared" si="0"/>
        <v>0.33324196949336388</v>
      </c>
      <c r="H15">
        <f t="shared" si="0"/>
        <v>1.5252127195114744</v>
      </c>
    </row>
    <row r="16" spans="1:8" x14ac:dyDescent="0.2">
      <c r="A16">
        <f t="shared" si="1"/>
        <v>100000</v>
      </c>
      <c r="B16">
        <f t="shared" si="1"/>
        <v>4</v>
      </c>
      <c r="C16">
        <f t="shared" si="2"/>
        <v>0.90694927205984055</v>
      </c>
      <c r="D16">
        <f t="shared" si="0"/>
        <v>0.35340028501732984</v>
      </c>
      <c r="E16">
        <f t="shared" si="0"/>
        <v>1.663357278747492</v>
      </c>
      <c r="F16">
        <f t="shared" si="0"/>
        <v>1.5607593874799783</v>
      </c>
      <c r="G16">
        <f t="shared" si="0"/>
        <v>0.43182053106908236</v>
      </c>
      <c r="H16">
        <f t="shared" si="0"/>
        <v>1.6204730565970471</v>
      </c>
    </row>
    <row r="17" spans="1:8" x14ac:dyDescent="0.2">
      <c r="A17">
        <f t="shared" si="1"/>
        <v>100000</v>
      </c>
      <c r="B17">
        <f t="shared" si="1"/>
        <v>8</v>
      </c>
      <c r="C17">
        <f t="shared" si="2"/>
        <v>1.8418146017910495</v>
      </c>
      <c r="D17">
        <f t="shared" si="0"/>
        <v>0.42011213317974733</v>
      </c>
      <c r="E17">
        <f t="shared" si="0"/>
        <v>1.6677985111771165</v>
      </c>
      <c r="F17">
        <f t="shared" si="0"/>
        <v>3.5009945012505113</v>
      </c>
      <c r="G17">
        <f t="shared" si="0"/>
        <v>0.43563819975236689</v>
      </c>
      <c r="H17">
        <f t="shared" si="0"/>
        <v>1.6366469808722</v>
      </c>
    </row>
    <row r="18" spans="1:8" x14ac:dyDescent="0.2">
      <c r="A18">
        <f t="shared" si="1"/>
        <v>100000</v>
      </c>
      <c r="B18">
        <f t="shared" si="1"/>
        <v>16</v>
      </c>
      <c r="C18">
        <f t="shared" si="2"/>
        <v>3.6027130681098534</v>
      </c>
      <c r="D18">
        <f t="shared" si="0"/>
        <v>0.50512225537087019</v>
      </c>
      <c r="E18">
        <f t="shared" si="0"/>
        <v>1.6366524218236349</v>
      </c>
      <c r="F18">
        <f t="shared" si="0"/>
        <v>5.0801311308848156</v>
      </c>
      <c r="G18">
        <f t="shared" si="0"/>
        <v>0.51429366746992911</v>
      </c>
      <c r="H18">
        <f t="shared" si="0"/>
        <v>1.5110644150232857</v>
      </c>
    </row>
    <row r="19" spans="1:8" x14ac:dyDescent="0.2">
      <c r="A19">
        <f t="shared" si="1"/>
        <v>100000</v>
      </c>
      <c r="B19">
        <f t="shared" si="1"/>
        <v>32</v>
      </c>
      <c r="C19">
        <f t="shared" si="2"/>
        <v>4.5112167174413509</v>
      </c>
      <c r="D19">
        <f t="shared" si="0"/>
        <v>0.55524653097800647</v>
      </c>
      <c r="E19">
        <f t="shared" si="0"/>
        <v>1.4713100291618246</v>
      </c>
      <c r="F19">
        <f t="shared" si="0"/>
        <v>5.4776699361509102</v>
      </c>
      <c r="G19">
        <f t="shared" si="0"/>
        <v>0.45137639473542784</v>
      </c>
      <c r="H19">
        <f t="shared" si="0"/>
        <v>1.1915080107038378</v>
      </c>
    </row>
    <row r="20" spans="1:8" x14ac:dyDescent="0.2">
      <c r="A20">
        <f t="shared" si="1"/>
        <v>100000</v>
      </c>
      <c r="B20">
        <f t="shared" si="1"/>
        <v>64</v>
      </c>
      <c r="C20">
        <f t="shared" si="2"/>
        <v>1.3886341703488525</v>
      </c>
      <c r="D20">
        <f t="shared" si="0"/>
        <v>0.57166204688553268</v>
      </c>
      <c r="E20">
        <f t="shared" si="0"/>
        <v>1.4036896200990807</v>
      </c>
      <c r="F20">
        <f t="shared" si="0"/>
        <v>1.5303526010105946</v>
      </c>
      <c r="G20">
        <f t="shared" si="0"/>
        <v>0.31214361825420756</v>
      </c>
      <c r="H20">
        <f t="shared" si="0"/>
        <v>0.49731664644310392</v>
      </c>
    </row>
    <row r="21" spans="1:8" x14ac:dyDescent="0.2">
      <c r="A21">
        <f t="shared" si="1"/>
        <v>100000</v>
      </c>
      <c r="B21">
        <f t="shared" si="1"/>
        <v>128</v>
      </c>
      <c r="C21">
        <f t="shared" si="2"/>
        <v>2.0894641626288726</v>
      </c>
      <c r="D21">
        <f t="shared" si="0"/>
        <v>0.59149154887387811</v>
      </c>
      <c r="E21">
        <f t="shared" si="0"/>
        <v>1.5318985408038082</v>
      </c>
      <c r="F21">
        <f t="shared" si="0"/>
        <v>2.1577374336132253</v>
      </c>
      <c r="G21">
        <f t="shared" si="0"/>
        <v>0.29505485130194997</v>
      </c>
      <c r="H21">
        <f t="shared" si="0"/>
        <v>0.41172591878428016</v>
      </c>
    </row>
    <row r="23" spans="1:8" x14ac:dyDescent="0.2">
      <c r="A23" s="3" t="s">
        <v>16</v>
      </c>
    </row>
    <row r="24" spans="1:8" x14ac:dyDescent="0.2">
      <c r="A24">
        <f>A14</f>
        <v>100000</v>
      </c>
      <c r="B24">
        <f>B14</f>
        <v>1</v>
      </c>
      <c r="C24" s="2">
        <f>C14*1000000/1048576</f>
        <v>0.24031057429178351</v>
      </c>
      <c r="D24" s="2">
        <f t="shared" ref="D24:H24" si="3">D14*1000000/1048576</f>
        <v>0.22845987055658198</v>
      </c>
      <c r="E24" s="2">
        <f t="shared" si="3"/>
        <v>1.1260334399804588</v>
      </c>
      <c r="F24" s="2">
        <f t="shared" si="3"/>
        <v>0.44970266172308138</v>
      </c>
      <c r="G24" s="2">
        <f t="shared" si="3"/>
        <v>0.22957962023524298</v>
      </c>
      <c r="H24" s="2">
        <f t="shared" si="3"/>
        <v>1.1888384502502525</v>
      </c>
    </row>
    <row r="25" spans="1:8" x14ac:dyDescent="0.2">
      <c r="A25">
        <f t="shared" ref="A25:B31" si="4">A15</f>
        <v>100000</v>
      </c>
      <c r="B25">
        <f t="shared" si="4"/>
        <v>2</v>
      </c>
      <c r="C25" s="2">
        <f t="shared" ref="C25:H31" si="5">C15*1000000/1048576</f>
        <v>0.46506264404828018</v>
      </c>
      <c r="D25" s="2">
        <f t="shared" si="5"/>
        <v>0.32843884165322457</v>
      </c>
      <c r="E25" s="2">
        <f t="shared" si="5"/>
        <v>1.421694304246228</v>
      </c>
      <c r="F25" s="2">
        <f t="shared" si="5"/>
        <v>0.80766725821784613</v>
      </c>
      <c r="G25" s="2">
        <f t="shared" si="5"/>
        <v>0.3178043074544562</v>
      </c>
      <c r="H25" s="2">
        <f t="shared" si="5"/>
        <v>1.4545561976542229</v>
      </c>
    </row>
    <row r="26" spans="1:8" x14ac:dyDescent="0.2">
      <c r="A26">
        <f t="shared" si="4"/>
        <v>100000</v>
      </c>
      <c r="B26">
        <f t="shared" si="4"/>
        <v>4</v>
      </c>
      <c r="C26" s="2">
        <f t="shared" si="5"/>
        <v>0.86493422704681444</v>
      </c>
      <c r="D26" s="2">
        <f t="shared" si="5"/>
        <v>0.33702877523167596</v>
      </c>
      <c r="E26" s="2">
        <f t="shared" si="5"/>
        <v>1.5863011157488747</v>
      </c>
      <c r="F26" s="2">
        <f t="shared" si="5"/>
        <v>1.4884561419296058</v>
      </c>
      <c r="G26" s="2">
        <f t="shared" si="5"/>
        <v>0.41181614977749098</v>
      </c>
      <c r="H26" s="2">
        <f t="shared" si="5"/>
        <v>1.5454035345049353</v>
      </c>
    </row>
    <row r="27" spans="1:8" x14ac:dyDescent="0.2">
      <c r="A27">
        <f t="shared" si="4"/>
        <v>100000</v>
      </c>
      <c r="B27">
        <f t="shared" si="4"/>
        <v>8</v>
      </c>
      <c r="C27" s="2">
        <f t="shared" si="5"/>
        <v>1.7564912813101288</v>
      </c>
      <c r="D27" s="2">
        <f t="shared" si="5"/>
        <v>0.40065015142416699</v>
      </c>
      <c r="E27" s="2">
        <f t="shared" si="5"/>
        <v>1.5905366050501981</v>
      </c>
      <c r="F27" s="2">
        <f t="shared" si="5"/>
        <v>3.3388085377221213</v>
      </c>
      <c r="G27" s="2">
        <f t="shared" si="5"/>
        <v>0.41545696234928786</v>
      </c>
      <c r="H27" s="2">
        <f t="shared" si="5"/>
        <v>1.5608281906816481</v>
      </c>
    </row>
    <row r="28" spans="1:8" x14ac:dyDescent="0.2">
      <c r="A28">
        <f t="shared" si="4"/>
        <v>100000</v>
      </c>
      <c r="B28">
        <f t="shared" si="4"/>
        <v>16</v>
      </c>
      <c r="C28" s="2">
        <f t="shared" si="5"/>
        <v>3.4358149224375278</v>
      </c>
      <c r="D28" s="2">
        <f t="shared" si="5"/>
        <v>0.48172212159239786</v>
      </c>
      <c r="E28" s="2">
        <f t="shared" si="5"/>
        <v>1.5608333795772886</v>
      </c>
      <c r="F28" s="2">
        <f t="shared" si="5"/>
        <v>4.8447905835006866</v>
      </c>
      <c r="G28" s="2">
        <f t="shared" si="5"/>
        <v>0.49046866175644788</v>
      </c>
      <c r="H28" s="2">
        <f t="shared" si="5"/>
        <v>1.441063323043142</v>
      </c>
    </row>
    <row r="29" spans="1:8" x14ac:dyDescent="0.2">
      <c r="A29">
        <f t="shared" si="4"/>
        <v>100000</v>
      </c>
      <c r="B29">
        <f t="shared" si="4"/>
        <v>32</v>
      </c>
      <c r="C29" s="2">
        <f t="shared" si="5"/>
        <v>4.3022315191663276</v>
      </c>
      <c r="D29" s="2">
        <f t="shared" si="5"/>
        <v>0.52952435586739199</v>
      </c>
      <c r="E29" s="2">
        <f t="shared" si="5"/>
        <v>1.4031505862825628</v>
      </c>
      <c r="F29" s="2">
        <f t="shared" si="5"/>
        <v>5.2239131318577865</v>
      </c>
      <c r="G29" s="2">
        <f t="shared" si="5"/>
        <v>0.43046607469122683</v>
      </c>
      <c r="H29" s="2">
        <f t="shared" si="5"/>
        <v>1.1363105876005533</v>
      </c>
    </row>
    <row r="30" spans="1:8" x14ac:dyDescent="0.2">
      <c r="A30">
        <f t="shared" si="4"/>
        <v>100000</v>
      </c>
      <c r="B30">
        <f t="shared" si="4"/>
        <v>64</v>
      </c>
      <c r="C30" s="2">
        <f t="shared" si="5"/>
        <v>1.3243047431458019</v>
      </c>
      <c r="D30" s="2">
        <f t="shared" si="5"/>
        <v>0.54517941177895801</v>
      </c>
      <c r="E30" s="2">
        <f t="shared" si="5"/>
        <v>1.3386627388945396</v>
      </c>
      <c r="F30" s="2">
        <f t="shared" si="5"/>
        <v>1.4594579706293054</v>
      </c>
      <c r="G30" s="2">
        <f t="shared" si="5"/>
        <v>0.29768335175915484</v>
      </c>
      <c r="H30" s="2">
        <f t="shared" si="5"/>
        <v>0.47427811283407584</v>
      </c>
    </row>
    <row r="31" spans="1:8" x14ac:dyDescent="0.2">
      <c r="A31">
        <f t="shared" si="4"/>
        <v>100000</v>
      </c>
      <c r="B31">
        <f t="shared" si="4"/>
        <v>128</v>
      </c>
      <c r="C31" s="2">
        <f t="shared" si="5"/>
        <v>1.9926683069504476</v>
      </c>
      <c r="D31" s="2">
        <f t="shared" si="5"/>
        <v>0.56409029853236969</v>
      </c>
      <c r="E31" s="2">
        <f t="shared" si="5"/>
        <v>1.4609322937048037</v>
      </c>
      <c r="F31" s="2">
        <f t="shared" si="5"/>
        <v>2.0577787719852689</v>
      </c>
      <c r="G31" s="2">
        <f t="shared" si="5"/>
        <v>0.2813862336177349</v>
      </c>
      <c r="H31" s="2">
        <f t="shared" si="5"/>
        <v>0.39265243414333362</v>
      </c>
    </row>
    <row r="33" spans="1:8" x14ac:dyDescent="0.2">
      <c r="C33" s="1" t="s">
        <v>31</v>
      </c>
    </row>
    <row r="34" spans="1:8" x14ac:dyDescent="0.2">
      <c r="A34" s="3" t="s">
        <v>30</v>
      </c>
    </row>
    <row r="35" spans="1:8" x14ac:dyDescent="0.2">
      <c r="A35">
        <f>A24</f>
        <v>100000</v>
      </c>
      <c r="B35">
        <f>B24</f>
        <v>1</v>
      </c>
      <c r="C35" s="4">
        <f>($A35*$B35)/C3*1000000000</f>
        <v>62995975.187145293</v>
      </c>
      <c r="D35" s="4">
        <f t="shared" ref="D35:H35" si="6">($A35*$B35)/D3*1000000000</f>
        <v>59889384.307184629</v>
      </c>
      <c r="E35" s="4">
        <f t="shared" si="6"/>
        <v>295182910.09023738</v>
      </c>
      <c r="F35" s="4">
        <f t="shared" si="6"/>
        <v>117886854.55473545</v>
      </c>
      <c r="G35" s="4">
        <f t="shared" si="6"/>
        <v>60182919.966947541</v>
      </c>
      <c r="H35" s="4">
        <f t="shared" si="6"/>
        <v>311646866.70240217</v>
      </c>
    </row>
    <row r="36" spans="1:8" x14ac:dyDescent="0.2">
      <c r="A36">
        <f t="shared" ref="A36:B36" si="7">A25</f>
        <v>100000</v>
      </c>
      <c r="B36">
        <f t="shared" si="7"/>
        <v>2</v>
      </c>
      <c r="C36" s="4">
        <f t="shared" ref="C36:H42" si="8">($A36*$B36)/C4*1000000000</f>
        <v>121913381.76139235</v>
      </c>
      <c r="D36" s="4">
        <f t="shared" si="8"/>
        <v>86098271.706342906</v>
      </c>
      <c r="E36" s="4">
        <f t="shared" si="8"/>
        <v>372688631.69232321</v>
      </c>
      <c r="F36" s="4">
        <f t="shared" si="8"/>
        <v>211725125.73825905</v>
      </c>
      <c r="G36" s="4">
        <f t="shared" si="8"/>
        <v>83310492.373340964</v>
      </c>
      <c r="H36" s="4">
        <f t="shared" si="8"/>
        <v>381303179.87786859</v>
      </c>
    </row>
    <row r="37" spans="1:8" x14ac:dyDescent="0.2">
      <c r="A37">
        <f t="shared" ref="A37:B37" si="9">A26</f>
        <v>100000</v>
      </c>
      <c r="B37">
        <f t="shared" si="9"/>
        <v>4</v>
      </c>
      <c r="C37" s="4">
        <f t="shared" si="8"/>
        <v>226737318.01496014</v>
      </c>
      <c r="D37" s="4">
        <f t="shared" si="8"/>
        <v>88350071.254332453</v>
      </c>
      <c r="E37" s="4">
        <f t="shared" si="8"/>
        <v>415839319.68687296</v>
      </c>
      <c r="F37" s="4">
        <f t="shared" si="8"/>
        <v>390189846.86999458</v>
      </c>
      <c r="G37" s="4">
        <f t="shared" si="8"/>
        <v>107955132.76727059</v>
      </c>
      <c r="H37" s="4">
        <f t="shared" si="8"/>
        <v>405118264.14926177</v>
      </c>
    </row>
    <row r="38" spans="1:8" x14ac:dyDescent="0.2">
      <c r="A38">
        <f t="shared" ref="A38:B38" si="10">A27</f>
        <v>100000</v>
      </c>
      <c r="B38">
        <f t="shared" si="10"/>
        <v>8</v>
      </c>
      <c r="C38" s="4">
        <f t="shared" si="8"/>
        <v>460453650.44776237</v>
      </c>
      <c r="D38" s="4">
        <f t="shared" si="8"/>
        <v>105028033.29493684</v>
      </c>
      <c r="E38" s="4">
        <f t="shared" si="8"/>
        <v>416949627.79427916</v>
      </c>
      <c r="F38" s="4">
        <f t="shared" si="8"/>
        <v>875248625.31262779</v>
      </c>
      <c r="G38" s="4">
        <f t="shared" si="8"/>
        <v>108909549.93809173</v>
      </c>
      <c r="H38" s="4">
        <f t="shared" si="8"/>
        <v>409161745.21805</v>
      </c>
    </row>
    <row r="39" spans="1:8" x14ac:dyDescent="0.2">
      <c r="A39">
        <f t="shared" ref="A39:B39" si="11">A28</f>
        <v>100000</v>
      </c>
      <c r="B39">
        <f t="shared" si="11"/>
        <v>16</v>
      </c>
      <c r="C39" s="4">
        <f t="shared" si="8"/>
        <v>900678267.02746332</v>
      </c>
      <c r="D39" s="4">
        <f t="shared" si="8"/>
        <v>126280563.84271754</v>
      </c>
      <c r="E39" s="4">
        <f t="shared" si="8"/>
        <v>409163105.45590872</v>
      </c>
      <c r="F39" s="4">
        <f t="shared" si="8"/>
        <v>1270032782.7212038</v>
      </c>
      <c r="G39" s="4">
        <f t="shared" si="8"/>
        <v>128573416.86748227</v>
      </c>
      <c r="H39" s="4">
        <f t="shared" si="8"/>
        <v>377766103.75582141</v>
      </c>
    </row>
    <row r="40" spans="1:8" x14ac:dyDescent="0.2">
      <c r="A40">
        <f t="shared" ref="A40:B40" si="12">A29</f>
        <v>100000</v>
      </c>
      <c r="B40">
        <f t="shared" si="12"/>
        <v>32</v>
      </c>
      <c r="C40" s="4">
        <f t="shared" si="8"/>
        <v>1127804179.3603377</v>
      </c>
      <c r="D40" s="4">
        <f t="shared" si="8"/>
        <v>138811632.74450162</v>
      </c>
      <c r="E40" s="4">
        <f t="shared" si="8"/>
        <v>367827507.29045618</v>
      </c>
      <c r="F40" s="4">
        <f t="shared" si="8"/>
        <v>1369417484.0377276</v>
      </c>
      <c r="G40" s="4">
        <f t="shared" si="8"/>
        <v>112844098.68385696</v>
      </c>
      <c r="H40" s="4">
        <f t="shared" si="8"/>
        <v>297877002.67595947</v>
      </c>
    </row>
    <row r="41" spans="1:8" x14ac:dyDescent="0.2">
      <c r="A41">
        <f t="shared" ref="A41:B41" si="13">A30</f>
        <v>100000</v>
      </c>
      <c r="B41">
        <f t="shared" si="13"/>
        <v>64</v>
      </c>
      <c r="C41" s="4">
        <f t="shared" si="8"/>
        <v>347158542.5872131</v>
      </c>
      <c r="D41" s="4">
        <f t="shared" si="8"/>
        <v>142915511.72138318</v>
      </c>
      <c r="E41" s="4">
        <f t="shared" si="8"/>
        <v>350922405.0247702</v>
      </c>
      <c r="F41" s="4">
        <f t="shared" si="8"/>
        <v>382588150.25264865</v>
      </c>
      <c r="G41" s="4">
        <f t="shared" si="8"/>
        <v>78035904.563551888</v>
      </c>
      <c r="H41" s="4">
        <f t="shared" si="8"/>
        <v>124329161.61077598</v>
      </c>
    </row>
    <row r="42" spans="1:8" x14ac:dyDescent="0.2">
      <c r="A42">
        <f t="shared" ref="A42:B42" si="14">A31</f>
        <v>100000</v>
      </c>
      <c r="B42">
        <f t="shared" si="14"/>
        <v>128</v>
      </c>
      <c r="C42" s="4">
        <f t="shared" si="8"/>
        <v>522366040.65721816</v>
      </c>
      <c r="D42" s="4">
        <f t="shared" si="8"/>
        <v>147872887.21846953</v>
      </c>
      <c r="E42" s="4">
        <f t="shared" si="8"/>
        <v>382974635.20095205</v>
      </c>
      <c r="F42" s="4">
        <f t="shared" si="8"/>
        <v>539434358.40330637</v>
      </c>
      <c r="G42" s="4">
        <f t="shared" si="8"/>
        <v>73763712.825487494</v>
      </c>
      <c r="H42" s="4">
        <f t="shared" si="8"/>
        <v>102931479.69607005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C2" zoomScale="99" zoomScaleNormal="41" zoomScalePageLayoutView="41" workbookViewId="0">
      <selection sqref="A1:XFD1"/>
    </sheetView>
  </sheetViews>
  <sheetFormatPr baseColWidth="10" defaultRowHeight="16" x14ac:dyDescent="0.2"/>
  <cols>
    <col min="1" max="1" width="11.164062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2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2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2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2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2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2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2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2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2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2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2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2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2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2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2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2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2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2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2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2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2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0.25984874134627528</v>
      </c>
      <c r="D33" s="2">
        <f t="shared" ref="D33:H33" si="25">D23*1000/1024</f>
        <v>0.29418307568025343</v>
      </c>
      <c r="E33" s="2">
        <f t="shared" si="25"/>
        <v>1.1186486871426726</v>
      </c>
      <c r="F33" s="2">
        <f t="shared" si="25"/>
        <v>0.36870336374398377</v>
      </c>
      <c r="G33" s="2">
        <f t="shared" si="25"/>
        <v>0.31878232915128479</v>
      </c>
      <c r="H33" s="2">
        <f t="shared" si="25"/>
        <v>0.90731722902845802</v>
      </c>
    </row>
    <row r="34" spans="1:8" x14ac:dyDescent="0.2">
      <c r="A34">
        <f t="shared" ref="A34:B34" si="26">A24</f>
        <v>100000</v>
      </c>
      <c r="B34">
        <f t="shared" si="26"/>
        <v>2</v>
      </c>
      <c r="C34" s="2">
        <f t="shared" ref="C34:H40" si="27">C24*1000/1024</f>
        <v>0.53494041780428947</v>
      </c>
      <c r="D34" s="2">
        <f t="shared" si="27"/>
        <v>0.38682511918860424</v>
      </c>
      <c r="E34" s="2">
        <f t="shared" si="27"/>
        <v>1.3824841948768252</v>
      </c>
      <c r="F34" s="2">
        <f t="shared" si="27"/>
        <v>0.81908355506493102</v>
      </c>
      <c r="G34" s="2">
        <f t="shared" si="27"/>
        <v>0.45370226278846382</v>
      </c>
      <c r="H34" s="2">
        <f t="shared" si="27"/>
        <v>1.1622010836366774</v>
      </c>
    </row>
    <row r="35" spans="1:8" x14ac:dyDescent="0.2">
      <c r="A35">
        <f t="shared" ref="A35:B35" si="28">A25</f>
        <v>100000</v>
      </c>
      <c r="B35">
        <f t="shared" si="28"/>
        <v>4</v>
      </c>
      <c r="C35" s="2">
        <f t="shared" si="27"/>
        <v>1.2536828222532104</v>
      </c>
      <c r="D35" s="2">
        <f t="shared" si="27"/>
        <v>0.53851437247356726</v>
      </c>
      <c r="E35" s="2">
        <f t="shared" si="27"/>
        <v>1.4495589106244053</v>
      </c>
      <c r="F35" s="2">
        <f t="shared" si="27"/>
        <v>1.9335659306082547</v>
      </c>
      <c r="G35" s="2">
        <f t="shared" si="27"/>
        <v>0.49481320742306939</v>
      </c>
      <c r="H35" s="2">
        <f t="shared" si="27"/>
        <v>1.3237263630074547</v>
      </c>
    </row>
    <row r="36" spans="1:8" x14ac:dyDescent="0.2">
      <c r="A36">
        <f t="shared" ref="A36:B36" si="29">A26</f>
        <v>100000</v>
      </c>
      <c r="B36">
        <f t="shared" si="29"/>
        <v>8</v>
      </c>
      <c r="C36" s="2">
        <f t="shared" si="27"/>
        <v>2.1722996802081247</v>
      </c>
      <c r="D36" s="2">
        <f t="shared" si="27"/>
        <v>0.60708643601003598</v>
      </c>
      <c r="E36" s="2">
        <f t="shared" si="27"/>
        <v>1.4636072646081824</v>
      </c>
      <c r="F36" s="2">
        <f t="shared" si="27"/>
        <v>3.1467686774882417</v>
      </c>
      <c r="G36" s="2">
        <f t="shared" si="27"/>
        <v>0.59102334038398285</v>
      </c>
      <c r="H36" s="2">
        <f t="shared" si="27"/>
        <v>1.0392677425514307</v>
      </c>
    </row>
    <row r="37" spans="1:8" x14ac:dyDescent="0.2">
      <c r="A37">
        <f t="shared" ref="A37:B37" si="30">A27</f>
        <v>100000</v>
      </c>
      <c r="B37">
        <f t="shared" si="30"/>
        <v>16</v>
      </c>
      <c r="C37" s="2">
        <f t="shared" si="27"/>
        <v>1.5349362581219259</v>
      </c>
      <c r="D37" s="2">
        <f t="shared" si="27"/>
        <v>0.55606550477988403</v>
      </c>
      <c r="E37" s="2">
        <f t="shared" si="27"/>
        <v>1.4579850449638523</v>
      </c>
      <c r="F37" s="2">
        <f t="shared" si="27"/>
        <v>2.9864904294644741</v>
      </c>
      <c r="G37" s="2">
        <f t="shared" si="27"/>
        <v>0.48310186864309063</v>
      </c>
      <c r="H37" s="2">
        <f t="shared" si="27"/>
        <v>0.96583409033686396</v>
      </c>
    </row>
    <row r="38" spans="1:8" x14ac:dyDescent="0.2">
      <c r="A38">
        <f t="shared" ref="A38:B38" si="31">A28</f>
        <v>100000</v>
      </c>
      <c r="B38">
        <f t="shared" si="31"/>
        <v>32</v>
      </c>
      <c r="C38" s="2">
        <f t="shared" si="27"/>
        <v>3.6687468836018025</v>
      </c>
      <c r="D38" s="2">
        <f t="shared" si="27"/>
        <v>0.47196149391562053</v>
      </c>
      <c r="E38" s="2">
        <f t="shared" si="27"/>
        <v>1.3418727295839759</v>
      </c>
      <c r="F38" s="2">
        <f t="shared" si="27"/>
        <v>3.9611258274114216</v>
      </c>
      <c r="G38" s="2">
        <f t="shared" si="27"/>
        <v>0.39424444508641288</v>
      </c>
      <c r="H38" s="2">
        <f t="shared" si="27"/>
        <v>1.1375938458562245</v>
      </c>
    </row>
    <row r="39" spans="1:8" x14ac:dyDescent="0.2">
      <c r="A39">
        <f t="shared" ref="A39:B39" si="32">A29</f>
        <v>100000</v>
      </c>
      <c r="B39">
        <f t="shared" si="32"/>
        <v>64</v>
      </c>
      <c r="C39" s="2">
        <f t="shared" si="27"/>
        <v>3.7475071604434049</v>
      </c>
      <c r="D39" s="2">
        <f t="shared" si="27"/>
        <v>0.55110524767930302</v>
      </c>
      <c r="E39" s="2">
        <f t="shared" si="27"/>
        <v>1.211555566438189</v>
      </c>
      <c r="F39" s="2">
        <f t="shared" si="27"/>
        <v>4.7110093895027862</v>
      </c>
      <c r="G39" s="2">
        <f t="shared" si="27"/>
        <v>0.60023836241743911</v>
      </c>
      <c r="H39" s="2">
        <f t="shared" si="27"/>
        <v>0.91117621925793801</v>
      </c>
    </row>
    <row r="40" spans="1:8" x14ac:dyDescent="0.2">
      <c r="A40">
        <f t="shared" ref="A40:B40" si="33">A30</f>
        <v>100000</v>
      </c>
      <c r="B40">
        <f t="shared" si="33"/>
        <v>128</v>
      </c>
      <c r="C40" s="2">
        <f t="shared" si="27"/>
        <v>5.7265973980494698</v>
      </c>
      <c r="D40" s="2">
        <f t="shared" si="27"/>
        <v>0.61565798665562654</v>
      </c>
      <c r="E40" s="2">
        <f t="shared" si="27"/>
        <v>1.1554630976635416</v>
      </c>
      <c r="F40" s="2">
        <f t="shared" si="27"/>
        <v>5.0399460510229934</v>
      </c>
      <c r="G40" s="2">
        <f t="shared" si="27"/>
        <v>0.45079310071353534</v>
      </c>
      <c r="H40" s="2">
        <f t="shared" si="27"/>
        <v>0.82960063862288436</v>
      </c>
    </row>
    <row r="43" spans="1:8" x14ac:dyDescent="0.2">
      <c r="C43" s="1" t="s">
        <v>31</v>
      </c>
    </row>
    <row r="44" spans="1:8" x14ac:dyDescent="0.2">
      <c r="A44" s="3" t="s">
        <v>30</v>
      </c>
    </row>
    <row r="45" spans="1:8" x14ac:dyDescent="0.2">
      <c r="A45">
        <f>A33</f>
        <v>100000</v>
      </c>
      <c r="B45">
        <f>B33</f>
        <v>1</v>
      </c>
      <c r="C45" s="4">
        <f>($A45)/C2*1000000000</f>
        <v>69752615.374313459</v>
      </c>
      <c r="D45" s="4">
        <f t="shared" ref="D45:H45" si="34">($A45)/D2*1000000000</f>
        <v>78969168.067711323</v>
      </c>
      <c r="E45" s="4">
        <f t="shared" si="34"/>
        <v>300284970.43694466</v>
      </c>
      <c r="F45" s="4">
        <f t="shared" si="34"/>
        <v>98973055.575350165</v>
      </c>
      <c r="G45" s="4">
        <f t="shared" si="34"/>
        <v>85572479.890467227</v>
      </c>
      <c r="H45" s="4">
        <f t="shared" si="34"/>
        <v>243556114.11091056</v>
      </c>
    </row>
    <row r="46" spans="1:8" x14ac:dyDescent="0.2">
      <c r="A46">
        <f t="shared" ref="A46:B46" si="35">A34</f>
        <v>100000</v>
      </c>
      <c r="B46">
        <f t="shared" si="35"/>
        <v>2</v>
      </c>
      <c r="C46" s="4">
        <f t="shared" ref="C46:H52" si="36">($A46)/C3*1000000000</f>
        <v>71798487.493062481</v>
      </c>
      <c r="D46" s="4">
        <f t="shared" si="36"/>
        <v>51918788.630823664</v>
      </c>
      <c r="E46" s="4">
        <f t="shared" si="36"/>
        <v>185553887.63227674</v>
      </c>
      <c r="F46" s="4">
        <f t="shared" si="36"/>
        <v>109935533.80297793</v>
      </c>
      <c r="G46" s="4">
        <f t="shared" si="36"/>
        <v>60894886.899926558</v>
      </c>
      <c r="H46" s="4">
        <f t="shared" si="36"/>
        <v>155987988.92485279</v>
      </c>
    </row>
    <row r="47" spans="1:8" x14ac:dyDescent="0.2">
      <c r="A47">
        <f t="shared" ref="A47:B47" si="37">A35</f>
        <v>100000</v>
      </c>
      <c r="B47">
        <f t="shared" si="37"/>
        <v>4</v>
      </c>
      <c r="C47" s="4">
        <f t="shared" si="36"/>
        <v>84133230.017726868</v>
      </c>
      <c r="D47" s="4">
        <f t="shared" si="36"/>
        <v>36139087.784373961</v>
      </c>
      <c r="E47" s="4">
        <f t="shared" si="36"/>
        <v>97278251.793081373</v>
      </c>
      <c r="F47" s="4">
        <f t="shared" si="36"/>
        <v>129759413.0722228</v>
      </c>
      <c r="G47" s="4">
        <f t="shared" si="36"/>
        <v>33206352.24235855</v>
      </c>
      <c r="H47" s="4">
        <f t="shared" si="36"/>
        <v>88833772.46828191</v>
      </c>
    </row>
    <row r="48" spans="1:8" x14ac:dyDescent="0.2">
      <c r="A48">
        <f t="shared" ref="A48:B48" si="38">A36</f>
        <v>100000</v>
      </c>
      <c r="B48">
        <f t="shared" si="38"/>
        <v>8</v>
      </c>
      <c r="C48" s="4">
        <f t="shared" si="36"/>
        <v>72890281.903165266</v>
      </c>
      <c r="D48" s="4">
        <f t="shared" si="36"/>
        <v>20370440.535221104</v>
      </c>
      <c r="E48" s="4">
        <f t="shared" si="36"/>
        <v>49110510.435001262</v>
      </c>
      <c r="F48" s="4">
        <f t="shared" si="36"/>
        <v>105588035.60850912</v>
      </c>
      <c r="G48" s="4">
        <f t="shared" si="36"/>
        <v>19831452.485327207</v>
      </c>
      <c r="H48" s="4">
        <f t="shared" si="36"/>
        <v>34872038.797235489</v>
      </c>
    </row>
    <row r="49" spans="1:8" x14ac:dyDescent="0.2">
      <c r="A49">
        <f t="shared" ref="A49:B49" si="39">A37</f>
        <v>100000</v>
      </c>
      <c r="B49">
        <f t="shared" si="39"/>
        <v>16</v>
      </c>
      <c r="C49" s="4">
        <f t="shared" si="36"/>
        <v>25751957.148743305</v>
      </c>
      <c r="D49" s="4">
        <f t="shared" si="36"/>
        <v>9329231.0838411469</v>
      </c>
      <c r="E49" s="4">
        <f t="shared" si="36"/>
        <v>24460930.024128262</v>
      </c>
      <c r="F49" s="4">
        <f t="shared" si="36"/>
        <v>50104995.017058246</v>
      </c>
      <c r="G49" s="4">
        <f t="shared" si="36"/>
        <v>8105104.4002287583</v>
      </c>
      <c r="H49" s="4">
        <f t="shared" si="36"/>
        <v>16204007.153745079</v>
      </c>
    </row>
    <row r="50" spans="1:8" x14ac:dyDescent="0.2">
      <c r="A50">
        <f t="shared" ref="A50:B50" si="40">A38</f>
        <v>100000</v>
      </c>
      <c r="B50">
        <f t="shared" si="40"/>
        <v>32</v>
      </c>
      <c r="C50" s="4">
        <f t="shared" si="36"/>
        <v>30775679.457757149</v>
      </c>
      <c r="D50" s="4">
        <f t="shared" si="36"/>
        <v>3959099.9635525257</v>
      </c>
      <c r="E50" s="4">
        <f t="shared" si="36"/>
        <v>11256444.314369977</v>
      </c>
      <c r="F50" s="4">
        <f t="shared" si="36"/>
        <v>33228331.804830071</v>
      </c>
      <c r="G50" s="4">
        <f t="shared" si="36"/>
        <v>3307162.1060074433</v>
      </c>
      <c r="H50" s="4">
        <f t="shared" si="36"/>
        <v>9542828.8361002933</v>
      </c>
    </row>
    <row r="51" spans="1:8" x14ac:dyDescent="0.2">
      <c r="A51">
        <f t="shared" ref="A51:B51" si="41">A39</f>
        <v>100000</v>
      </c>
      <c r="B51">
        <f t="shared" si="41"/>
        <v>64</v>
      </c>
      <c r="C51" s="4">
        <f t="shared" si="36"/>
        <v>15718184.273076415</v>
      </c>
      <c r="D51" s="4">
        <f t="shared" si="36"/>
        <v>2311502.9447622914</v>
      </c>
      <c r="E51" s="4">
        <f t="shared" si="36"/>
        <v>5081632.3585339608</v>
      </c>
      <c r="F51" s="4">
        <f t="shared" si="36"/>
        <v>19759405.526429094</v>
      </c>
      <c r="G51" s="4">
        <f t="shared" si="36"/>
        <v>2517582.1644409145</v>
      </c>
      <c r="H51" s="4">
        <f t="shared" si="36"/>
        <v>3821750.0611384469</v>
      </c>
    </row>
    <row r="52" spans="1:8" x14ac:dyDescent="0.2">
      <c r="A52">
        <f t="shared" ref="A52:B52" si="42">A40</f>
        <v>100000</v>
      </c>
      <c r="B52">
        <f t="shared" si="42"/>
        <v>128</v>
      </c>
      <c r="C52" s="4">
        <f t="shared" si="36"/>
        <v>12009545.186514242</v>
      </c>
      <c r="D52" s="4">
        <f t="shared" si="36"/>
        <v>1291128.3780308205</v>
      </c>
      <c r="E52" s="4">
        <f t="shared" si="36"/>
        <v>2423181.7461912916</v>
      </c>
      <c r="F52" s="4">
        <f t="shared" si="36"/>
        <v>10569532.940794973</v>
      </c>
      <c r="G52" s="4">
        <f t="shared" si="36"/>
        <v>945381.65274759196</v>
      </c>
      <c r="H52" s="4">
        <f t="shared" si="36"/>
        <v>1739798.6384892592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S1" zoomScale="72" zoomScaleNormal="41" zoomScalePageLayoutView="41" workbookViewId="0">
      <selection activeCell="AX26" sqref="AX26"/>
    </sheetView>
  </sheetViews>
  <sheetFormatPr baseColWidth="10" defaultRowHeight="16" x14ac:dyDescent="0.2"/>
  <cols>
    <col min="1" max="2" width="8.33203125" customWidth="1"/>
    <col min="3" max="3" width="31.6640625" customWidth="1"/>
    <col min="4" max="4" width="29.164062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4" x14ac:dyDescent="0.2">
      <c r="A1" t="s">
        <v>0</v>
      </c>
      <c r="B1" t="s">
        <v>1</v>
      </c>
      <c r="C1" t="s">
        <v>32</v>
      </c>
      <c r="D1" t="s">
        <v>33</v>
      </c>
    </row>
    <row r="2" spans="1:4" x14ac:dyDescent="0.2">
      <c r="A2">
        <v>100000</v>
      </c>
      <c r="B2">
        <v>1</v>
      </c>
      <c r="C2">
        <v>1949141</v>
      </c>
      <c r="D2">
        <v>1980263</v>
      </c>
    </row>
    <row r="3" spans="1:4" x14ac:dyDescent="0.2">
      <c r="A3">
        <v>100000</v>
      </c>
      <c r="B3">
        <v>2</v>
      </c>
      <c r="C3">
        <v>2290324</v>
      </c>
      <c r="D3">
        <v>3826539</v>
      </c>
    </row>
    <row r="4" spans="1:4" x14ac:dyDescent="0.2">
      <c r="A4">
        <v>100000</v>
      </c>
      <c r="B4">
        <v>4</v>
      </c>
      <c r="C4">
        <v>2530195</v>
      </c>
      <c r="D4">
        <v>8319746</v>
      </c>
    </row>
    <row r="5" spans="1:4" x14ac:dyDescent="0.2">
      <c r="A5">
        <v>100000</v>
      </c>
      <c r="B5">
        <v>8</v>
      </c>
      <c r="C5">
        <v>2942194</v>
      </c>
      <c r="D5">
        <v>16649191</v>
      </c>
    </row>
    <row r="6" spans="1:4" x14ac:dyDescent="0.2">
      <c r="A6">
        <v>100000</v>
      </c>
      <c r="B6">
        <v>16</v>
      </c>
      <c r="C6">
        <v>2992632</v>
      </c>
      <c r="D6">
        <v>35729557</v>
      </c>
    </row>
    <row r="7" spans="1:4" x14ac:dyDescent="0.2">
      <c r="A7">
        <v>100000</v>
      </c>
      <c r="B7">
        <v>32</v>
      </c>
      <c r="C7">
        <v>4313461</v>
      </c>
      <c r="D7">
        <v>75798272</v>
      </c>
    </row>
    <row r="8" spans="1:4" x14ac:dyDescent="0.2">
      <c r="A8">
        <v>100000</v>
      </c>
      <c r="B8">
        <v>64</v>
      </c>
      <c r="C8">
        <v>8119776</v>
      </c>
      <c r="D8">
        <v>155172260</v>
      </c>
    </row>
    <row r="9" spans="1:4" x14ac:dyDescent="0.2">
      <c r="A9">
        <v>100000</v>
      </c>
      <c r="B9">
        <v>128</v>
      </c>
      <c r="C9">
        <v>13964104</v>
      </c>
      <c r="D9">
        <v>315769455</v>
      </c>
    </row>
    <row r="11" spans="1:4" x14ac:dyDescent="0.2">
      <c r="C11" s="1" t="s">
        <v>18</v>
      </c>
    </row>
    <row r="12" spans="1:4" x14ac:dyDescent="0.2">
      <c r="A12" t="s">
        <v>17</v>
      </c>
    </row>
    <row r="13" spans="1:4" x14ac:dyDescent="0.2">
      <c r="A13">
        <f>A2</f>
        <v>100000</v>
      </c>
      <c r="B13">
        <f>B2</f>
        <v>1</v>
      </c>
      <c r="C13">
        <f>($A2*$B2*4)/C2</f>
        <v>0.20521860655540056</v>
      </c>
      <c r="D13">
        <f t="shared" ref="D13:H20" si="0">($A2*$B2*4)/D2</f>
        <v>0.20199337158751135</v>
      </c>
    </row>
    <row r="14" spans="1:4" x14ac:dyDescent="0.2">
      <c r="A14">
        <f t="shared" ref="A14:B20" si="1">A3</f>
        <v>100000</v>
      </c>
      <c r="B14">
        <f t="shared" si="1"/>
        <v>2</v>
      </c>
      <c r="C14">
        <f t="shared" ref="C14:C20" si="2">(A3*B3*4)/C3</f>
        <v>0.34929555818303437</v>
      </c>
      <c r="D14">
        <f t="shared" si="0"/>
        <v>0.20906620839353787</v>
      </c>
    </row>
    <row r="15" spans="1:4" x14ac:dyDescent="0.2">
      <c r="A15">
        <f t="shared" si="1"/>
        <v>100000</v>
      </c>
      <c r="B15">
        <f t="shared" si="1"/>
        <v>4</v>
      </c>
      <c r="C15">
        <f t="shared" si="2"/>
        <v>0.63236232780477397</v>
      </c>
      <c r="D15">
        <f t="shared" si="0"/>
        <v>0.19231356341888323</v>
      </c>
    </row>
    <row r="16" spans="1:4" x14ac:dyDescent="0.2">
      <c r="A16">
        <f t="shared" si="1"/>
        <v>100000</v>
      </c>
      <c r="B16">
        <f t="shared" si="1"/>
        <v>8</v>
      </c>
      <c r="C16">
        <f t="shared" si="2"/>
        <v>1.0876237256958583</v>
      </c>
      <c r="D16">
        <f t="shared" si="0"/>
        <v>0.19220153099330772</v>
      </c>
    </row>
    <row r="17" spans="1:8" x14ac:dyDescent="0.2">
      <c r="A17">
        <f t="shared" si="1"/>
        <v>100000</v>
      </c>
      <c r="B17">
        <f t="shared" si="1"/>
        <v>16</v>
      </c>
      <c r="C17">
        <f t="shared" si="2"/>
        <v>2.1385856998120718</v>
      </c>
      <c r="D17">
        <f t="shared" si="0"/>
        <v>0.17912340754742634</v>
      </c>
    </row>
    <row r="18" spans="1:8" x14ac:dyDescent="0.2">
      <c r="A18">
        <f t="shared" si="1"/>
        <v>100000</v>
      </c>
      <c r="B18">
        <f t="shared" si="1"/>
        <v>32</v>
      </c>
      <c r="C18">
        <f t="shared" si="2"/>
        <v>2.9674546727094553</v>
      </c>
      <c r="D18">
        <f t="shared" si="0"/>
        <v>0.16886928504122098</v>
      </c>
    </row>
    <row r="19" spans="1:8" x14ac:dyDescent="0.2">
      <c r="A19">
        <f t="shared" si="1"/>
        <v>100000</v>
      </c>
      <c r="B19">
        <f t="shared" si="1"/>
        <v>64</v>
      </c>
      <c r="C19">
        <f t="shared" si="2"/>
        <v>3.1527963332978644</v>
      </c>
      <c r="D19">
        <f t="shared" si="0"/>
        <v>0.16497794128924848</v>
      </c>
    </row>
    <row r="20" spans="1:8" x14ac:dyDescent="0.2">
      <c r="A20">
        <f t="shared" si="1"/>
        <v>100000</v>
      </c>
      <c r="B20">
        <f t="shared" si="1"/>
        <v>128</v>
      </c>
      <c r="C20">
        <f t="shared" si="2"/>
        <v>3.6665438756399982</v>
      </c>
      <c r="D20">
        <f t="shared" si="0"/>
        <v>0.16214361202225847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0.19571171432056481</v>
      </c>
      <c r="D23" s="2">
        <f t="shared" ref="D23:H23" si="3">D13*1000000/1048576</f>
        <v>0.19263589056731353</v>
      </c>
      <c r="E23" s="2"/>
      <c r="F23" s="2"/>
      <c r="G23" s="2"/>
      <c r="H23" s="2"/>
    </row>
    <row r="24" spans="1:8" x14ac:dyDescent="0.2">
      <c r="A24">
        <f t="shared" ref="A24:B30" si="4">A14</f>
        <v>100000</v>
      </c>
      <c r="B24">
        <f t="shared" si="4"/>
        <v>2</v>
      </c>
      <c r="C24" s="2">
        <f t="shared" ref="C24:H30" si="5">C14*1000000/1048576</f>
        <v>0.33311420267394481</v>
      </c>
      <c r="D24" s="2">
        <f t="shared" si="5"/>
        <v>0.19938107337335384</v>
      </c>
      <c r="E24" s="2"/>
      <c r="F24" s="2"/>
      <c r="G24" s="2"/>
      <c r="H24" s="2"/>
    </row>
    <row r="25" spans="1:8" x14ac:dyDescent="0.2">
      <c r="A25">
        <f t="shared" si="4"/>
        <v>100000</v>
      </c>
      <c r="B25">
        <f t="shared" si="4"/>
        <v>4</v>
      </c>
      <c r="C25" s="2">
        <f t="shared" si="5"/>
        <v>0.60306771069028275</v>
      </c>
      <c r="D25" s="2">
        <f t="shared" si="5"/>
        <v>0.18340450612915346</v>
      </c>
      <c r="E25" s="2"/>
      <c r="F25" s="2"/>
      <c r="G25" s="2"/>
      <c r="H25" s="2"/>
    </row>
    <row r="26" spans="1:8" x14ac:dyDescent="0.2">
      <c r="A26">
        <f t="shared" si="4"/>
        <v>100000</v>
      </c>
      <c r="B26">
        <f t="shared" si="4"/>
        <v>8</v>
      </c>
      <c r="C26" s="2">
        <f t="shared" si="5"/>
        <v>1.0372388131102164</v>
      </c>
      <c r="D26" s="2">
        <f t="shared" si="5"/>
        <v>0.18329766368227743</v>
      </c>
      <c r="E26" s="2"/>
      <c r="F26" s="2"/>
      <c r="G26" s="2"/>
      <c r="H26" s="2"/>
    </row>
    <row r="27" spans="1:8" x14ac:dyDescent="0.2">
      <c r="A27">
        <f t="shared" si="4"/>
        <v>100000</v>
      </c>
      <c r="B27">
        <f t="shared" si="4"/>
        <v>16</v>
      </c>
      <c r="C27" s="2">
        <f t="shared" si="5"/>
        <v>2.0395142553444594</v>
      </c>
      <c r="D27" s="2">
        <f t="shared" si="5"/>
        <v>0.17082539324514995</v>
      </c>
      <c r="E27" s="2"/>
      <c r="F27" s="2"/>
      <c r="G27" s="2"/>
      <c r="H27" s="2"/>
    </row>
    <row r="28" spans="1:8" x14ac:dyDescent="0.2">
      <c r="A28">
        <f t="shared" si="4"/>
        <v>100000</v>
      </c>
      <c r="B28">
        <f t="shared" si="4"/>
        <v>32</v>
      </c>
      <c r="C28" s="2">
        <f t="shared" si="5"/>
        <v>2.8299853064627221</v>
      </c>
      <c r="D28" s="2">
        <f t="shared" si="5"/>
        <v>0.1610462999736986</v>
      </c>
      <c r="E28" s="2"/>
      <c r="F28" s="2"/>
      <c r="G28" s="2"/>
      <c r="H28" s="2"/>
    </row>
    <row r="29" spans="1:8" x14ac:dyDescent="0.2">
      <c r="A29">
        <f t="shared" si="4"/>
        <v>100000</v>
      </c>
      <c r="B29">
        <f t="shared" si="4"/>
        <v>64</v>
      </c>
      <c r="C29" s="2">
        <f t="shared" si="5"/>
        <v>3.0067408879259725</v>
      </c>
      <c r="D29" s="2">
        <f t="shared" si="5"/>
        <v>0.15733522538113448</v>
      </c>
      <c r="E29" s="2"/>
      <c r="F29" s="2"/>
      <c r="G29" s="2"/>
      <c r="H29" s="2"/>
    </row>
    <row r="30" spans="1:8" x14ac:dyDescent="0.2">
      <c r="A30">
        <f t="shared" si="4"/>
        <v>100000</v>
      </c>
      <c r="B30">
        <f t="shared" si="4"/>
        <v>128</v>
      </c>
      <c r="C30" s="2">
        <f t="shared" si="5"/>
        <v>3.4966887241744979</v>
      </c>
      <c r="D30" s="2">
        <f t="shared" si="5"/>
        <v>0.15463219835496755</v>
      </c>
      <c r="E30" s="2"/>
      <c r="F30" s="2"/>
      <c r="G30" s="2"/>
      <c r="H30" s="2"/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0.19112472101617656</v>
      </c>
      <c r="D33" s="2">
        <f t="shared" ref="D33:H33" si="6">D23*1000/1024</f>
        <v>0.18812098688214213</v>
      </c>
      <c r="E33" s="2"/>
      <c r="F33" s="2"/>
      <c r="G33" s="2"/>
      <c r="H33" s="2"/>
    </row>
    <row r="34" spans="1:8" x14ac:dyDescent="0.2">
      <c r="A34">
        <f t="shared" ref="A34:B40" si="7">A24</f>
        <v>100000</v>
      </c>
      <c r="B34">
        <f t="shared" si="7"/>
        <v>2</v>
      </c>
      <c r="C34" s="2">
        <f t="shared" ref="C34:H40" si="8">C24*1000/1024</f>
        <v>0.32530683854877424</v>
      </c>
      <c r="D34" s="2">
        <f t="shared" si="8"/>
        <v>0.19470807946616586</v>
      </c>
      <c r="E34" s="2"/>
      <c r="F34" s="2"/>
      <c r="G34" s="2"/>
      <c r="H34" s="2"/>
    </row>
    <row r="35" spans="1:8" x14ac:dyDescent="0.2">
      <c r="A35">
        <f t="shared" si="7"/>
        <v>100000</v>
      </c>
      <c r="B35">
        <f t="shared" si="7"/>
        <v>4</v>
      </c>
      <c r="C35" s="2">
        <f t="shared" si="8"/>
        <v>0.58893331122097925</v>
      </c>
      <c r="D35" s="2">
        <f t="shared" si="8"/>
        <v>0.17910596301675141</v>
      </c>
      <c r="E35" s="2"/>
      <c r="F35" s="2"/>
      <c r="G35" s="2"/>
      <c r="H35" s="2"/>
    </row>
    <row r="36" spans="1:8" x14ac:dyDescent="0.2">
      <c r="A36">
        <f t="shared" si="7"/>
        <v>100000</v>
      </c>
      <c r="B36">
        <f t="shared" si="7"/>
        <v>8</v>
      </c>
      <c r="C36" s="2">
        <f t="shared" si="8"/>
        <v>1.0129285284279457</v>
      </c>
      <c r="D36" s="2">
        <f t="shared" si="8"/>
        <v>0.17900162468972405</v>
      </c>
      <c r="E36" s="2"/>
      <c r="F36" s="2"/>
      <c r="G36" s="2"/>
      <c r="H36" s="2"/>
    </row>
    <row r="37" spans="1:8" x14ac:dyDescent="0.2">
      <c r="A37">
        <f t="shared" si="7"/>
        <v>100000</v>
      </c>
      <c r="B37">
        <f t="shared" si="7"/>
        <v>16</v>
      </c>
      <c r="C37" s="2">
        <f t="shared" si="8"/>
        <v>1.9917131399848236</v>
      </c>
      <c r="D37" s="2">
        <f t="shared" si="8"/>
        <v>0.16682167309096674</v>
      </c>
      <c r="E37" s="2"/>
      <c r="F37" s="2"/>
      <c r="G37" s="2"/>
      <c r="H37" s="2"/>
    </row>
    <row r="38" spans="1:8" x14ac:dyDescent="0.2">
      <c r="A38">
        <f t="shared" si="7"/>
        <v>100000</v>
      </c>
      <c r="B38">
        <f t="shared" si="7"/>
        <v>32</v>
      </c>
      <c r="C38" s="2">
        <f t="shared" si="8"/>
        <v>2.7636575258425018</v>
      </c>
      <c r="D38" s="2">
        <f t="shared" si="8"/>
        <v>0.15727177731806505</v>
      </c>
      <c r="E38" s="2"/>
      <c r="F38" s="2"/>
      <c r="G38" s="2"/>
      <c r="H38" s="2"/>
    </row>
    <row r="39" spans="1:8" x14ac:dyDescent="0.2">
      <c r="A39">
        <f t="shared" si="7"/>
        <v>100000</v>
      </c>
      <c r="B39">
        <f t="shared" si="7"/>
        <v>64</v>
      </c>
      <c r="C39" s="2">
        <f t="shared" si="8"/>
        <v>2.9362703983652074</v>
      </c>
      <c r="D39" s="2">
        <f t="shared" si="8"/>
        <v>0.15364768103626414</v>
      </c>
      <c r="E39" s="2"/>
      <c r="F39" s="2"/>
      <c r="G39" s="2"/>
      <c r="H39" s="2"/>
    </row>
    <row r="40" spans="1:8" x14ac:dyDescent="0.2">
      <c r="A40">
        <f t="shared" si="7"/>
        <v>100000</v>
      </c>
      <c r="B40">
        <f t="shared" si="7"/>
        <v>128</v>
      </c>
      <c r="C40" s="2">
        <f t="shared" si="8"/>
        <v>3.4147350822016582</v>
      </c>
      <c r="D40" s="2">
        <f t="shared" si="8"/>
        <v>0.151008006206023</v>
      </c>
      <c r="E40" s="2"/>
      <c r="F40" s="2"/>
      <c r="G40" s="2"/>
      <c r="H40" s="2"/>
    </row>
    <row r="43" spans="1:8" x14ac:dyDescent="0.2">
      <c r="C43" s="1" t="s">
        <v>31</v>
      </c>
    </row>
    <row r="44" spans="1:8" x14ac:dyDescent="0.2">
      <c r="A44" s="3" t="s">
        <v>30</v>
      </c>
    </row>
    <row r="45" spans="1:8" x14ac:dyDescent="0.2">
      <c r="A45">
        <f>A33</f>
        <v>100000</v>
      </c>
      <c r="B45">
        <f>B33</f>
        <v>1</v>
      </c>
      <c r="C45" s="4">
        <f>($A45*$B45)/C2*1000000000</f>
        <v>51304651.638850138</v>
      </c>
      <c r="D45" s="4">
        <f t="shared" ref="D45:H45" si="9">($A45*$B45)/D2*1000000000</f>
        <v>50498342.89687784</v>
      </c>
      <c r="E45" s="4"/>
      <c r="F45" s="4"/>
      <c r="G45" s="4"/>
      <c r="H45" s="4"/>
    </row>
    <row r="46" spans="1:8" x14ac:dyDescent="0.2">
      <c r="A46">
        <f t="shared" ref="A46:B52" si="10">A34</f>
        <v>100000</v>
      </c>
      <c r="B46">
        <f t="shared" si="10"/>
        <v>2</v>
      </c>
      <c r="C46" s="4">
        <f t="shared" ref="C46:H52" si="11">($A46*$B46)/C3*1000000000</f>
        <v>87323889.54575859</v>
      </c>
      <c r="D46" s="4">
        <f t="shared" si="11"/>
        <v>52266552.09838447</v>
      </c>
      <c r="E46" s="4"/>
      <c r="F46" s="4"/>
      <c r="G46" s="4"/>
      <c r="H46" s="4"/>
    </row>
    <row r="47" spans="1:8" x14ac:dyDescent="0.2">
      <c r="A47">
        <f t="shared" si="10"/>
        <v>100000</v>
      </c>
      <c r="B47">
        <f t="shared" si="10"/>
        <v>4</v>
      </c>
      <c r="C47" s="4">
        <f t="shared" si="11"/>
        <v>158090581.95119348</v>
      </c>
      <c r="D47" s="4">
        <f t="shared" si="11"/>
        <v>48078390.854720809</v>
      </c>
      <c r="E47" s="4"/>
      <c r="F47" s="4"/>
      <c r="G47" s="4"/>
      <c r="H47" s="4"/>
    </row>
    <row r="48" spans="1:8" x14ac:dyDescent="0.2">
      <c r="A48">
        <f t="shared" si="10"/>
        <v>100000</v>
      </c>
      <c r="B48">
        <f t="shared" si="10"/>
        <v>8</v>
      </c>
      <c r="C48" s="4">
        <f t="shared" si="11"/>
        <v>271905931.42396456</v>
      </c>
      <c r="D48" s="4">
        <f t="shared" si="11"/>
        <v>48050382.748326927</v>
      </c>
      <c r="E48" s="4"/>
      <c r="F48" s="4"/>
      <c r="G48" s="4"/>
      <c r="H48" s="4"/>
    </row>
    <row r="49" spans="1:8" x14ac:dyDescent="0.2">
      <c r="A49">
        <f t="shared" si="10"/>
        <v>100000</v>
      </c>
      <c r="B49">
        <f t="shared" si="10"/>
        <v>16</v>
      </c>
      <c r="C49" s="4">
        <f t="shared" si="11"/>
        <v>534646424.95301795</v>
      </c>
      <c r="D49" s="4">
        <f t="shared" si="11"/>
        <v>44780851.886856586</v>
      </c>
      <c r="E49" s="4"/>
      <c r="F49" s="4"/>
      <c r="G49" s="4"/>
      <c r="H49" s="4"/>
    </row>
    <row r="50" spans="1:8" x14ac:dyDescent="0.2">
      <c r="A50">
        <f t="shared" si="10"/>
        <v>100000</v>
      </c>
      <c r="B50">
        <f t="shared" si="10"/>
        <v>32</v>
      </c>
      <c r="C50" s="4">
        <f t="shared" si="11"/>
        <v>741863668.17736387</v>
      </c>
      <c r="D50" s="4">
        <f t="shared" si="11"/>
        <v>42217321.260305248</v>
      </c>
      <c r="E50" s="4"/>
      <c r="F50" s="4"/>
      <c r="G50" s="4"/>
      <c r="H50" s="4"/>
    </row>
    <row r="51" spans="1:8" x14ac:dyDescent="0.2">
      <c r="A51">
        <f t="shared" si="10"/>
        <v>100000</v>
      </c>
      <c r="B51">
        <f t="shared" si="10"/>
        <v>64</v>
      </c>
      <c r="C51" s="4">
        <f t="shared" si="11"/>
        <v>788199083.32446611</v>
      </c>
      <c r="D51" s="4">
        <f t="shared" si="11"/>
        <v>41244485.322312117</v>
      </c>
      <c r="E51" s="4"/>
      <c r="F51" s="4"/>
      <c r="G51" s="4"/>
      <c r="H51" s="4"/>
    </row>
    <row r="52" spans="1:8" x14ac:dyDescent="0.2">
      <c r="A52">
        <f t="shared" si="10"/>
        <v>100000</v>
      </c>
      <c r="B52">
        <f t="shared" si="10"/>
        <v>128</v>
      </c>
      <c r="C52" s="4">
        <f t="shared" si="11"/>
        <v>916635968.90999949</v>
      </c>
      <c r="D52" s="4">
        <f t="shared" si="11"/>
        <v>40535903.005564615</v>
      </c>
      <c r="E52" s="4"/>
      <c r="F52" s="4"/>
      <c r="G52" s="4"/>
      <c r="H52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U2" sqref="U2"/>
    </sheetView>
  </sheetViews>
  <sheetFormatPr baseColWidth="10" defaultRowHeight="16" x14ac:dyDescent="0.2"/>
  <cols>
    <col min="1" max="4" width="16" customWidth="1"/>
    <col min="17" max="17" width="9.1640625" bestFit="1" customWidth="1"/>
    <col min="18" max="18" width="8" bestFit="1" customWidth="1"/>
    <col min="19" max="19" width="15.5" bestFit="1" customWidth="1"/>
    <col min="20" max="20" width="15.5" customWidth="1"/>
    <col min="21" max="21" width="10.6640625" bestFit="1" customWidth="1"/>
    <col min="22" max="22" width="14" bestFit="1" customWidth="1"/>
  </cols>
  <sheetData>
    <row r="1" spans="1:22" x14ac:dyDescent="0.2">
      <c r="A1" t="s">
        <v>0</v>
      </c>
      <c r="B1" t="s">
        <v>1</v>
      </c>
      <c r="C1" t="s">
        <v>21</v>
      </c>
      <c r="D1" t="s">
        <v>22</v>
      </c>
      <c r="Q1" t="s">
        <v>0</v>
      </c>
      <c r="R1" t="s">
        <v>1</v>
      </c>
      <c r="S1" t="s">
        <v>34</v>
      </c>
      <c r="U1" t="s">
        <v>6</v>
      </c>
      <c r="V1" t="s">
        <v>7</v>
      </c>
    </row>
    <row r="2" spans="1:22" x14ac:dyDescent="0.2">
      <c r="A2">
        <v>10000000</v>
      </c>
      <c r="B2">
        <v>1</v>
      </c>
      <c r="C2">
        <v>71058312</v>
      </c>
      <c r="D2">
        <v>49456977</v>
      </c>
      <c r="Q2">
        <v>10000000</v>
      </c>
      <c r="R2">
        <v>1</v>
      </c>
      <c r="S2">
        <v>0</v>
      </c>
      <c r="T2">
        <v>100</v>
      </c>
      <c r="U2">
        <v>341964165</v>
      </c>
      <c r="V2">
        <v>346966513</v>
      </c>
    </row>
    <row r="3" spans="1:22" x14ac:dyDescent="0.2">
      <c r="A3">
        <v>10000000</v>
      </c>
      <c r="B3">
        <v>2</v>
      </c>
      <c r="C3">
        <v>52669208</v>
      </c>
      <c r="D3">
        <v>71669567</v>
      </c>
      <c r="Q3">
        <v>10000000</v>
      </c>
      <c r="R3">
        <v>1</v>
      </c>
      <c r="S3">
        <v>20</v>
      </c>
      <c r="U3">
        <v>43798031</v>
      </c>
      <c r="V3">
        <v>44056330</v>
      </c>
    </row>
    <row r="4" spans="1:22" x14ac:dyDescent="0.2">
      <c r="A4">
        <v>10000000</v>
      </c>
      <c r="B4">
        <v>4</v>
      </c>
      <c r="C4">
        <v>64869758</v>
      </c>
      <c r="D4">
        <v>52881918</v>
      </c>
      <c r="Q4">
        <v>10000000</v>
      </c>
      <c r="R4">
        <v>1</v>
      </c>
      <c r="S4">
        <v>40</v>
      </c>
      <c r="U4">
        <v>44392160</v>
      </c>
      <c r="V4">
        <v>43616208</v>
      </c>
    </row>
    <row r="5" spans="1:22" x14ac:dyDescent="0.2">
      <c r="A5">
        <v>10000000</v>
      </c>
      <c r="B5">
        <v>8</v>
      </c>
      <c r="C5">
        <v>71640292</v>
      </c>
      <c r="D5">
        <v>48763724</v>
      </c>
      <c r="Q5">
        <v>10000000</v>
      </c>
      <c r="R5">
        <v>1</v>
      </c>
      <c r="S5">
        <v>60</v>
      </c>
      <c r="U5">
        <v>43764357</v>
      </c>
      <c r="V5">
        <v>44867594</v>
      </c>
    </row>
    <row r="6" spans="1:22" x14ac:dyDescent="0.2">
      <c r="A6">
        <v>10000000</v>
      </c>
      <c r="B6">
        <v>16</v>
      </c>
      <c r="C6">
        <v>72198687</v>
      </c>
      <c r="D6">
        <v>46879630</v>
      </c>
      <c r="Q6">
        <v>10000000</v>
      </c>
      <c r="R6">
        <v>1</v>
      </c>
      <c r="S6">
        <v>80</v>
      </c>
      <c r="U6">
        <v>44098424</v>
      </c>
      <c r="V6">
        <v>43590012</v>
      </c>
    </row>
    <row r="7" spans="1:22" x14ac:dyDescent="0.2">
      <c r="A7">
        <v>10000000</v>
      </c>
      <c r="B7">
        <v>32</v>
      </c>
      <c r="C7">
        <v>203101080</v>
      </c>
      <c r="D7">
        <v>48825777</v>
      </c>
      <c r="Q7">
        <v>10000000</v>
      </c>
      <c r="R7">
        <v>1</v>
      </c>
      <c r="S7">
        <v>100</v>
      </c>
      <c r="U7">
        <v>44800655</v>
      </c>
      <c r="V7">
        <v>46070694</v>
      </c>
    </row>
    <row r="8" spans="1:22" x14ac:dyDescent="0.2">
      <c r="A8">
        <v>10000000</v>
      </c>
      <c r="B8">
        <v>64</v>
      </c>
      <c r="C8">
        <v>226525255</v>
      </c>
      <c r="D8">
        <v>45636648</v>
      </c>
      <c r="Q8">
        <v>10000000</v>
      </c>
      <c r="R8">
        <v>2</v>
      </c>
      <c r="S8">
        <v>0</v>
      </c>
      <c r="U8">
        <v>336586826</v>
      </c>
      <c r="V8">
        <v>342445995</v>
      </c>
    </row>
    <row r="9" spans="1:22" x14ac:dyDescent="0.2">
      <c r="A9">
        <v>10000000</v>
      </c>
      <c r="B9">
        <v>128</v>
      </c>
      <c r="C9">
        <v>402608452</v>
      </c>
      <c r="D9">
        <v>48511808</v>
      </c>
      <c r="Q9">
        <v>10000000</v>
      </c>
      <c r="R9">
        <v>2</v>
      </c>
      <c r="S9">
        <v>20</v>
      </c>
      <c r="U9">
        <v>44546544</v>
      </c>
      <c r="V9">
        <v>43895327</v>
      </c>
    </row>
    <row r="10" spans="1:22" x14ac:dyDescent="0.2">
      <c r="Q10">
        <v>10000000</v>
      </c>
      <c r="R10">
        <v>2</v>
      </c>
      <c r="S10">
        <v>40</v>
      </c>
      <c r="U10">
        <v>44168120</v>
      </c>
      <c r="V10">
        <v>43737087</v>
      </c>
    </row>
    <row r="11" spans="1:22" x14ac:dyDescent="0.2">
      <c r="B11" s="1" t="s">
        <v>19</v>
      </c>
      <c r="Q11">
        <v>10000000</v>
      </c>
      <c r="R11">
        <v>2</v>
      </c>
      <c r="S11">
        <v>60</v>
      </c>
      <c r="U11">
        <v>44865350</v>
      </c>
      <c r="V11">
        <v>44471100</v>
      </c>
    </row>
    <row r="12" spans="1:22" x14ac:dyDescent="0.2">
      <c r="A12" t="s">
        <v>17</v>
      </c>
      <c r="Q12">
        <v>10000000</v>
      </c>
      <c r="R12">
        <v>2</v>
      </c>
      <c r="S12">
        <v>80</v>
      </c>
      <c r="U12">
        <v>43974917</v>
      </c>
      <c r="V12">
        <v>43866737</v>
      </c>
    </row>
    <row r="13" spans="1:22" x14ac:dyDescent="0.2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  <c r="Q13">
        <v>10000000</v>
      </c>
      <c r="R13">
        <v>2</v>
      </c>
      <c r="S13">
        <v>100</v>
      </c>
      <c r="U13">
        <v>44103493</v>
      </c>
      <c r="V13">
        <v>43835008</v>
      </c>
    </row>
    <row r="14" spans="1:22" x14ac:dyDescent="0.2">
      <c r="A14">
        <f t="shared" ref="A14:B20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  <c r="Q14">
        <v>10000000</v>
      </c>
      <c r="R14">
        <v>4</v>
      </c>
      <c r="S14">
        <v>0</v>
      </c>
      <c r="U14">
        <v>349923872</v>
      </c>
      <c r="V14">
        <v>342823454</v>
      </c>
    </row>
    <row r="15" spans="1:22" x14ac:dyDescent="0.2">
      <c r="A15">
        <f t="shared" si="0"/>
        <v>10000000</v>
      </c>
      <c r="B15">
        <f t="shared" si="0"/>
        <v>4</v>
      </c>
      <c r="C15" s="2">
        <f t="shared" si="1"/>
        <v>0.61662015141169479</v>
      </c>
      <c r="D15" s="2">
        <f t="shared" si="1"/>
        <v>0.75640221672746444</v>
      </c>
      <c r="Q15">
        <v>10000000</v>
      </c>
      <c r="R15">
        <v>4</v>
      </c>
      <c r="S15">
        <v>20</v>
      </c>
      <c r="U15">
        <v>45279272</v>
      </c>
      <c r="V15">
        <v>46076178</v>
      </c>
    </row>
    <row r="16" spans="1:22" x14ac:dyDescent="0.2">
      <c r="A16">
        <f t="shared" si="0"/>
        <v>10000000</v>
      </c>
      <c r="B16">
        <f t="shared" si="0"/>
        <v>8</v>
      </c>
      <c r="C16" s="2">
        <f t="shared" si="1"/>
        <v>0.55834501623751054</v>
      </c>
      <c r="D16" s="2">
        <f t="shared" si="1"/>
        <v>0.82028189643596539</v>
      </c>
      <c r="Q16">
        <v>10000000</v>
      </c>
      <c r="R16">
        <v>4</v>
      </c>
      <c r="S16">
        <v>40</v>
      </c>
      <c r="U16">
        <v>45186342</v>
      </c>
      <c r="V16">
        <v>43896793</v>
      </c>
    </row>
    <row r="17" spans="1:22" x14ac:dyDescent="0.2">
      <c r="A17">
        <f t="shared" si="0"/>
        <v>10000000</v>
      </c>
      <c r="B17">
        <f t="shared" si="0"/>
        <v>16</v>
      </c>
      <c r="C17" s="2">
        <f t="shared" si="1"/>
        <v>0.55402669580403863</v>
      </c>
      <c r="D17" s="2">
        <f t="shared" si="1"/>
        <v>0.8532490550799996</v>
      </c>
      <c r="Q17">
        <v>10000000</v>
      </c>
      <c r="R17">
        <v>4</v>
      </c>
      <c r="S17">
        <v>60</v>
      </c>
      <c r="U17">
        <v>45926409</v>
      </c>
      <c r="V17">
        <v>43739808</v>
      </c>
    </row>
    <row r="18" spans="1:22" x14ac:dyDescent="0.2">
      <c r="A18">
        <f t="shared" si="0"/>
        <v>10000000</v>
      </c>
      <c r="B18">
        <f t="shared" si="0"/>
        <v>32</v>
      </c>
      <c r="C18" s="2">
        <f t="shared" si="1"/>
        <v>0.19694626931575154</v>
      </c>
      <c r="D18" s="2">
        <f t="shared" si="1"/>
        <v>0.81923939479754726</v>
      </c>
      <c r="Q18">
        <v>10000000</v>
      </c>
      <c r="R18">
        <v>4</v>
      </c>
      <c r="S18">
        <v>80</v>
      </c>
      <c r="U18">
        <v>45516929</v>
      </c>
      <c r="V18">
        <v>43952741</v>
      </c>
    </row>
    <row r="19" spans="1:22" x14ac:dyDescent="0.2">
      <c r="A19">
        <f t="shared" si="0"/>
        <v>10000000</v>
      </c>
      <c r="B19">
        <f t="shared" si="0"/>
        <v>64</v>
      </c>
      <c r="C19" s="2">
        <f t="shared" si="1"/>
        <v>0.17658075255229269</v>
      </c>
      <c r="D19" s="2">
        <f t="shared" si="1"/>
        <v>0.87648856243780215</v>
      </c>
      <c r="Q19">
        <v>10000000</v>
      </c>
      <c r="R19">
        <v>4</v>
      </c>
      <c r="S19">
        <v>100</v>
      </c>
      <c r="U19">
        <v>45697310</v>
      </c>
      <c r="V19">
        <v>45773180</v>
      </c>
    </row>
    <row r="20" spans="1:22" x14ac:dyDescent="0.2">
      <c r="A20">
        <f t="shared" si="0"/>
        <v>10000000</v>
      </c>
      <c r="B20">
        <f t="shared" si="0"/>
        <v>128</v>
      </c>
      <c r="C20" s="2">
        <f t="shared" si="1"/>
        <v>9.935211196212046E-2</v>
      </c>
      <c r="D20" s="2">
        <f t="shared" si="1"/>
        <v>0.82454152193214481</v>
      </c>
      <c r="Q20">
        <v>10000000</v>
      </c>
      <c r="R20">
        <v>8</v>
      </c>
      <c r="S20">
        <v>0</v>
      </c>
      <c r="U20">
        <v>364176550</v>
      </c>
      <c r="V20">
        <v>353315131</v>
      </c>
    </row>
    <row r="21" spans="1:22" x14ac:dyDescent="0.2">
      <c r="C21" s="2"/>
      <c r="D21" s="2"/>
      <c r="Q21">
        <v>10000000</v>
      </c>
      <c r="R21">
        <v>8</v>
      </c>
      <c r="S21">
        <v>20</v>
      </c>
      <c r="U21">
        <v>49621329</v>
      </c>
      <c r="V21">
        <v>44517652</v>
      </c>
    </row>
    <row r="22" spans="1:22" x14ac:dyDescent="0.2">
      <c r="A22" t="s">
        <v>16</v>
      </c>
      <c r="C22" s="2"/>
      <c r="D22" s="2"/>
      <c r="Q22">
        <v>10000000</v>
      </c>
      <c r="R22">
        <v>8</v>
      </c>
      <c r="S22">
        <v>40</v>
      </c>
      <c r="U22">
        <v>49253575</v>
      </c>
      <c r="V22">
        <v>44418251</v>
      </c>
    </row>
    <row r="23" spans="1:22" x14ac:dyDescent="0.2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  <c r="Q23">
        <v>10000000</v>
      </c>
      <c r="R23">
        <v>8</v>
      </c>
      <c r="S23">
        <v>60</v>
      </c>
      <c r="U23">
        <v>48582056</v>
      </c>
      <c r="V23">
        <v>44032554</v>
      </c>
    </row>
    <row r="24" spans="1:22" x14ac:dyDescent="0.2">
      <c r="A24">
        <f t="shared" ref="A24:B29" si="2">A14</f>
        <v>10000000</v>
      </c>
      <c r="B24">
        <f t="shared" si="2"/>
        <v>2</v>
      </c>
      <c r="C24" s="2">
        <f t="shared" ref="C24:D30" si="3">C14*1000000/1024/1024</f>
        <v>0.7242746588528538</v>
      </c>
      <c r="D24" s="2">
        <f t="shared" si="3"/>
        <v>0.53226179887831604</v>
      </c>
      <c r="Q24">
        <v>10000000</v>
      </c>
      <c r="R24">
        <v>8</v>
      </c>
      <c r="S24">
        <v>80</v>
      </c>
      <c r="U24">
        <v>49443655</v>
      </c>
      <c r="V24">
        <v>44359611</v>
      </c>
    </row>
    <row r="25" spans="1:22" x14ac:dyDescent="0.2">
      <c r="A25">
        <f t="shared" si="2"/>
        <v>10000000</v>
      </c>
      <c r="B25">
        <f t="shared" si="2"/>
        <v>4</v>
      </c>
      <c r="C25" s="2">
        <f t="shared" si="3"/>
        <v>0.58805480137986643</v>
      </c>
      <c r="D25" s="2">
        <f t="shared" si="3"/>
        <v>0.72136136696573683</v>
      </c>
      <c r="Q25">
        <v>10000000</v>
      </c>
      <c r="R25">
        <v>8</v>
      </c>
      <c r="S25">
        <v>100</v>
      </c>
      <c r="U25">
        <v>49195098</v>
      </c>
      <c r="V25">
        <v>43618100</v>
      </c>
    </row>
    <row r="26" spans="1:22" x14ac:dyDescent="0.2">
      <c r="A26">
        <f t="shared" si="2"/>
        <v>10000000</v>
      </c>
      <c r="B26">
        <f t="shared" si="2"/>
        <v>8</v>
      </c>
      <c r="C26" s="2">
        <f t="shared" si="3"/>
        <v>0.53247930167914437</v>
      </c>
      <c r="D26" s="2">
        <f t="shared" si="3"/>
        <v>0.78228177684399169</v>
      </c>
      <c r="Q26">
        <v>10000000</v>
      </c>
      <c r="R26">
        <v>16</v>
      </c>
      <c r="S26">
        <v>0</v>
      </c>
      <c r="U26">
        <v>369264972</v>
      </c>
      <c r="V26">
        <v>347918998</v>
      </c>
    </row>
    <row r="27" spans="1:22" x14ac:dyDescent="0.2">
      <c r="A27">
        <f t="shared" si="2"/>
        <v>10000000</v>
      </c>
      <c r="B27">
        <f t="shared" si="2"/>
        <v>16</v>
      </c>
      <c r="C27" s="2">
        <f t="shared" si="3"/>
        <v>0.52836103039172999</v>
      </c>
      <c r="D27" s="2">
        <f t="shared" si="3"/>
        <v>0.81372170932769738</v>
      </c>
      <c r="Q27">
        <v>10000000</v>
      </c>
      <c r="R27">
        <v>16</v>
      </c>
      <c r="S27">
        <v>20</v>
      </c>
      <c r="U27">
        <v>62639501</v>
      </c>
      <c r="V27">
        <v>44511460</v>
      </c>
    </row>
    <row r="28" spans="1:22" x14ac:dyDescent="0.2">
      <c r="A28">
        <f t="shared" si="2"/>
        <v>10000000</v>
      </c>
      <c r="B28">
        <f t="shared" si="2"/>
        <v>32</v>
      </c>
      <c r="C28" s="2">
        <f t="shared" si="3"/>
        <v>0.18782259875846055</v>
      </c>
      <c r="D28" s="2">
        <f t="shared" si="3"/>
        <v>0.78128756980662084</v>
      </c>
      <c r="Q28">
        <v>10000000</v>
      </c>
      <c r="R28">
        <v>16</v>
      </c>
      <c r="S28">
        <v>40</v>
      </c>
      <c r="U28">
        <v>71944717</v>
      </c>
      <c r="V28">
        <v>43056055</v>
      </c>
    </row>
    <row r="29" spans="1:22" x14ac:dyDescent="0.2">
      <c r="A29">
        <f t="shared" si="2"/>
        <v>10000000</v>
      </c>
      <c r="B29">
        <f t="shared" si="2"/>
        <v>64</v>
      </c>
      <c r="C29" s="2">
        <f t="shared" si="3"/>
        <v>0.16840052848080891</v>
      </c>
      <c r="D29" s="2">
        <f t="shared" si="3"/>
        <v>0.83588463062076779</v>
      </c>
      <c r="Q29">
        <v>10000000</v>
      </c>
      <c r="R29">
        <v>16</v>
      </c>
      <c r="S29">
        <v>60</v>
      </c>
      <c r="U29">
        <v>61161195</v>
      </c>
      <c r="V29">
        <v>43934545</v>
      </c>
    </row>
    <row r="30" spans="1:22" x14ac:dyDescent="0.2">
      <c r="A30">
        <f>A20</f>
        <v>10000000</v>
      </c>
      <c r="B30">
        <f>B20</f>
        <v>128</v>
      </c>
      <c r="C30" s="2">
        <f t="shared" si="3"/>
        <v>9.4749557458992439E-2</v>
      </c>
      <c r="D30" s="2">
        <f t="shared" si="3"/>
        <v>0.78634407227720715</v>
      </c>
      <c r="Q30">
        <v>10000000</v>
      </c>
      <c r="R30">
        <v>16</v>
      </c>
      <c r="S30">
        <v>80</v>
      </c>
      <c r="U30">
        <v>59600130</v>
      </c>
      <c r="V30">
        <v>43410973</v>
      </c>
    </row>
    <row r="31" spans="1:22" x14ac:dyDescent="0.2">
      <c r="C31" s="2"/>
      <c r="D31" s="2"/>
      <c r="Q31">
        <v>10000000</v>
      </c>
      <c r="R31">
        <v>16</v>
      </c>
      <c r="S31">
        <v>100</v>
      </c>
      <c r="U31">
        <v>61103979</v>
      </c>
      <c r="V31">
        <v>44164022</v>
      </c>
    </row>
    <row r="32" spans="1:22" x14ac:dyDescent="0.2">
      <c r="A32" t="s">
        <v>20</v>
      </c>
      <c r="Q32">
        <v>10000000</v>
      </c>
      <c r="R32">
        <v>32</v>
      </c>
      <c r="S32">
        <v>0</v>
      </c>
      <c r="U32">
        <v>392061596</v>
      </c>
      <c r="V32">
        <v>351316026</v>
      </c>
    </row>
    <row r="33" spans="1:22" x14ac:dyDescent="0.2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  <c r="Q33">
        <v>10000000</v>
      </c>
      <c r="R33">
        <v>32</v>
      </c>
      <c r="S33">
        <v>20</v>
      </c>
      <c r="U33">
        <v>141379578</v>
      </c>
      <c r="V33">
        <v>45311923</v>
      </c>
    </row>
    <row r="34" spans="1:22" x14ac:dyDescent="0.2">
      <c r="A34">
        <f t="shared" ref="A34:B40" si="4">A24</f>
        <v>10000000</v>
      </c>
      <c r="B34">
        <f t="shared" si="4"/>
        <v>2</v>
      </c>
      <c r="C34" s="2">
        <f t="shared" ref="C34:D40" si="5">C24*1000/1024</f>
        <v>0.70729947153599004</v>
      </c>
      <c r="D34" s="2">
        <f t="shared" si="5"/>
        <v>0.51978691296710555</v>
      </c>
      <c r="Q34">
        <v>10000000</v>
      </c>
      <c r="R34">
        <v>32</v>
      </c>
      <c r="S34">
        <v>40</v>
      </c>
      <c r="U34">
        <v>135398516</v>
      </c>
      <c r="V34">
        <v>44860696</v>
      </c>
    </row>
    <row r="35" spans="1:22" x14ac:dyDescent="0.2">
      <c r="A35">
        <f t="shared" si="4"/>
        <v>10000000</v>
      </c>
      <c r="B35">
        <f t="shared" si="4"/>
        <v>4</v>
      </c>
      <c r="C35" s="2">
        <f t="shared" si="5"/>
        <v>0.57427226697252576</v>
      </c>
      <c r="D35" s="2">
        <f t="shared" si="5"/>
        <v>0.70445445992747735</v>
      </c>
      <c r="Q35">
        <v>10000000</v>
      </c>
      <c r="R35">
        <v>32</v>
      </c>
      <c r="S35">
        <v>60</v>
      </c>
      <c r="U35">
        <v>144968797</v>
      </c>
      <c r="V35">
        <v>44783881</v>
      </c>
    </row>
    <row r="36" spans="1:22" x14ac:dyDescent="0.2">
      <c r="A36">
        <f t="shared" si="4"/>
        <v>10000000</v>
      </c>
      <c r="B36">
        <f t="shared" si="4"/>
        <v>8</v>
      </c>
      <c r="C36" s="2">
        <f t="shared" si="5"/>
        <v>0.51999931804603938</v>
      </c>
      <c r="D36" s="2">
        <f t="shared" si="5"/>
        <v>0.76394704769921062</v>
      </c>
      <c r="Q36">
        <v>10000000</v>
      </c>
      <c r="R36">
        <v>32</v>
      </c>
      <c r="S36">
        <v>80</v>
      </c>
      <c r="U36">
        <v>215145742</v>
      </c>
      <c r="V36">
        <v>50938152</v>
      </c>
    </row>
    <row r="37" spans="1:22" x14ac:dyDescent="0.2">
      <c r="A37">
        <f t="shared" si="4"/>
        <v>10000000</v>
      </c>
      <c r="B37">
        <f t="shared" si="4"/>
        <v>16</v>
      </c>
      <c r="C37" s="2">
        <f t="shared" si="5"/>
        <v>0.5159775687419238</v>
      </c>
      <c r="D37" s="2">
        <f t="shared" si="5"/>
        <v>0.79465010676532943</v>
      </c>
      <c r="Q37">
        <v>10000000</v>
      </c>
      <c r="R37">
        <v>32</v>
      </c>
      <c r="S37">
        <v>100</v>
      </c>
      <c r="U37">
        <v>147175782</v>
      </c>
      <c r="V37">
        <v>46897978</v>
      </c>
    </row>
    <row r="38" spans="1:22" x14ac:dyDescent="0.2">
      <c r="A38">
        <f t="shared" si="4"/>
        <v>10000000</v>
      </c>
      <c r="B38">
        <f t="shared" si="4"/>
        <v>32</v>
      </c>
      <c r="C38" s="2">
        <f t="shared" si="5"/>
        <v>0.18342050660005912</v>
      </c>
      <c r="D38" s="2">
        <f t="shared" si="5"/>
        <v>0.76297614238927813</v>
      </c>
      <c r="Q38">
        <v>10000000</v>
      </c>
      <c r="R38">
        <v>64</v>
      </c>
      <c r="S38">
        <v>0</v>
      </c>
      <c r="U38">
        <v>678546209</v>
      </c>
      <c r="V38">
        <v>326466893</v>
      </c>
    </row>
    <row r="39" spans="1:22" x14ac:dyDescent="0.2">
      <c r="A39">
        <f t="shared" si="4"/>
        <v>10000000</v>
      </c>
      <c r="B39">
        <f t="shared" si="4"/>
        <v>64</v>
      </c>
      <c r="C39" s="2">
        <f t="shared" si="5"/>
        <v>0.16445364109453994</v>
      </c>
      <c r="D39" s="2">
        <f t="shared" si="5"/>
        <v>0.81629358459059354</v>
      </c>
      <c r="Q39">
        <v>10000000</v>
      </c>
      <c r="R39">
        <v>64</v>
      </c>
      <c r="S39">
        <v>20</v>
      </c>
      <c r="U39">
        <v>182303240</v>
      </c>
      <c r="V39">
        <v>43178358</v>
      </c>
    </row>
    <row r="40" spans="1:22" x14ac:dyDescent="0.2">
      <c r="A40">
        <f t="shared" si="4"/>
        <v>10000000</v>
      </c>
      <c r="B40">
        <f t="shared" si="4"/>
        <v>128</v>
      </c>
      <c r="C40" s="2">
        <f t="shared" si="5"/>
        <v>9.2528864706047306E-2</v>
      </c>
      <c r="D40" s="2">
        <f t="shared" si="5"/>
        <v>0.7679141330832101</v>
      </c>
      <c r="Q40">
        <v>10000000</v>
      </c>
      <c r="R40">
        <v>64</v>
      </c>
      <c r="S40">
        <v>40</v>
      </c>
      <c r="U40">
        <v>180075700</v>
      </c>
      <c r="V40">
        <v>43610378</v>
      </c>
    </row>
    <row r="41" spans="1:22" x14ac:dyDescent="0.2">
      <c r="Q41">
        <v>10000000</v>
      </c>
      <c r="R41">
        <v>64</v>
      </c>
      <c r="S41">
        <v>60</v>
      </c>
      <c r="U41">
        <v>184784630</v>
      </c>
      <c r="V41">
        <v>43378184</v>
      </c>
    </row>
    <row r="42" spans="1:22" x14ac:dyDescent="0.2">
      <c r="Q42">
        <v>10000000</v>
      </c>
      <c r="R42">
        <v>64</v>
      </c>
      <c r="S42">
        <v>80</v>
      </c>
      <c r="U42">
        <v>182058643</v>
      </c>
      <c r="V42">
        <v>70619325</v>
      </c>
    </row>
    <row r="43" spans="1:22" x14ac:dyDescent="0.2">
      <c r="Q43">
        <v>10000000</v>
      </c>
      <c r="R43">
        <v>64</v>
      </c>
      <c r="S43">
        <v>100</v>
      </c>
      <c r="U43">
        <v>186427225</v>
      </c>
      <c r="V43">
        <v>43275151</v>
      </c>
    </row>
    <row r="44" spans="1:22" x14ac:dyDescent="0.2">
      <c r="Q44">
        <v>10000000</v>
      </c>
      <c r="R44">
        <v>128</v>
      </c>
      <c r="S44">
        <v>0</v>
      </c>
      <c r="U44">
        <v>794743355</v>
      </c>
      <c r="V44">
        <v>342915179</v>
      </c>
    </row>
    <row r="45" spans="1:22" x14ac:dyDescent="0.2">
      <c r="Q45">
        <v>10000000</v>
      </c>
      <c r="R45">
        <v>128</v>
      </c>
      <c r="S45">
        <v>20</v>
      </c>
      <c r="U45">
        <v>349169167</v>
      </c>
      <c r="V45">
        <v>45129736</v>
      </c>
    </row>
    <row r="46" spans="1:22" x14ac:dyDescent="0.2">
      <c r="Q46">
        <v>10000000</v>
      </c>
      <c r="R46">
        <v>128</v>
      </c>
      <c r="S46">
        <v>40</v>
      </c>
      <c r="U46">
        <v>354279297</v>
      </c>
      <c r="V46">
        <v>50209544</v>
      </c>
    </row>
    <row r="47" spans="1:22" x14ac:dyDescent="0.2">
      <c r="Q47">
        <v>10000000</v>
      </c>
      <c r="R47">
        <v>128</v>
      </c>
      <c r="S47">
        <v>60</v>
      </c>
      <c r="U47">
        <v>417678781</v>
      </c>
      <c r="V47">
        <v>46324175</v>
      </c>
    </row>
    <row r="48" spans="1:22" x14ac:dyDescent="0.2">
      <c r="Q48">
        <v>10000000</v>
      </c>
      <c r="R48">
        <v>128</v>
      </c>
      <c r="S48">
        <v>80</v>
      </c>
      <c r="U48">
        <v>395021738</v>
      </c>
      <c r="V48">
        <v>46838724</v>
      </c>
    </row>
    <row r="49" spans="17:22" x14ac:dyDescent="0.2">
      <c r="Q49">
        <v>10000000</v>
      </c>
      <c r="R49">
        <v>128</v>
      </c>
      <c r="S49">
        <v>100</v>
      </c>
      <c r="U49">
        <v>359779504</v>
      </c>
      <c r="V49">
        <v>45485089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1" workbookViewId="0">
      <selection activeCell="O12" sqref="O12"/>
    </sheetView>
  </sheetViews>
  <sheetFormatPr baseColWidth="10" defaultRowHeight="16" x14ac:dyDescent="0.2"/>
  <cols>
    <col min="1" max="4" width="16" customWidth="1"/>
  </cols>
  <sheetData>
    <row r="1" spans="1:4" x14ac:dyDescent="0.2">
      <c r="A1" t="s">
        <v>0</v>
      </c>
      <c r="B1" t="s">
        <v>1</v>
      </c>
      <c r="C1" t="s">
        <v>21</v>
      </c>
      <c r="D1" t="s">
        <v>22</v>
      </c>
    </row>
    <row r="2" spans="1:4" x14ac:dyDescent="0.2">
      <c r="A2">
        <v>10000000</v>
      </c>
      <c r="B2">
        <v>1</v>
      </c>
      <c r="C2">
        <v>81522649</v>
      </c>
      <c r="D2">
        <v>80905823</v>
      </c>
    </row>
    <row r="3" spans="1:4" x14ac:dyDescent="0.2">
      <c r="A3">
        <v>10000000</v>
      </c>
      <c r="B3">
        <v>2</v>
      </c>
      <c r="C3">
        <v>94093938</v>
      </c>
      <c r="D3">
        <v>80599257</v>
      </c>
    </row>
    <row r="4" spans="1:4" x14ac:dyDescent="0.2">
      <c r="A4">
        <v>10000000</v>
      </c>
      <c r="B4">
        <v>4</v>
      </c>
      <c r="C4">
        <v>82568417</v>
      </c>
      <c r="D4">
        <v>94055632</v>
      </c>
    </row>
    <row r="5" spans="1:4" x14ac:dyDescent="0.2">
      <c r="A5">
        <v>10000000</v>
      </c>
      <c r="B5">
        <v>8</v>
      </c>
      <c r="C5">
        <v>78251202</v>
      </c>
      <c r="D5">
        <v>79780472</v>
      </c>
    </row>
    <row r="6" spans="1:4" x14ac:dyDescent="0.2">
      <c r="A6">
        <v>10000000</v>
      </c>
      <c r="B6">
        <v>16</v>
      </c>
      <c r="C6">
        <v>91998426</v>
      </c>
      <c r="D6">
        <v>90900244</v>
      </c>
    </row>
    <row r="7" spans="1:4" x14ac:dyDescent="0.2">
      <c r="A7">
        <v>10000000</v>
      </c>
      <c r="B7">
        <v>32</v>
      </c>
      <c r="C7">
        <v>192693221</v>
      </c>
      <c r="D7">
        <v>68638764</v>
      </c>
    </row>
    <row r="8" spans="1:4" x14ac:dyDescent="0.2">
      <c r="A8">
        <v>10000000</v>
      </c>
      <c r="B8">
        <v>64</v>
      </c>
      <c r="C8">
        <v>255675638</v>
      </c>
      <c r="D8">
        <v>79958504</v>
      </c>
    </row>
    <row r="9" spans="1:4" x14ac:dyDescent="0.2">
      <c r="A9">
        <v>10000000</v>
      </c>
      <c r="B9">
        <v>128</v>
      </c>
      <c r="C9">
        <v>255743958</v>
      </c>
      <c r="D9">
        <v>84407798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 s="2">
        <f>($A13*4)/C2</f>
        <v>0.49066119036441025</v>
      </c>
      <c r="D13" s="2">
        <f>($A13*4)/D2</f>
        <v>0.49440199131278845</v>
      </c>
    </row>
    <row r="14" spans="1:4" x14ac:dyDescent="0.2">
      <c r="A14">
        <f t="shared" ref="A14:B20" si="0">A3</f>
        <v>10000000</v>
      </c>
      <c r="B14">
        <f t="shared" si="0"/>
        <v>2</v>
      </c>
      <c r="C14" s="2">
        <f t="shared" ref="C14:D20" si="1">($A14*4)/C3</f>
        <v>0.42510708819520338</v>
      </c>
      <c r="D14" s="2">
        <f t="shared" si="1"/>
        <v>0.49628249054454682</v>
      </c>
    </row>
    <row r="15" spans="1:4" x14ac:dyDescent="0.2">
      <c r="A15">
        <f t="shared" si="0"/>
        <v>10000000</v>
      </c>
      <c r="B15">
        <f t="shared" si="0"/>
        <v>4</v>
      </c>
      <c r="C15" s="2">
        <f t="shared" si="1"/>
        <v>0.48444673463946875</v>
      </c>
      <c r="D15" s="2">
        <f t="shared" si="1"/>
        <v>0.4252802213906765</v>
      </c>
    </row>
    <row r="16" spans="1:4" x14ac:dyDescent="0.2">
      <c r="A16">
        <f t="shared" si="0"/>
        <v>10000000</v>
      </c>
      <c r="B16">
        <f t="shared" si="0"/>
        <v>8</v>
      </c>
      <c r="C16" s="2">
        <f t="shared" si="1"/>
        <v>0.51117425646701253</v>
      </c>
      <c r="D16" s="2">
        <f t="shared" si="1"/>
        <v>0.50137582540248693</v>
      </c>
    </row>
    <row r="17" spans="1:4" x14ac:dyDescent="0.2">
      <c r="A17">
        <f t="shared" si="0"/>
        <v>10000000</v>
      </c>
      <c r="B17">
        <f t="shared" si="0"/>
        <v>16</v>
      </c>
      <c r="C17" s="2">
        <f t="shared" si="1"/>
        <v>0.43479004738624549</v>
      </c>
      <c r="D17" s="2">
        <f t="shared" si="1"/>
        <v>0.44004282320738325</v>
      </c>
    </row>
    <row r="18" spans="1:4" x14ac:dyDescent="0.2">
      <c r="A18">
        <f t="shared" si="0"/>
        <v>10000000</v>
      </c>
      <c r="B18">
        <f t="shared" si="0"/>
        <v>32</v>
      </c>
      <c r="C18" s="2">
        <f t="shared" si="1"/>
        <v>0.20758384644989664</v>
      </c>
      <c r="D18" s="2">
        <f t="shared" si="1"/>
        <v>0.58276107652521247</v>
      </c>
    </row>
    <row r="19" spans="1:4" x14ac:dyDescent="0.2">
      <c r="A19">
        <f t="shared" si="0"/>
        <v>10000000</v>
      </c>
      <c r="B19">
        <f t="shared" si="0"/>
        <v>64</v>
      </c>
      <c r="C19" s="2">
        <f t="shared" si="1"/>
        <v>0.15644822601361807</v>
      </c>
      <c r="D19" s="2">
        <f t="shared" si="1"/>
        <v>0.5002594845946593</v>
      </c>
    </row>
    <row r="20" spans="1:4" x14ac:dyDescent="0.2">
      <c r="A20">
        <f t="shared" si="0"/>
        <v>10000000</v>
      </c>
      <c r="B20">
        <f t="shared" si="0"/>
        <v>128</v>
      </c>
      <c r="C20" s="2">
        <f t="shared" si="1"/>
        <v>0.15640643209252278</v>
      </c>
      <c r="D20" s="2">
        <f t="shared" si="1"/>
        <v>0.47388986500986557</v>
      </c>
    </row>
    <row r="21" spans="1:4" x14ac:dyDescent="0.2">
      <c r="C21" s="2"/>
      <c r="D21" s="2"/>
    </row>
    <row r="22" spans="1:4" x14ac:dyDescent="0.2">
      <c r="A22" t="s">
        <v>16</v>
      </c>
      <c r="C22" s="2"/>
      <c r="D22" s="2"/>
    </row>
    <row r="23" spans="1:4" x14ac:dyDescent="0.2">
      <c r="A23">
        <f>A13</f>
        <v>10000000</v>
      </c>
      <c r="B23">
        <f>B13</f>
        <v>1</v>
      </c>
      <c r="C23" s="2">
        <f>C13*1000000/1024/1024</f>
        <v>0.46793097530785582</v>
      </c>
      <c r="D23" s="2">
        <f>D13*1000000/1024/1024</f>
        <v>0.47149848109511228</v>
      </c>
    </row>
    <row r="24" spans="1:4" x14ac:dyDescent="0.2">
      <c r="A24">
        <f t="shared" ref="A24:B29" si="2">A14</f>
        <v>10000000</v>
      </c>
      <c r="B24">
        <f t="shared" si="2"/>
        <v>2</v>
      </c>
      <c r="C24" s="2">
        <f t="shared" ref="C24:D30" si="3">C14*1000000/1024/1024</f>
        <v>0.40541371173401203</v>
      </c>
      <c r="D24" s="2">
        <f t="shared" si="3"/>
        <v>0.4732918649144619</v>
      </c>
    </row>
    <row r="25" spans="1:4" x14ac:dyDescent="0.2">
      <c r="A25">
        <f t="shared" si="2"/>
        <v>10000000</v>
      </c>
      <c r="B25">
        <f t="shared" si="2"/>
        <v>4</v>
      </c>
      <c r="C25" s="2">
        <f t="shared" si="3"/>
        <v>0.46200440849253532</v>
      </c>
      <c r="D25" s="2">
        <f t="shared" si="3"/>
        <v>0.40557882441585208</v>
      </c>
    </row>
    <row r="26" spans="1:4" x14ac:dyDescent="0.2">
      <c r="A26">
        <f t="shared" si="2"/>
        <v>10000000</v>
      </c>
      <c r="B26">
        <f t="shared" si="2"/>
        <v>8</v>
      </c>
      <c r="C26" s="2">
        <f t="shared" si="3"/>
        <v>0.48749375960065128</v>
      </c>
      <c r="D26" s="2">
        <f t="shared" si="3"/>
        <v>0.4781492475533361</v>
      </c>
    </row>
    <row r="27" spans="1:4" x14ac:dyDescent="0.2">
      <c r="A27">
        <f t="shared" si="2"/>
        <v>10000000</v>
      </c>
      <c r="B27">
        <f t="shared" si="2"/>
        <v>16</v>
      </c>
      <c r="C27" s="2">
        <f t="shared" si="3"/>
        <v>0.41464810122131873</v>
      </c>
      <c r="D27" s="2">
        <f t="shared" si="3"/>
        <v>0.41965753861177757</v>
      </c>
    </row>
    <row r="28" spans="1:4" x14ac:dyDescent="0.2">
      <c r="A28">
        <f t="shared" si="2"/>
        <v>10000000</v>
      </c>
      <c r="B28">
        <f t="shared" si="2"/>
        <v>32</v>
      </c>
      <c r="C28" s="2">
        <f t="shared" si="3"/>
        <v>0.19796738286008514</v>
      </c>
      <c r="D28" s="2">
        <f t="shared" si="3"/>
        <v>0.55576427128335237</v>
      </c>
    </row>
    <row r="29" spans="1:4" x14ac:dyDescent="0.2">
      <c r="A29">
        <f t="shared" si="2"/>
        <v>10000000</v>
      </c>
      <c r="B29">
        <f t="shared" si="2"/>
        <v>64</v>
      </c>
      <c r="C29" s="2">
        <f t="shared" si="3"/>
        <v>0.14920065499650773</v>
      </c>
      <c r="D29" s="2">
        <f t="shared" si="3"/>
        <v>0.47708462199655466</v>
      </c>
    </row>
    <row r="30" spans="1:4" x14ac:dyDescent="0.2">
      <c r="A30">
        <f>A20</f>
        <v>10000000</v>
      </c>
      <c r="B30">
        <f>B20</f>
        <v>128</v>
      </c>
      <c r="C30" s="2">
        <f t="shared" si="3"/>
        <v>0.14916079720737721</v>
      </c>
      <c r="D30" s="2">
        <f t="shared" si="3"/>
        <v>0.45193659306513362</v>
      </c>
    </row>
    <row r="31" spans="1:4" x14ac:dyDescent="0.2">
      <c r="C31" s="2"/>
      <c r="D31" s="2"/>
    </row>
    <row r="32" spans="1:4" x14ac:dyDescent="0.2">
      <c r="A32" t="s">
        <v>20</v>
      </c>
    </row>
    <row r="33" spans="1:4" x14ac:dyDescent="0.2">
      <c r="A33">
        <f>A23</f>
        <v>10000000</v>
      </c>
      <c r="B33">
        <f>B23</f>
        <v>1</v>
      </c>
      <c r="C33" s="2">
        <f>C23*1000/1024</f>
        <v>0.45696384307407795</v>
      </c>
      <c r="D33" s="2">
        <f>D23*1000/1024</f>
        <v>0.46044773544444556</v>
      </c>
    </row>
    <row r="34" spans="1:4" x14ac:dyDescent="0.2">
      <c r="A34">
        <f t="shared" ref="A34:B40" si="4">A24</f>
        <v>10000000</v>
      </c>
      <c r="B34">
        <f t="shared" si="4"/>
        <v>2</v>
      </c>
      <c r="C34" s="2">
        <f t="shared" ref="C34:D40" si="5">C24*1000/1024</f>
        <v>0.39591182786524615</v>
      </c>
      <c r="D34" s="2">
        <f t="shared" si="5"/>
        <v>0.46219908683052918</v>
      </c>
    </row>
    <row r="35" spans="1:4" x14ac:dyDescent="0.2">
      <c r="A35">
        <f t="shared" si="4"/>
        <v>10000000</v>
      </c>
      <c r="B35">
        <f t="shared" si="4"/>
        <v>4</v>
      </c>
      <c r="C35" s="2">
        <f t="shared" si="5"/>
        <v>0.45117618016849154</v>
      </c>
      <c r="D35" s="2">
        <f t="shared" si="5"/>
        <v>0.39607307071860554</v>
      </c>
    </row>
    <row r="36" spans="1:4" x14ac:dyDescent="0.2">
      <c r="A36">
        <f t="shared" si="4"/>
        <v>10000000</v>
      </c>
      <c r="B36">
        <f t="shared" si="4"/>
        <v>8</v>
      </c>
      <c r="C36" s="2">
        <f t="shared" si="5"/>
        <v>0.47606812461001102</v>
      </c>
      <c r="D36" s="2">
        <f t="shared" si="5"/>
        <v>0.46694262456380481</v>
      </c>
    </row>
    <row r="37" spans="1:4" x14ac:dyDescent="0.2">
      <c r="A37">
        <f t="shared" si="4"/>
        <v>10000000</v>
      </c>
      <c r="B37">
        <f t="shared" si="4"/>
        <v>16</v>
      </c>
      <c r="C37" s="2">
        <f t="shared" si="5"/>
        <v>0.40492978634894405</v>
      </c>
      <c r="D37" s="2">
        <f t="shared" si="5"/>
        <v>0.40982181505056403</v>
      </c>
    </row>
    <row r="38" spans="1:4" x14ac:dyDescent="0.2">
      <c r="A38">
        <f t="shared" si="4"/>
        <v>10000000</v>
      </c>
      <c r="B38">
        <f t="shared" si="4"/>
        <v>32</v>
      </c>
      <c r="C38" s="2">
        <f t="shared" si="5"/>
        <v>0.19332752232430189</v>
      </c>
      <c r="D38" s="2">
        <f t="shared" si="5"/>
        <v>0.54273854617514883</v>
      </c>
    </row>
    <row r="39" spans="1:4" x14ac:dyDescent="0.2">
      <c r="A39">
        <f t="shared" si="4"/>
        <v>10000000</v>
      </c>
      <c r="B39">
        <f t="shared" si="4"/>
        <v>64</v>
      </c>
      <c r="C39" s="2">
        <f t="shared" si="5"/>
        <v>0.14570376464502707</v>
      </c>
      <c r="D39" s="2">
        <f t="shared" si="5"/>
        <v>0.46590295116851038</v>
      </c>
    </row>
    <row r="40" spans="1:4" x14ac:dyDescent="0.2">
      <c r="A40">
        <f t="shared" si="4"/>
        <v>10000000</v>
      </c>
      <c r="B40">
        <f t="shared" si="4"/>
        <v>128</v>
      </c>
      <c r="C40" s="2">
        <f t="shared" si="5"/>
        <v>0.14566484102282931</v>
      </c>
      <c r="D40" s="2">
        <f t="shared" si="5"/>
        <v>0.44134432916516952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111" workbookViewId="0">
      <selection activeCell="A2" sqref="A2"/>
    </sheetView>
  </sheetViews>
  <sheetFormatPr baseColWidth="10" defaultRowHeight="16" x14ac:dyDescent="0.2"/>
  <cols>
    <col min="1" max="4" width="16" customWidth="1"/>
  </cols>
  <sheetData>
    <row r="1" spans="1:4" x14ac:dyDescent="0.2">
      <c r="A1" t="s">
        <v>0</v>
      </c>
      <c r="B1" t="s">
        <v>1</v>
      </c>
      <c r="C1" t="s">
        <v>21</v>
      </c>
      <c r="D1" t="s">
        <v>22</v>
      </c>
    </row>
    <row r="2" spans="1:4" x14ac:dyDescent="0.2">
      <c r="A2">
        <v>10000000</v>
      </c>
      <c r="B2">
        <v>1</v>
      </c>
      <c r="C2">
        <v>71058312</v>
      </c>
      <c r="D2">
        <v>49456977</v>
      </c>
    </row>
    <row r="3" spans="1:4" x14ac:dyDescent="0.2">
      <c r="A3">
        <v>10000000</v>
      </c>
      <c r="B3">
        <v>2</v>
      </c>
      <c r="C3">
        <v>52669208</v>
      </c>
      <c r="D3">
        <v>71669567</v>
      </c>
    </row>
    <row r="4" spans="1:4" x14ac:dyDescent="0.2">
      <c r="A4">
        <v>10000000</v>
      </c>
      <c r="B4">
        <v>4</v>
      </c>
      <c r="C4">
        <v>64869758</v>
      </c>
      <c r="D4">
        <v>52881918</v>
      </c>
    </row>
    <row r="5" spans="1:4" x14ac:dyDescent="0.2">
      <c r="A5">
        <v>10000000</v>
      </c>
      <c r="B5">
        <v>8</v>
      </c>
      <c r="C5">
        <v>71640292</v>
      </c>
      <c r="D5">
        <v>48763724</v>
      </c>
    </row>
    <row r="6" spans="1:4" x14ac:dyDescent="0.2">
      <c r="A6">
        <v>10000000</v>
      </c>
      <c r="B6">
        <v>16</v>
      </c>
      <c r="C6">
        <v>72198687</v>
      </c>
      <c r="D6">
        <v>46879630</v>
      </c>
    </row>
    <row r="7" spans="1:4" x14ac:dyDescent="0.2">
      <c r="A7">
        <v>10000000</v>
      </c>
      <c r="B7">
        <v>32</v>
      </c>
      <c r="C7">
        <v>203101080</v>
      </c>
      <c r="D7">
        <v>48825777</v>
      </c>
    </row>
    <row r="8" spans="1:4" x14ac:dyDescent="0.2">
      <c r="A8">
        <v>10000000</v>
      </c>
      <c r="B8">
        <v>64</v>
      </c>
      <c r="C8">
        <v>226525255</v>
      </c>
      <c r="D8">
        <v>45636648</v>
      </c>
    </row>
    <row r="9" spans="1:4" x14ac:dyDescent="0.2">
      <c r="A9">
        <v>10000000</v>
      </c>
      <c r="B9">
        <v>128</v>
      </c>
      <c r="C9">
        <v>402608452</v>
      </c>
      <c r="D9">
        <v>48511808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</row>
    <row r="14" spans="1:4" x14ac:dyDescent="0.2">
      <c r="A14">
        <f t="shared" ref="A14:B14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</row>
    <row r="15" spans="1:4" x14ac:dyDescent="0.2">
      <c r="A15">
        <f t="shared" ref="A15:B15" si="2">A4</f>
        <v>10000000</v>
      </c>
      <c r="B15">
        <f t="shared" si="2"/>
        <v>4</v>
      </c>
      <c r="C15" s="2">
        <f t="shared" si="1"/>
        <v>0.61662015141169479</v>
      </c>
      <c r="D15" s="2">
        <f t="shared" si="1"/>
        <v>0.75640221672746444</v>
      </c>
    </row>
    <row r="16" spans="1:4" x14ac:dyDescent="0.2">
      <c r="A16">
        <f t="shared" ref="A16:B16" si="3">A5</f>
        <v>10000000</v>
      </c>
      <c r="B16">
        <f t="shared" si="3"/>
        <v>8</v>
      </c>
      <c r="C16" s="2">
        <f t="shared" si="1"/>
        <v>0.55834501623751054</v>
      </c>
      <c r="D16" s="2">
        <f t="shared" si="1"/>
        <v>0.82028189643596539</v>
      </c>
    </row>
    <row r="17" spans="1:4" x14ac:dyDescent="0.2">
      <c r="A17">
        <f t="shared" ref="A17:B17" si="4">A6</f>
        <v>10000000</v>
      </c>
      <c r="B17">
        <f t="shared" si="4"/>
        <v>16</v>
      </c>
      <c r="C17" s="2">
        <f t="shared" si="1"/>
        <v>0.55402669580403863</v>
      </c>
      <c r="D17" s="2">
        <f t="shared" si="1"/>
        <v>0.8532490550799996</v>
      </c>
    </row>
    <row r="18" spans="1:4" x14ac:dyDescent="0.2">
      <c r="A18">
        <f t="shared" ref="A18:B18" si="5">A7</f>
        <v>10000000</v>
      </c>
      <c r="B18">
        <f t="shared" si="5"/>
        <v>32</v>
      </c>
      <c r="C18" s="2">
        <f t="shared" si="1"/>
        <v>0.19694626931575154</v>
      </c>
      <c r="D18" s="2">
        <f t="shared" si="1"/>
        <v>0.81923939479754726</v>
      </c>
    </row>
    <row r="19" spans="1:4" x14ac:dyDescent="0.2">
      <c r="A19">
        <f t="shared" ref="A19:B19" si="6">A8</f>
        <v>10000000</v>
      </c>
      <c r="B19">
        <f t="shared" si="6"/>
        <v>64</v>
      </c>
      <c r="C19" s="2">
        <f t="shared" si="1"/>
        <v>0.17658075255229269</v>
      </c>
      <c r="D19" s="2">
        <f t="shared" si="1"/>
        <v>0.87648856243780215</v>
      </c>
    </row>
    <row r="20" spans="1:4" x14ac:dyDescent="0.2">
      <c r="A20">
        <f t="shared" ref="A20:B20" si="7">A9</f>
        <v>10000000</v>
      </c>
      <c r="B20">
        <f t="shared" si="7"/>
        <v>128</v>
      </c>
      <c r="C20" s="2">
        <f t="shared" si="1"/>
        <v>9.935211196212046E-2</v>
      </c>
      <c r="D20" s="2">
        <f t="shared" si="1"/>
        <v>0.82454152193214481</v>
      </c>
    </row>
    <row r="21" spans="1:4" x14ac:dyDescent="0.2">
      <c r="C21" s="2"/>
      <c r="D21" s="2"/>
    </row>
    <row r="22" spans="1:4" x14ac:dyDescent="0.2">
      <c r="A22" t="s">
        <v>16</v>
      </c>
      <c r="C22" s="2"/>
      <c r="D22" s="2"/>
    </row>
    <row r="23" spans="1:4" x14ac:dyDescent="0.2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</row>
    <row r="24" spans="1:4" x14ac:dyDescent="0.2">
      <c r="A24">
        <f t="shared" ref="A24:B29" si="8">A14</f>
        <v>10000000</v>
      </c>
      <c r="B24">
        <f t="shared" si="8"/>
        <v>2</v>
      </c>
      <c r="C24" s="2">
        <f t="shared" ref="C24:D30" si="9">C14*1000000/1024/1024</f>
        <v>0.7242746588528538</v>
      </c>
      <c r="D24" s="2">
        <f t="shared" si="9"/>
        <v>0.53226179887831604</v>
      </c>
    </row>
    <row r="25" spans="1:4" x14ac:dyDescent="0.2">
      <c r="A25">
        <f t="shared" si="8"/>
        <v>10000000</v>
      </c>
      <c r="B25">
        <f t="shared" si="8"/>
        <v>4</v>
      </c>
      <c r="C25" s="2">
        <f t="shared" si="9"/>
        <v>0.58805480137986643</v>
      </c>
      <c r="D25" s="2">
        <f t="shared" si="9"/>
        <v>0.72136136696573683</v>
      </c>
    </row>
    <row r="26" spans="1:4" x14ac:dyDescent="0.2">
      <c r="A26">
        <f t="shared" si="8"/>
        <v>10000000</v>
      </c>
      <c r="B26">
        <f t="shared" si="8"/>
        <v>8</v>
      </c>
      <c r="C26" s="2">
        <f t="shared" si="9"/>
        <v>0.53247930167914437</v>
      </c>
      <c r="D26" s="2">
        <f t="shared" si="9"/>
        <v>0.78228177684399169</v>
      </c>
    </row>
    <row r="27" spans="1:4" x14ac:dyDescent="0.2">
      <c r="A27">
        <f t="shared" si="8"/>
        <v>10000000</v>
      </c>
      <c r="B27">
        <f t="shared" si="8"/>
        <v>16</v>
      </c>
      <c r="C27" s="2">
        <f t="shared" si="9"/>
        <v>0.52836103039172999</v>
      </c>
      <c r="D27" s="2">
        <f t="shared" si="9"/>
        <v>0.81372170932769738</v>
      </c>
    </row>
    <row r="28" spans="1:4" x14ac:dyDescent="0.2">
      <c r="A28">
        <f t="shared" si="8"/>
        <v>10000000</v>
      </c>
      <c r="B28">
        <f t="shared" si="8"/>
        <v>32</v>
      </c>
      <c r="C28" s="2">
        <f t="shared" si="9"/>
        <v>0.18782259875846055</v>
      </c>
      <c r="D28" s="2">
        <f t="shared" si="9"/>
        <v>0.78128756980662084</v>
      </c>
    </row>
    <row r="29" spans="1:4" x14ac:dyDescent="0.2">
      <c r="A29">
        <f t="shared" si="8"/>
        <v>10000000</v>
      </c>
      <c r="B29">
        <f t="shared" si="8"/>
        <v>64</v>
      </c>
      <c r="C29" s="2">
        <f t="shared" si="9"/>
        <v>0.16840052848080891</v>
      </c>
      <c r="D29" s="2">
        <f t="shared" si="9"/>
        <v>0.83588463062076779</v>
      </c>
    </row>
    <row r="30" spans="1:4" x14ac:dyDescent="0.2">
      <c r="A30">
        <f>A20</f>
        <v>10000000</v>
      </c>
      <c r="B30">
        <f>B20</f>
        <v>128</v>
      </c>
      <c r="C30" s="2">
        <f t="shared" si="9"/>
        <v>9.4749557458992439E-2</v>
      </c>
      <c r="D30" s="2">
        <f t="shared" si="9"/>
        <v>0.78634407227720715</v>
      </c>
    </row>
    <row r="31" spans="1:4" x14ac:dyDescent="0.2">
      <c r="C31" s="2"/>
      <c r="D31" s="2"/>
    </row>
    <row r="32" spans="1:4" x14ac:dyDescent="0.2">
      <c r="A32" t="s">
        <v>20</v>
      </c>
    </row>
    <row r="33" spans="1:4" x14ac:dyDescent="0.2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</row>
    <row r="34" spans="1:4" x14ac:dyDescent="0.2">
      <c r="A34">
        <f t="shared" ref="A34:B34" si="10">A24</f>
        <v>10000000</v>
      </c>
      <c r="B34">
        <f t="shared" si="10"/>
        <v>2</v>
      </c>
      <c r="C34" s="2">
        <f t="shared" ref="C34:D34" si="11">C24*1000/1024</f>
        <v>0.70729947153599004</v>
      </c>
      <c r="D34" s="2">
        <f t="shared" si="11"/>
        <v>0.51978691296710555</v>
      </c>
    </row>
    <row r="35" spans="1:4" x14ac:dyDescent="0.2">
      <c r="A35">
        <f t="shared" ref="A35:B35" si="12">A25</f>
        <v>10000000</v>
      </c>
      <c r="B35">
        <f t="shared" si="12"/>
        <v>4</v>
      </c>
      <c r="C35" s="2">
        <f t="shared" ref="C35:D35" si="13">C25*1000/1024</f>
        <v>0.57427226697252576</v>
      </c>
      <c r="D35" s="2">
        <f t="shared" si="13"/>
        <v>0.70445445992747735</v>
      </c>
    </row>
    <row r="36" spans="1:4" x14ac:dyDescent="0.2">
      <c r="A36">
        <f t="shared" ref="A36:B36" si="14">A26</f>
        <v>10000000</v>
      </c>
      <c r="B36">
        <f t="shared" si="14"/>
        <v>8</v>
      </c>
      <c r="C36" s="2">
        <f t="shared" ref="C36:D36" si="15">C26*1000/1024</f>
        <v>0.51999931804603938</v>
      </c>
      <c r="D36" s="2">
        <f t="shared" si="15"/>
        <v>0.76394704769921062</v>
      </c>
    </row>
    <row r="37" spans="1:4" x14ac:dyDescent="0.2">
      <c r="A37">
        <f t="shared" ref="A37:B37" si="16">A27</f>
        <v>10000000</v>
      </c>
      <c r="B37">
        <f t="shared" si="16"/>
        <v>16</v>
      </c>
      <c r="C37" s="2">
        <f t="shared" ref="C37:D37" si="17">C27*1000/1024</f>
        <v>0.5159775687419238</v>
      </c>
      <c r="D37" s="2">
        <f t="shared" si="17"/>
        <v>0.79465010676532943</v>
      </c>
    </row>
    <row r="38" spans="1:4" x14ac:dyDescent="0.2">
      <c r="A38">
        <f t="shared" ref="A38:B38" si="18">A28</f>
        <v>10000000</v>
      </c>
      <c r="B38">
        <f t="shared" si="18"/>
        <v>32</v>
      </c>
      <c r="C38" s="2">
        <f t="shared" ref="C38:D38" si="19">C28*1000/1024</f>
        <v>0.18342050660005912</v>
      </c>
      <c r="D38" s="2">
        <f t="shared" si="19"/>
        <v>0.76297614238927813</v>
      </c>
    </row>
    <row r="39" spans="1:4" x14ac:dyDescent="0.2">
      <c r="A39">
        <f t="shared" ref="A39:B39" si="20">A29</f>
        <v>10000000</v>
      </c>
      <c r="B39">
        <f t="shared" si="20"/>
        <v>64</v>
      </c>
      <c r="C39" s="2">
        <f t="shared" ref="C39:D39" si="21">C29*1000/1024</f>
        <v>0.16445364109453994</v>
      </c>
      <c r="D39" s="2">
        <f t="shared" si="21"/>
        <v>0.81629358459059354</v>
      </c>
    </row>
    <row r="40" spans="1:4" x14ac:dyDescent="0.2">
      <c r="A40">
        <f t="shared" ref="A40:B40" si="22">A30</f>
        <v>10000000</v>
      </c>
      <c r="B40">
        <f t="shared" si="22"/>
        <v>128</v>
      </c>
      <c r="C40" s="2">
        <f t="shared" ref="C40:D40" si="23">C30*1000/1024</f>
        <v>9.2528864706047306E-2</v>
      </c>
      <c r="D40" s="2">
        <f t="shared" si="23"/>
        <v>0.7679141330832101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workbookViewId="0">
      <selection activeCell="K62" sqref="K62"/>
    </sheetView>
  </sheetViews>
  <sheetFormatPr baseColWidth="10" defaultRowHeight="16" x14ac:dyDescent="0.2"/>
  <cols>
    <col min="8" max="8" width="13.6640625" style="6" customWidth="1"/>
    <col min="11" max="11" width="13.6640625" style="6" customWidth="1"/>
  </cols>
  <sheetData>
    <row r="1" spans="1:18" x14ac:dyDescent="0.2">
      <c r="A1" s="5" t="s">
        <v>37</v>
      </c>
      <c r="B1" t="s">
        <v>38</v>
      </c>
      <c r="C1">
        <v>5</v>
      </c>
      <c r="D1" t="s">
        <v>39</v>
      </c>
      <c r="E1" t="s">
        <v>39</v>
      </c>
      <c r="H1" s="6" t="s">
        <v>43</v>
      </c>
      <c r="I1" t="s">
        <v>42</v>
      </c>
      <c r="K1" s="6" t="s">
        <v>45</v>
      </c>
      <c r="L1" t="s">
        <v>44</v>
      </c>
      <c r="O1">
        <v>1</v>
      </c>
      <c r="P1">
        <v>17723884</v>
      </c>
      <c r="Q1">
        <v>1</v>
      </c>
      <c r="R1">
        <v>15781180.199999999</v>
      </c>
    </row>
    <row r="2" spans="1:18" x14ac:dyDescent="0.2">
      <c r="A2" s="5"/>
      <c r="B2" t="s">
        <v>35</v>
      </c>
      <c r="C2">
        <v>1</v>
      </c>
      <c r="D2">
        <v>13431345</v>
      </c>
      <c r="F2">
        <v>1000000</v>
      </c>
      <c r="G2">
        <v>1</v>
      </c>
      <c r="H2">
        <v>17723884</v>
      </c>
      <c r="I2">
        <v>15781180.199999999</v>
      </c>
      <c r="K2">
        <v>10671553</v>
      </c>
      <c r="L2">
        <v>12244178</v>
      </c>
      <c r="O2">
        <v>2</v>
      </c>
      <c r="P2">
        <v>25698633</v>
      </c>
      <c r="Q2">
        <v>2</v>
      </c>
      <c r="R2">
        <v>18766955.399999999</v>
      </c>
    </row>
    <row r="3" spans="1:18" x14ac:dyDescent="0.2">
      <c r="A3" s="5"/>
      <c r="B3" t="s">
        <v>35</v>
      </c>
      <c r="C3">
        <v>1</v>
      </c>
      <c r="D3">
        <v>14519220</v>
      </c>
      <c r="F3">
        <v>1000000</v>
      </c>
      <c r="G3">
        <f>G2*2</f>
        <v>2</v>
      </c>
      <c r="H3">
        <v>25698633</v>
      </c>
      <c r="I3">
        <v>18766955.399999999</v>
      </c>
      <c r="K3">
        <v>19822897</v>
      </c>
      <c r="L3">
        <v>10357804</v>
      </c>
      <c r="O3">
        <v>4</v>
      </c>
      <c r="P3">
        <v>19475973.399999999</v>
      </c>
      <c r="Q3">
        <v>4</v>
      </c>
      <c r="R3">
        <v>20509677.800000001</v>
      </c>
    </row>
    <row r="4" spans="1:18" x14ac:dyDescent="0.2">
      <c r="A4" s="5"/>
      <c r="B4" t="s">
        <v>35</v>
      </c>
      <c r="C4">
        <v>1</v>
      </c>
      <c r="D4">
        <v>15513238</v>
      </c>
      <c r="F4">
        <v>1000000</v>
      </c>
      <c r="G4">
        <f t="shared" ref="G4:G9" si="0">G3*2</f>
        <v>4</v>
      </c>
      <c r="H4">
        <v>19475973.399999999</v>
      </c>
      <c r="I4">
        <v>20509677.800000001</v>
      </c>
      <c r="K4">
        <v>20163594</v>
      </c>
      <c r="L4">
        <v>13178930</v>
      </c>
      <c r="O4">
        <v>8</v>
      </c>
      <c r="P4">
        <v>18282965.199999999</v>
      </c>
      <c r="Q4">
        <v>8</v>
      </c>
      <c r="R4">
        <v>14269199.199999999</v>
      </c>
    </row>
    <row r="5" spans="1:18" x14ac:dyDescent="0.2">
      <c r="A5" s="5"/>
      <c r="B5" t="s">
        <v>35</v>
      </c>
      <c r="C5">
        <v>1</v>
      </c>
      <c r="D5">
        <v>17041047</v>
      </c>
      <c r="F5">
        <v>1000000</v>
      </c>
      <c r="G5">
        <f t="shared" si="0"/>
        <v>8</v>
      </c>
      <c r="H5">
        <v>18282965.199999999</v>
      </c>
      <c r="I5">
        <v>14269199.199999999</v>
      </c>
      <c r="K5">
        <v>10761071</v>
      </c>
      <c r="L5">
        <v>10470447</v>
      </c>
      <c r="O5">
        <v>16</v>
      </c>
      <c r="P5">
        <v>22005803.600000001</v>
      </c>
      <c r="Q5">
        <v>16</v>
      </c>
      <c r="R5">
        <v>14080271.6</v>
      </c>
    </row>
    <row r="6" spans="1:18" x14ac:dyDescent="0.2">
      <c r="A6" s="5"/>
      <c r="B6" t="s">
        <v>35</v>
      </c>
      <c r="C6">
        <v>1</v>
      </c>
      <c r="D6">
        <v>28114570</v>
      </c>
      <c r="F6">
        <v>1000000</v>
      </c>
      <c r="G6">
        <f t="shared" si="0"/>
        <v>16</v>
      </c>
      <c r="H6">
        <v>22005803.600000001</v>
      </c>
      <c r="I6">
        <v>14080271.6</v>
      </c>
      <c r="K6">
        <v>10179359</v>
      </c>
      <c r="L6">
        <v>11634835</v>
      </c>
      <c r="O6">
        <v>32</v>
      </c>
      <c r="P6">
        <v>22454000.399999999</v>
      </c>
      <c r="Q6">
        <v>32</v>
      </c>
      <c r="R6">
        <v>12893557.800000001</v>
      </c>
    </row>
    <row r="7" spans="1:18" x14ac:dyDescent="0.2">
      <c r="A7" s="5"/>
      <c r="B7" t="s">
        <v>35</v>
      </c>
      <c r="C7">
        <v>2</v>
      </c>
      <c r="D7">
        <v>14700817</v>
      </c>
      <c r="F7">
        <v>1000000</v>
      </c>
      <c r="G7">
        <f t="shared" si="0"/>
        <v>32</v>
      </c>
      <c r="H7">
        <v>22454000.399999999</v>
      </c>
      <c r="I7">
        <v>12893557.800000001</v>
      </c>
      <c r="K7">
        <v>23118615</v>
      </c>
      <c r="L7">
        <v>12632394</v>
      </c>
      <c r="O7">
        <v>64</v>
      </c>
      <c r="P7">
        <v>66226745</v>
      </c>
      <c r="Q7">
        <v>64</v>
      </c>
      <c r="R7">
        <v>14532714.6</v>
      </c>
    </row>
    <row r="8" spans="1:18" x14ac:dyDescent="0.2">
      <c r="A8" s="5"/>
      <c r="B8" t="s">
        <v>35</v>
      </c>
      <c r="C8">
        <v>2</v>
      </c>
      <c r="D8">
        <v>15596892</v>
      </c>
      <c r="F8">
        <v>1000000</v>
      </c>
      <c r="G8">
        <f t="shared" si="0"/>
        <v>64</v>
      </c>
      <c r="H8">
        <v>66226745</v>
      </c>
      <c r="I8">
        <v>14532714.6</v>
      </c>
      <c r="K8">
        <v>35160960</v>
      </c>
      <c r="L8">
        <v>14942248</v>
      </c>
      <c r="O8">
        <v>128</v>
      </c>
      <c r="P8">
        <v>40587950</v>
      </c>
      <c r="Q8">
        <v>128</v>
      </c>
      <c r="R8">
        <v>11953830.800000001</v>
      </c>
    </row>
    <row r="9" spans="1:18" x14ac:dyDescent="0.2">
      <c r="A9" s="5"/>
      <c r="B9" t="s">
        <v>35</v>
      </c>
      <c r="C9">
        <v>2</v>
      </c>
      <c r="D9">
        <v>23766899</v>
      </c>
      <c r="F9">
        <v>1000000</v>
      </c>
      <c r="G9">
        <f t="shared" si="0"/>
        <v>128</v>
      </c>
      <c r="H9">
        <v>40587950</v>
      </c>
      <c r="I9">
        <v>11953830.800000001</v>
      </c>
      <c r="K9">
        <v>34686988</v>
      </c>
      <c r="L9">
        <v>11760295</v>
      </c>
    </row>
    <row r="10" spans="1:18" x14ac:dyDescent="0.2">
      <c r="A10" s="5"/>
      <c r="B10" t="s">
        <v>35</v>
      </c>
      <c r="C10">
        <v>4</v>
      </c>
      <c r="D10">
        <v>17283595</v>
      </c>
    </row>
    <row r="11" spans="1:18" x14ac:dyDescent="0.2">
      <c r="A11" s="5"/>
      <c r="B11" t="s">
        <v>35</v>
      </c>
      <c r="C11">
        <v>2</v>
      </c>
      <c r="D11">
        <v>32499255</v>
      </c>
      <c r="G11" s="1" t="s">
        <v>19</v>
      </c>
      <c r="H11"/>
      <c r="I11" t="s">
        <v>46</v>
      </c>
      <c r="K11"/>
    </row>
    <row r="12" spans="1:18" x14ac:dyDescent="0.2">
      <c r="A12" s="5"/>
      <c r="B12" t="s">
        <v>35</v>
      </c>
      <c r="C12">
        <v>4</v>
      </c>
      <c r="D12">
        <v>18425162</v>
      </c>
      <c r="F12" t="s">
        <v>17</v>
      </c>
      <c r="H12"/>
      <c r="K12"/>
    </row>
    <row r="13" spans="1:18" x14ac:dyDescent="0.2">
      <c r="A13" s="5"/>
      <c r="B13" t="s">
        <v>35</v>
      </c>
      <c r="C13">
        <v>4</v>
      </c>
      <c r="D13">
        <v>16193250</v>
      </c>
      <c r="F13">
        <f>F2</f>
        <v>1000000</v>
      </c>
      <c r="G13">
        <f>G2</f>
        <v>1</v>
      </c>
      <c r="H13" s="2">
        <f>($F13*4 * 5)/H2</f>
        <v>1.1284208359747785</v>
      </c>
      <c r="I13" s="2">
        <f>($F13*4 * 5)/I2</f>
        <v>1.2673323380465551</v>
      </c>
      <c r="J13" s="2"/>
      <c r="K13" s="2">
        <f>($F13*4)/K2</f>
        <v>0.37482829350142383</v>
      </c>
      <c r="L13" s="2">
        <f>($F13*4)/L2</f>
        <v>0.32668587470714655</v>
      </c>
      <c r="M13" s="2"/>
    </row>
    <row r="14" spans="1:18" x14ac:dyDescent="0.2">
      <c r="A14" s="5"/>
      <c r="B14" t="s">
        <v>35</v>
      </c>
      <c r="C14">
        <v>8</v>
      </c>
      <c r="D14">
        <v>11569821</v>
      </c>
      <c r="F14">
        <f t="shared" ref="F14:G20" si="1">F3</f>
        <v>1000000</v>
      </c>
      <c r="G14">
        <f t="shared" si="1"/>
        <v>2</v>
      </c>
      <c r="H14" s="2">
        <f t="shared" ref="H14:I14" si="2">($F14*4 * 5)/H3</f>
        <v>0.77825151244426116</v>
      </c>
      <c r="I14" s="2">
        <f t="shared" si="2"/>
        <v>1.0657029642645179</v>
      </c>
      <c r="J14" s="2"/>
      <c r="K14" s="2">
        <f t="shared" ref="K14:L20" si="3">($F14*4)/K3</f>
        <v>0.2017868528500148</v>
      </c>
      <c r="L14" s="2">
        <f t="shared" si="3"/>
        <v>0.38618224480787627</v>
      </c>
      <c r="M14" s="2"/>
    </row>
    <row r="15" spans="1:18" x14ac:dyDescent="0.2">
      <c r="A15" s="5"/>
      <c r="B15" t="s">
        <v>35</v>
      </c>
      <c r="C15">
        <v>2</v>
      </c>
      <c r="D15">
        <v>41929302</v>
      </c>
      <c r="F15">
        <f t="shared" si="1"/>
        <v>1000000</v>
      </c>
      <c r="G15">
        <f t="shared" si="1"/>
        <v>4</v>
      </c>
      <c r="H15" s="2">
        <f t="shared" ref="H15:I15" si="4">($F15*4 * 5)/H4</f>
        <v>1.0269063111371881</v>
      </c>
      <c r="I15" s="2">
        <f t="shared" si="4"/>
        <v>0.97514939995790662</v>
      </c>
      <c r="J15" s="2"/>
      <c r="K15" s="2">
        <f t="shared" si="3"/>
        <v>0.19837733292983384</v>
      </c>
      <c r="L15" s="2">
        <f t="shared" si="3"/>
        <v>0.30351477699631152</v>
      </c>
      <c r="M15" s="2"/>
    </row>
    <row r="16" spans="1:18" x14ac:dyDescent="0.2">
      <c r="A16" s="5"/>
      <c r="B16" t="s">
        <v>35</v>
      </c>
      <c r="C16">
        <v>4</v>
      </c>
      <c r="D16">
        <v>26576568</v>
      </c>
      <c r="F16">
        <f t="shared" si="1"/>
        <v>1000000</v>
      </c>
      <c r="G16">
        <f t="shared" si="1"/>
        <v>8</v>
      </c>
      <c r="H16" s="2">
        <f t="shared" ref="H16:I16" si="5">($F16*4 * 5)/H5</f>
        <v>1.0939144597835804</v>
      </c>
      <c r="I16" s="2">
        <f t="shared" si="5"/>
        <v>1.4016203516172092</v>
      </c>
      <c r="J16" s="2"/>
      <c r="K16" s="2">
        <f t="shared" si="3"/>
        <v>0.37171021360234496</v>
      </c>
      <c r="L16" s="2">
        <f t="shared" si="3"/>
        <v>0.3820276249906045</v>
      </c>
      <c r="M16" s="2"/>
    </row>
    <row r="17" spans="1:13" x14ac:dyDescent="0.2">
      <c r="A17" s="5"/>
      <c r="B17" t="s">
        <v>35</v>
      </c>
      <c r="C17">
        <v>8</v>
      </c>
      <c r="D17">
        <v>16125780</v>
      </c>
      <c r="F17">
        <f t="shared" si="1"/>
        <v>1000000</v>
      </c>
      <c r="G17">
        <f t="shared" si="1"/>
        <v>16</v>
      </c>
      <c r="H17" s="2">
        <f t="shared" ref="H17:I17" si="6">($F17*4 * 5)/H6</f>
        <v>0.90885115415644258</v>
      </c>
      <c r="I17" s="2">
        <f t="shared" si="6"/>
        <v>1.4204271457377287</v>
      </c>
      <c r="J17" s="2"/>
      <c r="K17" s="2">
        <f t="shared" si="3"/>
        <v>0.3929520513030339</v>
      </c>
      <c r="L17" s="2">
        <f t="shared" si="3"/>
        <v>0.34379516340369243</v>
      </c>
      <c r="M17" s="2"/>
    </row>
    <row r="18" spans="1:13" x14ac:dyDescent="0.2">
      <c r="A18" s="5"/>
      <c r="B18" t="s">
        <v>35</v>
      </c>
      <c r="C18">
        <v>4</v>
      </c>
      <c r="D18">
        <v>18901292</v>
      </c>
      <c r="F18">
        <f t="shared" si="1"/>
        <v>1000000</v>
      </c>
      <c r="G18">
        <f t="shared" si="1"/>
        <v>32</v>
      </c>
      <c r="H18" s="2">
        <f t="shared" ref="H18:I18" si="7">($F18*4 * 5)/H7</f>
        <v>0.89070987991966022</v>
      </c>
      <c r="I18" s="2">
        <f t="shared" si="7"/>
        <v>1.5511622401072263</v>
      </c>
      <c r="J18" s="2"/>
      <c r="K18" s="2">
        <f t="shared" si="3"/>
        <v>0.17302074540364984</v>
      </c>
      <c r="L18" s="2">
        <f t="shared" si="3"/>
        <v>0.31664623506834888</v>
      </c>
      <c r="M18" s="2"/>
    </row>
    <row r="19" spans="1:13" x14ac:dyDescent="0.2">
      <c r="A19" s="5"/>
      <c r="B19" t="s">
        <v>35</v>
      </c>
      <c r="C19">
        <v>8</v>
      </c>
      <c r="D19">
        <v>14016446</v>
      </c>
      <c r="F19">
        <f t="shared" si="1"/>
        <v>1000000</v>
      </c>
      <c r="G19">
        <f t="shared" si="1"/>
        <v>64</v>
      </c>
      <c r="H19" s="2">
        <f t="shared" ref="H19:I19" si="8">($F19*4 * 5)/H8</f>
        <v>0.30199279762277309</v>
      </c>
      <c r="I19" s="2">
        <f t="shared" si="8"/>
        <v>1.376205378725321</v>
      </c>
      <c r="J19" s="2"/>
      <c r="K19" s="2">
        <f t="shared" si="3"/>
        <v>0.11376253663153679</v>
      </c>
      <c r="L19" s="2">
        <f t="shared" si="3"/>
        <v>0.26769733710750887</v>
      </c>
      <c r="M19" s="2"/>
    </row>
    <row r="20" spans="1:13" x14ac:dyDescent="0.2">
      <c r="A20" s="5"/>
      <c r="B20" t="s">
        <v>35</v>
      </c>
      <c r="C20">
        <v>8</v>
      </c>
      <c r="D20">
        <v>33261025</v>
      </c>
      <c r="F20">
        <f t="shared" si="1"/>
        <v>1000000</v>
      </c>
      <c r="G20">
        <f t="shared" si="1"/>
        <v>128</v>
      </c>
      <c r="H20" s="2">
        <f t="shared" ref="H20:I20" si="9">($F20*4 * 5)/H9</f>
        <v>0.4927570867708273</v>
      </c>
      <c r="I20" s="2">
        <f t="shared" si="9"/>
        <v>1.6731038220818717</v>
      </c>
      <c r="J20" s="2"/>
      <c r="K20" s="2">
        <f t="shared" si="3"/>
        <v>0.11531701743604836</v>
      </c>
      <c r="L20" s="2">
        <f t="shared" si="3"/>
        <v>0.34012752231130255</v>
      </c>
      <c r="M20" s="2"/>
    </row>
    <row r="21" spans="1:13" x14ac:dyDescent="0.2">
      <c r="A21" s="5"/>
      <c r="B21" t="s">
        <v>35</v>
      </c>
      <c r="C21">
        <v>8</v>
      </c>
      <c r="D21">
        <v>16441754</v>
      </c>
      <c r="H21" s="2"/>
      <c r="I21" s="2"/>
      <c r="J21" s="2"/>
      <c r="K21" s="2"/>
      <c r="L21" s="2"/>
      <c r="M21" s="2"/>
    </row>
    <row r="22" spans="1:13" x14ac:dyDescent="0.2">
      <c r="A22" s="5"/>
      <c r="B22" t="s">
        <v>35</v>
      </c>
      <c r="C22">
        <v>16</v>
      </c>
      <c r="D22">
        <v>43908950</v>
      </c>
      <c r="F22" t="s">
        <v>16</v>
      </c>
      <c r="H22" s="2"/>
      <c r="I22" s="2"/>
      <c r="J22" s="2"/>
      <c r="K22" s="2"/>
      <c r="L22" s="2"/>
      <c r="M22" s="2"/>
    </row>
    <row r="23" spans="1:13" x14ac:dyDescent="0.2">
      <c r="A23" s="5"/>
      <c r="B23" t="s">
        <v>35</v>
      </c>
      <c r="C23">
        <v>16</v>
      </c>
      <c r="D23">
        <v>20152305</v>
      </c>
      <c r="F23">
        <f>F13</f>
        <v>1000000</v>
      </c>
      <c r="G23">
        <f>G13</f>
        <v>1</v>
      </c>
      <c r="H23" s="2">
        <f>H13*1000000/1024/1024</f>
        <v>1.0761459693668161</v>
      </c>
      <c r="I23" s="2">
        <f>I13*1000000/1024/1024</f>
        <v>1.208622301146083</v>
      </c>
      <c r="J23" s="2"/>
      <c r="K23" s="2">
        <f>K13*1000000/1024/1024</f>
        <v>0.35746411657469163</v>
      </c>
      <c r="L23" s="2">
        <f>L13*1000000/1024/1024</f>
        <v>0.31155192824091582</v>
      </c>
      <c r="M23" s="2"/>
    </row>
    <row r="24" spans="1:13" x14ac:dyDescent="0.2">
      <c r="A24" s="5"/>
      <c r="B24" t="s">
        <v>35</v>
      </c>
      <c r="C24">
        <v>16</v>
      </c>
      <c r="D24">
        <v>15023122</v>
      </c>
      <c r="F24">
        <f t="shared" ref="F24:G29" si="10">F14</f>
        <v>1000000</v>
      </c>
      <c r="G24">
        <f t="shared" si="10"/>
        <v>2</v>
      </c>
      <c r="H24" s="2">
        <f t="shared" ref="H24:I30" si="11">H14*1000000/1024/1024</f>
        <v>0.74219847912241088</v>
      </c>
      <c r="I24" s="2">
        <f t="shared" si="11"/>
        <v>1.0163335459370784</v>
      </c>
      <c r="J24" s="2"/>
      <c r="K24" s="2">
        <f t="shared" ref="K24:L30" si="12">K14*1000000/1024/1024</f>
        <v>0.19243893895150643</v>
      </c>
      <c r="L24" s="2">
        <f t="shared" si="12"/>
        <v>0.36829208832538252</v>
      </c>
      <c r="M24" s="2"/>
    </row>
    <row r="25" spans="1:13" x14ac:dyDescent="0.2">
      <c r="A25" s="5"/>
      <c r="B25" t="s">
        <v>35</v>
      </c>
      <c r="C25">
        <v>16</v>
      </c>
      <c r="D25">
        <v>14591977</v>
      </c>
      <c r="F25">
        <f t="shared" si="10"/>
        <v>1000000</v>
      </c>
      <c r="G25">
        <f t="shared" si="10"/>
        <v>4</v>
      </c>
      <c r="H25" s="2">
        <f t="shared" si="11"/>
        <v>0.97933417428702174</v>
      </c>
      <c r="I25" s="2">
        <f t="shared" si="11"/>
        <v>0.92997493739882142</v>
      </c>
      <c r="J25" s="2"/>
      <c r="K25" s="2">
        <f t="shared" si="12"/>
        <v>0.18918736737235436</v>
      </c>
      <c r="L25" s="2">
        <f t="shared" si="12"/>
        <v>0.28945424747115278</v>
      </c>
      <c r="M25" s="2"/>
    </row>
    <row r="26" spans="1:13" x14ac:dyDescent="0.2">
      <c r="A26" s="5"/>
      <c r="B26" t="s">
        <v>35</v>
      </c>
      <c r="C26">
        <v>16</v>
      </c>
      <c r="D26">
        <v>16352664</v>
      </c>
      <c r="F26">
        <f t="shared" si="10"/>
        <v>1000000</v>
      </c>
      <c r="G26">
        <f t="shared" si="10"/>
        <v>8</v>
      </c>
      <c r="H26" s="2">
        <f t="shared" si="11"/>
        <v>1.0432381246410183</v>
      </c>
      <c r="I26" s="2">
        <f t="shared" si="11"/>
        <v>1.3366893306896297</v>
      </c>
      <c r="J26" s="2"/>
      <c r="K26" s="2">
        <f t="shared" si="12"/>
        <v>0.35449048385843751</v>
      </c>
      <c r="L26" s="2">
        <f t="shared" si="12"/>
        <v>0.36432993411121795</v>
      </c>
      <c r="M26" s="2"/>
    </row>
    <row r="27" spans="1:13" x14ac:dyDescent="0.2">
      <c r="A27" s="5"/>
      <c r="B27" t="s">
        <v>35</v>
      </c>
      <c r="C27">
        <v>32</v>
      </c>
      <c r="D27">
        <v>21833897</v>
      </c>
      <c r="F27">
        <f t="shared" si="10"/>
        <v>1000000</v>
      </c>
      <c r="G27">
        <f t="shared" si="10"/>
        <v>16</v>
      </c>
      <c r="H27" s="2">
        <f t="shared" si="11"/>
        <v>0.86674800315517675</v>
      </c>
      <c r="I27" s="2">
        <f t="shared" si="11"/>
        <v>1.3546248872163091</v>
      </c>
      <c r="J27" s="2"/>
      <c r="K27" s="2">
        <f t="shared" si="12"/>
        <v>0.37474827890685453</v>
      </c>
      <c r="L27" s="2">
        <f t="shared" si="12"/>
        <v>0.32786861744279139</v>
      </c>
      <c r="M27" s="2"/>
    </row>
    <row r="28" spans="1:13" x14ac:dyDescent="0.2">
      <c r="A28" s="5"/>
      <c r="B28" t="s">
        <v>35</v>
      </c>
      <c r="C28">
        <v>32</v>
      </c>
      <c r="D28">
        <v>20776516</v>
      </c>
      <c r="F28">
        <f t="shared" si="10"/>
        <v>1000000</v>
      </c>
      <c r="G28">
        <f t="shared" si="10"/>
        <v>32</v>
      </c>
      <c r="H28" s="2">
        <f t="shared" si="11"/>
        <v>0.84944713584867493</v>
      </c>
      <c r="I28" s="2">
        <f t="shared" si="11"/>
        <v>1.4793035889694464</v>
      </c>
      <c r="J28" s="2"/>
      <c r="K28" s="2">
        <f t="shared" si="12"/>
        <v>0.16500544109692558</v>
      </c>
      <c r="L28" s="2">
        <f t="shared" si="12"/>
        <v>0.30197738177142036</v>
      </c>
      <c r="M28" s="2"/>
    </row>
    <row r="29" spans="1:13" x14ac:dyDescent="0.2">
      <c r="A29" s="5"/>
      <c r="B29" t="s">
        <v>35</v>
      </c>
      <c r="C29">
        <v>32</v>
      </c>
      <c r="D29">
        <v>20589742</v>
      </c>
      <c r="F29">
        <f t="shared" si="10"/>
        <v>1000000</v>
      </c>
      <c r="G29">
        <f t="shared" si="10"/>
        <v>64</v>
      </c>
      <c r="H29" s="2">
        <f t="shared" si="11"/>
        <v>0.28800277483250913</v>
      </c>
      <c r="I29" s="2">
        <f t="shared" si="11"/>
        <v>1.3124517237904749</v>
      </c>
      <c r="J29" s="2"/>
      <c r="K29" s="2">
        <f t="shared" si="12"/>
        <v>0.10849240935472182</v>
      </c>
      <c r="L29" s="2">
        <f t="shared" si="12"/>
        <v>0.25529607496977696</v>
      </c>
      <c r="M29" s="2"/>
    </row>
    <row r="30" spans="1:13" x14ac:dyDescent="0.2">
      <c r="A30" s="5"/>
      <c r="B30" t="s">
        <v>35</v>
      </c>
      <c r="C30">
        <v>32</v>
      </c>
      <c r="D30">
        <v>27434764</v>
      </c>
      <c r="F30">
        <f>F20</f>
        <v>1000000</v>
      </c>
      <c r="G30">
        <f>G20</f>
        <v>128</v>
      </c>
      <c r="H30" s="2">
        <f t="shared" si="11"/>
        <v>0.46992977788050394</v>
      </c>
      <c r="I30" s="2">
        <f t="shared" si="11"/>
        <v>1.5955961438006132</v>
      </c>
      <c r="J30" s="2"/>
      <c r="K30" s="2">
        <f t="shared" si="12"/>
        <v>0.10997487777333104</v>
      </c>
      <c r="L30" s="2">
        <f t="shared" si="12"/>
        <v>0.324370882331183</v>
      </c>
      <c r="M30" s="2"/>
    </row>
    <row r="31" spans="1:13" x14ac:dyDescent="0.2">
      <c r="A31" s="5"/>
      <c r="B31" t="s">
        <v>35</v>
      </c>
      <c r="C31">
        <v>32</v>
      </c>
      <c r="D31">
        <v>21635083</v>
      </c>
      <c r="H31" s="2"/>
      <c r="I31" s="2"/>
      <c r="J31" s="2"/>
      <c r="K31" s="2"/>
      <c r="L31" s="2"/>
      <c r="M31" s="2"/>
    </row>
    <row r="32" spans="1:13" x14ac:dyDescent="0.2">
      <c r="A32" s="5"/>
      <c r="B32" t="s">
        <v>35</v>
      </c>
      <c r="C32">
        <v>64</v>
      </c>
      <c r="D32">
        <v>42199859</v>
      </c>
      <c r="F32" t="s">
        <v>20</v>
      </c>
      <c r="H32"/>
      <c r="K32"/>
    </row>
    <row r="33" spans="1:13" x14ac:dyDescent="0.2">
      <c r="A33" s="5"/>
      <c r="B33" t="s">
        <v>35</v>
      </c>
      <c r="C33">
        <v>64</v>
      </c>
      <c r="D33">
        <v>41294047</v>
      </c>
      <c r="F33">
        <f>F23</f>
        <v>1000000</v>
      </c>
      <c r="G33">
        <f>G23</f>
        <v>1</v>
      </c>
      <c r="H33" s="2">
        <f>H23*1000/1024</f>
        <v>1.0509237982097812</v>
      </c>
      <c r="I33" s="2">
        <f>I23*1000/1024</f>
        <v>1.1802952159629718</v>
      </c>
      <c r="J33" s="2"/>
      <c r="K33" s="2">
        <f>K23*1000/1024</f>
        <v>0.34908605134247228</v>
      </c>
      <c r="L33" s="2">
        <f>L23*1000/1024</f>
        <v>0.30424992992276934</v>
      </c>
      <c r="M33" s="2"/>
    </row>
    <row r="34" spans="1:13" x14ac:dyDescent="0.2">
      <c r="A34" s="5"/>
      <c r="B34" t="s">
        <v>35</v>
      </c>
      <c r="C34">
        <v>64</v>
      </c>
      <c r="D34">
        <v>46764656</v>
      </c>
      <c r="F34">
        <f t="shared" ref="F34:G40" si="13">F24</f>
        <v>1000000</v>
      </c>
      <c r="G34">
        <f t="shared" si="13"/>
        <v>2</v>
      </c>
      <c r="H34" s="2">
        <f t="shared" ref="H34:I40" si="14">H24*1000/1024</f>
        <v>0.72480320226797934</v>
      </c>
      <c r="I34" s="2">
        <f t="shared" si="14"/>
        <v>0.99251322845417811</v>
      </c>
      <c r="J34" s="2"/>
      <c r="K34" s="2">
        <f t="shared" ref="K34:L40" si="15">K24*1000/1024</f>
        <v>0.1879286513198305</v>
      </c>
      <c r="L34" s="2">
        <f t="shared" si="15"/>
        <v>0.35966024250525636</v>
      </c>
      <c r="M34" s="2"/>
    </row>
    <row r="35" spans="1:13" x14ac:dyDescent="0.2">
      <c r="A35" s="5"/>
      <c r="B35" t="s">
        <v>35</v>
      </c>
      <c r="C35">
        <v>64</v>
      </c>
      <c r="D35">
        <v>84303330</v>
      </c>
      <c r="F35">
        <f t="shared" si="13"/>
        <v>1000000</v>
      </c>
      <c r="G35">
        <f t="shared" si="13"/>
        <v>4</v>
      </c>
      <c r="H35" s="2">
        <f t="shared" si="14"/>
        <v>0.95638102957716964</v>
      </c>
      <c r="I35" s="2">
        <f t="shared" si="14"/>
        <v>0.90817864980353658</v>
      </c>
      <c r="J35" s="2"/>
      <c r="K35" s="2">
        <f t="shared" si="15"/>
        <v>0.18475328844956482</v>
      </c>
      <c r="L35" s="2">
        <f t="shared" si="15"/>
        <v>0.28267016354604763</v>
      </c>
      <c r="M35" s="2"/>
    </row>
    <row r="36" spans="1:13" x14ac:dyDescent="0.2">
      <c r="A36" s="5"/>
      <c r="B36" t="s">
        <v>35</v>
      </c>
      <c r="C36">
        <v>64</v>
      </c>
      <c r="D36">
        <v>116571833</v>
      </c>
      <c r="F36">
        <f t="shared" si="13"/>
        <v>1000000</v>
      </c>
      <c r="G36">
        <f t="shared" si="13"/>
        <v>8</v>
      </c>
      <c r="H36" s="2">
        <f t="shared" si="14"/>
        <v>1.0187872310947443</v>
      </c>
      <c r="I36" s="2">
        <f t="shared" si="14"/>
        <v>1.3053606745015915</v>
      </c>
      <c r="J36" s="2"/>
      <c r="K36" s="2">
        <f t="shared" si="15"/>
        <v>0.3461821131430054</v>
      </c>
      <c r="L36" s="2">
        <f t="shared" si="15"/>
        <v>0.35579095128048627</v>
      </c>
      <c r="M36" s="2"/>
    </row>
    <row r="37" spans="1:13" x14ac:dyDescent="0.2">
      <c r="A37" s="5"/>
      <c r="B37" t="s">
        <v>35</v>
      </c>
      <c r="C37">
        <v>128</v>
      </c>
      <c r="D37">
        <v>31436775</v>
      </c>
      <c r="F37">
        <f t="shared" si="13"/>
        <v>1000000</v>
      </c>
      <c r="G37">
        <f t="shared" si="13"/>
        <v>16</v>
      </c>
      <c r="H37" s="2">
        <f t="shared" si="14"/>
        <v>0.84643359683122732</v>
      </c>
      <c r="I37" s="2">
        <f t="shared" si="14"/>
        <v>1.3228758664221769</v>
      </c>
      <c r="J37" s="2"/>
      <c r="K37" s="2">
        <f t="shared" si="15"/>
        <v>0.36596511611997512</v>
      </c>
      <c r="L37" s="2">
        <f t="shared" si="15"/>
        <v>0.32018419672147597</v>
      </c>
      <c r="M37" s="2"/>
    </row>
    <row r="38" spans="1:13" x14ac:dyDescent="0.2">
      <c r="A38" s="5"/>
      <c r="B38" t="s">
        <v>35</v>
      </c>
      <c r="C38">
        <v>128</v>
      </c>
      <c r="D38">
        <v>35348019</v>
      </c>
      <c r="F38">
        <f t="shared" si="13"/>
        <v>1000000</v>
      </c>
      <c r="G38">
        <f t="shared" si="13"/>
        <v>32</v>
      </c>
      <c r="H38" s="2">
        <f t="shared" si="14"/>
        <v>0.82953821860222166</v>
      </c>
      <c r="I38" s="2">
        <f t="shared" si="14"/>
        <v>1.4446324111029749</v>
      </c>
      <c r="J38" s="2"/>
      <c r="K38" s="2">
        <f t="shared" si="15"/>
        <v>0.16113812607121639</v>
      </c>
      <c r="L38" s="2">
        <f t="shared" si="15"/>
        <v>0.2948997868861527</v>
      </c>
      <c r="M38" s="2"/>
    </row>
    <row r="39" spans="1:13" x14ac:dyDescent="0.2">
      <c r="A39" s="5"/>
      <c r="B39" t="s">
        <v>35</v>
      </c>
      <c r="C39">
        <v>128</v>
      </c>
      <c r="D39">
        <v>41390820</v>
      </c>
      <c r="F39">
        <f t="shared" si="13"/>
        <v>1000000</v>
      </c>
      <c r="G39">
        <f t="shared" si="13"/>
        <v>64</v>
      </c>
      <c r="H39" s="2">
        <f t="shared" si="14"/>
        <v>0.28125270979737221</v>
      </c>
      <c r="I39" s="2">
        <f t="shared" si="14"/>
        <v>1.2816911365141357</v>
      </c>
      <c r="J39" s="2"/>
      <c r="K39" s="2">
        <f t="shared" si="15"/>
        <v>0.10594961851047052</v>
      </c>
      <c r="L39" s="2">
        <f t="shared" si="15"/>
        <v>0.24931257321267281</v>
      </c>
      <c r="M39" s="2"/>
    </row>
    <row r="40" spans="1:13" x14ac:dyDescent="0.2">
      <c r="A40" s="5"/>
      <c r="B40" t="s">
        <v>35</v>
      </c>
      <c r="C40">
        <v>128</v>
      </c>
      <c r="D40">
        <v>52825349</v>
      </c>
      <c r="F40">
        <f t="shared" si="13"/>
        <v>1000000</v>
      </c>
      <c r="G40">
        <f t="shared" si="13"/>
        <v>128</v>
      </c>
      <c r="H40" s="2">
        <f t="shared" si="14"/>
        <v>0.45891579871142962</v>
      </c>
      <c r="I40" s="2">
        <f t="shared" si="14"/>
        <v>1.5581993591802863</v>
      </c>
      <c r="J40" s="2"/>
      <c r="K40" s="2">
        <f t="shared" si="15"/>
        <v>0.10739734157551858</v>
      </c>
      <c r="L40" s="2">
        <f t="shared" si="15"/>
        <v>0.3167684397765459</v>
      </c>
      <c r="M40" s="2"/>
    </row>
    <row r="41" spans="1:13" x14ac:dyDescent="0.2">
      <c r="A41" s="5"/>
      <c r="B41" t="s">
        <v>35</v>
      </c>
      <c r="C41">
        <v>128</v>
      </c>
      <c r="D41">
        <v>41938787</v>
      </c>
    </row>
    <row r="42" spans="1:13" x14ac:dyDescent="0.2">
      <c r="A42" s="5" t="s">
        <v>40</v>
      </c>
      <c r="B42" t="s">
        <v>38</v>
      </c>
      <c r="C42">
        <v>5</v>
      </c>
      <c r="D42" t="s">
        <v>39</v>
      </c>
      <c r="E42" t="s">
        <v>39</v>
      </c>
    </row>
    <row r="43" spans="1:13" x14ac:dyDescent="0.2">
      <c r="A43" s="5"/>
      <c r="B43" t="s">
        <v>36</v>
      </c>
      <c r="C43">
        <v>1</v>
      </c>
      <c r="D43">
        <v>12750819</v>
      </c>
    </row>
    <row r="44" spans="1:13" x14ac:dyDescent="0.2">
      <c r="A44" s="5"/>
      <c r="B44" t="s">
        <v>36</v>
      </c>
      <c r="C44">
        <v>1</v>
      </c>
      <c r="D44">
        <v>13687271</v>
      </c>
    </row>
    <row r="45" spans="1:13" x14ac:dyDescent="0.2">
      <c r="A45" s="5"/>
      <c r="B45" t="s">
        <v>36</v>
      </c>
      <c r="C45">
        <v>1</v>
      </c>
      <c r="D45">
        <v>16833706</v>
      </c>
    </row>
    <row r="46" spans="1:13" x14ac:dyDescent="0.2">
      <c r="A46" s="5"/>
      <c r="B46" t="s">
        <v>36</v>
      </c>
      <c r="C46">
        <v>1</v>
      </c>
      <c r="D46">
        <v>16717868</v>
      </c>
    </row>
    <row r="47" spans="1:13" x14ac:dyDescent="0.2">
      <c r="A47" s="5"/>
      <c r="B47" t="s">
        <v>36</v>
      </c>
      <c r="C47">
        <v>1</v>
      </c>
      <c r="D47">
        <v>18916237</v>
      </c>
    </row>
    <row r="48" spans="1:13" x14ac:dyDescent="0.2">
      <c r="A48" s="5"/>
      <c r="B48" t="s">
        <v>36</v>
      </c>
      <c r="C48">
        <v>2</v>
      </c>
      <c r="D48">
        <v>9840771</v>
      </c>
    </row>
    <row r="49" spans="1:4" x14ac:dyDescent="0.2">
      <c r="A49" s="5"/>
      <c r="B49" t="s">
        <v>36</v>
      </c>
      <c r="C49">
        <v>2</v>
      </c>
      <c r="D49">
        <v>11833139</v>
      </c>
    </row>
    <row r="50" spans="1:4" x14ac:dyDescent="0.2">
      <c r="A50" s="5"/>
      <c r="B50" t="s">
        <v>36</v>
      </c>
      <c r="C50">
        <v>2</v>
      </c>
      <c r="D50">
        <v>15096988</v>
      </c>
    </row>
    <row r="51" spans="1:4" x14ac:dyDescent="0.2">
      <c r="A51" s="5"/>
      <c r="B51" t="s">
        <v>36</v>
      </c>
      <c r="C51">
        <v>2</v>
      </c>
      <c r="D51">
        <v>19738620</v>
      </c>
    </row>
    <row r="52" spans="1:4" x14ac:dyDescent="0.2">
      <c r="A52" s="5"/>
      <c r="B52" t="s">
        <v>36</v>
      </c>
      <c r="C52">
        <v>4</v>
      </c>
      <c r="D52">
        <v>12582885</v>
      </c>
    </row>
    <row r="53" spans="1:4" x14ac:dyDescent="0.2">
      <c r="A53" s="5"/>
      <c r="B53" t="s">
        <v>36</v>
      </c>
      <c r="C53">
        <v>4</v>
      </c>
      <c r="D53">
        <v>11129778</v>
      </c>
    </row>
    <row r="54" spans="1:4" x14ac:dyDescent="0.2">
      <c r="A54" s="5"/>
      <c r="B54" t="s">
        <v>36</v>
      </c>
      <c r="C54">
        <v>2</v>
      </c>
      <c r="D54">
        <v>37325259</v>
      </c>
    </row>
    <row r="55" spans="1:4" x14ac:dyDescent="0.2">
      <c r="A55" s="5"/>
      <c r="B55" t="s">
        <v>36</v>
      </c>
      <c r="C55">
        <v>4</v>
      </c>
      <c r="D55">
        <v>35263420</v>
      </c>
    </row>
    <row r="56" spans="1:4" x14ac:dyDescent="0.2">
      <c r="A56" s="5"/>
      <c r="B56" t="s">
        <v>36</v>
      </c>
      <c r="C56">
        <v>8</v>
      </c>
      <c r="D56">
        <v>18308111</v>
      </c>
    </row>
    <row r="57" spans="1:4" x14ac:dyDescent="0.2">
      <c r="A57" s="5"/>
      <c r="B57" t="s">
        <v>36</v>
      </c>
      <c r="C57">
        <v>8</v>
      </c>
      <c r="D57">
        <v>15706742</v>
      </c>
    </row>
    <row r="58" spans="1:4" x14ac:dyDescent="0.2">
      <c r="A58" s="5"/>
      <c r="B58" t="s">
        <v>36</v>
      </c>
      <c r="C58">
        <v>4</v>
      </c>
      <c r="D58">
        <v>32571976</v>
      </c>
    </row>
    <row r="59" spans="1:4" x14ac:dyDescent="0.2">
      <c r="A59" s="5"/>
      <c r="B59" t="s">
        <v>36</v>
      </c>
      <c r="C59">
        <v>4</v>
      </c>
      <c r="D59">
        <v>11000330</v>
      </c>
    </row>
    <row r="60" spans="1:4" x14ac:dyDescent="0.2">
      <c r="A60" s="5"/>
      <c r="B60" t="s">
        <v>36</v>
      </c>
      <c r="C60">
        <v>8</v>
      </c>
      <c r="D60">
        <v>12743664</v>
      </c>
    </row>
    <row r="61" spans="1:4" x14ac:dyDescent="0.2">
      <c r="A61" s="5"/>
      <c r="B61" t="s">
        <v>36</v>
      </c>
      <c r="C61">
        <v>8</v>
      </c>
      <c r="D61">
        <v>9782594</v>
      </c>
    </row>
    <row r="62" spans="1:4" x14ac:dyDescent="0.2">
      <c r="A62" s="5"/>
      <c r="B62" t="s">
        <v>36</v>
      </c>
      <c r="C62">
        <v>16</v>
      </c>
      <c r="D62">
        <v>15166633</v>
      </c>
    </row>
    <row r="63" spans="1:4" x14ac:dyDescent="0.2">
      <c r="A63" s="5"/>
      <c r="B63" t="s">
        <v>36</v>
      </c>
      <c r="C63">
        <v>8</v>
      </c>
      <c r="D63">
        <v>14804885</v>
      </c>
    </row>
    <row r="64" spans="1:4" x14ac:dyDescent="0.2">
      <c r="A64" s="5"/>
      <c r="B64" t="s">
        <v>36</v>
      </c>
      <c r="C64">
        <v>16</v>
      </c>
      <c r="D64">
        <v>10977925</v>
      </c>
    </row>
    <row r="65" spans="1:4" x14ac:dyDescent="0.2">
      <c r="A65" s="5"/>
      <c r="B65" t="s">
        <v>36</v>
      </c>
      <c r="C65">
        <v>16</v>
      </c>
      <c r="D65">
        <v>13195599</v>
      </c>
    </row>
    <row r="66" spans="1:4" x14ac:dyDescent="0.2">
      <c r="A66" s="5"/>
      <c r="B66" t="s">
        <v>36</v>
      </c>
      <c r="C66">
        <v>16</v>
      </c>
      <c r="D66">
        <v>9655536</v>
      </c>
    </row>
    <row r="67" spans="1:4" x14ac:dyDescent="0.2">
      <c r="A67" s="5"/>
      <c r="B67" t="s">
        <v>36</v>
      </c>
      <c r="C67">
        <v>16</v>
      </c>
      <c r="D67">
        <v>21405665</v>
      </c>
    </row>
    <row r="68" spans="1:4" x14ac:dyDescent="0.2">
      <c r="A68" s="5"/>
      <c r="B68" t="s">
        <v>36</v>
      </c>
      <c r="C68">
        <v>32</v>
      </c>
      <c r="D68">
        <v>14116190</v>
      </c>
    </row>
    <row r="69" spans="1:4" x14ac:dyDescent="0.2">
      <c r="A69" s="5"/>
      <c r="B69" t="s">
        <v>36</v>
      </c>
      <c r="C69">
        <v>32</v>
      </c>
      <c r="D69">
        <v>11147007</v>
      </c>
    </row>
    <row r="70" spans="1:4" x14ac:dyDescent="0.2">
      <c r="A70" s="5"/>
      <c r="B70" t="s">
        <v>36</v>
      </c>
      <c r="C70">
        <v>32</v>
      </c>
      <c r="D70">
        <v>13037724</v>
      </c>
    </row>
    <row r="71" spans="1:4" x14ac:dyDescent="0.2">
      <c r="A71" s="5"/>
      <c r="B71" t="s">
        <v>36</v>
      </c>
      <c r="C71">
        <v>32</v>
      </c>
      <c r="D71">
        <v>15597307</v>
      </c>
    </row>
    <row r="72" spans="1:4" x14ac:dyDescent="0.2">
      <c r="A72" s="5"/>
      <c r="B72" t="s">
        <v>36</v>
      </c>
      <c r="C72">
        <v>32</v>
      </c>
      <c r="D72">
        <v>10569561</v>
      </c>
    </row>
    <row r="73" spans="1:4" x14ac:dyDescent="0.2">
      <c r="A73" s="5"/>
      <c r="B73" t="s">
        <v>36</v>
      </c>
      <c r="C73">
        <v>64</v>
      </c>
      <c r="D73">
        <v>9719239</v>
      </c>
    </row>
    <row r="74" spans="1:4" x14ac:dyDescent="0.2">
      <c r="A74" s="5"/>
      <c r="B74" t="s">
        <v>36</v>
      </c>
      <c r="C74">
        <v>64</v>
      </c>
      <c r="D74">
        <v>10997526</v>
      </c>
    </row>
    <row r="75" spans="1:4" x14ac:dyDescent="0.2">
      <c r="A75" s="5"/>
      <c r="B75" t="s">
        <v>36</v>
      </c>
      <c r="C75">
        <v>64</v>
      </c>
      <c r="D75">
        <v>12897182</v>
      </c>
    </row>
    <row r="76" spans="1:4" x14ac:dyDescent="0.2">
      <c r="A76" s="5"/>
      <c r="B76" t="s">
        <v>36</v>
      </c>
      <c r="C76">
        <v>64</v>
      </c>
      <c r="D76">
        <v>20809950</v>
      </c>
    </row>
    <row r="77" spans="1:4" x14ac:dyDescent="0.2">
      <c r="A77" s="5"/>
      <c r="B77" t="s">
        <v>36</v>
      </c>
      <c r="C77">
        <v>64</v>
      </c>
      <c r="D77">
        <v>18239676</v>
      </c>
    </row>
    <row r="78" spans="1:4" x14ac:dyDescent="0.2">
      <c r="A78" s="5"/>
      <c r="B78" t="s">
        <v>36</v>
      </c>
      <c r="C78">
        <v>128</v>
      </c>
      <c r="D78">
        <v>19774454</v>
      </c>
    </row>
    <row r="79" spans="1:4" x14ac:dyDescent="0.2">
      <c r="A79" s="5"/>
      <c r="B79" t="s">
        <v>36</v>
      </c>
      <c r="C79">
        <v>128</v>
      </c>
      <c r="D79">
        <v>10341770</v>
      </c>
    </row>
    <row r="80" spans="1:4" x14ac:dyDescent="0.2">
      <c r="A80" s="5"/>
      <c r="B80" t="s">
        <v>36</v>
      </c>
      <c r="C80">
        <v>128</v>
      </c>
      <c r="D80">
        <v>9739941</v>
      </c>
    </row>
    <row r="81" spans="1:4" x14ac:dyDescent="0.2">
      <c r="A81" s="5"/>
      <c r="B81" t="s">
        <v>36</v>
      </c>
      <c r="C81">
        <v>128</v>
      </c>
      <c r="D81">
        <v>9754934</v>
      </c>
    </row>
    <row r="82" spans="1:4" x14ac:dyDescent="0.2">
      <c r="A82" s="5"/>
      <c r="B82" t="s">
        <v>36</v>
      </c>
      <c r="C82">
        <v>128</v>
      </c>
      <c r="D82">
        <v>10158055</v>
      </c>
    </row>
    <row r="83" spans="1:4" x14ac:dyDescent="0.2">
      <c r="A83" s="5" t="s">
        <v>41</v>
      </c>
    </row>
    <row r="84" spans="1:4" x14ac:dyDescent="0.2">
      <c r="A84" s="5"/>
      <c r="B84" t="s">
        <v>35</v>
      </c>
      <c r="C84">
        <v>1</v>
      </c>
      <c r="D84">
        <v>10671553</v>
      </c>
    </row>
    <row r="85" spans="1:4" x14ac:dyDescent="0.2">
      <c r="A85" s="5"/>
      <c r="B85" t="s">
        <v>35</v>
      </c>
      <c r="C85">
        <v>2</v>
      </c>
      <c r="D85">
        <v>19822897</v>
      </c>
    </row>
    <row r="86" spans="1:4" x14ac:dyDescent="0.2">
      <c r="A86" s="5"/>
      <c r="B86" t="s">
        <v>35</v>
      </c>
      <c r="C86">
        <v>4</v>
      </c>
      <c r="D86">
        <v>20163594</v>
      </c>
    </row>
    <row r="87" spans="1:4" x14ac:dyDescent="0.2">
      <c r="A87" s="5"/>
      <c r="B87" t="s">
        <v>35</v>
      </c>
      <c r="C87">
        <v>8</v>
      </c>
      <c r="D87">
        <v>10761071</v>
      </c>
    </row>
    <row r="88" spans="1:4" x14ac:dyDescent="0.2">
      <c r="A88" s="5"/>
      <c r="B88" t="s">
        <v>35</v>
      </c>
      <c r="C88">
        <v>16</v>
      </c>
      <c r="D88">
        <v>10179359</v>
      </c>
    </row>
    <row r="89" spans="1:4" x14ac:dyDescent="0.2">
      <c r="A89" s="5"/>
      <c r="B89" t="s">
        <v>35</v>
      </c>
      <c r="C89">
        <v>32</v>
      </c>
      <c r="D89">
        <v>23118615</v>
      </c>
    </row>
    <row r="90" spans="1:4" x14ac:dyDescent="0.2">
      <c r="A90" s="5"/>
      <c r="B90" t="s">
        <v>35</v>
      </c>
      <c r="C90">
        <v>64</v>
      </c>
      <c r="D90">
        <v>35160960</v>
      </c>
    </row>
    <row r="91" spans="1:4" x14ac:dyDescent="0.2">
      <c r="A91" s="5"/>
      <c r="B91" t="s">
        <v>35</v>
      </c>
      <c r="C91">
        <v>128</v>
      </c>
      <c r="D91">
        <v>34686988</v>
      </c>
    </row>
    <row r="92" spans="1:4" x14ac:dyDescent="0.2">
      <c r="A92" s="5"/>
      <c r="B92" t="s">
        <v>36</v>
      </c>
      <c r="C92">
        <v>1</v>
      </c>
      <c r="D92">
        <v>12244178</v>
      </c>
    </row>
    <row r="93" spans="1:4" x14ac:dyDescent="0.2">
      <c r="A93" s="5"/>
      <c r="B93" t="s">
        <v>36</v>
      </c>
      <c r="C93">
        <v>2</v>
      </c>
      <c r="D93">
        <v>10357804</v>
      </c>
    </row>
    <row r="94" spans="1:4" x14ac:dyDescent="0.2">
      <c r="A94" s="5"/>
      <c r="B94" t="s">
        <v>36</v>
      </c>
      <c r="C94">
        <v>4</v>
      </c>
      <c r="D94">
        <v>13178930</v>
      </c>
    </row>
    <row r="95" spans="1:4" x14ac:dyDescent="0.2">
      <c r="A95" s="5"/>
      <c r="B95" t="s">
        <v>36</v>
      </c>
      <c r="C95">
        <v>8</v>
      </c>
      <c r="D95">
        <v>10470447</v>
      </c>
    </row>
    <row r="96" spans="1:4" x14ac:dyDescent="0.2">
      <c r="A96" s="5"/>
      <c r="B96" t="s">
        <v>36</v>
      </c>
      <c r="C96">
        <v>16</v>
      </c>
      <c r="D96">
        <v>11634835</v>
      </c>
    </row>
    <row r="97" spans="1:4" x14ac:dyDescent="0.2">
      <c r="A97" s="5"/>
      <c r="B97" t="s">
        <v>36</v>
      </c>
      <c r="C97">
        <v>32</v>
      </c>
      <c r="D97">
        <v>12632394</v>
      </c>
    </row>
    <row r="98" spans="1:4" x14ac:dyDescent="0.2">
      <c r="A98" s="5"/>
      <c r="B98" t="s">
        <v>36</v>
      </c>
      <c r="C98">
        <v>64</v>
      </c>
      <c r="D98">
        <v>14942248</v>
      </c>
    </row>
    <row r="99" spans="1:4" x14ac:dyDescent="0.2">
      <c r="A99" s="5"/>
      <c r="B99" t="s">
        <v>36</v>
      </c>
      <c r="C99">
        <v>128</v>
      </c>
      <c r="D99">
        <v>11760295</v>
      </c>
    </row>
    <row r="100" spans="1:4" x14ac:dyDescent="0.2">
      <c r="A100" s="5"/>
    </row>
    <row r="101" spans="1:4" x14ac:dyDescent="0.2">
      <c r="A101" s="5"/>
    </row>
    <row r="102" spans="1:4" x14ac:dyDescent="0.2">
      <c r="A102" s="5"/>
    </row>
    <row r="103" spans="1:4" x14ac:dyDescent="0.2">
      <c r="A103" s="5"/>
    </row>
    <row r="104" spans="1:4" x14ac:dyDescent="0.2">
      <c r="A104" s="5"/>
    </row>
    <row r="105" spans="1:4" x14ac:dyDescent="0.2">
      <c r="A105" s="5"/>
    </row>
    <row r="106" spans="1:4" x14ac:dyDescent="0.2">
      <c r="A106" s="5"/>
    </row>
    <row r="107" spans="1:4" x14ac:dyDescent="0.2">
      <c r="A107" s="5"/>
    </row>
    <row r="108" spans="1:4" x14ac:dyDescent="0.2">
      <c r="A108" s="5"/>
    </row>
    <row r="109" spans="1:4" x14ac:dyDescent="0.2">
      <c r="A109" s="5"/>
    </row>
    <row r="110" spans="1:4" x14ac:dyDescent="0.2">
      <c r="A110" s="5"/>
    </row>
    <row r="111" spans="1:4" x14ac:dyDescent="0.2">
      <c r="A111" s="5"/>
    </row>
    <row r="112" spans="1:4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</sheetData>
  <dataConsolidate function="average" leftLabels="1">
    <dataRefs count="1">
      <dataRef ref="C43:D82" sheet="Compare Scan (5 threads, VM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23" workbookViewId="0">
      <selection activeCell="L72" sqref="L72"/>
    </sheetView>
  </sheetViews>
  <sheetFormatPr baseColWidth="10" defaultRowHeight="16" x14ac:dyDescent="0.2"/>
  <cols>
    <col min="8" max="8" width="13.6640625" style="6" customWidth="1"/>
    <col min="11" max="11" width="13.6640625" style="6" customWidth="1"/>
  </cols>
  <sheetData>
    <row r="1" spans="1:13" x14ac:dyDescent="0.2">
      <c r="A1" s="5">
        <v>4.1666666666666664E-2</v>
      </c>
      <c r="B1" t="s">
        <v>37</v>
      </c>
      <c r="C1" t="s">
        <v>38</v>
      </c>
      <c r="D1">
        <v>5</v>
      </c>
      <c r="E1" t="s">
        <v>39</v>
      </c>
      <c r="H1" s="6" t="s">
        <v>42</v>
      </c>
      <c r="I1" t="s">
        <v>43</v>
      </c>
      <c r="K1" s="6" t="s">
        <v>44</v>
      </c>
      <c r="L1" t="s">
        <v>45</v>
      </c>
    </row>
    <row r="2" spans="1:13" x14ac:dyDescent="0.2">
      <c r="A2" s="5">
        <v>4.1666666666666664E-2</v>
      </c>
      <c r="B2" t="s">
        <v>35</v>
      </c>
      <c r="C2">
        <v>1</v>
      </c>
      <c r="D2">
        <v>20227936</v>
      </c>
      <c r="F2">
        <v>1000000</v>
      </c>
      <c r="G2">
        <v>1</v>
      </c>
      <c r="H2">
        <v>21790915</v>
      </c>
      <c r="I2">
        <v>30827633.199999999</v>
      </c>
      <c r="K2">
        <v>6856402</v>
      </c>
      <c r="L2">
        <v>8474387</v>
      </c>
    </row>
    <row r="3" spans="1:13" x14ac:dyDescent="0.2">
      <c r="A3" s="5">
        <v>4.1666666666666664E-2</v>
      </c>
      <c r="B3" t="s">
        <v>35</v>
      </c>
      <c r="C3">
        <v>1</v>
      </c>
      <c r="D3">
        <v>20375931</v>
      </c>
      <c r="F3">
        <v>1000000</v>
      </c>
      <c r="G3">
        <f>G2*2</f>
        <v>2</v>
      </c>
      <c r="H3">
        <v>31739443.199999999</v>
      </c>
      <c r="I3">
        <v>31250523.399999999</v>
      </c>
      <c r="K3">
        <v>20950617</v>
      </c>
      <c r="L3">
        <v>6860451</v>
      </c>
    </row>
    <row r="4" spans="1:13" x14ac:dyDescent="0.2">
      <c r="A4" s="5">
        <v>4.1666666666666664E-2</v>
      </c>
      <c r="B4" t="s">
        <v>35</v>
      </c>
      <c r="C4">
        <v>1</v>
      </c>
      <c r="D4">
        <v>21920136</v>
      </c>
      <c r="F4">
        <v>1000000</v>
      </c>
      <c r="G4">
        <f t="shared" ref="G4:G9" si="0">G3*2</f>
        <v>4</v>
      </c>
      <c r="H4">
        <v>34750962.200000003</v>
      </c>
      <c r="I4">
        <v>30416640.199999999</v>
      </c>
      <c r="K4">
        <v>7015962</v>
      </c>
      <c r="L4">
        <v>18120252</v>
      </c>
    </row>
    <row r="5" spans="1:13" x14ac:dyDescent="0.2">
      <c r="A5" s="5">
        <v>4.1666666666666664E-2</v>
      </c>
      <c r="B5" t="s">
        <v>35</v>
      </c>
      <c r="C5">
        <v>1</v>
      </c>
      <c r="D5">
        <v>22229690</v>
      </c>
      <c r="F5">
        <v>1000000</v>
      </c>
      <c r="G5">
        <f t="shared" si="0"/>
        <v>8</v>
      </c>
      <c r="H5">
        <v>19781829.600000001</v>
      </c>
      <c r="I5">
        <v>32063696</v>
      </c>
      <c r="K5">
        <v>6927930</v>
      </c>
      <c r="L5">
        <v>18066218</v>
      </c>
    </row>
    <row r="6" spans="1:13" x14ac:dyDescent="0.2">
      <c r="A6" s="5">
        <v>4.1666666666666664E-2</v>
      </c>
      <c r="B6" t="s">
        <v>35</v>
      </c>
      <c r="C6">
        <v>1</v>
      </c>
      <c r="D6">
        <v>24200882</v>
      </c>
      <c r="F6">
        <v>1000000</v>
      </c>
      <c r="G6">
        <f t="shared" si="0"/>
        <v>16</v>
      </c>
      <c r="H6">
        <v>35376100.200000003</v>
      </c>
      <c r="I6">
        <v>31849578</v>
      </c>
      <c r="K6">
        <v>8562548</v>
      </c>
      <c r="L6">
        <v>10022754</v>
      </c>
    </row>
    <row r="7" spans="1:13" x14ac:dyDescent="0.2">
      <c r="A7" s="5">
        <v>4.1666666666666664E-2</v>
      </c>
      <c r="B7" t="s">
        <v>35</v>
      </c>
      <c r="C7">
        <v>2</v>
      </c>
      <c r="D7">
        <v>16669333</v>
      </c>
      <c r="F7">
        <v>1000000</v>
      </c>
      <c r="G7">
        <f t="shared" si="0"/>
        <v>32</v>
      </c>
      <c r="H7">
        <v>76983281.400000006</v>
      </c>
      <c r="I7">
        <v>51726180</v>
      </c>
      <c r="K7">
        <v>18566059</v>
      </c>
      <c r="L7">
        <v>10201041</v>
      </c>
    </row>
    <row r="8" spans="1:13" x14ac:dyDescent="0.2">
      <c r="A8" s="5">
        <v>4.1666666666666664E-2</v>
      </c>
      <c r="B8" t="s">
        <v>35</v>
      </c>
      <c r="C8">
        <v>2</v>
      </c>
      <c r="D8">
        <v>18328282</v>
      </c>
      <c r="F8">
        <v>1000000</v>
      </c>
      <c r="G8">
        <f t="shared" si="0"/>
        <v>64</v>
      </c>
      <c r="H8">
        <v>120856519</v>
      </c>
      <c r="I8">
        <v>26496356.600000001</v>
      </c>
      <c r="K8">
        <v>28768335</v>
      </c>
      <c r="L8">
        <v>7376900</v>
      </c>
    </row>
    <row r="9" spans="1:13" x14ac:dyDescent="0.2">
      <c r="A9" s="5">
        <v>4.1666666666666664E-2</v>
      </c>
      <c r="B9" t="s">
        <v>35</v>
      </c>
      <c r="C9">
        <v>2</v>
      </c>
      <c r="D9">
        <v>28048867</v>
      </c>
      <c r="F9">
        <v>1000000</v>
      </c>
      <c r="G9">
        <f t="shared" si="0"/>
        <v>128</v>
      </c>
      <c r="H9">
        <v>68826972.200000003</v>
      </c>
      <c r="I9">
        <v>26062033</v>
      </c>
      <c r="K9">
        <v>24760908</v>
      </c>
      <c r="L9">
        <v>6743495</v>
      </c>
    </row>
    <row r="10" spans="1:13" x14ac:dyDescent="0.2">
      <c r="A10" s="5">
        <v>4.1666666666666664E-2</v>
      </c>
      <c r="B10" t="s">
        <v>35</v>
      </c>
      <c r="C10">
        <v>4</v>
      </c>
      <c r="D10">
        <v>18335113</v>
      </c>
    </row>
    <row r="11" spans="1:13" x14ac:dyDescent="0.2">
      <c r="A11" s="5">
        <v>4.1666666666666664E-2</v>
      </c>
      <c r="B11" t="s">
        <v>35</v>
      </c>
      <c r="C11">
        <v>2</v>
      </c>
      <c r="D11">
        <v>42214050</v>
      </c>
      <c r="G11" s="1" t="s">
        <v>19</v>
      </c>
      <c r="H11"/>
      <c r="I11" t="s">
        <v>46</v>
      </c>
      <c r="K11"/>
    </row>
    <row r="12" spans="1:13" x14ac:dyDescent="0.2">
      <c r="A12" s="5">
        <v>4.1666666666666664E-2</v>
      </c>
      <c r="B12" t="s">
        <v>35</v>
      </c>
      <c r="C12">
        <v>4</v>
      </c>
      <c r="D12">
        <v>23300677</v>
      </c>
      <c r="F12" t="s">
        <v>17</v>
      </c>
      <c r="H12"/>
      <c r="K12"/>
    </row>
    <row r="13" spans="1:13" x14ac:dyDescent="0.2">
      <c r="A13" s="5">
        <v>4.1666666666666664E-2</v>
      </c>
      <c r="B13" t="s">
        <v>35</v>
      </c>
      <c r="C13">
        <v>2</v>
      </c>
      <c r="D13">
        <v>53436684</v>
      </c>
      <c r="F13">
        <f>F2</f>
        <v>1000000</v>
      </c>
      <c r="G13">
        <f>G2</f>
        <v>1</v>
      </c>
      <c r="H13" s="2">
        <f>($F13*4 * $D$1)/H2</f>
        <v>0.91781368519862516</v>
      </c>
      <c r="I13" s="2">
        <f>($F13*4 * $D$1)/I2</f>
        <v>0.64876858597110854</v>
      </c>
      <c r="J13" s="2"/>
      <c r="K13" s="2">
        <f>($F13*4)/K2</f>
        <v>0.58339636444887566</v>
      </c>
      <c r="L13" s="2">
        <f>($F13*4)/L2</f>
        <v>0.47201054188344244</v>
      </c>
      <c r="M13" s="2"/>
    </row>
    <row r="14" spans="1:13" x14ac:dyDescent="0.2">
      <c r="A14" s="5">
        <v>4.1666666666666664E-2</v>
      </c>
      <c r="B14" t="s">
        <v>35</v>
      </c>
      <c r="C14">
        <v>8</v>
      </c>
      <c r="D14">
        <v>19286816</v>
      </c>
      <c r="F14">
        <f t="shared" ref="F14:G20" si="1">F3</f>
        <v>1000000</v>
      </c>
      <c r="G14">
        <f t="shared" si="1"/>
        <v>2</v>
      </c>
      <c r="H14" s="2">
        <f t="shared" ref="H14:I14" si="2">($F14*4 * $D$1)/H3</f>
        <v>0.63013077683732022</v>
      </c>
      <c r="I14" s="2">
        <f t="shared" si="2"/>
        <v>0.63998928094753127</v>
      </c>
      <c r="J14" s="2"/>
      <c r="K14" s="2">
        <f t="shared" ref="K14:L14" si="3">($F14*4)/K3</f>
        <v>0.19092516463834933</v>
      </c>
      <c r="L14" s="2">
        <f t="shared" si="3"/>
        <v>0.58305204716133097</v>
      </c>
      <c r="M14" s="2"/>
    </row>
    <row r="15" spans="1:13" x14ac:dyDescent="0.2">
      <c r="A15" s="5">
        <v>4.1666666666666664E-2</v>
      </c>
      <c r="B15" t="s">
        <v>35</v>
      </c>
      <c r="C15">
        <v>4</v>
      </c>
      <c r="D15">
        <v>30549764</v>
      </c>
      <c r="F15">
        <f t="shared" si="1"/>
        <v>1000000</v>
      </c>
      <c r="G15">
        <f t="shared" si="1"/>
        <v>4</v>
      </c>
      <c r="H15" s="2">
        <f t="shared" ref="H15:I15" si="4">($F15*4 * $D$1)/H4</f>
        <v>0.57552363255138872</v>
      </c>
      <c r="I15" s="2">
        <f t="shared" si="4"/>
        <v>0.65753481872070807</v>
      </c>
      <c r="J15" s="2"/>
      <c r="K15" s="2">
        <f t="shared" ref="K15:L15" si="5">($F15*4)/K4</f>
        <v>0.57012851551932575</v>
      </c>
      <c r="L15" s="2">
        <f t="shared" si="5"/>
        <v>0.22074748187828735</v>
      </c>
      <c r="M15" s="2"/>
    </row>
    <row r="16" spans="1:13" x14ac:dyDescent="0.2">
      <c r="A16" s="5">
        <v>4.1666666666666664E-2</v>
      </c>
      <c r="B16" t="s">
        <v>35</v>
      </c>
      <c r="C16">
        <v>8</v>
      </c>
      <c r="D16">
        <v>18682641</v>
      </c>
      <c r="F16">
        <f t="shared" si="1"/>
        <v>1000000</v>
      </c>
      <c r="G16">
        <f t="shared" si="1"/>
        <v>8</v>
      </c>
      <c r="H16" s="2">
        <f t="shared" ref="H16:I16" si="6">($F16*4 * $D$1)/H5</f>
        <v>1.0110288281929189</v>
      </c>
      <c r="I16" s="2">
        <f t="shared" si="6"/>
        <v>0.62375840888711021</v>
      </c>
      <c r="J16" s="2"/>
      <c r="K16" s="2">
        <f t="shared" ref="K16:L16" si="7">($F16*4)/K5</f>
        <v>0.57737303927724448</v>
      </c>
      <c r="L16" s="2">
        <f t="shared" si="7"/>
        <v>0.22140771244983318</v>
      </c>
      <c r="M16" s="2"/>
    </row>
    <row r="17" spans="1:13" x14ac:dyDescent="0.2">
      <c r="A17" s="5">
        <v>4.1666666666666664E-2</v>
      </c>
      <c r="B17" t="s">
        <v>35</v>
      </c>
      <c r="C17">
        <v>4</v>
      </c>
      <c r="D17">
        <v>21491551</v>
      </c>
      <c r="F17">
        <f t="shared" si="1"/>
        <v>1000000</v>
      </c>
      <c r="G17">
        <f t="shared" si="1"/>
        <v>16</v>
      </c>
      <c r="H17" s="2">
        <f t="shared" ref="H17:I17" si="8">($F17*4 * $D$1)/H6</f>
        <v>0.56535344164363255</v>
      </c>
      <c r="I17" s="2">
        <f t="shared" si="8"/>
        <v>0.62795180520131222</v>
      </c>
      <c r="J17" s="2"/>
      <c r="K17" s="2">
        <f t="shared" ref="K17:L17" si="9">($F17*4)/K6</f>
        <v>0.46715066589991672</v>
      </c>
      <c r="L17" s="2">
        <f t="shared" si="9"/>
        <v>0.39909190627645852</v>
      </c>
      <c r="M17" s="2"/>
    </row>
    <row r="18" spans="1:13" x14ac:dyDescent="0.2">
      <c r="A18" s="5">
        <v>4.1666666666666664E-2</v>
      </c>
      <c r="B18" t="s">
        <v>35</v>
      </c>
      <c r="C18">
        <v>8</v>
      </c>
      <c r="D18">
        <v>20161190</v>
      </c>
      <c r="F18">
        <f t="shared" si="1"/>
        <v>1000000</v>
      </c>
      <c r="G18">
        <f t="shared" si="1"/>
        <v>32</v>
      </c>
      <c r="H18" s="2">
        <f t="shared" ref="H18:I18" si="10">($F18*4 * $D$1)/H7</f>
        <v>0.25979666800745127</v>
      </c>
      <c r="I18" s="2">
        <f t="shared" si="10"/>
        <v>0.38665140166932876</v>
      </c>
      <c r="J18" s="2"/>
      <c r="K18" s="2">
        <f t="shared" ref="K18:L18" si="11">($F18*4)/K7</f>
        <v>0.21544690771477135</v>
      </c>
      <c r="L18" s="2">
        <f t="shared" si="11"/>
        <v>0.39211684376133771</v>
      </c>
      <c r="M18" s="2"/>
    </row>
    <row r="19" spans="1:13" x14ac:dyDescent="0.2">
      <c r="A19" s="5">
        <v>4.1666666666666664E-2</v>
      </c>
      <c r="B19" t="s">
        <v>35</v>
      </c>
      <c r="C19">
        <v>8</v>
      </c>
      <c r="D19">
        <v>23910591</v>
      </c>
      <c r="F19">
        <f t="shared" si="1"/>
        <v>1000000</v>
      </c>
      <c r="G19">
        <f t="shared" si="1"/>
        <v>64</v>
      </c>
      <c r="H19" s="2">
        <f t="shared" ref="H19:I19" si="12">($F19*4 * $D$1)/H8</f>
        <v>0.16548548779565628</v>
      </c>
      <c r="I19" s="2">
        <f t="shared" si="12"/>
        <v>0.75482075901710954</v>
      </c>
      <c r="J19" s="2"/>
      <c r="K19" s="2">
        <f t="shared" ref="K19:L19" si="13">($F19*4)/K8</f>
        <v>0.13904176240995525</v>
      </c>
      <c r="L19" s="2">
        <f t="shared" si="13"/>
        <v>0.54223318738223369</v>
      </c>
      <c r="M19" s="2"/>
    </row>
    <row r="20" spans="1:13" x14ac:dyDescent="0.2">
      <c r="A20" s="5">
        <v>4.1666666666666664E-2</v>
      </c>
      <c r="B20" t="s">
        <v>35</v>
      </c>
      <c r="C20">
        <v>16</v>
      </c>
      <c r="D20">
        <v>37959435</v>
      </c>
      <c r="F20">
        <f t="shared" si="1"/>
        <v>1000000</v>
      </c>
      <c r="G20">
        <f t="shared" si="1"/>
        <v>128</v>
      </c>
      <c r="H20" s="2">
        <f t="shared" ref="H20:I20" si="14">($F20*4 * $D$1)/H9</f>
        <v>0.29058375460543651</v>
      </c>
      <c r="I20" s="2">
        <f t="shared" si="14"/>
        <v>0.76739984175447862</v>
      </c>
      <c r="J20" s="2"/>
      <c r="K20" s="2">
        <f t="shared" ref="K20:L20" si="15">($F20*4)/K9</f>
        <v>0.16154496434460319</v>
      </c>
      <c r="L20" s="2">
        <f t="shared" si="15"/>
        <v>0.59316422715520656</v>
      </c>
      <c r="M20" s="2"/>
    </row>
    <row r="21" spans="1:13" x14ac:dyDescent="0.2">
      <c r="A21" s="5">
        <v>4.1666666666666664E-2</v>
      </c>
      <c r="B21" t="s">
        <v>35</v>
      </c>
      <c r="C21">
        <v>16</v>
      </c>
      <c r="D21">
        <v>24156725</v>
      </c>
      <c r="H21" s="2"/>
      <c r="I21" s="2"/>
      <c r="J21" s="2"/>
      <c r="K21" s="2"/>
      <c r="L21" s="2"/>
      <c r="M21" s="2"/>
    </row>
    <row r="22" spans="1:13" x14ac:dyDescent="0.2">
      <c r="A22" s="5">
        <v>4.1666666666666664E-2</v>
      </c>
      <c r="B22" t="s">
        <v>35</v>
      </c>
      <c r="C22">
        <v>16</v>
      </c>
      <c r="D22">
        <v>27181645</v>
      </c>
      <c r="F22" t="s">
        <v>16</v>
      </c>
      <c r="H22" s="2"/>
      <c r="I22" s="2"/>
      <c r="J22" s="2"/>
      <c r="K22" s="2"/>
      <c r="L22" s="2"/>
      <c r="M22" s="2"/>
    </row>
    <row r="23" spans="1:13" x14ac:dyDescent="0.2">
      <c r="A23" s="5">
        <v>4.1666666666666664E-2</v>
      </c>
      <c r="B23" t="s">
        <v>35</v>
      </c>
      <c r="C23">
        <v>16</v>
      </c>
      <c r="D23">
        <v>60191276</v>
      </c>
      <c r="F23">
        <f>F13</f>
        <v>1000000</v>
      </c>
      <c r="G23">
        <f>G13</f>
        <v>1</v>
      </c>
      <c r="H23" s="2">
        <f>H13*1000000/1024/1024</f>
        <v>0.87529533882010002</v>
      </c>
      <c r="I23" s="2">
        <f>I13*1000000/1024/1024</f>
        <v>0.61871393773184635</v>
      </c>
      <c r="J23" s="2"/>
      <c r="K23" s="2">
        <f>K13*1000000/1024/1024</f>
        <v>0.55637012905967298</v>
      </c>
      <c r="L23" s="2">
        <f>L13*1000000/1024/1024</f>
        <v>0.4501443308672356</v>
      </c>
      <c r="M23" s="2"/>
    </row>
    <row r="24" spans="1:13" x14ac:dyDescent="0.2">
      <c r="A24" s="5">
        <v>4.1666666666666664E-2</v>
      </c>
      <c r="B24" t="s">
        <v>35</v>
      </c>
      <c r="C24">
        <v>4</v>
      </c>
      <c r="D24">
        <v>80077706</v>
      </c>
      <c r="F24">
        <f t="shared" ref="F24:G29" si="16">F14</f>
        <v>1000000</v>
      </c>
      <c r="G24">
        <f t="shared" si="16"/>
        <v>2</v>
      </c>
      <c r="H24" s="2">
        <f t="shared" ref="H24:I30" si="17">H14*1000000/1024/1024</f>
        <v>0.6009395378468706</v>
      </c>
      <c r="I24" s="2">
        <f t="shared" si="17"/>
        <v>0.61034134001496432</v>
      </c>
      <c r="J24" s="2"/>
      <c r="K24" s="2">
        <f t="shared" ref="K24:L24" si="18">K14*1000000/1024/1024</f>
        <v>0.18208042587122852</v>
      </c>
      <c r="L24" s="2">
        <f t="shared" si="18"/>
        <v>0.55604176250584691</v>
      </c>
      <c r="M24" s="2"/>
    </row>
    <row r="25" spans="1:13" x14ac:dyDescent="0.2">
      <c r="A25" s="5">
        <v>4.1666666666666664E-2</v>
      </c>
      <c r="B25" t="s">
        <v>35</v>
      </c>
      <c r="C25">
        <v>8</v>
      </c>
      <c r="D25">
        <v>16867910</v>
      </c>
      <c r="F25">
        <f t="shared" si="16"/>
        <v>1000000</v>
      </c>
      <c r="G25">
        <f t="shared" si="16"/>
        <v>4</v>
      </c>
      <c r="H25" s="2">
        <f t="shared" si="17"/>
        <v>0.54886210684908743</v>
      </c>
      <c r="I25" s="2">
        <f t="shared" si="17"/>
        <v>0.62707406875677874</v>
      </c>
      <c r="J25" s="2"/>
      <c r="K25" s="2">
        <f t="shared" ref="K25:L25" si="19">K15*1000000/1024/1024</f>
        <v>0.54371692230160307</v>
      </c>
      <c r="L25" s="2">
        <f t="shared" si="19"/>
        <v>0.21052120387867676</v>
      </c>
      <c r="M25" s="2"/>
    </row>
    <row r="26" spans="1:13" x14ac:dyDescent="0.2">
      <c r="A26" s="5">
        <v>4.1666666666666664E-2</v>
      </c>
      <c r="B26" t="s">
        <v>35</v>
      </c>
      <c r="C26">
        <v>32</v>
      </c>
      <c r="D26">
        <v>53143582</v>
      </c>
      <c r="F26">
        <f t="shared" si="16"/>
        <v>1000000</v>
      </c>
      <c r="G26">
        <f t="shared" si="16"/>
        <v>8</v>
      </c>
      <c r="H26" s="2">
        <f t="shared" si="17"/>
        <v>0.96419222659389392</v>
      </c>
      <c r="I26" s="2">
        <f t="shared" si="17"/>
        <v>0.59486237419806498</v>
      </c>
      <c r="J26" s="2"/>
      <c r="K26" s="2">
        <f t="shared" ref="K26:L26" si="20">K16*1000000/1024/1024</f>
        <v>0.55062583854412506</v>
      </c>
      <c r="L26" s="2">
        <f t="shared" si="20"/>
        <v>0.21115084881766621</v>
      </c>
      <c r="M26" s="2"/>
    </row>
    <row r="27" spans="1:13" x14ac:dyDescent="0.2">
      <c r="A27" s="5">
        <v>4.1666666666666664E-2</v>
      </c>
      <c r="B27" t="s">
        <v>35</v>
      </c>
      <c r="C27">
        <v>32</v>
      </c>
      <c r="D27">
        <v>43870528</v>
      </c>
      <c r="F27">
        <f t="shared" si="16"/>
        <v>1000000</v>
      </c>
      <c r="G27">
        <f t="shared" si="16"/>
        <v>16</v>
      </c>
      <c r="H27" s="2">
        <f t="shared" si="17"/>
        <v>0.53916305698741207</v>
      </c>
      <c r="I27" s="2">
        <f t="shared" si="17"/>
        <v>0.59886150856143205</v>
      </c>
      <c r="J27" s="2"/>
      <c r="K27" s="2">
        <f t="shared" ref="K27:L27" si="21">K17*1000000/1024/1024</f>
        <v>0.44550959196082757</v>
      </c>
      <c r="L27" s="2">
        <f t="shared" si="21"/>
        <v>0.38060370090146878</v>
      </c>
      <c r="M27" s="2"/>
    </row>
    <row r="28" spans="1:13" x14ac:dyDescent="0.2">
      <c r="A28" s="5">
        <v>4.1666666666666664E-2</v>
      </c>
      <c r="B28" t="s">
        <v>35</v>
      </c>
      <c r="C28">
        <v>16</v>
      </c>
      <c r="D28">
        <v>27391420</v>
      </c>
      <c r="F28">
        <f t="shared" si="16"/>
        <v>1000000</v>
      </c>
      <c r="G28">
        <f t="shared" si="16"/>
        <v>32</v>
      </c>
      <c r="H28" s="2">
        <f t="shared" si="17"/>
        <v>0.24776140976662758</v>
      </c>
      <c r="I28" s="2">
        <f t="shared" si="17"/>
        <v>0.36873951117451548</v>
      </c>
      <c r="J28" s="2"/>
      <c r="K28" s="2">
        <f t="shared" ref="K28:L28" si="22">K18*1000000/1024/1024</f>
        <v>0.20546618243672499</v>
      </c>
      <c r="L28" s="2">
        <f t="shared" si="22"/>
        <v>0.37395176292547005</v>
      </c>
      <c r="M28" s="2"/>
    </row>
    <row r="29" spans="1:13" x14ac:dyDescent="0.2">
      <c r="A29" s="5">
        <v>4.1666666666666664E-2</v>
      </c>
      <c r="B29" t="s">
        <v>35</v>
      </c>
      <c r="C29">
        <v>32</v>
      </c>
      <c r="D29">
        <v>106921261</v>
      </c>
      <c r="F29">
        <f t="shared" si="16"/>
        <v>1000000</v>
      </c>
      <c r="G29">
        <f t="shared" si="16"/>
        <v>64</v>
      </c>
      <c r="H29" s="2">
        <f t="shared" si="17"/>
        <v>0.15781925944867733</v>
      </c>
      <c r="I29" s="2">
        <f t="shared" si="17"/>
        <v>0.71985317136488869</v>
      </c>
      <c r="J29" s="2"/>
      <c r="K29" s="2">
        <f t="shared" ref="K29:L29" si="23">K19*1000000/1024/1024</f>
        <v>0.13260055771823431</v>
      </c>
      <c r="L29" s="2">
        <f t="shared" si="23"/>
        <v>0.51711386430953377</v>
      </c>
      <c r="M29" s="2"/>
    </row>
    <row r="30" spans="1:13" x14ac:dyDescent="0.2">
      <c r="A30" s="5">
        <v>4.1666666666666664E-2</v>
      </c>
      <c r="B30" t="s">
        <v>35</v>
      </c>
      <c r="C30">
        <v>32</v>
      </c>
      <c r="D30">
        <v>110953813</v>
      </c>
      <c r="F30">
        <f>F20</f>
        <v>1000000</v>
      </c>
      <c r="G30">
        <f>G20</f>
        <v>128</v>
      </c>
      <c r="H30" s="2">
        <f t="shared" si="17"/>
        <v>0.27712226353210118</v>
      </c>
      <c r="I30" s="2">
        <f t="shared" si="17"/>
        <v>0.73184951949546684</v>
      </c>
      <c r="J30" s="2"/>
      <c r="K30" s="2">
        <f t="shared" ref="K30:L30" si="24">K20*1000000/1024/1024</f>
        <v>0.15406128344021147</v>
      </c>
      <c r="L30" s="2">
        <f t="shared" si="24"/>
        <v>0.56568548884888326</v>
      </c>
      <c r="M30" s="2"/>
    </row>
    <row r="31" spans="1:13" x14ac:dyDescent="0.2">
      <c r="A31" s="5">
        <v>4.1666666666666664E-2</v>
      </c>
      <c r="B31" t="s">
        <v>35</v>
      </c>
      <c r="C31">
        <v>32</v>
      </c>
      <c r="D31">
        <v>70027223</v>
      </c>
      <c r="H31" s="2"/>
      <c r="I31" s="2"/>
      <c r="J31" s="2"/>
      <c r="K31" s="2"/>
      <c r="L31" s="2"/>
      <c r="M31" s="2"/>
    </row>
    <row r="32" spans="1:13" x14ac:dyDescent="0.2">
      <c r="A32" s="5">
        <v>4.1666666666666664E-2</v>
      </c>
      <c r="B32" t="s">
        <v>35</v>
      </c>
      <c r="C32">
        <v>64</v>
      </c>
      <c r="D32">
        <v>109234527</v>
      </c>
      <c r="F32" t="s">
        <v>20</v>
      </c>
      <c r="H32"/>
      <c r="K32"/>
    </row>
    <row r="33" spans="1:13" x14ac:dyDescent="0.2">
      <c r="A33" s="5">
        <v>4.1666666666666664E-2</v>
      </c>
      <c r="B33" t="s">
        <v>35</v>
      </c>
      <c r="C33">
        <v>64</v>
      </c>
      <c r="D33">
        <v>199642703</v>
      </c>
      <c r="F33">
        <f>F23</f>
        <v>1000000</v>
      </c>
      <c r="G33">
        <f>G23</f>
        <v>1</v>
      </c>
      <c r="H33" s="2">
        <f>H23*1000/1024</f>
        <v>0.85478060431650393</v>
      </c>
      <c r="I33" s="2">
        <f>I23*1000/1024</f>
        <v>0.60421282981625624</v>
      </c>
      <c r="J33" s="2"/>
      <c r="K33" s="2">
        <f>K23*1000/1024</f>
        <v>0.5433302041598369</v>
      </c>
      <c r="L33" s="2">
        <f>L23*1000/1024</f>
        <v>0.43959407311253479</v>
      </c>
      <c r="M33" s="2"/>
    </row>
    <row r="34" spans="1:13" x14ac:dyDescent="0.2">
      <c r="A34" s="5">
        <v>4.1666666666666664E-2</v>
      </c>
      <c r="B34" t="s">
        <v>35</v>
      </c>
      <c r="C34">
        <v>64</v>
      </c>
      <c r="D34">
        <v>90355420</v>
      </c>
      <c r="F34">
        <f t="shared" ref="F34:G40" si="25">F24</f>
        <v>1000000</v>
      </c>
      <c r="G34">
        <f t="shared" si="25"/>
        <v>2</v>
      </c>
      <c r="H34" s="2">
        <f t="shared" ref="H34:I40" si="26">H24*1000/1024</f>
        <v>0.58685501742858459</v>
      </c>
      <c r="I34" s="2">
        <f t="shared" si="26"/>
        <v>0.59603646485836359</v>
      </c>
      <c r="J34" s="2"/>
      <c r="K34" s="2">
        <f t="shared" ref="K34:L34" si="27">K24*1000/1024</f>
        <v>0.17781291588987161</v>
      </c>
      <c r="L34" s="2">
        <f t="shared" si="27"/>
        <v>0.54300953369711613</v>
      </c>
      <c r="M34" s="2"/>
    </row>
    <row r="35" spans="1:13" x14ac:dyDescent="0.2">
      <c r="A35" s="5">
        <v>4.1666666666666664E-2</v>
      </c>
      <c r="B35" t="s">
        <v>35</v>
      </c>
      <c r="C35">
        <v>64</v>
      </c>
      <c r="D35">
        <v>107549804</v>
      </c>
      <c r="F35">
        <f t="shared" si="25"/>
        <v>1000000</v>
      </c>
      <c r="G35">
        <f t="shared" si="25"/>
        <v>4</v>
      </c>
      <c r="H35" s="2">
        <f t="shared" si="26"/>
        <v>0.53599815121981198</v>
      </c>
      <c r="I35" s="2">
        <f t="shared" si="26"/>
        <v>0.61237702027029173</v>
      </c>
      <c r="J35" s="2"/>
      <c r="K35" s="2">
        <f t="shared" ref="K35:L35" si="28">K25*1000/1024</f>
        <v>0.53097355693515924</v>
      </c>
      <c r="L35" s="2">
        <f t="shared" si="28"/>
        <v>0.20558711316277029</v>
      </c>
      <c r="M35" s="2"/>
    </row>
    <row r="36" spans="1:13" x14ac:dyDescent="0.2">
      <c r="A36" s="5">
        <v>4.1666666666666664E-2</v>
      </c>
      <c r="B36" t="s">
        <v>35</v>
      </c>
      <c r="C36">
        <v>64</v>
      </c>
      <c r="D36">
        <v>97500141</v>
      </c>
      <c r="F36">
        <f t="shared" si="25"/>
        <v>1000000</v>
      </c>
      <c r="G36">
        <f t="shared" si="25"/>
        <v>8</v>
      </c>
      <c r="H36" s="2">
        <f t="shared" si="26"/>
        <v>0.94159397128309952</v>
      </c>
      <c r="I36" s="2">
        <f t="shared" si="26"/>
        <v>0.58092028730279788</v>
      </c>
      <c r="J36" s="2"/>
      <c r="K36" s="2">
        <f t="shared" ref="K36:L36" si="29">K26*1000/1024</f>
        <v>0.5377205454532471</v>
      </c>
      <c r="L36" s="2">
        <f t="shared" si="29"/>
        <v>0.20620200079850215</v>
      </c>
      <c r="M36" s="2"/>
    </row>
    <row r="37" spans="1:13" x14ac:dyDescent="0.2">
      <c r="A37" s="5">
        <v>4.1666666666666664E-2</v>
      </c>
      <c r="B37" t="s">
        <v>35</v>
      </c>
      <c r="C37">
        <v>128</v>
      </c>
      <c r="D37">
        <v>94066600</v>
      </c>
      <c r="F37">
        <f t="shared" si="25"/>
        <v>1000000</v>
      </c>
      <c r="G37">
        <f t="shared" si="25"/>
        <v>16</v>
      </c>
      <c r="H37" s="2">
        <f t="shared" si="26"/>
        <v>0.52652642283926965</v>
      </c>
      <c r="I37" s="2">
        <f t="shared" si="26"/>
        <v>0.5848256919545235</v>
      </c>
      <c r="J37" s="2"/>
      <c r="K37" s="2">
        <f t="shared" ref="K37:L37" si="30">K27*1000/1024</f>
        <v>0.43506796089924565</v>
      </c>
      <c r="L37" s="2">
        <f t="shared" si="30"/>
        <v>0.37168330166159058</v>
      </c>
      <c r="M37" s="2"/>
    </row>
    <row r="38" spans="1:13" x14ac:dyDescent="0.2">
      <c r="A38" s="5">
        <v>4.1666666666666664E-2</v>
      </c>
      <c r="B38" t="s">
        <v>35</v>
      </c>
      <c r="C38">
        <v>128</v>
      </c>
      <c r="D38">
        <v>62860090</v>
      </c>
      <c r="F38">
        <f t="shared" si="25"/>
        <v>1000000</v>
      </c>
      <c r="G38">
        <f t="shared" si="25"/>
        <v>32</v>
      </c>
      <c r="H38" s="2">
        <f t="shared" si="26"/>
        <v>0.24195450172522226</v>
      </c>
      <c r="I38" s="2">
        <f t="shared" si="26"/>
        <v>0.36009717888136278</v>
      </c>
      <c r="J38" s="2"/>
      <c r="K38" s="2">
        <f t="shared" ref="K38:L38" si="31">K28*1000/1024</f>
        <v>0.20065056878586424</v>
      </c>
      <c r="L38" s="2">
        <f t="shared" si="31"/>
        <v>0.36518726848190436</v>
      </c>
      <c r="M38" s="2"/>
    </row>
    <row r="39" spans="1:13" x14ac:dyDescent="0.2">
      <c r="A39" s="5">
        <v>4.1666666666666664E-2</v>
      </c>
      <c r="B39" t="s">
        <v>35</v>
      </c>
      <c r="C39">
        <v>128</v>
      </c>
      <c r="D39">
        <v>63171381</v>
      </c>
      <c r="F39">
        <f t="shared" si="25"/>
        <v>1000000</v>
      </c>
      <c r="G39">
        <f t="shared" si="25"/>
        <v>64</v>
      </c>
      <c r="H39" s="2">
        <f t="shared" si="26"/>
        <v>0.15412037055534897</v>
      </c>
      <c r="I39" s="2">
        <f t="shared" si="26"/>
        <v>0.7029816126610241</v>
      </c>
      <c r="J39" s="2"/>
      <c r="K39" s="2">
        <f t="shared" ref="K39:L39" si="32">K29*1000/1024</f>
        <v>0.1294927321467132</v>
      </c>
      <c r="L39" s="2">
        <f t="shared" si="32"/>
        <v>0.50499400811477901</v>
      </c>
      <c r="M39" s="2"/>
    </row>
    <row r="40" spans="1:13" x14ac:dyDescent="0.2">
      <c r="A40" s="5">
        <v>4.1666666666666664E-2</v>
      </c>
      <c r="B40" t="s">
        <v>35</v>
      </c>
      <c r="C40">
        <v>128</v>
      </c>
      <c r="D40">
        <v>63875053</v>
      </c>
      <c r="F40">
        <f t="shared" si="25"/>
        <v>1000000</v>
      </c>
      <c r="G40">
        <f t="shared" si="25"/>
        <v>128</v>
      </c>
      <c r="H40" s="2">
        <f t="shared" si="26"/>
        <v>0.27062721048056754</v>
      </c>
      <c r="I40" s="2">
        <f t="shared" si="26"/>
        <v>0.71469679638229189</v>
      </c>
      <c r="J40" s="2"/>
      <c r="K40" s="2">
        <f t="shared" ref="K40:L40" si="33">K30*1000/1024</f>
        <v>0.15045047210958151</v>
      </c>
      <c r="L40" s="2">
        <f t="shared" si="33"/>
        <v>0.55242723520398751</v>
      </c>
      <c r="M40" s="2"/>
    </row>
    <row r="41" spans="1:13" x14ac:dyDescent="0.2">
      <c r="A41" s="5">
        <v>4.1666666666666664E-2</v>
      </c>
      <c r="B41" t="s">
        <v>35</v>
      </c>
      <c r="C41">
        <v>128</v>
      </c>
      <c r="D41">
        <v>60161737</v>
      </c>
    </row>
    <row r="42" spans="1:13" x14ac:dyDescent="0.2">
      <c r="A42" s="5">
        <v>4.1666666666666664E-2</v>
      </c>
      <c r="B42" t="s">
        <v>40</v>
      </c>
      <c r="C42" t="s">
        <v>38</v>
      </c>
      <c r="D42">
        <v>5</v>
      </c>
      <c r="E42" t="s">
        <v>39</v>
      </c>
    </row>
    <row r="43" spans="1:13" x14ac:dyDescent="0.2">
      <c r="A43" s="5">
        <v>4.1666666666666664E-2</v>
      </c>
      <c r="B43" t="s">
        <v>36</v>
      </c>
      <c r="C43">
        <v>1</v>
      </c>
      <c r="D43">
        <v>16509732</v>
      </c>
    </row>
    <row r="44" spans="1:13" x14ac:dyDescent="0.2">
      <c r="A44" s="5">
        <v>4.1666666666666664E-2</v>
      </c>
      <c r="B44" t="s">
        <v>36</v>
      </c>
      <c r="C44">
        <v>1</v>
      </c>
      <c r="D44">
        <v>17691377</v>
      </c>
    </row>
    <row r="45" spans="1:13" x14ac:dyDescent="0.2">
      <c r="A45" s="5">
        <v>4.1666666666666664E-2</v>
      </c>
      <c r="B45" t="s">
        <v>36</v>
      </c>
      <c r="C45">
        <v>1</v>
      </c>
      <c r="D45">
        <v>19909203</v>
      </c>
    </row>
    <row r="46" spans="1:13" x14ac:dyDescent="0.2">
      <c r="A46" s="5">
        <v>4.1666666666666664E-2</v>
      </c>
      <c r="B46" t="s">
        <v>36</v>
      </c>
      <c r="C46">
        <v>1</v>
      </c>
      <c r="D46">
        <v>27767207</v>
      </c>
    </row>
    <row r="47" spans="1:13" x14ac:dyDescent="0.2">
      <c r="A47" s="5">
        <v>4.1666666666666664E-2</v>
      </c>
      <c r="B47" t="s">
        <v>36</v>
      </c>
      <c r="C47">
        <v>2</v>
      </c>
      <c r="D47">
        <v>16462817</v>
      </c>
    </row>
    <row r="48" spans="1:13" x14ac:dyDescent="0.2">
      <c r="A48" s="5">
        <v>4.1666666666666664E-2</v>
      </c>
      <c r="B48" t="s">
        <v>36</v>
      </c>
      <c r="C48">
        <v>2</v>
      </c>
      <c r="D48">
        <v>16347919</v>
      </c>
    </row>
    <row r="49" spans="1:4" x14ac:dyDescent="0.2">
      <c r="A49" s="5">
        <v>4.1666666666666664E-2</v>
      </c>
      <c r="B49" t="s">
        <v>36</v>
      </c>
      <c r="C49">
        <v>2</v>
      </c>
      <c r="D49">
        <v>16995029</v>
      </c>
    </row>
    <row r="50" spans="1:4" x14ac:dyDescent="0.2">
      <c r="A50" s="5">
        <v>4.1666666666666664E-2</v>
      </c>
      <c r="B50" t="s">
        <v>36</v>
      </c>
      <c r="C50">
        <v>4</v>
      </c>
      <c r="D50">
        <v>15636345</v>
      </c>
    </row>
    <row r="51" spans="1:4" x14ac:dyDescent="0.2">
      <c r="A51" s="5">
        <v>4.1666666666666664E-2</v>
      </c>
      <c r="B51" t="s">
        <v>36</v>
      </c>
      <c r="C51">
        <v>4</v>
      </c>
      <c r="D51">
        <v>17604255</v>
      </c>
    </row>
    <row r="52" spans="1:4" x14ac:dyDescent="0.2">
      <c r="A52" s="5">
        <v>4.1666666666666664E-2</v>
      </c>
      <c r="B52" t="s">
        <v>36</v>
      </c>
      <c r="C52">
        <v>4</v>
      </c>
      <c r="D52">
        <v>23780050</v>
      </c>
    </row>
    <row r="53" spans="1:4" x14ac:dyDescent="0.2">
      <c r="A53" s="5">
        <v>4.1666666666666664E-2</v>
      </c>
      <c r="B53" t="s">
        <v>36</v>
      </c>
      <c r="C53">
        <v>1</v>
      </c>
      <c r="D53">
        <v>72260647</v>
      </c>
    </row>
    <row r="54" spans="1:4" x14ac:dyDescent="0.2">
      <c r="A54" s="5">
        <v>4.1666666666666664E-2</v>
      </c>
      <c r="B54" t="s">
        <v>36</v>
      </c>
      <c r="C54">
        <v>8</v>
      </c>
      <c r="D54">
        <v>20817019</v>
      </c>
    </row>
    <row r="55" spans="1:4" x14ac:dyDescent="0.2">
      <c r="A55" s="5">
        <v>4.1666666666666664E-2</v>
      </c>
      <c r="B55" t="s">
        <v>36</v>
      </c>
      <c r="C55">
        <v>2</v>
      </c>
      <c r="D55">
        <v>52824569</v>
      </c>
    </row>
    <row r="56" spans="1:4" x14ac:dyDescent="0.2">
      <c r="A56" s="5">
        <v>4.1666666666666664E-2</v>
      </c>
      <c r="B56" t="s">
        <v>36</v>
      </c>
      <c r="C56">
        <v>8</v>
      </c>
      <c r="D56">
        <v>23761113</v>
      </c>
    </row>
    <row r="57" spans="1:4" x14ac:dyDescent="0.2">
      <c r="A57" s="5">
        <v>4.1666666666666664E-2</v>
      </c>
      <c r="B57" t="s">
        <v>36</v>
      </c>
      <c r="C57">
        <v>8</v>
      </c>
      <c r="D57">
        <v>56378557</v>
      </c>
    </row>
    <row r="58" spans="1:4" x14ac:dyDescent="0.2">
      <c r="A58" s="5">
        <v>4.1666666666666664E-2</v>
      </c>
      <c r="B58" t="s">
        <v>36</v>
      </c>
      <c r="C58">
        <v>4</v>
      </c>
      <c r="D58">
        <v>29075876</v>
      </c>
    </row>
    <row r="59" spans="1:4" x14ac:dyDescent="0.2">
      <c r="A59" s="5">
        <v>4.1666666666666664E-2</v>
      </c>
      <c r="B59" t="s">
        <v>36</v>
      </c>
      <c r="C59">
        <v>16</v>
      </c>
      <c r="D59">
        <v>23387212</v>
      </c>
    </row>
    <row r="60" spans="1:4" x14ac:dyDescent="0.2">
      <c r="A60" s="5">
        <v>4.1666666666666664E-2</v>
      </c>
      <c r="B60" t="s">
        <v>36</v>
      </c>
      <c r="C60">
        <v>2</v>
      </c>
      <c r="D60">
        <v>53622283</v>
      </c>
    </row>
    <row r="61" spans="1:4" x14ac:dyDescent="0.2">
      <c r="A61" s="5">
        <v>4.1666666666666664E-2</v>
      </c>
      <c r="B61" t="s">
        <v>36</v>
      </c>
      <c r="C61">
        <v>8</v>
      </c>
      <c r="D61">
        <v>17815002</v>
      </c>
    </row>
    <row r="62" spans="1:4" x14ac:dyDescent="0.2">
      <c r="A62" s="5">
        <v>4.1666666666666664E-2</v>
      </c>
      <c r="B62" t="s">
        <v>36</v>
      </c>
      <c r="C62">
        <v>16</v>
      </c>
      <c r="D62">
        <v>54494609</v>
      </c>
    </row>
    <row r="63" spans="1:4" x14ac:dyDescent="0.2">
      <c r="A63" s="5">
        <v>4.1666666666666664E-2</v>
      </c>
      <c r="B63" t="s">
        <v>36</v>
      </c>
      <c r="C63">
        <v>16</v>
      </c>
      <c r="D63">
        <v>22633578</v>
      </c>
    </row>
    <row r="64" spans="1:4" x14ac:dyDescent="0.2">
      <c r="A64" s="5">
        <v>4.1666666666666664E-2</v>
      </c>
      <c r="B64" t="s">
        <v>36</v>
      </c>
      <c r="C64">
        <v>32</v>
      </c>
      <c r="D64">
        <v>43557921</v>
      </c>
    </row>
    <row r="65" spans="1:4" x14ac:dyDescent="0.2">
      <c r="A65" s="5">
        <v>4.1666666666666664E-2</v>
      </c>
      <c r="B65" t="s">
        <v>36</v>
      </c>
      <c r="C65">
        <v>16</v>
      </c>
      <c r="D65">
        <v>31190004</v>
      </c>
    </row>
    <row r="66" spans="1:4" x14ac:dyDescent="0.2">
      <c r="A66" s="5">
        <v>4.1666666666666664E-2</v>
      </c>
      <c r="B66" t="s">
        <v>36</v>
      </c>
      <c r="C66">
        <v>32</v>
      </c>
      <c r="D66">
        <v>26744139</v>
      </c>
    </row>
    <row r="67" spans="1:4" x14ac:dyDescent="0.2">
      <c r="A67" s="5">
        <v>4.1666666666666664E-2</v>
      </c>
      <c r="B67" t="s">
        <v>36</v>
      </c>
      <c r="C67">
        <v>4</v>
      </c>
      <c r="D67">
        <v>65986675</v>
      </c>
    </row>
    <row r="68" spans="1:4" x14ac:dyDescent="0.2">
      <c r="A68" s="5">
        <v>4.1666666666666664E-2</v>
      </c>
      <c r="B68" t="s">
        <v>36</v>
      </c>
      <c r="C68">
        <v>32</v>
      </c>
      <c r="D68">
        <v>34377821</v>
      </c>
    </row>
    <row r="69" spans="1:4" x14ac:dyDescent="0.2">
      <c r="A69" s="5">
        <v>4.1666666666666664E-2</v>
      </c>
      <c r="B69" t="s">
        <v>36</v>
      </c>
      <c r="C69">
        <v>8</v>
      </c>
      <c r="D69">
        <v>41546789</v>
      </c>
    </row>
    <row r="70" spans="1:4" x14ac:dyDescent="0.2">
      <c r="A70" s="5">
        <v>4.1666666666666664E-2</v>
      </c>
      <c r="B70" t="s">
        <v>36</v>
      </c>
      <c r="C70">
        <v>64</v>
      </c>
      <c r="D70">
        <v>28280252</v>
      </c>
    </row>
    <row r="71" spans="1:4" x14ac:dyDescent="0.2">
      <c r="A71" s="5">
        <v>4.1666666666666664E-2</v>
      </c>
      <c r="B71" t="s">
        <v>36</v>
      </c>
      <c r="C71">
        <v>64</v>
      </c>
      <c r="D71">
        <v>43775660</v>
      </c>
    </row>
    <row r="72" spans="1:4" x14ac:dyDescent="0.2">
      <c r="A72" s="5">
        <v>4.1666666666666664E-2</v>
      </c>
      <c r="B72" t="s">
        <v>36</v>
      </c>
      <c r="C72">
        <v>32</v>
      </c>
      <c r="D72">
        <v>115291289</v>
      </c>
    </row>
    <row r="73" spans="1:4" x14ac:dyDescent="0.2">
      <c r="A73" s="5">
        <v>4.1666666666666664E-2</v>
      </c>
      <c r="B73" t="s">
        <v>36</v>
      </c>
      <c r="C73">
        <v>16</v>
      </c>
      <c r="D73">
        <v>27542487</v>
      </c>
    </row>
    <row r="74" spans="1:4" x14ac:dyDescent="0.2">
      <c r="A74" s="5">
        <v>4.1666666666666664E-2</v>
      </c>
      <c r="B74" t="s">
        <v>36</v>
      </c>
      <c r="C74">
        <v>64</v>
      </c>
      <c r="D74">
        <v>21153025</v>
      </c>
    </row>
    <row r="75" spans="1:4" x14ac:dyDescent="0.2">
      <c r="A75" s="5">
        <v>4.1666666666666664E-2</v>
      </c>
      <c r="B75" t="s">
        <v>36</v>
      </c>
      <c r="C75">
        <v>32</v>
      </c>
      <c r="D75">
        <v>38659730</v>
      </c>
    </row>
    <row r="76" spans="1:4" x14ac:dyDescent="0.2">
      <c r="A76" s="5">
        <v>4.1666666666666664E-2</v>
      </c>
      <c r="B76" t="s">
        <v>36</v>
      </c>
      <c r="C76">
        <v>64</v>
      </c>
      <c r="D76">
        <v>23433604</v>
      </c>
    </row>
    <row r="77" spans="1:4" x14ac:dyDescent="0.2">
      <c r="A77" s="5">
        <v>4.1666666666666664E-2</v>
      </c>
      <c r="B77" t="s">
        <v>36</v>
      </c>
      <c r="C77">
        <v>128</v>
      </c>
      <c r="D77">
        <v>21041605</v>
      </c>
    </row>
    <row r="78" spans="1:4" x14ac:dyDescent="0.2">
      <c r="A78" s="5">
        <v>4.1666666666666664E-2</v>
      </c>
      <c r="B78" t="s">
        <v>36</v>
      </c>
      <c r="C78">
        <v>64</v>
      </c>
      <c r="D78">
        <v>15839242</v>
      </c>
    </row>
    <row r="79" spans="1:4" x14ac:dyDescent="0.2">
      <c r="A79" s="5">
        <v>4.1666666666666664E-2</v>
      </c>
      <c r="B79" t="s">
        <v>36</v>
      </c>
      <c r="C79">
        <v>128</v>
      </c>
      <c r="D79">
        <v>35212081</v>
      </c>
    </row>
    <row r="80" spans="1:4" x14ac:dyDescent="0.2">
      <c r="A80" s="5">
        <v>4.1666666666666664E-2</v>
      </c>
      <c r="B80" t="s">
        <v>36</v>
      </c>
      <c r="C80">
        <v>128</v>
      </c>
      <c r="D80">
        <v>12449040</v>
      </c>
    </row>
    <row r="81" spans="1:4" x14ac:dyDescent="0.2">
      <c r="A81" s="5">
        <v>4.1666666666666664E-2</v>
      </c>
      <c r="B81" t="s">
        <v>36</v>
      </c>
      <c r="C81">
        <v>128</v>
      </c>
      <c r="D81">
        <v>54846316</v>
      </c>
    </row>
    <row r="82" spans="1:4" x14ac:dyDescent="0.2">
      <c r="A82" s="5">
        <v>4.1666666666666664E-2</v>
      </c>
      <c r="B82" t="s">
        <v>36</v>
      </c>
      <c r="C82">
        <v>128</v>
      </c>
      <c r="D82">
        <v>6761123</v>
      </c>
    </row>
    <row r="83" spans="1:4" x14ac:dyDescent="0.2">
      <c r="A83" s="5">
        <v>4.1666666666666664E-2</v>
      </c>
      <c r="B83" t="s">
        <v>41</v>
      </c>
    </row>
    <row r="84" spans="1:4" x14ac:dyDescent="0.2">
      <c r="A84" s="5">
        <v>4.1666666666666664E-2</v>
      </c>
      <c r="B84" t="s">
        <v>35</v>
      </c>
      <c r="C84">
        <v>1</v>
      </c>
      <c r="D84">
        <v>6856402</v>
      </c>
    </row>
    <row r="85" spans="1:4" x14ac:dyDescent="0.2">
      <c r="A85" s="5">
        <v>4.1666666666666664E-2</v>
      </c>
      <c r="B85" t="s">
        <v>35</v>
      </c>
      <c r="C85">
        <v>2</v>
      </c>
      <c r="D85">
        <v>20950617</v>
      </c>
    </row>
    <row r="86" spans="1:4" x14ac:dyDescent="0.2">
      <c r="A86" s="5">
        <v>4.1666666666666664E-2</v>
      </c>
      <c r="B86" t="s">
        <v>35</v>
      </c>
      <c r="C86">
        <v>4</v>
      </c>
      <c r="D86">
        <v>7015962</v>
      </c>
    </row>
    <row r="87" spans="1:4" x14ac:dyDescent="0.2">
      <c r="A87" s="5">
        <v>4.1666666666666664E-2</v>
      </c>
      <c r="B87" t="s">
        <v>35</v>
      </c>
      <c r="C87">
        <v>8</v>
      </c>
      <c r="D87">
        <v>6927930</v>
      </c>
    </row>
    <row r="88" spans="1:4" x14ac:dyDescent="0.2">
      <c r="A88" s="5">
        <v>4.1666666666666664E-2</v>
      </c>
      <c r="B88" t="s">
        <v>35</v>
      </c>
      <c r="C88">
        <v>16</v>
      </c>
      <c r="D88">
        <v>8562548</v>
      </c>
    </row>
    <row r="89" spans="1:4" x14ac:dyDescent="0.2">
      <c r="A89" s="5">
        <v>4.1666666666666664E-2</v>
      </c>
      <c r="B89" t="s">
        <v>35</v>
      </c>
      <c r="C89">
        <v>32</v>
      </c>
      <c r="D89">
        <v>18566059</v>
      </c>
    </row>
    <row r="90" spans="1:4" x14ac:dyDescent="0.2">
      <c r="A90" s="5">
        <v>4.1666666666666664E-2</v>
      </c>
      <c r="B90" t="s">
        <v>35</v>
      </c>
      <c r="C90">
        <v>64</v>
      </c>
      <c r="D90">
        <v>28768335</v>
      </c>
    </row>
    <row r="91" spans="1:4" x14ac:dyDescent="0.2">
      <c r="A91" s="5">
        <v>4.1666666666666664E-2</v>
      </c>
      <c r="B91" t="s">
        <v>35</v>
      </c>
      <c r="C91">
        <v>128</v>
      </c>
      <c r="D91">
        <v>24760908</v>
      </c>
    </row>
    <row r="92" spans="1:4" x14ac:dyDescent="0.2">
      <c r="A92" s="5">
        <v>4.1666666666666664E-2</v>
      </c>
      <c r="B92" t="s">
        <v>36</v>
      </c>
      <c r="C92">
        <v>1</v>
      </c>
      <c r="D92">
        <v>8474387</v>
      </c>
    </row>
    <row r="93" spans="1:4" x14ac:dyDescent="0.2">
      <c r="A93" s="5">
        <v>4.1666666666666664E-2</v>
      </c>
      <c r="B93" t="s">
        <v>36</v>
      </c>
      <c r="C93">
        <v>2</v>
      </c>
      <c r="D93">
        <v>6860451</v>
      </c>
    </row>
    <row r="94" spans="1:4" x14ac:dyDescent="0.2">
      <c r="A94" s="5">
        <v>4.1666666666666664E-2</v>
      </c>
      <c r="B94" t="s">
        <v>36</v>
      </c>
      <c r="C94">
        <v>4</v>
      </c>
      <c r="D94">
        <v>18120252</v>
      </c>
    </row>
    <row r="95" spans="1:4" x14ac:dyDescent="0.2">
      <c r="A95" s="5">
        <v>4.1666666666666664E-2</v>
      </c>
      <c r="B95" t="s">
        <v>36</v>
      </c>
      <c r="C95">
        <v>8</v>
      </c>
      <c r="D95">
        <v>18066218</v>
      </c>
    </row>
    <row r="96" spans="1:4" x14ac:dyDescent="0.2">
      <c r="A96" s="5">
        <v>4.1666666666666664E-2</v>
      </c>
      <c r="B96" t="s">
        <v>36</v>
      </c>
      <c r="C96">
        <v>16</v>
      </c>
      <c r="D96">
        <v>10022754</v>
      </c>
    </row>
    <row r="97" spans="1:4" x14ac:dyDescent="0.2">
      <c r="A97" s="5">
        <v>4.1666666666666664E-2</v>
      </c>
      <c r="B97" t="s">
        <v>36</v>
      </c>
      <c r="C97">
        <v>32</v>
      </c>
      <c r="D97">
        <v>10201041</v>
      </c>
    </row>
    <row r="98" spans="1:4" x14ac:dyDescent="0.2">
      <c r="A98" s="5">
        <v>4.1666666666666664E-2</v>
      </c>
      <c r="B98" t="s">
        <v>36</v>
      </c>
      <c r="C98">
        <v>64</v>
      </c>
      <c r="D98">
        <v>7376900</v>
      </c>
    </row>
    <row r="99" spans="1:4" x14ac:dyDescent="0.2">
      <c r="A99" s="5">
        <v>4.1666666666666664E-2</v>
      </c>
      <c r="B99" t="s">
        <v>36</v>
      </c>
      <c r="C99">
        <v>128</v>
      </c>
      <c r="D99">
        <v>6743495</v>
      </c>
    </row>
    <row r="100" spans="1:4" x14ac:dyDescent="0.2">
      <c r="A100" s="5"/>
    </row>
    <row r="101" spans="1:4" x14ac:dyDescent="0.2">
      <c r="A101" s="5"/>
    </row>
    <row r="102" spans="1:4" x14ac:dyDescent="0.2">
      <c r="A102" s="5"/>
    </row>
    <row r="103" spans="1:4" x14ac:dyDescent="0.2">
      <c r="A103" s="5"/>
    </row>
    <row r="104" spans="1:4" x14ac:dyDescent="0.2">
      <c r="A104" s="5"/>
    </row>
    <row r="105" spans="1:4" x14ac:dyDescent="0.2">
      <c r="A105" s="5"/>
    </row>
    <row r="106" spans="1:4" x14ac:dyDescent="0.2">
      <c r="A106" s="5"/>
    </row>
    <row r="107" spans="1:4" x14ac:dyDescent="0.2">
      <c r="A107" s="5"/>
    </row>
    <row r="108" spans="1:4" x14ac:dyDescent="0.2">
      <c r="A108" s="5"/>
    </row>
    <row r="109" spans="1:4" x14ac:dyDescent="0.2">
      <c r="A109" s="5"/>
    </row>
    <row r="110" spans="1:4" x14ac:dyDescent="0.2">
      <c r="A110" s="5"/>
    </row>
    <row r="111" spans="1:4" x14ac:dyDescent="0.2">
      <c r="A111" s="5"/>
    </row>
    <row r="112" spans="1:4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</sheetData>
  <sortState ref="B1:D128">
    <sortCondition ref="B1:B128"/>
    <sortCondition ref="C1:C128"/>
  </sortState>
  <dataConsolidate function="average" leftLabels="1">
    <dataRefs count="1">
      <dataRef ref="C43:D82" sheet="Compare Scan (5 threads, 64bit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(VM)</vt:lpstr>
      <vt:lpstr>Compare Inserts (32bit)</vt:lpstr>
      <vt:lpstr>Compare Inserts (64bit)</vt:lpstr>
      <vt:lpstr>Compare Update (64bit)</vt:lpstr>
      <vt:lpstr>Compate Scan (64bit,%)</vt:lpstr>
      <vt:lpstr>Compate Scan (VM)</vt:lpstr>
      <vt:lpstr>Compate Scan (64bit)</vt:lpstr>
      <vt:lpstr>Compare Scan (5 threads, VM)</vt:lpstr>
      <vt:lpstr>Compare Scan (5 threads, 64bit)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2017-07-03T15:54:00Z</dcterms:modified>
</cp:coreProperties>
</file>