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xklenk/dev/hpi/epic-battle-db/tests/results/"/>
    </mc:Choice>
  </mc:AlternateContent>
  <bookViews>
    <workbookView xWindow="-6700" yWindow="-23540" windowWidth="38400" windowHeight="23540" tabRatio="500" activeTab="8"/>
  </bookViews>
  <sheets>
    <sheet name="NUMBERS" sheetId="3" r:id="rId1"/>
    <sheet name="insert" sheetId="7" r:id="rId2"/>
    <sheet name="update" sheetId="2" r:id="rId3"/>
    <sheet name="updateLess" sheetId="1" r:id="rId4"/>
    <sheet name="updateRandom" sheetId="12" r:id="rId5"/>
    <sheet name="scan" sheetId="4" r:id="rId6"/>
    <sheet name="scan (no save)" sheetId="9" r:id="rId7"/>
    <sheet name="threads (8)" sheetId="8" r:id="rId8"/>
    <sheet name="threads (8 -pimped)" sheetId="13" r:id="rId9"/>
    <sheet name="threads (4)" sheetId="6" r:id="rId10"/>
    <sheet name="threads (4 - pimped)" sheetId="10" r:id="rId11"/>
    <sheet name="materialize" sheetId="11" r:id="rId12"/>
  </sheets>
  <definedNames>
    <definedName name="times_insert" localSheetId="1">insert!$A$4:$H$12</definedName>
    <definedName name="times_scan" localSheetId="5">scan!$A$3:$E$55</definedName>
    <definedName name="times_scan" localSheetId="6">'scan (no save)'!$A$3:$E$55</definedName>
    <definedName name="times_update" localSheetId="2">update!$A$4:$E$12</definedName>
    <definedName name="times_updateLess" localSheetId="3">updateLess!$A$4:$G$24</definedName>
    <definedName name="times_updateLess" localSheetId="4">updateRandom!$A$4:$G$24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3" l="1"/>
  <c r="F5" i="13"/>
  <c r="F6" i="13"/>
  <c r="F7" i="13"/>
  <c r="F8" i="13"/>
  <c r="F9" i="13"/>
  <c r="F10" i="13"/>
  <c r="F11" i="13"/>
  <c r="L11" i="13"/>
  <c r="L33" i="13"/>
  <c r="K11" i="13"/>
  <c r="K33" i="13"/>
  <c r="G5" i="13"/>
  <c r="G6" i="13"/>
  <c r="G7" i="13"/>
  <c r="G8" i="13"/>
  <c r="G9" i="13"/>
  <c r="G10" i="13"/>
  <c r="G11" i="13"/>
  <c r="I11" i="13"/>
  <c r="I33" i="13"/>
  <c r="H11" i="13"/>
  <c r="H33" i="13"/>
  <c r="L10" i="13"/>
  <c r="L32" i="13"/>
  <c r="K10" i="13"/>
  <c r="K32" i="13"/>
  <c r="I10" i="13"/>
  <c r="I32" i="13"/>
  <c r="H10" i="13"/>
  <c r="H32" i="13"/>
  <c r="L9" i="13"/>
  <c r="L31" i="13"/>
  <c r="K9" i="13"/>
  <c r="K31" i="13"/>
  <c r="I9" i="13"/>
  <c r="I31" i="13"/>
  <c r="H9" i="13"/>
  <c r="H31" i="13"/>
  <c r="L8" i="13"/>
  <c r="L30" i="13"/>
  <c r="K8" i="13"/>
  <c r="K30" i="13"/>
  <c r="I8" i="13"/>
  <c r="I30" i="13"/>
  <c r="H8" i="13"/>
  <c r="H30" i="13"/>
  <c r="L7" i="13"/>
  <c r="L29" i="13"/>
  <c r="K7" i="13"/>
  <c r="K29" i="13"/>
  <c r="I7" i="13"/>
  <c r="I29" i="13"/>
  <c r="H7" i="13"/>
  <c r="H29" i="13"/>
  <c r="L6" i="13"/>
  <c r="L28" i="13"/>
  <c r="K6" i="13"/>
  <c r="K28" i="13"/>
  <c r="I6" i="13"/>
  <c r="I28" i="13"/>
  <c r="H6" i="13"/>
  <c r="H28" i="13"/>
  <c r="L5" i="13"/>
  <c r="L27" i="13"/>
  <c r="K5" i="13"/>
  <c r="K27" i="13"/>
  <c r="I5" i="13"/>
  <c r="I27" i="13"/>
  <c r="H5" i="13"/>
  <c r="H27" i="13"/>
  <c r="L4" i="13"/>
  <c r="L26" i="13"/>
  <c r="K4" i="13"/>
  <c r="K26" i="13"/>
  <c r="I4" i="13"/>
  <c r="I26" i="13"/>
  <c r="H4" i="13"/>
  <c r="H26" i="13"/>
  <c r="L22" i="13"/>
  <c r="K22" i="13"/>
  <c r="I22" i="13"/>
  <c r="H22" i="13"/>
  <c r="L21" i="13"/>
  <c r="K21" i="13"/>
  <c r="I21" i="13"/>
  <c r="H21" i="13"/>
  <c r="L20" i="13"/>
  <c r="K20" i="13"/>
  <c r="I20" i="13"/>
  <c r="H20" i="13"/>
  <c r="L19" i="13"/>
  <c r="K19" i="13"/>
  <c r="I19" i="13"/>
  <c r="H19" i="13"/>
  <c r="L18" i="13"/>
  <c r="K18" i="13"/>
  <c r="I18" i="13"/>
  <c r="H18" i="13"/>
  <c r="L17" i="13"/>
  <c r="K17" i="13"/>
  <c r="I17" i="13"/>
  <c r="H17" i="13"/>
  <c r="L16" i="13"/>
  <c r="K16" i="13"/>
  <c r="I16" i="13"/>
  <c r="H16" i="13"/>
  <c r="L15" i="13"/>
  <c r="K15" i="13"/>
  <c r="I15" i="13"/>
  <c r="H15" i="13"/>
  <c r="L20" i="12"/>
  <c r="N24" i="12"/>
  <c r="M24" i="12"/>
  <c r="L24" i="12"/>
  <c r="J24" i="12"/>
  <c r="I24" i="12"/>
  <c r="H24" i="12"/>
  <c r="N23" i="12"/>
  <c r="M23" i="12"/>
  <c r="L23" i="12"/>
  <c r="J23" i="12"/>
  <c r="I23" i="12"/>
  <c r="H23" i="12"/>
  <c r="N22" i="12"/>
  <c r="M22" i="12"/>
  <c r="L22" i="12"/>
  <c r="J22" i="12"/>
  <c r="I22" i="12"/>
  <c r="H22" i="12"/>
  <c r="N21" i="12"/>
  <c r="M21" i="12"/>
  <c r="L21" i="12"/>
  <c r="J21" i="12"/>
  <c r="I21" i="12"/>
  <c r="H21" i="12"/>
  <c r="N20" i="12"/>
  <c r="M20" i="12"/>
  <c r="J20" i="12"/>
  <c r="I20" i="12"/>
  <c r="H20" i="12"/>
  <c r="N4" i="12"/>
  <c r="M4" i="12"/>
  <c r="L4" i="12"/>
  <c r="J4" i="12"/>
  <c r="I4" i="12"/>
  <c r="H4" i="12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9" i="9"/>
  <c r="I30" i="9"/>
  <c r="I31" i="9"/>
  <c r="I32" i="9"/>
  <c r="I33" i="9"/>
  <c r="I34" i="9"/>
  <c r="I36" i="9"/>
  <c r="I37" i="9"/>
  <c r="I38" i="9"/>
  <c r="I39" i="9"/>
  <c r="I40" i="9"/>
  <c r="I41" i="9"/>
  <c r="I43" i="9"/>
  <c r="I44" i="9"/>
  <c r="I45" i="9"/>
  <c r="I46" i="9"/>
  <c r="I47" i="9"/>
  <c r="I48" i="9"/>
  <c r="I50" i="9"/>
  <c r="I51" i="9"/>
  <c r="I52" i="9"/>
  <c r="I53" i="9"/>
  <c r="I54" i="9"/>
  <c r="I55" i="9"/>
  <c r="J3" i="11"/>
  <c r="J4" i="11"/>
  <c r="J5" i="11"/>
  <c r="J6" i="11"/>
  <c r="J7" i="11"/>
  <c r="J8" i="11"/>
  <c r="J9" i="11"/>
  <c r="J10" i="11"/>
  <c r="I4" i="11"/>
  <c r="I5" i="11"/>
  <c r="I6" i="11"/>
  <c r="I7" i="11"/>
  <c r="I8" i="11"/>
  <c r="I9" i="11"/>
  <c r="I10" i="11"/>
  <c r="I3" i="11"/>
  <c r="C4" i="11"/>
  <c r="C5" i="11"/>
  <c r="C6" i="11"/>
  <c r="C7" i="11"/>
  <c r="C8" i="11"/>
  <c r="C9" i="11"/>
  <c r="C10" i="11"/>
  <c r="C3" i="11"/>
  <c r="J39" i="10"/>
  <c r="I42" i="10"/>
  <c r="G4" i="10"/>
  <c r="G5" i="10"/>
  <c r="G6" i="10"/>
  <c r="G7" i="10"/>
  <c r="G8" i="10"/>
  <c r="G9" i="10"/>
  <c r="G10" i="10"/>
  <c r="G11" i="10"/>
  <c r="L11" i="10"/>
  <c r="L33" i="10"/>
  <c r="M11" i="10"/>
  <c r="M33" i="10"/>
  <c r="H5" i="10"/>
  <c r="H6" i="10"/>
  <c r="H7" i="10"/>
  <c r="H8" i="10"/>
  <c r="H9" i="10"/>
  <c r="H10" i="10"/>
  <c r="H11" i="10"/>
  <c r="J11" i="10"/>
  <c r="J33" i="10"/>
  <c r="I11" i="10"/>
  <c r="I33" i="10"/>
  <c r="M10" i="10"/>
  <c r="M32" i="10"/>
  <c r="L10" i="10"/>
  <c r="L32" i="10"/>
  <c r="J10" i="10"/>
  <c r="J32" i="10"/>
  <c r="I10" i="10"/>
  <c r="I32" i="10"/>
  <c r="M9" i="10"/>
  <c r="M31" i="10"/>
  <c r="L9" i="10"/>
  <c r="L31" i="10"/>
  <c r="J9" i="10"/>
  <c r="J31" i="10"/>
  <c r="I9" i="10"/>
  <c r="I31" i="10"/>
  <c r="M8" i="10"/>
  <c r="M30" i="10"/>
  <c r="L8" i="10"/>
  <c r="L30" i="10"/>
  <c r="J8" i="10"/>
  <c r="J30" i="10"/>
  <c r="I8" i="10"/>
  <c r="I30" i="10"/>
  <c r="M7" i="10"/>
  <c r="M29" i="10"/>
  <c r="L7" i="10"/>
  <c r="L29" i="10"/>
  <c r="J7" i="10"/>
  <c r="J29" i="10"/>
  <c r="I7" i="10"/>
  <c r="I29" i="10"/>
  <c r="M6" i="10"/>
  <c r="M28" i="10"/>
  <c r="L6" i="10"/>
  <c r="L28" i="10"/>
  <c r="J6" i="10"/>
  <c r="J28" i="10"/>
  <c r="I6" i="10"/>
  <c r="I28" i="10"/>
  <c r="M5" i="10"/>
  <c r="M27" i="10"/>
  <c r="L5" i="10"/>
  <c r="L27" i="10"/>
  <c r="J5" i="10"/>
  <c r="J27" i="10"/>
  <c r="I5" i="10"/>
  <c r="I27" i="10"/>
  <c r="M4" i="10"/>
  <c r="M26" i="10"/>
  <c r="L4" i="10"/>
  <c r="L26" i="10"/>
  <c r="J4" i="10"/>
  <c r="J26" i="10"/>
  <c r="I4" i="10"/>
  <c r="I26" i="10"/>
  <c r="M22" i="10"/>
  <c r="L22" i="10"/>
  <c r="J22" i="10"/>
  <c r="I22" i="10"/>
  <c r="M21" i="10"/>
  <c r="L21" i="10"/>
  <c r="J21" i="10"/>
  <c r="I21" i="10"/>
  <c r="M20" i="10"/>
  <c r="L20" i="10"/>
  <c r="J20" i="10"/>
  <c r="I20" i="10"/>
  <c r="M19" i="10"/>
  <c r="L19" i="10"/>
  <c r="J19" i="10"/>
  <c r="I19" i="10"/>
  <c r="M18" i="10"/>
  <c r="L18" i="10"/>
  <c r="J18" i="10"/>
  <c r="I18" i="10"/>
  <c r="M17" i="10"/>
  <c r="L17" i="10"/>
  <c r="J17" i="10"/>
  <c r="I17" i="10"/>
  <c r="M16" i="10"/>
  <c r="L16" i="10"/>
  <c r="J16" i="10"/>
  <c r="I16" i="10"/>
  <c r="M15" i="10"/>
  <c r="L15" i="10"/>
  <c r="J15" i="10"/>
  <c r="I15" i="10"/>
  <c r="M55" i="9"/>
  <c r="L55" i="9"/>
  <c r="J55" i="9"/>
  <c r="M54" i="9"/>
  <c r="L54" i="9"/>
  <c r="J54" i="9"/>
  <c r="M53" i="9"/>
  <c r="L53" i="9"/>
  <c r="J53" i="9"/>
  <c r="M52" i="9"/>
  <c r="L52" i="9"/>
  <c r="J52" i="9"/>
  <c r="M51" i="9"/>
  <c r="L51" i="9"/>
  <c r="J51" i="9"/>
  <c r="M50" i="9"/>
  <c r="L50" i="9"/>
  <c r="J50" i="9"/>
  <c r="M48" i="9"/>
  <c r="L48" i="9"/>
  <c r="J48" i="9"/>
  <c r="M47" i="9"/>
  <c r="L47" i="9"/>
  <c r="J47" i="9"/>
  <c r="M46" i="9"/>
  <c r="L46" i="9"/>
  <c r="J46" i="9"/>
  <c r="M45" i="9"/>
  <c r="L45" i="9"/>
  <c r="J45" i="9"/>
  <c r="M44" i="9"/>
  <c r="L44" i="9"/>
  <c r="J44" i="9"/>
  <c r="M43" i="9"/>
  <c r="L43" i="9"/>
  <c r="J43" i="9"/>
  <c r="M41" i="9"/>
  <c r="L41" i="9"/>
  <c r="J41" i="9"/>
  <c r="M40" i="9"/>
  <c r="L40" i="9"/>
  <c r="J40" i="9"/>
  <c r="M39" i="9"/>
  <c r="L39" i="9"/>
  <c r="J39" i="9"/>
  <c r="M38" i="9"/>
  <c r="L38" i="9"/>
  <c r="J38" i="9"/>
  <c r="M37" i="9"/>
  <c r="L37" i="9"/>
  <c r="J37" i="9"/>
  <c r="M36" i="9"/>
  <c r="L36" i="9"/>
  <c r="J36" i="9"/>
  <c r="M34" i="9"/>
  <c r="L34" i="9"/>
  <c r="J34" i="9"/>
  <c r="M33" i="9"/>
  <c r="L33" i="9"/>
  <c r="J33" i="9"/>
  <c r="M32" i="9"/>
  <c r="L32" i="9"/>
  <c r="J32" i="9"/>
  <c r="M31" i="9"/>
  <c r="L31" i="9"/>
  <c r="J31" i="9"/>
  <c r="M30" i="9"/>
  <c r="L30" i="9"/>
  <c r="J30" i="9"/>
  <c r="M29" i="9"/>
  <c r="L29" i="9"/>
  <c r="J29" i="9"/>
  <c r="M27" i="9"/>
  <c r="L27" i="9"/>
  <c r="J27" i="9"/>
  <c r="M26" i="9"/>
  <c r="L26" i="9"/>
  <c r="J26" i="9"/>
  <c r="M25" i="9"/>
  <c r="L25" i="9"/>
  <c r="J25" i="9"/>
  <c r="M24" i="9"/>
  <c r="L24" i="9"/>
  <c r="J24" i="9"/>
  <c r="M23" i="9"/>
  <c r="L23" i="9"/>
  <c r="J23" i="9"/>
  <c r="M22" i="9"/>
  <c r="L22" i="9"/>
  <c r="J22" i="9"/>
  <c r="M21" i="9"/>
  <c r="L21" i="9"/>
  <c r="J21" i="9"/>
  <c r="M20" i="9"/>
  <c r="L20" i="9"/>
  <c r="J20" i="9"/>
  <c r="M19" i="9"/>
  <c r="L19" i="9"/>
  <c r="J19" i="9"/>
  <c r="M18" i="9"/>
  <c r="L18" i="9"/>
  <c r="J18" i="9"/>
  <c r="M17" i="9"/>
  <c r="L17" i="9"/>
  <c r="J17" i="9"/>
  <c r="M16" i="9"/>
  <c r="L16" i="9"/>
  <c r="J16" i="9"/>
  <c r="M15" i="9"/>
  <c r="L15" i="9"/>
  <c r="J15" i="9"/>
  <c r="M14" i="9"/>
  <c r="L14" i="9"/>
  <c r="J14" i="9"/>
  <c r="M13" i="9"/>
  <c r="L13" i="9"/>
  <c r="J13" i="9"/>
  <c r="M12" i="9"/>
  <c r="L12" i="9"/>
  <c r="J12" i="9"/>
  <c r="M11" i="9"/>
  <c r="L11" i="9"/>
  <c r="J11" i="9"/>
  <c r="M10" i="9"/>
  <c r="L10" i="9"/>
  <c r="J10" i="9"/>
  <c r="M9" i="9"/>
  <c r="L9" i="9"/>
  <c r="J9" i="9"/>
  <c r="M8" i="9"/>
  <c r="L8" i="9"/>
  <c r="J8" i="9"/>
  <c r="M7" i="9"/>
  <c r="L7" i="9"/>
  <c r="J7" i="9"/>
  <c r="M6" i="9"/>
  <c r="L6" i="9"/>
  <c r="J6" i="9"/>
  <c r="M5" i="9"/>
  <c r="L5" i="9"/>
  <c r="J5" i="9"/>
  <c r="M4" i="9"/>
  <c r="L4" i="9"/>
  <c r="J4" i="9"/>
  <c r="M3" i="9"/>
  <c r="L3" i="9"/>
  <c r="J3" i="9"/>
  <c r="K5" i="8"/>
  <c r="L5" i="8"/>
  <c r="K6" i="8"/>
  <c r="L6" i="8"/>
  <c r="K7" i="8"/>
  <c r="L7" i="8"/>
  <c r="K8" i="8"/>
  <c r="L8" i="8"/>
  <c r="K9" i="8"/>
  <c r="L9" i="8"/>
  <c r="K10" i="8"/>
  <c r="L10" i="8"/>
  <c r="K11" i="8"/>
  <c r="L11" i="8"/>
  <c r="L4" i="8"/>
  <c r="K4" i="8"/>
  <c r="G5" i="8"/>
  <c r="I5" i="8"/>
  <c r="G6" i="8"/>
  <c r="I6" i="8"/>
  <c r="G7" i="8"/>
  <c r="I7" i="8"/>
  <c r="G8" i="8"/>
  <c r="I8" i="8"/>
  <c r="G9" i="8"/>
  <c r="I9" i="8"/>
  <c r="G10" i="8"/>
  <c r="I10" i="8"/>
  <c r="G11" i="8"/>
  <c r="I11" i="8"/>
  <c r="I4" i="8"/>
  <c r="H5" i="8"/>
  <c r="H6" i="8"/>
  <c r="H7" i="8"/>
  <c r="H8" i="8"/>
  <c r="H9" i="8"/>
  <c r="H10" i="8"/>
  <c r="H11" i="8"/>
  <c r="H4" i="8"/>
  <c r="F4" i="8"/>
  <c r="F5" i="8"/>
  <c r="F6" i="8"/>
  <c r="F7" i="8"/>
  <c r="F8" i="8"/>
  <c r="F9" i="8"/>
  <c r="F10" i="8"/>
  <c r="F11" i="8"/>
  <c r="C4" i="3"/>
  <c r="L33" i="8"/>
  <c r="K33" i="8"/>
  <c r="I33" i="8"/>
  <c r="H33" i="8"/>
  <c r="L32" i="8"/>
  <c r="K32" i="8"/>
  <c r="I32" i="8"/>
  <c r="H32" i="8"/>
  <c r="L31" i="8"/>
  <c r="K31" i="8"/>
  <c r="I31" i="8"/>
  <c r="H31" i="8"/>
  <c r="L30" i="8"/>
  <c r="K30" i="8"/>
  <c r="I30" i="8"/>
  <c r="H30" i="8"/>
  <c r="L29" i="8"/>
  <c r="K29" i="8"/>
  <c r="I29" i="8"/>
  <c r="H29" i="8"/>
  <c r="L28" i="8"/>
  <c r="K28" i="8"/>
  <c r="I28" i="8"/>
  <c r="H28" i="8"/>
  <c r="L27" i="8"/>
  <c r="K27" i="8"/>
  <c r="I27" i="8"/>
  <c r="H27" i="8"/>
  <c r="L26" i="8"/>
  <c r="K26" i="8"/>
  <c r="I26" i="8"/>
  <c r="H26" i="8"/>
  <c r="C3" i="3"/>
  <c r="L22" i="8"/>
  <c r="K22" i="8"/>
  <c r="I22" i="8"/>
  <c r="H22" i="8"/>
  <c r="L21" i="8"/>
  <c r="K21" i="8"/>
  <c r="I21" i="8"/>
  <c r="H21" i="8"/>
  <c r="L20" i="8"/>
  <c r="K20" i="8"/>
  <c r="I20" i="8"/>
  <c r="H20" i="8"/>
  <c r="L19" i="8"/>
  <c r="K19" i="8"/>
  <c r="I19" i="8"/>
  <c r="H19" i="8"/>
  <c r="L18" i="8"/>
  <c r="K18" i="8"/>
  <c r="I18" i="8"/>
  <c r="H18" i="8"/>
  <c r="L17" i="8"/>
  <c r="K17" i="8"/>
  <c r="I17" i="8"/>
  <c r="H17" i="8"/>
  <c r="L16" i="8"/>
  <c r="K16" i="8"/>
  <c r="I16" i="8"/>
  <c r="H16" i="8"/>
  <c r="L15" i="8"/>
  <c r="K15" i="8"/>
  <c r="I15" i="8"/>
  <c r="H15" i="8"/>
  <c r="F4" i="6"/>
  <c r="F5" i="6"/>
  <c r="G5" i="6"/>
  <c r="H5" i="6"/>
  <c r="H27" i="6"/>
  <c r="I5" i="6"/>
  <c r="I27" i="6"/>
  <c r="K5" i="6"/>
  <c r="K27" i="6"/>
  <c r="L5" i="6"/>
  <c r="L27" i="6"/>
  <c r="F6" i="6"/>
  <c r="G6" i="6"/>
  <c r="H6" i="6"/>
  <c r="H28" i="6"/>
  <c r="I6" i="6"/>
  <c r="I28" i="6"/>
  <c r="K6" i="6"/>
  <c r="K28" i="6"/>
  <c r="L6" i="6"/>
  <c r="L28" i="6"/>
  <c r="F7" i="6"/>
  <c r="G7" i="6"/>
  <c r="H7" i="6"/>
  <c r="H29" i="6"/>
  <c r="I7" i="6"/>
  <c r="I29" i="6"/>
  <c r="K7" i="6"/>
  <c r="K29" i="6"/>
  <c r="L7" i="6"/>
  <c r="L29" i="6"/>
  <c r="F8" i="6"/>
  <c r="G8" i="6"/>
  <c r="H8" i="6"/>
  <c r="H30" i="6"/>
  <c r="I8" i="6"/>
  <c r="I30" i="6"/>
  <c r="K8" i="6"/>
  <c r="K30" i="6"/>
  <c r="L8" i="6"/>
  <c r="L30" i="6"/>
  <c r="F9" i="6"/>
  <c r="G9" i="6"/>
  <c r="H9" i="6"/>
  <c r="H31" i="6"/>
  <c r="I9" i="6"/>
  <c r="I31" i="6"/>
  <c r="K9" i="6"/>
  <c r="K31" i="6"/>
  <c r="L9" i="6"/>
  <c r="L31" i="6"/>
  <c r="F10" i="6"/>
  <c r="G10" i="6"/>
  <c r="H10" i="6"/>
  <c r="H32" i="6"/>
  <c r="I10" i="6"/>
  <c r="I32" i="6"/>
  <c r="K10" i="6"/>
  <c r="K32" i="6"/>
  <c r="L10" i="6"/>
  <c r="L32" i="6"/>
  <c r="F11" i="6"/>
  <c r="G11" i="6"/>
  <c r="H11" i="6"/>
  <c r="H33" i="6"/>
  <c r="I11" i="6"/>
  <c r="I33" i="6"/>
  <c r="K11" i="6"/>
  <c r="K33" i="6"/>
  <c r="L11" i="6"/>
  <c r="L33" i="6"/>
  <c r="I4" i="6"/>
  <c r="I26" i="6"/>
  <c r="K4" i="6"/>
  <c r="K26" i="6"/>
  <c r="L4" i="6"/>
  <c r="L26" i="6"/>
  <c r="H4" i="6"/>
  <c r="H26" i="6"/>
  <c r="H16" i="6"/>
  <c r="I16" i="6"/>
  <c r="K16" i="6"/>
  <c r="L16" i="6"/>
  <c r="H17" i="6"/>
  <c r="I17" i="6"/>
  <c r="K17" i="6"/>
  <c r="L17" i="6"/>
  <c r="H18" i="6"/>
  <c r="I18" i="6"/>
  <c r="K18" i="6"/>
  <c r="L18" i="6"/>
  <c r="H19" i="6"/>
  <c r="I19" i="6"/>
  <c r="K19" i="6"/>
  <c r="L19" i="6"/>
  <c r="H20" i="6"/>
  <c r="I20" i="6"/>
  <c r="K20" i="6"/>
  <c r="L20" i="6"/>
  <c r="H21" i="6"/>
  <c r="I21" i="6"/>
  <c r="K21" i="6"/>
  <c r="L21" i="6"/>
  <c r="H22" i="6"/>
  <c r="I22" i="6"/>
  <c r="K22" i="6"/>
  <c r="L22" i="6"/>
  <c r="I15" i="6"/>
  <c r="K15" i="6"/>
  <c r="L15" i="6"/>
  <c r="H15" i="6"/>
  <c r="A27" i="7"/>
  <c r="B27" i="7"/>
  <c r="D27" i="7"/>
  <c r="E27" i="7"/>
  <c r="F27" i="7"/>
  <c r="G27" i="7"/>
  <c r="H27" i="7"/>
  <c r="A28" i="7"/>
  <c r="B28" i="7"/>
  <c r="D28" i="7"/>
  <c r="E28" i="7"/>
  <c r="F28" i="7"/>
  <c r="G28" i="7"/>
  <c r="H28" i="7"/>
  <c r="A29" i="7"/>
  <c r="B29" i="7"/>
  <c r="D29" i="7"/>
  <c r="E29" i="7"/>
  <c r="F29" i="7"/>
  <c r="G29" i="7"/>
  <c r="H29" i="7"/>
  <c r="A30" i="7"/>
  <c r="B30" i="7"/>
  <c r="D30" i="7"/>
  <c r="E30" i="7"/>
  <c r="F30" i="7"/>
  <c r="G30" i="7"/>
  <c r="H30" i="7"/>
  <c r="A31" i="7"/>
  <c r="B31" i="7"/>
  <c r="D31" i="7"/>
  <c r="E31" i="7"/>
  <c r="F31" i="7"/>
  <c r="G31" i="7"/>
  <c r="H31" i="7"/>
  <c r="A32" i="7"/>
  <c r="B32" i="7"/>
  <c r="D32" i="7"/>
  <c r="E32" i="7"/>
  <c r="F32" i="7"/>
  <c r="G32" i="7"/>
  <c r="H32" i="7"/>
  <c r="A33" i="7"/>
  <c r="B33" i="7"/>
  <c r="D33" i="7"/>
  <c r="E33" i="7"/>
  <c r="F33" i="7"/>
  <c r="G33" i="7"/>
  <c r="H33" i="7"/>
  <c r="A34" i="7"/>
  <c r="B34" i="7"/>
  <c r="D34" i="7"/>
  <c r="E34" i="7"/>
  <c r="F34" i="7"/>
  <c r="G34" i="7"/>
  <c r="H34" i="7"/>
  <c r="C28" i="7"/>
  <c r="C29" i="7"/>
  <c r="C30" i="7"/>
  <c r="C31" i="7"/>
  <c r="C32" i="7"/>
  <c r="C33" i="7"/>
  <c r="C34" i="7"/>
  <c r="C27" i="7"/>
  <c r="B26" i="7"/>
  <c r="C26" i="7"/>
  <c r="D26" i="7"/>
  <c r="E26" i="7"/>
  <c r="F26" i="7"/>
  <c r="G26" i="7"/>
  <c r="H26" i="7"/>
  <c r="A26" i="7"/>
  <c r="B15" i="7"/>
  <c r="B16" i="7"/>
  <c r="B17" i="7"/>
  <c r="B18" i="7"/>
  <c r="B19" i="7"/>
  <c r="B20" i="7"/>
  <c r="B21" i="7"/>
  <c r="B22" i="7"/>
  <c r="B23" i="7"/>
  <c r="A16" i="7"/>
  <c r="A17" i="7"/>
  <c r="A18" i="7"/>
  <c r="A19" i="7"/>
  <c r="A20" i="7"/>
  <c r="A21" i="7"/>
  <c r="A22" i="7"/>
  <c r="A23" i="7"/>
  <c r="C15" i="7"/>
  <c r="D15" i="7"/>
  <c r="E15" i="7"/>
  <c r="F15" i="7"/>
  <c r="G15" i="7"/>
  <c r="H15" i="7"/>
  <c r="A15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E23" i="7"/>
  <c r="F23" i="7"/>
  <c r="G23" i="7"/>
  <c r="H23" i="7"/>
  <c r="D16" i="7"/>
  <c r="E16" i="7"/>
  <c r="F16" i="7"/>
  <c r="G16" i="7"/>
  <c r="H16" i="7"/>
  <c r="C16" i="7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9" i="4"/>
  <c r="K29" i="4"/>
  <c r="J30" i="4"/>
  <c r="K30" i="4"/>
  <c r="J31" i="4"/>
  <c r="K31" i="4"/>
  <c r="J32" i="4"/>
  <c r="K32" i="4"/>
  <c r="J33" i="4"/>
  <c r="K33" i="4"/>
  <c r="J34" i="4"/>
  <c r="K34" i="4"/>
  <c r="J36" i="4"/>
  <c r="K36" i="4"/>
  <c r="J37" i="4"/>
  <c r="K37" i="4"/>
  <c r="J38" i="4"/>
  <c r="K38" i="4"/>
  <c r="J39" i="4"/>
  <c r="K39" i="4"/>
  <c r="J40" i="4"/>
  <c r="K40" i="4"/>
  <c r="J41" i="4"/>
  <c r="K41" i="4"/>
  <c r="J43" i="4"/>
  <c r="K43" i="4"/>
  <c r="J44" i="4"/>
  <c r="K44" i="4"/>
  <c r="J45" i="4"/>
  <c r="K45" i="4"/>
  <c r="J46" i="4"/>
  <c r="K46" i="4"/>
  <c r="J47" i="4"/>
  <c r="K47" i="4"/>
  <c r="J48" i="4"/>
  <c r="K48" i="4"/>
  <c r="J50" i="4"/>
  <c r="K50" i="4"/>
  <c r="J51" i="4"/>
  <c r="K51" i="4"/>
  <c r="J52" i="4"/>
  <c r="K52" i="4"/>
  <c r="J53" i="4"/>
  <c r="K53" i="4"/>
  <c r="J54" i="4"/>
  <c r="K54" i="4"/>
  <c r="J55" i="4"/>
  <c r="K55" i="4"/>
  <c r="K4" i="4"/>
  <c r="J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9" i="4"/>
  <c r="H29" i="4"/>
  <c r="G30" i="4"/>
  <c r="H30" i="4"/>
  <c r="G31" i="4"/>
  <c r="H31" i="4"/>
  <c r="G32" i="4"/>
  <c r="H32" i="4"/>
  <c r="G33" i="4"/>
  <c r="H33" i="4"/>
  <c r="G34" i="4"/>
  <c r="H34" i="4"/>
  <c r="G36" i="4"/>
  <c r="H36" i="4"/>
  <c r="G37" i="4"/>
  <c r="H37" i="4"/>
  <c r="G38" i="4"/>
  <c r="H38" i="4"/>
  <c r="G39" i="4"/>
  <c r="H39" i="4"/>
  <c r="G40" i="4"/>
  <c r="H40" i="4"/>
  <c r="G41" i="4"/>
  <c r="H41" i="4"/>
  <c r="G43" i="4"/>
  <c r="H43" i="4"/>
  <c r="G44" i="4"/>
  <c r="H44" i="4"/>
  <c r="G45" i="4"/>
  <c r="H45" i="4"/>
  <c r="G46" i="4"/>
  <c r="H46" i="4"/>
  <c r="G47" i="4"/>
  <c r="H47" i="4"/>
  <c r="G48" i="4"/>
  <c r="H48" i="4"/>
  <c r="G50" i="4"/>
  <c r="H50" i="4"/>
  <c r="G51" i="4"/>
  <c r="H51" i="4"/>
  <c r="G52" i="4"/>
  <c r="H52" i="4"/>
  <c r="G53" i="4"/>
  <c r="H53" i="4"/>
  <c r="G54" i="4"/>
  <c r="H54" i="4"/>
  <c r="G55" i="4"/>
  <c r="H55" i="4"/>
  <c r="H4" i="4"/>
  <c r="G4" i="4"/>
  <c r="K3" i="4"/>
  <c r="J3" i="4"/>
  <c r="H3" i="4"/>
  <c r="G3" i="4"/>
  <c r="J4" i="2"/>
  <c r="I4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J5" i="2"/>
  <c r="I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G5" i="2"/>
  <c r="F5" i="2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M5" i="1"/>
  <c r="N5" i="1"/>
  <c r="L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I5" i="1"/>
  <c r="J5" i="1"/>
  <c r="H5" i="1"/>
  <c r="G4" i="2"/>
  <c r="F4" i="2"/>
  <c r="N4" i="1"/>
  <c r="M4" i="1"/>
  <c r="L4" i="1"/>
  <c r="J4" i="1"/>
  <c r="I4" i="1"/>
  <c r="H4" i="1"/>
</calcChain>
</file>

<file path=xl/connections.xml><?xml version="1.0" encoding="utf-8"?>
<connections xmlns="http://schemas.openxmlformats.org/spreadsheetml/2006/main">
  <connection id="1" name="times_insert" type="6" refreshedVersion="0" background="1" saveData="1">
    <textPr fileType="mac" sourceFile="/Users/maxklenk/times_insert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times_scan" type="6" refreshedVersion="0" background="1" saveData="1">
    <textPr fileType="mac" sourceFile="/Users/maxklenk/times_scan.csv" decimal="," thousands="." comma="1">
      <textFields count="5">
        <textField/>
        <textField/>
        <textField/>
        <textField/>
        <textField/>
      </textFields>
    </textPr>
  </connection>
  <connection id="3" name="times_scan1" type="6" refreshedVersion="0" background="1" saveData="1">
    <textPr fileType="mac" sourceFile="/Users/maxklenk/times_scan.csv" decimal="," thousands="." comma="1">
      <textFields count="5">
        <textField/>
        <textField/>
        <textField/>
        <textField/>
        <textField/>
      </textFields>
    </textPr>
  </connection>
  <connection id="4" name="times_update" type="6" refreshedVersion="0" background="1" saveData="1">
    <textPr fileType="mac" sourceFile="/Users/maxklenk/times_update.csv" decimal="," thousands="." tab="0" comma="1">
      <textFields count="5">
        <textField/>
        <textField/>
        <textField/>
        <textField/>
        <textField/>
      </textFields>
    </textPr>
  </connection>
  <connection id="5" name="times_updateLess" type="6" refreshedVersion="0" background="1" saveData="1">
    <textPr fileType="mac" sourceFile="/Users/maxklenk/times_updateLess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6" name="times_updateLess1" type="6" refreshedVersion="0" background="1" saveData="1">
    <textPr fileType="mac" sourceFile="/Users/maxklenk/times_updateLess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<sst xmlns="http://schemas.openxmlformats.org/spreadsheetml/2006/main" count="718" uniqueCount="52">
  <si>
    <t>in ns</t>
  </si>
  <si>
    <t>in ms</t>
  </si>
  <si>
    <t>in MB/ms</t>
  </si>
  <si>
    <t>rows</t>
  </si>
  <si>
    <t>columns</t>
  </si>
  <si>
    <t>update</t>
  </si>
  <si>
    <t>row copy</t>
  </si>
  <si>
    <t>row store</t>
  </si>
  <si>
    <t>col store</t>
  </si>
  <si>
    <t>./benchmark_updateLess 1000000 100</t>
  </si>
  <si>
    <t>row store (row update)</t>
  </si>
  <si>
    <t>col store (by field)</t>
  </si>
  <si>
    <t>DataSize</t>
  </si>
  <si>
    <t>Byte</t>
  </si>
  <si>
    <t>ns -&gt; ms</t>
  </si>
  <si>
    <t>byte/ns -&gt; MB/ms</t>
  </si>
  <si>
    <t>./benchmark_update 1000000 100</t>
  </si>
  <si>
    <t>selectivity</t>
  </si>
  <si>
    <t>0.2</t>
  </si>
  <si>
    <t>0.4</t>
  </si>
  <si>
    <t>0.6</t>
  </si>
  <si>
    <t>0.8</t>
  </si>
  <si>
    <t>./benchmark_scan 10000000 100</t>
  </si>
  <si>
    <t>./benchmark_insert 1000000 100</t>
  </si>
  <si>
    <t>col store (inlined)</t>
  </si>
  <si>
    <t>row store (by field)</t>
  </si>
  <si>
    <t>row store (inlined)</t>
  </si>
  <si>
    <t>row store (row insert)</t>
  </si>
  <si>
    <t>row store (inlined row insert)</t>
  </si>
  <si>
    <t>./benchmark_thread 1000000 100 4</t>
  </si>
  <si>
    <t>RowStore with 4 Threads:</t>
  </si>
  <si>
    <t>ColStore with 4 Threads:</t>
  </si>
  <si>
    <t>Singlethreaded:</t>
  </si>
  <si>
    <t>row</t>
  </si>
  <si>
    <t>col</t>
  </si>
  <si>
    <t>row multi</t>
  </si>
  <si>
    <t>col multi</t>
  </si>
  <si>
    <t xml:space="preserve">selectivity: </t>
  </si>
  <si>
    <t>threads:</t>
  </si>
  <si>
    <t>row single</t>
  </si>
  <si>
    <t>col single</t>
  </si>
  <si>
    <t>./benchmark_thread 1000000 100 8</t>
  </si>
  <si>
    <t>RowStore with 8 Threads:</t>
  </si>
  <si>
    <t>ColStore with 8 Threads:</t>
  </si>
  <si>
    <t>No thread:</t>
  </si>
  <si>
    <t>ms</t>
  </si>
  <si>
    <t>NUM_COLS</t>
  </si>
  <si>
    <t>Col</t>
  </si>
  <si>
    <t>Row</t>
  </si>
  <si>
    <t>Selektivity</t>
  </si>
  <si>
    <t>materialized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</si>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</sst>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1" fontId="0" fillId="0" borderId="0" xfId="0" applyNumberFormat="1"/>
    <xf numFmtId="10" fontId="2" fillId="0" borderId="0" xfId="0" applyNumberFormat="1" applyFont="1"/>
    <xf numFmtId="9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r>
              <a:rPr lang="pl-PL" sz="1400" b="0" i="0" u="none" strike="noStrike" baseline="0">
                <a:effectLst/>
              </a:rPr>
              <a:t> (1.000.000 rows</a:t>
            </a:r>
            <a:r>
              <a:rPr lang="pl-PL" sz="1400" b="0" i="0" u="none" strike="noStrike" baseline="0"/>
              <a:t>) </a:t>
            </a:r>
            <a:r>
              <a:rPr lang="en-US"/>
              <a:t>-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insert!$C$26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insert!$C$27:$C$34</c:f>
              <c:numCache>
                <c:formatCode>0.00</c:formatCode>
                <c:ptCount val="8"/>
                <c:pt idx="0">
                  <c:v>0.283075026892407</c:v>
                </c:pt>
                <c:pt idx="1">
                  <c:v>0.362403600651504</c:v>
                </c:pt>
                <c:pt idx="2">
                  <c:v>0.409526191922477</c:v>
                </c:pt>
                <c:pt idx="3">
                  <c:v>0.413894602204329</c:v>
                </c:pt>
                <c:pt idx="4">
                  <c:v>0.444899430425951</c:v>
                </c:pt>
                <c:pt idx="5">
                  <c:v>0.435648901303029</c:v>
                </c:pt>
                <c:pt idx="6">
                  <c:v>0.152341593116038</c:v>
                </c:pt>
                <c:pt idx="7">
                  <c:v>0.171523378796933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7B-4528-BC23-6155711BE4E1}"/>
            </c:ext>
          </c:extLst>
        </c:ser>
        <c:ser>
          <c:idx val="1"/>
          <c:order val="1"/>
          <c:tx>
            <c:strRef>
              <c:f>insert!$D$26</c:f>
              <c:strCache>
                <c:ptCount val="1"/>
                <c:pt idx="0">
                  <c:v>col store (inlined)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insert!$D$27:$D$34</c:f>
              <c:numCache>
                <c:formatCode>0.00</c:formatCode>
                <c:ptCount val="8"/>
                <c:pt idx="0">
                  <c:v>0.850672355576037</c:v>
                </c:pt>
                <c:pt idx="1">
                  <c:v>1.037487483379165</c:v>
                </c:pt>
                <c:pt idx="2">
                  <c:v>1.051806915558913</c:v>
                </c:pt>
                <c:pt idx="3">
                  <c:v>0.970587686437515</c:v>
                </c:pt>
                <c:pt idx="4">
                  <c:v>1.003738948847663</c:v>
                </c:pt>
                <c:pt idx="5">
                  <c:v>0.872427601237327</c:v>
                </c:pt>
                <c:pt idx="6">
                  <c:v>0.156105752989131</c:v>
                </c:pt>
                <c:pt idx="7">
                  <c:v>0.169043944507417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7B-4528-BC23-6155711BE4E1}"/>
            </c:ext>
          </c:extLst>
        </c:ser>
        <c:ser>
          <c:idx val="2"/>
          <c:order val="2"/>
          <c:tx>
            <c:strRef>
              <c:f>insert!$E$26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insert!$E$27:$E$34</c:f>
              <c:numCache>
                <c:formatCode>0.00</c:formatCode>
                <c:ptCount val="8"/>
                <c:pt idx="0">
                  <c:v>0.284431423854797</c:v>
                </c:pt>
                <c:pt idx="1">
                  <c:v>0.349390843046719</c:v>
                </c:pt>
                <c:pt idx="2">
                  <c:v>0.399374817898374</c:v>
                </c:pt>
                <c:pt idx="3">
                  <c:v>0.402640551670304</c:v>
                </c:pt>
                <c:pt idx="4">
                  <c:v>0.424788958516393</c:v>
                </c:pt>
                <c:pt idx="5">
                  <c:v>0.344452470173038</c:v>
                </c:pt>
                <c:pt idx="6">
                  <c:v>0.340819797807574</c:v>
                </c:pt>
                <c:pt idx="7">
                  <c:v>0.355805949088367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7B-4528-BC23-6155711BE4E1}"/>
            </c:ext>
          </c:extLst>
        </c:ser>
        <c:ser>
          <c:idx val="3"/>
          <c:order val="3"/>
          <c:tx>
            <c:strRef>
              <c:f>insert!$F$26</c:f>
              <c:strCache>
                <c:ptCount val="1"/>
                <c:pt idx="0">
                  <c:v>row store (inlined)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insert!$F$27:$F$34</c:f>
              <c:numCache>
                <c:formatCode>0.00</c:formatCode>
                <c:ptCount val="8"/>
                <c:pt idx="0">
                  <c:v>0.852033912887081</c:v>
                </c:pt>
                <c:pt idx="1">
                  <c:v>1.038176003337939</c:v>
                </c:pt>
                <c:pt idx="2">
                  <c:v>1.080438674680863</c:v>
                </c:pt>
                <c:pt idx="3">
                  <c:v>1.049063821005334</c:v>
                </c:pt>
                <c:pt idx="4">
                  <c:v>1.049175878625608</c:v>
                </c:pt>
                <c:pt idx="5">
                  <c:v>1.046010985152338</c:v>
                </c:pt>
                <c:pt idx="6">
                  <c:v>0.999762500707314</c:v>
                </c:pt>
                <c:pt idx="7">
                  <c:v>1.045313091138769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07B-4528-BC23-6155711BE4E1}"/>
            </c:ext>
          </c:extLst>
        </c:ser>
        <c:ser>
          <c:idx val="4"/>
          <c:order val="4"/>
          <c:tx>
            <c:strRef>
              <c:f>insert!$G$26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insert!$G$27:$G$34</c:f>
              <c:numCache>
                <c:formatCode>0.00</c:formatCode>
                <c:ptCount val="8"/>
                <c:pt idx="0">
                  <c:v>0.307168023906172</c:v>
                </c:pt>
                <c:pt idx="1">
                  <c:v>0.60884012905642</c:v>
                </c:pt>
                <c:pt idx="2">
                  <c:v>1.196535407124075</c:v>
                </c:pt>
                <c:pt idx="3">
                  <c:v>2.191741314715364</c:v>
                </c:pt>
                <c:pt idx="4">
                  <c:v>3.104777476510881</c:v>
                </c:pt>
                <c:pt idx="5">
                  <c:v>3.904092816938557</c:v>
                </c:pt>
                <c:pt idx="6">
                  <c:v>3.795932252469243</c:v>
                </c:pt>
                <c:pt idx="7">
                  <c:v>4.184074917611348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07B-4528-BC23-6155711BE4E1}"/>
            </c:ext>
          </c:extLst>
        </c:ser>
        <c:ser>
          <c:idx val="5"/>
          <c:order val="5"/>
          <c:tx>
            <c:strRef>
              <c:f>insert!$H$26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insert!$H$27:$H$34</c:f>
              <c:numCache>
                <c:formatCode>0.00</c:formatCode>
                <c:ptCount val="8"/>
                <c:pt idx="0">
                  <c:v>0.374654057415405</c:v>
                </c:pt>
                <c:pt idx="1">
                  <c:v>0.717522907890303</c:v>
                </c:pt>
                <c:pt idx="2">
                  <c:v>1.397744200985185</c:v>
                </c:pt>
                <c:pt idx="3">
                  <c:v>2.947582865090537</c:v>
                </c:pt>
                <c:pt idx="4">
                  <c:v>3.648690076688352</c:v>
                </c:pt>
                <c:pt idx="5">
                  <c:v>4.03077262650442</c:v>
                </c:pt>
                <c:pt idx="6">
                  <c:v>3.941210937269833</c:v>
                </c:pt>
                <c:pt idx="7">
                  <c:v>4.201387560876963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07B-4528-BC23-6155711B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173904"/>
        <c:axId val="-2133424496"/>
      </c:lineChart>
      <c:catAx>
        <c:axId val="-2133173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424496"/>
        <c:crosses val="autoZero"/>
        <c:auto val="1"/>
        <c:lblAlgn val="ctr"/>
        <c:lblOffset val="100"/>
        <c:noMultiLvlLbl val="0"/>
      </c:catAx>
      <c:valAx>
        <c:axId val="-21334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73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updateRandom!$C$20:$C$24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updateRandom!$N$20:$N$24</c:f>
              <c:numCache>
                <c:formatCode>0.00</c:formatCode>
                <c:ptCount val="5"/>
                <c:pt idx="0">
                  <c:v>0.0298699806942785</c:v>
                </c:pt>
                <c:pt idx="1">
                  <c:v>0.0306502301141173</c:v>
                </c:pt>
                <c:pt idx="2">
                  <c:v>0.0311285284771189</c:v>
                </c:pt>
                <c:pt idx="3">
                  <c:v>0.0309358669315198</c:v>
                </c:pt>
                <c:pt idx="4">
                  <c:v>0.0313773614108112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ser>
          <c:idx val="0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updateRandom!$M$20:$M$24</c:f>
              <c:numCache>
                <c:formatCode>0.00</c:formatCode>
                <c:ptCount val="5"/>
                <c:pt idx="0">
                  <c:v>0.0285300103070317</c:v>
                </c:pt>
                <c:pt idx="1">
                  <c:v>0.0324701562974356</c:v>
                </c:pt>
                <c:pt idx="2">
                  <c:v>0.0382216010968236</c:v>
                </c:pt>
                <c:pt idx="3">
                  <c:v>0.0481927921725928</c:v>
                </c:pt>
                <c:pt idx="4">
                  <c:v>0.0704014369976719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828208"/>
        <c:axId val="-2043908176"/>
      </c:lineChart>
      <c:catAx>
        <c:axId val="-20618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Updated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908176"/>
        <c:crosses val="autoZero"/>
        <c:auto val="1"/>
        <c:lblAlgn val="ctr"/>
        <c:lblOffset val="100"/>
        <c:noMultiLvlLbl val="0"/>
      </c:catAx>
      <c:valAx>
        <c:axId val="-20439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82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scan!$B$4:$C$55</c:f>
              <c:multiLvlStrCache>
                <c:ptCount val="52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6">
                    <c:v>0</c:v>
                  </c:pt>
                  <c:pt idx="7">
                    <c:v>0.2</c:v>
                  </c:pt>
                  <c:pt idx="8">
                    <c:v>0.4</c:v>
                  </c:pt>
                  <c:pt idx="9">
                    <c:v>0.6</c:v>
                  </c:pt>
                  <c:pt idx="10">
                    <c:v>0.8</c:v>
                  </c:pt>
                  <c:pt idx="11">
                    <c:v>1</c:v>
                  </c:pt>
                  <c:pt idx="12">
                    <c:v>0</c:v>
                  </c:pt>
                  <c:pt idx="13">
                    <c:v>0.2</c:v>
                  </c:pt>
                  <c:pt idx="14">
                    <c:v>0.4</c:v>
                  </c:pt>
                  <c:pt idx="15">
                    <c:v>0.6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</c:v>
                  </c:pt>
                  <c:pt idx="19">
                    <c:v>0.2</c:v>
                  </c:pt>
                  <c:pt idx="20">
                    <c:v>0.4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5">
                    <c:v>0</c:v>
                  </c:pt>
                  <c:pt idx="26">
                    <c:v>0.2</c:v>
                  </c:pt>
                  <c:pt idx="27">
                    <c:v>0.4</c:v>
                  </c:pt>
                  <c:pt idx="28">
                    <c:v>0.6</c:v>
                  </c:pt>
                  <c:pt idx="29">
                    <c:v>0.8</c:v>
                  </c:pt>
                  <c:pt idx="30">
                    <c:v>1</c:v>
                  </c:pt>
                  <c:pt idx="32">
                    <c:v>0</c:v>
                  </c:pt>
                  <c:pt idx="33">
                    <c:v>0.2</c:v>
                  </c:pt>
                  <c:pt idx="34">
                    <c:v>0.4</c:v>
                  </c:pt>
                  <c:pt idx="35">
                    <c:v>0.6</c:v>
                  </c:pt>
                  <c:pt idx="36">
                    <c:v>0.8</c:v>
                  </c:pt>
                  <c:pt idx="37">
                    <c:v>1</c:v>
                  </c:pt>
                  <c:pt idx="39">
                    <c:v>0</c:v>
                  </c:pt>
                  <c:pt idx="40">
                    <c:v>0.2</c:v>
                  </c:pt>
                  <c:pt idx="41">
                    <c:v>0.4</c:v>
                  </c:pt>
                  <c:pt idx="42">
                    <c:v>0.6</c:v>
                  </c:pt>
                  <c:pt idx="43">
                    <c:v>0.8</c:v>
                  </c:pt>
                  <c:pt idx="44">
                    <c:v>1</c:v>
                  </c:pt>
                  <c:pt idx="46">
                    <c:v>0</c:v>
                  </c:pt>
                  <c:pt idx="47">
                    <c:v>0.2</c:v>
                  </c:pt>
                  <c:pt idx="48">
                    <c:v>0.4</c:v>
                  </c:pt>
                  <c:pt idx="49">
                    <c:v>0.6</c:v>
                  </c:pt>
                  <c:pt idx="50">
                    <c:v>0.8</c:v>
                  </c:pt>
                  <c:pt idx="51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2">
                    <c:v>32</c:v>
                  </c:pt>
                  <c:pt idx="33">
                    <c:v>32</c:v>
                  </c:pt>
                  <c:pt idx="34">
                    <c:v>32</c:v>
                  </c:pt>
                  <c:pt idx="35">
                    <c:v>32</c:v>
                  </c:pt>
                  <c:pt idx="36">
                    <c:v>32</c:v>
                  </c:pt>
                  <c:pt idx="37">
                    <c:v>32</c:v>
                  </c:pt>
                  <c:pt idx="39">
                    <c:v>64</c:v>
                  </c:pt>
                  <c:pt idx="40">
                    <c:v>64</c:v>
                  </c:pt>
                  <c:pt idx="41">
                    <c:v>64</c:v>
                  </c:pt>
                  <c:pt idx="42">
                    <c:v>64</c:v>
                  </c:pt>
                  <c:pt idx="43">
                    <c:v>64</c:v>
                  </c:pt>
                  <c:pt idx="44">
                    <c:v>64</c:v>
                  </c:pt>
                  <c:pt idx="46">
                    <c:v>128</c:v>
                  </c:pt>
                  <c:pt idx="47">
                    <c:v>128</c:v>
                  </c:pt>
                  <c:pt idx="48">
                    <c:v>128</c:v>
                  </c:pt>
                  <c:pt idx="49">
                    <c:v>128</c:v>
                  </c:pt>
                  <c:pt idx="50">
                    <c:v>128</c:v>
                  </c:pt>
                  <c:pt idx="51">
                    <c:v>128</c:v>
                  </c:pt>
                </c:lvl>
              </c:multiLvlStrCache>
            </c:multiLvlStrRef>
          </c:cat>
          <c:val>
            <c:numRef>
              <c:f>scan!$G$4:$G$55</c:f>
              <c:numCache>
                <c:formatCode>0</c:formatCode>
                <c:ptCount val="52"/>
                <c:pt idx="0">
                  <c:v>71.941044</c:v>
                </c:pt>
                <c:pt idx="1">
                  <c:v>159.383841</c:v>
                </c:pt>
                <c:pt idx="2">
                  <c:v>246.299842</c:v>
                </c:pt>
                <c:pt idx="3">
                  <c:v>296.979748</c:v>
                </c:pt>
                <c:pt idx="4">
                  <c:v>307.461218</c:v>
                </c:pt>
                <c:pt idx="5">
                  <c:v>322.008641</c:v>
                </c:pt>
                <c:pt idx="6">
                  <c:v>69.945807</c:v>
                </c:pt>
                <c:pt idx="7">
                  <c:v>158.846015</c:v>
                </c:pt>
                <c:pt idx="8">
                  <c:v>247.001101</c:v>
                </c:pt>
                <c:pt idx="9">
                  <c:v>295.472452</c:v>
                </c:pt>
                <c:pt idx="10">
                  <c:v>308.262132</c:v>
                </c:pt>
                <c:pt idx="11">
                  <c:v>323.694075</c:v>
                </c:pt>
                <c:pt idx="12">
                  <c:v>70.806332</c:v>
                </c:pt>
                <c:pt idx="13">
                  <c:v>159.04665</c:v>
                </c:pt>
                <c:pt idx="14">
                  <c:v>245.322084</c:v>
                </c:pt>
                <c:pt idx="15">
                  <c:v>292.374894</c:v>
                </c:pt>
                <c:pt idx="16">
                  <c:v>303.044023</c:v>
                </c:pt>
                <c:pt idx="17">
                  <c:v>318.805207</c:v>
                </c:pt>
                <c:pt idx="18">
                  <c:v>72.325722</c:v>
                </c:pt>
                <c:pt idx="19">
                  <c:v>161.449637</c:v>
                </c:pt>
                <c:pt idx="20">
                  <c:v>246.501883</c:v>
                </c:pt>
                <c:pt idx="21">
                  <c:v>288.946766</c:v>
                </c:pt>
                <c:pt idx="22">
                  <c:v>307.847213</c:v>
                </c:pt>
                <c:pt idx="23">
                  <c:v>319.138545</c:v>
                </c:pt>
                <c:pt idx="25">
                  <c:v>81.16255</c:v>
                </c:pt>
                <c:pt idx="26">
                  <c:v>173.709639</c:v>
                </c:pt>
                <c:pt idx="27">
                  <c:v>252.808147</c:v>
                </c:pt>
                <c:pt idx="28">
                  <c:v>296.627401</c:v>
                </c:pt>
                <c:pt idx="29">
                  <c:v>310.360022</c:v>
                </c:pt>
                <c:pt idx="30">
                  <c:v>320.012399</c:v>
                </c:pt>
                <c:pt idx="32">
                  <c:v>153.566703</c:v>
                </c:pt>
                <c:pt idx="33">
                  <c:v>237.582071</c:v>
                </c:pt>
                <c:pt idx="34">
                  <c:v>314.140744</c:v>
                </c:pt>
                <c:pt idx="35">
                  <c:v>343.977806</c:v>
                </c:pt>
                <c:pt idx="36">
                  <c:v>354.521257</c:v>
                </c:pt>
                <c:pt idx="37">
                  <c:v>366.130689</c:v>
                </c:pt>
                <c:pt idx="39">
                  <c:v>211.204158</c:v>
                </c:pt>
                <c:pt idx="40">
                  <c:v>317.377941</c:v>
                </c:pt>
                <c:pt idx="41">
                  <c:v>441.887736</c:v>
                </c:pt>
                <c:pt idx="42">
                  <c:v>557.8695289999999</c:v>
                </c:pt>
                <c:pt idx="43">
                  <c:v>575.538111</c:v>
                </c:pt>
                <c:pt idx="44">
                  <c:v>587.843297</c:v>
                </c:pt>
                <c:pt idx="46">
                  <c:v>209.302508</c:v>
                </c:pt>
                <c:pt idx="47">
                  <c:v>310.064298</c:v>
                </c:pt>
                <c:pt idx="48">
                  <c:v>451.711012</c:v>
                </c:pt>
                <c:pt idx="49">
                  <c:v>592.548943</c:v>
                </c:pt>
                <c:pt idx="50">
                  <c:v>618.536528</c:v>
                </c:pt>
                <c:pt idx="51">
                  <c:v>619.529234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6E-439E-A68D-7E2C1B6BF00B}"/>
            </c:ext>
          </c:extLst>
        </c:ser>
        <c:ser>
          <c:idx val="1"/>
          <c:order val="1"/>
          <c:tx>
            <c:strRef>
              <c:f>scan!$H$3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scan!$B$4:$C$55</c:f>
              <c:multiLvlStrCache>
                <c:ptCount val="52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6">
                    <c:v>0</c:v>
                  </c:pt>
                  <c:pt idx="7">
                    <c:v>0.2</c:v>
                  </c:pt>
                  <c:pt idx="8">
                    <c:v>0.4</c:v>
                  </c:pt>
                  <c:pt idx="9">
                    <c:v>0.6</c:v>
                  </c:pt>
                  <c:pt idx="10">
                    <c:v>0.8</c:v>
                  </c:pt>
                  <c:pt idx="11">
                    <c:v>1</c:v>
                  </c:pt>
                  <c:pt idx="12">
                    <c:v>0</c:v>
                  </c:pt>
                  <c:pt idx="13">
                    <c:v>0.2</c:v>
                  </c:pt>
                  <c:pt idx="14">
                    <c:v>0.4</c:v>
                  </c:pt>
                  <c:pt idx="15">
                    <c:v>0.6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</c:v>
                  </c:pt>
                  <c:pt idx="19">
                    <c:v>0.2</c:v>
                  </c:pt>
                  <c:pt idx="20">
                    <c:v>0.4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5">
                    <c:v>0</c:v>
                  </c:pt>
                  <c:pt idx="26">
                    <c:v>0.2</c:v>
                  </c:pt>
                  <c:pt idx="27">
                    <c:v>0.4</c:v>
                  </c:pt>
                  <c:pt idx="28">
                    <c:v>0.6</c:v>
                  </c:pt>
                  <c:pt idx="29">
                    <c:v>0.8</c:v>
                  </c:pt>
                  <c:pt idx="30">
                    <c:v>1</c:v>
                  </c:pt>
                  <c:pt idx="32">
                    <c:v>0</c:v>
                  </c:pt>
                  <c:pt idx="33">
                    <c:v>0.2</c:v>
                  </c:pt>
                  <c:pt idx="34">
                    <c:v>0.4</c:v>
                  </c:pt>
                  <c:pt idx="35">
                    <c:v>0.6</c:v>
                  </c:pt>
                  <c:pt idx="36">
                    <c:v>0.8</c:v>
                  </c:pt>
                  <c:pt idx="37">
                    <c:v>1</c:v>
                  </c:pt>
                  <c:pt idx="39">
                    <c:v>0</c:v>
                  </c:pt>
                  <c:pt idx="40">
                    <c:v>0.2</c:v>
                  </c:pt>
                  <c:pt idx="41">
                    <c:v>0.4</c:v>
                  </c:pt>
                  <c:pt idx="42">
                    <c:v>0.6</c:v>
                  </c:pt>
                  <c:pt idx="43">
                    <c:v>0.8</c:v>
                  </c:pt>
                  <c:pt idx="44">
                    <c:v>1</c:v>
                  </c:pt>
                  <c:pt idx="46">
                    <c:v>0</c:v>
                  </c:pt>
                  <c:pt idx="47">
                    <c:v>0.2</c:v>
                  </c:pt>
                  <c:pt idx="48">
                    <c:v>0.4</c:v>
                  </c:pt>
                  <c:pt idx="49">
                    <c:v>0.6</c:v>
                  </c:pt>
                  <c:pt idx="50">
                    <c:v>0.8</c:v>
                  </c:pt>
                  <c:pt idx="51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2">
                    <c:v>32</c:v>
                  </c:pt>
                  <c:pt idx="33">
                    <c:v>32</c:v>
                  </c:pt>
                  <c:pt idx="34">
                    <c:v>32</c:v>
                  </c:pt>
                  <c:pt idx="35">
                    <c:v>32</c:v>
                  </c:pt>
                  <c:pt idx="36">
                    <c:v>32</c:v>
                  </c:pt>
                  <c:pt idx="37">
                    <c:v>32</c:v>
                  </c:pt>
                  <c:pt idx="39">
                    <c:v>64</c:v>
                  </c:pt>
                  <c:pt idx="40">
                    <c:v>64</c:v>
                  </c:pt>
                  <c:pt idx="41">
                    <c:v>64</c:v>
                  </c:pt>
                  <c:pt idx="42">
                    <c:v>64</c:v>
                  </c:pt>
                  <c:pt idx="43">
                    <c:v>64</c:v>
                  </c:pt>
                  <c:pt idx="44">
                    <c:v>64</c:v>
                  </c:pt>
                  <c:pt idx="46">
                    <c:v>128</c:v>
                  </c:pt>
                  <c:pt idx="47">
                    <c:v>128</c:v>
                  </c:pt>
                  <c:pt idx="48">
                    <c:v>128</c:v>
                  </c:pt>
                  <c:pt idx="49">
                    <c:v>128</c:v>
                  </c:pt>
                  <c:pt idx="50">
                    <c:v>128</c:v>
                  </c:pt>
                  <c:pt idx="51">
                    <c:v>128</c:v>
                  </c:pt>
                </c:lvl>
              </c:multiLvlStrCache>
            </c:multiLvlStrRef>
          </c:cat>
          <c:val>
            <c:numRef>
              <c:f>scan!$H$4:$H$55</c:f>
              <c:numCache>
                <c:formatCode>0</c:formatCode>
                <c:ptCount val="52"/>
                <c:pt idx="0">
                  <c:v>70.896575</c:v>
                </c:pt>
                <c:pt idx="1">
                  <c:v>158.51931</c:v>
                </c:pt>
                <c:pt idx="2">
                  <c:v>245.799519</c:v>
                </c:pt>
                <c:pt idx="3">
                  <c:v>302.199719</c:v>
                </c:pt>
                <c:pt idx="4">
                  <c:v>314.937569</c:v>
                </c:pt>
                <c:pt idx="5">
                  <c:v>331.043946</c:v>
                </c:pt>
                <c:pt idx="6">
                  <c:v>72.476529</c:v>
                </c:pt>
                <c:pt idx="7">
                  <c:v>157.179922</c:v>
                </c:pt>
                <c:pt idx="8">
                  <c:v>247.935431</c:v>
                </c:pt>
                <c:pt idx="9">
                  <c:v>298.684829</c:v>
                </c:pt>
                <c:pt idx="10">
                  <c:v>311.713759</c:v>
                </c:pt>
                <c:pt idx="11">
                  <c:v>330.536638</c:v>
                </c:pt>
                <c:pt idx="12">
                  <c:v>71.669855</c:v>
                </c:pt>
                <c:pt idx="13">
                  <c:v>157.813013</c:v>
                </c:pt>
                <c:pt idx="14">
                  <c:v>247.801538</c:v>
                </c:pt>
                <c:pt idx="15">
                  <c:v>303.794215</c:v>
                </c:pt>
                <c:pt idx="16">
                  <c:v>313.670317</c:v>
                </c:pt>
                <c:pt idx="17">
                  <c:v>329.370746</c:v>
                </c:pt>
                <c:pt idx="18">
                  <c:v>70.837479</c:v>
                </c:pt>
                <c:pt idx="19">
                  <c:v>160.940545</c:v>
                </c:pt>
                <c:pt idx="20">
                  <c:v>248.726643</c:v>
                </c:pt>
                <c:pt idx="21">
                  <c:v>305.047202</c:v>
                </c:pt>
                <c:pt idx="22">
                  <c:v>316.376048</c:v>
                </c:pt>
                <c:pt idx="23">
                  <c:v>330.514838</c:v>
                </c:pt>
                <c:pt idx="25">
                  <c:v>72.284302</c:v>
                </c:pt>
                <c:pt idx="26">
                  <c:v>159.353958</c:v>
                </c:pt>
                <c:pt idx="27">
                  <c:v>249.143644</c:v>
                </c:pt>
                <c:pt idx="28">
                  <c:v>299.568802</c:v>
                </c:pt>
                <c:pt idx="29">
                  <c:v>314.242228</c:v>
                </c:pt>
                <c:pt idx="30">
                  <c:v>331.193791</c:v>
                </c:pt>
                <c:pt idx="32">
                  <c:v>71.32853399999999</c:v>
                </c:pt>
                <c:pt idx="33">
                  <c:v>159.741105</c:v>
                </c:pt>
                <c:pt idx="34">
                  <c:v>246.58063</c:v>
                </c:pt>
                <c:pt idx="35">
                  <c:v>300.315987</c:v>
                </c:pt>
                <c:pt idx="36">
                  <c:v>313.469825</c:v>
                </c:pt>
                <c:pt idx="37">
                  <c:v>328.695894</c:v>
                </c:pt>
                <c:pt idx="39">
                  <c:v>73.098085</c:v>
                </c:pt>
                <c:pt idx="40">
                  <c:v>158.369056</c:v>
                </c:pt>
                <c:pt idx="41">
                  <c:v>248.448038</c:v>
                </c:pt>
                <c:pt idx="42">
                  <c:v>301.922188</c:v>
                </c:pt>
                <c:pt idx="43">
                  <c:v>313.089704</c:v>
                </c:pt>
                <c:pt idx="44">
                  <c:v>326.801429</c:v>
                </c:pt>
                <c:pt idx="46">
                  <c:v>70.377461</c:v>
                </c:pt>
                <c:pt idx="47">
                  <c:v>159.83021</c:v>
                </c:pt>
                <c:pt idx="48">
                  <c:v>249.191898</c:v>
                </c:pt>
                <c:pt idx="49">
                  <c:v>304.336206</c:v>
                </c:pt>
                <c:pt idx="50">
                  <c:v>315.658529</c:v>
                </c:pt>
                <c:pt idx="51">
                  <c:v>332.267147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6E-439E-A68D-7E2C1B6B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381120"/>
        <c:axId val="-2035461616"/>
      </c:lineChart>
      <c:catAx>
        <c:axId val="-2035381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461616"/>
        <c:crosses val="autoZero"/>
        <c:auto val="1"/>
        <c:lblAlgn val="ctr"/>
        <c:lblOffset val="100"/>
        <c:noMultiLvlLbl val="0"/>
      </c:catAx>
      <c:valAx>
        <c:axId val="-20354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381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  <a:r>
              <a:rPr lang="en-US" baseline="0"/>
              <a:t> (128 columns)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scan!$G$3</c:f>
              <c:strCache>
                <c:ptCount val="1"/>
                <c:pt idx="0">
                  <c:v>row store</c:v>
                </c:pt>
              </c:strCache>
            </c:strRef>
          </c:tx>
          <c:cat>
            <c:strRef>
              <c:f>scan!$C$50:$C$55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scan!$G$50:$G$55</c:f>
              <c:numCache>
                <c:formatCode>0</c:formatCode>
                <c:ptCount val="6"/>
                <c:pt idx="0">
                  <c:v>209.302508</c:v>
                </c:pt>
                <c:pt idx="1">
                  <c:v>310.064298</c:v>
                </c:pt>
                <c:pt idx="2">
                  <c:v>451.711012</c:v>
                </c:pt>
                <c:pt idx="3">
                  <c:v>592.548943</c:v>
                </c:pt>
                <c:pt idx="4">
                  <c:v>618.536528</c:v>
                </c:pt>
                <c:pt idx="5">
                  <c:v>619.529234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5C8-42EC-9C59-3B24588BD318}"/>
            </c:ext>
          </c:extLst>
        </c:ser>
        <c:ser>
          <c:idx val="3"/>
          <c:order val="1"/>
          <c:tx>
            <c:strRef>
              <c:f>scan!$H$3</c:f>
              <c:strCache>
                <c:ptCount val="1"/>
                <c:pt idx="0">
                  <c:v>col store</c:v>
                </c:pt>
              </c:strCache>
            </c:strRef>
          </c:tx>
          <c:cat>
            <c:strRef>
              <c:f>scan!$C$50:$C$55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scan!$H$50:$H$55</c:f>
              <c:numCache>
                <c:formatCode>0</c:formatCode>
                <c:ptCount val="6"/>
                <c:pt idx="0">
                  <c:v>70.377461</c:v>
                </c:pt>
                <c:pt idx="1">
                  <c:v>159.83021</c:v>
                </c:pt>
                <c:pt idx="2">
                  <c:v>249.191898</c:v>
                </c:pt>
                <c:pt idx="3">
                  <c:v>304.336206</c:v>
                </c:pt>
                <c:pt idx="4">
                  <c:v>315.658529</c:v>
                </c:pt>
                <c:pt idx="5">
                  <c:v>332.267147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5C8-42EC-9C59-3B24588BD318}"/>
            </c:ext>
          </c:extLst>
        </c:ser>
        <c:ser>
          <c:idx val="0"/>
          <c:order val="2"/>
          <c:tx>
            <c:strRef>
              <c:f>scan!$G$3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scan!$C$50:$C$55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scan!$G$50:$G$55</c:f>
              <c:numCache>
                <c:formatCode>0</c:formatCode>
                <c:ptCount val="6"/>
                <c:pt idx="0">
                  <c:v>209.302508</c:v>
                </c:pt>
                <c:pt idx="1">
                  <c:v>310.064298</c:v>
                </c:pt>
                <c:pt idx="2">
                  <c:v>451.711012</c:v>
                </c:pt>
                <c:pt idx="3">
                  <c:v>592.548943</c:v>
                </c:pt>
                <c:pt idx="4">
                  <c:v>618.536528</c:v>
                </c:pt>
                <c:pt idx="5">
                  <c:v>619.529234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5C8-42EC-9C59-3B24588BD318}"/>
            </c:ext>
          </c:extLst>
        </c:ser>
        <c:ser>
          <c:idx val="1"/>
          <c:order val="3"/>
          <c:tx>
            <c:strRef>
              <c:f>scan!$H$3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scan!$C$50:$C$55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scan!$H$50:$H$55</c:f>
              <c:numCache>
                <c:formatCode>0</c:formatCode>
                <c:ptCount val="6"/>
                <c:pt idx="0">
                  <c:v>70.377461</c:v>
                </c:pt>
                <c:pt idx="1">
                  <c:v>159.83021</c:v>
                </c:pt>
                <c:pt idx="2">
                  <c:v>249.191898</c:v>
                </c:pt>
                <c:pt idx="3">
                  <c:v>304.336206</c:v>
                </c:pt>
                <c:pt idx="4">
                  <c:v>315.658529</c:v>
                </c:pt>
                <c:pt idx="5">
                  <c:v>332.267147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5C8-42EC-9C59-3B24588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401520"/>
        <c:axId val="-2133416048"/>
      </c:lineChart>
      <c:catAx>
        <c:axId val="-2036401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416048"/>
        <c:crosses val="autoZero"/>
        <c:auto val="1"/>
        <c:lblAlgn val="ctr"/>
        <c:lblOffset val="100"/>
        <c:noMultiLvlLbl val="0"/>
      </c:catAx>
      <c:valAx>
        <c:axId val="-21334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401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 (128 columns)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scan!$J$3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scan!$C$50:$C$55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scan!$J$50:$J$55</c:f>
              <c:numCache>
                <c:formatCode>0.00</c:formatCode>
                <c:ptCount val="6"/>
                <c:pt idx="0">
                  <c:v>0.182257599398904</c:v>
                </c:pt>
                <c:pt idx="1">
                  <c:v>0.123029232653706</c:v>
                </c:pt>
                <c:pt idx="2">
                  <c:v>0.0844499506163246</c:v>
                </c:pt>
                <c:pt idx="3">
                  <c:v>0.0643777583386053</c:v>
                </c:pt>
                <c:pt idx="4">
                  <c:v>0.0616729504716494</c:v>
                </c:pt>
                <c:pt idx="5">
                  <c:v>0.0615741284877769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FB-46B7-8FD4-81820514FA4E}"/>
            </c:ext>
          </c:extLst>
        </c:ser>
        <c:ser>
          <c:idx val="1"/>
          <c:order val="1"/>
          <c:tx>
            <c:strRef>
              <c:f>scan!$K$3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scan!$C$50:$C$55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scan!$K$50:$K$55</c:f>
              <c:numCache>
                <c:formatCode>0.00</c:formatCode>
                <c:ptCount val="6"/>
                <c:pt idx="0">
                  <c:v>0.542033942603442</c:v>
                </c:pt>
                <c:pt idx="1">
                  <c:v>0.238671854690362</c:v>
                </c:pt>
                <c:pt idx="2">
                  <c:v>0.153082716422225</c:v>
                </c:pt>
                <c:pt idx="3">
                  <c:v>0.125344838715148</c:v>
                </c:pt>
                <c:pt idx="4">
                  <c:v>0.120848857710574</c:v>
                </c:pt>
                <c:pt idx="5">
                  <c:v>0.114808138573658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FB-46B7-8FD4-81820514F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03360"/>
        <c:axId val="-2037372576"/>
      </c:lineChart>
      <c:catAx>
        <c:axId val="2125303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372576"/>
        <c:crosses val="autoZero"/>
        <c:auto val="1"/>
        <c:lblAlgn val="ctr"/>
        <c:lblOffset val="100"/>
        <c:noMultiLvlLbl val="0"/>
      </c:catAx>
      <c:valAx>
        <c:axId val="-20373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03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7580927384077"/>
          <c:y val="0.194861111111111"/>
          <c:w val="0.890196850393701"/>
          <c:h val="0.614984324876057"/>
        </c:manualLayout>
      </c:layout>
      <c:lineChart>
        <c:grouping val="standard"/>
        <c:varyColors val="0"/>
        <c:ser>
          <c:idx val="0"/>
          <c:order val="0"/>
          <c:tx>
            <c:strRef>
              <c:f>scan!$G$3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(scan!$B$5,scan!$B$11,scan!$B$17,scan!$B$23,scan!$B$30,scan!$B$37,scan!$B$44,scan!$B$52,scan!$B$52)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(scan!$G$5,scan!$G$11,scan!$G$17,scan!$G$23,scan!$G$30,scan!$G$37,scan!$G$44,scan!$G$51)</c:f>
              <c:numCache>
                <c:formatCode>0</c:formatCode>
                <c:ptCount val="8"/>
                <c:pt idx="0">
                  <c:v>159.383841</c:v>
                </c:pt>
                <c:pt idx="1">
                  <c:v>158.846015</c:v>
                </c:pt>
                <c:pt idx="2">
                  <c:v>159.04665</c:v>
                </c:pt>
                <c:pt idx="3">
                  <c:v>161.449637</c:v>
                </c:pt>
                <c:pt idx="4">
                  <c:v>173.709639</c:v>
                </c:pt>
                <c:pt idx="5">
                  <c:v>237.582071</c:v>
                </c:pt>
                <c:pt idx="6">
                  <c:v>317.377941</c:v>
                </c:pt>
                <c:pt idx="7">
                  <c:v>310.064298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4B-42F2-974C-5C885EF58EA6}"/>
            </c:ext>
          </c:extLst>
        </c:ser>
        <c:ser>
          <c:idx val="1"/>
          <c:order val="1"/>
          <c:tx>
            <c:strRef>
              <c:f>scan!$H$3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(scan!$B$5,scan!$B$11,scan!$B$17,scan!$B$23,scan!$B$30,scan!$B$37,scan!$B$44,scan!$B$52,scan!$B$52)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(scan!$H$5,scan!$H$11,scan!$H$17,scan!$H$23,scan!$H$30,scan!$H$37,scan!$H$44,scan!$H$51)</c:f>
              <c:numCache>
                <c:formatCode>0</c:formatCode>
                <c:ptCount val="8"/>
                <c:pt idx="0">
                  <c:v>158.51931</c:v>
                </c:pt>
                <c:pt idx="1">
                  <c:v>157.179922</c:v>
                </c:pt>
                <c:pt idx="2">
                  <c:v>157.813013</c:v>
                </c:pt>
                <c:pt idx="3">
                  <c:v>160.940545</c:v>
                </c:pt>
                <c:pt idx="4">
                  <c:v>159.353958</c:v>
                </c:pt>
                <c:pt idx="5">
                  <c:v>159.741105</c:v>
                </c:pt>
                <c:pt idx="6">
                  <c:v>158.369056</c:v>
                </c:pt>
                <c:pt idx="7">
                  <c:v>159.83021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4B-42F2-974C-5C885EF5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627312"/>
        <c:axId val="-2134716976"/>
      </c:lineChart>
      <c:catAx>
        <c:axId val="-203162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716976"/>
        <c:crosses val="autoZero"/>
        <c:auto val="1"/>
        <c:lblAlgn val="ctr"/>
        <c:lblOffset val="100"/>
        <c:noMultiLvlLbl val="0"/>
      </c:catAx>
      <c:valAx>
        <c:axId val="-2134716976"/>
        <c:scaling>
          <c:orientation val="minMax"/>
          <c:min val="1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62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23935104275058"/>
          <c:y val="0.0702745033699578"/>
          <c:w val="0.925131308646479"/>
          <c:h val="0.750403561910054"/>
        </c:manualLayout>
      </c:layout>
      <c:lineChart>
        <c:grouping val="standard"/>
        <c:varyColors val="0"/>
        <c:ser>
          <c:idx val="1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multiLvlStrRef>
              <c:f>'scan (no save)'!$G$22:$H$55</c:f>
              <c:multiLvlStrCache>
                <c:ptCount val="34"/>
                <c:lvl>
                  <c:pt idx="0">
                    <c:v>0%</c:v>
                  </c:pt>
                  <c:pt idx="1">
                    <c:v>20%</c:v>
                  </c:pt>
                  <c:pt idx="2">
                    <c:v>40%</c:v>
                  </c:pt>
                  <c:pt idx="3">
                    <c:v>60%</c:v>
                  </c:pt>
                  <c:pt idx="4">
                    <c:v>80%</c:v>
                  </c:pt>
                  <c:pt idx="5">
                    <c:v>100%</c:v>
                  </c:pt>
                  <c:pt idx="7">
                    <c:v>0%</c:v>
                  </c:pt>
                  <c:pt idx="8">
                    <c:v>20%</c:v>
                  </c:pt>
                  <c:pt idx="9">
                    <c:v>40%</c:v>
                  </c:pt>
                  <c:pt idx="10">
                    <c:v>60%</c:v>
                  </c:pt>
                  <c:pt idx="11">
                    <c:v>80%</c:v>
                  </c:pt>
                  <c:pt idx="12">
                    <c:v>100%</c:v>
                  </c:pt>
                  <c:pt idx="14">
                    <c:v>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1">
                    <c:v>0%</c:v>
                  </c:pt>
                  <c:pt idx="22">
                    <c:v>20%</c:v>
                  </c:pt>
                  <c:pt idx="23">
                    <c:v>40%</c:v>
                  </c:pt>
                  <c:pt idx="24">
                    <c:v>60%</c:v>
                  </c:pt>
                  <c:pt idx="25">
                    <c:v>80%</c:v>
                  </c:pt>
                  <c:pt idx="26">
                    <c:v>100%</c:v>
                  </c:pt>
                  <c:pt idx="28">
                    <c:v>0%</c:v>
                  </c:pt>
                  <c:pt idx="29">
                    <c:v>20%</c:v>
                  </c:pt>
                  <c:pt idx="30">
                    <c:v>40%</c:v>
                  </c:pt>
                  <c:pt idx="31">
                    <c:v>60%</c:v>
                  </c:pt>
                  <c:pt idx="32">
                    <c:v>80%</c:v>
                  </c:pt>
                  <c:pt idx="33">
                    <c:v>100%</c:v>
                  </c:pt>
                </c:lvl>
                <c:lvl>
                  <c:pt idx="0">
                    <c:v>8</c:v>
                  </c:pt>
                  <c:pt idx="6">
                    <c:v> </c:v>
                  </c:pt>
                  <c:pt idx="7">
                    <c:v>16</c:v>
                  </c:pt>
                  <c:pt idx="13">
                    <c:v> </c:v>
                  </c:pt>
                  <c:pt idx="14">
                    <c:v>32</c:v>
                  </c:pt>
                  <c:pt idx="20">
                    <c:v> </c:v>
                  </c:pt>
                  <c:pt idx="21">
                    <c:v>64</c:v>
                  </c:pt>
                  <c:pt idx="27">
                    <c:v> </c:v>
                  </c:pt>
                  <c:pt idx="28">
                    <c:v>128</c:v>
                  </c:pt>
                </c:lvl>
              </c:multiLvlStrCache>
            </c:multiLvlStrRef>
          </c:cat>
          <c:val>
            <c:numRef>
              <c:f>scan!$K$22:$K$55</c:f>
              <c:numCache>
                <c:formatCode>0.00</c:formatCode>
                <c:ptCount val="34"/>
                <c:pt idx="0">
                  <c:v>0.538513978684222</c:v>
                </c:pt>
                <c:pt idx="1">
                  <c:v>0.23702524839996</c:v>
                </c:pt>
                <c:pt idx="2">
                  <c:v>0.15336906491457</c:v>
                </c:pt>
                <c:pt idx="3">
                  <c:v>0.125052688259865</c:v>
                </c:pt>
                <c:pt idx="4">
                  <c:v>0.120574780857778</c:v>
                </c:pt>
                <c:pt idx="5">
                  <c:v>0.115416823302347</c:v>
                </c:pt>
                <c:pt idx="7">
                  <c:v>0.527735228822573</c:v>
                </c:pt>
                <c:pt idx="8">
                  <c:v>0.239385159521736</c:v>
                </c:pt>
                <c:pt idx="9">
                  <c:v>0.153112365396125</c:v>
                </c:pt>
                <c:pt idx="10">
                  <c:v>0.127339604129572</c:v>
                </c:pt>
                <c:pt idx="11">
                  <c:v>0.121393527849637</c:v>
                </c:pt>
                <c:pt idx="12">
                  <c:v>0.115180216818286</c:v>
                </c:pt>
                <c:pt idx="14">
                  <c:v>0.534806626703557</c:v>
                </c:pt>
                <c:pt idx="15">
                  <c:v>0.238804987960049</c:v>
                </c:pt>
                <c:pt idx="16">
                  <c:v>0.154703849431523</c:v>
                </c:pt>
                <c:pt idx="17">
                  <c:v>0.127022783692997</c:v>
                </c:pt>
                <c:pt idx="18">
                  <c:v>0.12169264667261</c:v>
                </c:pt>
                <c:pt idx="19">
                  <c:v>0.116055519258327</c:v>
                </c:pt>
                <c:pt idx="21">
                  <c:v>0.52186008232979</c:v>
                </c:pt>
                <c:pt idx="22">
                  <c:v>0.24087390314589</c:v>
                </c:pt>
                <c:pt idx="23">
                  <c:v>0.153541050125942</c:v>
                </c:pt>
                <c:pt idx="24">
                  <c:v>0.126347033018488</c:v>
                </c:pt>
                <c:pt idx="25">
                  <c:v>0.121840393244774</c:v>
                </c:pt>
                <c:pt idx="26">
                  <c:v>0.116728292079316</c:v>
                </c:pt>
                <c:pt idx="28">
                  <c:v>0.542033942603442</c:v>
                </c:pt>
                <c:pt idx="29">
                  <c:v>0.238671854690362</c:v>
                </c:pt>
                <c:pt idx="30">
                  <c:v>0.153082716422225</c:v>
                </c:pt>
                <c:pt idx="31">
                  <c:v>0.125344838715148</c:v>
                </c:pt>
                <c:pt idx="32">
                  <c:v>0.120848857710574</c:v>
                </c:pt>
                <c:pt idx="33">
                  <c:v>0.114808138573658</c:v>
                </c:pt>
              </c:numCache>
            </c:numRef>
          </c:val>
          <c:smooth val="0"/>
        </c:ser>
        <c:ser>
          <c:idx val="2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scan!$J$22:$J$55</c:f>
              <c:numCache>
                <c:formatCode>0.00</c:formatCode>
                <c:ptCount val="34"/>
                <c:pt idx="0">
                  <c:v>0.527433001723094</c:v>
                </c:pt>
                <c:pt idx="1">
                  <c:v>0.236277847166978</c:v>
                </c:pt>
                <c:pt idx="2">
                  <c:v>0.154753270814771</c:v>
                </c:pt>
                <c:pt idx="3">
                  <c:v>0.132020763493335</c:v>
                </c:pt>
                <c:pt idx="4">
                  <c:v>0.123915276946977</c:v>
                </c:pt>
                <c:pt idx="5">
                  <c:v>0.119531072801783</c:v>
                </c:pt>
                <c:pt idx="7">
                  <c:v>0.470007074152426</c:v>
                </c:pt>
                <c:pt idx="8">
                  <c:v>0.219601933869945</c:v>
                </c:pt>
                <c:pt idx="9">
                  <c:v>0.150892972038002</c:v>
                </c:pt>
                <c:pt idx="10">
                  <c:v>0.128602322400586</c:v>
                </c:pt>
                <c:pt idx="11">
                  <c:v>0.122912005259009</c:v>
                </c:pt>
                <c:pt idx="12">
                  <c:v>0.119204670742305</c:v>
                </c:pt>
                <c:pt idx="14">
                  <c:v>0.248406535473058</c:v>
                </c:pt>
                <c:pt idx="15">
                  <c:v>0.160563347628408</c:v>
                </c:pt>
                <c:pt idx="16">
                  <c:v>0.12143274435057</c:v>
                </c:pt>
                <c:pt idx="17">
                  <c:v>0.110899517325981</c:v>
                </c:pt>
                <c:pt idx="18">
                  <c:v>0.107601369178971</c:v>
                </c:pt>
                <c:pt idx="19">
                  <c:v>0.10418949790972</c:v>
                </c:pt>
                <c:pt idx="21">
                  <c:v>0.180616579794087</c:v>
                </c:pt>
                <c:pt idx="22">
                  <c:v>0.120194152549027</c:v>
                </c:pt>
                <c:pt idx="23">
                  <c:v>0.0863272943520885</c:v>
                </c:pt>
                <c:pt idx="24">
                  <c:v>0.0683797387619104</c:v>
                </c:pt>
                <c:pt idx="25">
                  <c:v>0.066280532821657</c:v>
                </c:pt>
                <c:pt idx="26">
                  <c:v>0.0648930979581281</c:v>
                </c:pt>
                <c:pt idx="28">
                  <c:v>0.182257599398904</c:v>
                </c:pt>
                <c:pt idx="29">
                  <c:v>0.123029232653706</c:v>
                </c:pt>
                <c:pt idx="30">
                  <c:v>0.0844499506163246</c:v>
                </c:pt>
                <c:pt idx="31">
                  <c:v>0.0643777583386053</c:v>
                </c:pt>
                <c:pt idx="32">
                  <c:v>0.0616729504716494</c:v>
                </c:pt>
                <c:pt idx="33">
                  <c:v>0.0615741284877769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038800"/>
        <c:axId val="-2040511936"/>
      </c:lineChart>
      <c:catAx>
        <c:axId val="-213403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 / 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511936"/>
        <c:crosses val="autoZero"/>
        <c:auto val="1"/>
        <c:lblAlgn val="ctr"/>
        <c:lblOffset val="100"/>
        <c:noMultiLvlLbl val="0"/>
      </c:catAx>
      <c:valAx>
        <c:axId val="-20405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03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(no save)'!$I$3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'scan (no save)'!$B$4:$C$55</c:f>
              <c:multiLvlStrCache>
                <c:ptCount val="52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6">
                    <c:v>0</c:v>
                  </c:pt>
                  <c:pt idx="7">
                    <c:v>0.2</c:v>
                  </c:pt>
                  <c:pt idx="8">
                    <c:v>0.4</c:v>
                  </c:pt>
                  <c:pt idx="9">
                    <c:v>0.6</c:v>
                  </c:pt>
                  <c:pt idx="10">
                    <c:v>0.8</c:v>
                  </c:pt>
                  <c:pt idx="11">
                    <c:v>1</c:v>
                  </c:pt>
                  <c:pt idx="12">
                    <c:v>0</c:v>
                  </c:pt>
                  <c:pt idx="13">
                    <c:v>0.2</c:v>
                  </c:pt>
                  <c:pt idx="14">
                    <c:v>0.4</c:v>
                  </c:pt>
                  <c:pt idx="15">
                    <c:v>0.6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</c:v>
                  </c:pt>
                  <c:pt idx="19">
                    <c:v>0.2</c:v>
                  </c:pt>
                  <c:pt idx="20">
                    <c:v>0.4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5">
                    <c:v>0</c:v>
                  </c:pt>
                  <c:pt idx="26">
                    <c:v>0.2</c:v>
                  </c:pt>
                  <c:pt idx="27">
                    <c:v>0.4</c:v>
                  </c:pt>
                  <c:pt idx="28">
                    <c:v>0.6</c:v>
                  </c:pt>
                  <c:pt idx="29">
                    <c:v>0.8</c:v>
                  </c:pt>
                  <c:pt idx="30">
                    <c:v>1</c:v>
                  </c:pt>
                  <c:pt idx="32">
                    <c:v>0</c:v>
                  </c:pt>
                  <c:pt idx="33">
                    <c:v>0.2</c:v>
                  </c:pt>
                  <c:pt idx="34">
                    <c:v>0.4</c:v>
                  </c:pt>
                  <c:pt idx="35">
                    <c:v>0.6</c:v>
                  </c:pt>
                  <c:pt idx="36">
                    <c:v>0.8</c:v>
                  </c:pt>
                  <c:pt idx="37">
                    <c:v>1</c:v>
                  </c:pt>
                  <c:pt idx="39">
                    <c:v>0</c:v>
                  </c:pt>
                  <c:pt idx="40">
                    <c:v>0.2</c:v>
                  </c:pt>
                  <c:pt idx="41">
                    <c:v>0.4</c:v>
                  </c:pt>
                  <c:pt idx="42">
                    <c:v>0.6</c:v>
                  </c:pt>
                  <c:pt idx="43">
                    <c:v>0.8</c:v>
                  </c:pt>
                  <c:pt idx="44">
                    <c:v>1</c:v>
                  </c:pt>
                  <c:pt idx="46">
                    <c:v>0</c:v>
                  </c:pt>
                  <c:pt idx="47">
                    <c:v>0.2</c:v>
                  </c:pt>
                  <c:pt idx="48">
                    <c:v>0.4</c:v>
                  </c:pt>
                  <c:pt idx="49">
                    <c:v>0.6</c:v>
                  </c:pt>
                  <c:pt idx="50">
                    <c:v>0.8</c:v>
                  </c:pt>
                  <c:pt idx="51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2">
                    <c:v>32</c:v>
                  </c:pt>
                  <c:pt idx="33">
                    <c:v>32</c:v>
                  </c:pt>
                  <c:pt idx="34">
                    <c:v>32</c:v>
                  </c:pt>
                  <c:pt idx="35">
                    <c:v>32</c:v>
                  </c:pt>
                  <c:pt idx="36">
                    <c:v>32</c:v>
                  </c:pt>
                  <c:pt idx="37">
                    <c:v>32</c:v>
                  </c:pt>
                  <c:pt idx="39">
                    <c:v>64</c:v>
                  </c:pt>
                  <c:pt idx="40">
                    <c:v>64</c:v>
                  </c:pt>
                  <c:pt idx="41">
                    <c:v>64</c:v>
                  </c:pt>
                  <c:pt idx="42">
                    <c:v>64</c:v>
                  </c:pt>
                  <c:pt idx="43">
                    <c:v>64</c:v>
                  </c:pt>
                  <c:pt idx="44">
                    <c:v>64</c:v>
                  </c:pt>
                  <c:pt idx="46">
                    <c:v>128</c:v>
                  </c:pt>
                  <c:pt idx="47">
                    <c:v>128</c:v>
                  </c:pt>
                  <c:pt idx="48">
                    <c:v>128</c:v>
                  </c:pt>
                  <c:pt idx="49">
                    <c:v>128</c:v>
                  </c:pt>
                  <c:pt idx="50">
                    <c:v>128</c:v>
                  </c:pt>
                  <c:pt idx="51">
                    <c:v>128</c:v>
                  </c:pt>
                </c:lvl>
              </c:multiLvlStrCache>
            </c:multiLvlStrRef>
          </c:cat>
          <c:val>
            <c:numRef>
              <c:f>'scan (no save)'!$I$4:$I$55</c:f>
              <c:numCache>
                <c:formatCode>0</c:formatCode>
                <c:ptCount val="52"/>
                <c:pt idx="0">
                  <c:v>77.264743</c:v>
                </c:pt>
                <c:pt idx="1">
                  <c:v>75.494282</c:v>
                </c:pt>
                <c:pt idx="2">
                  <c:v>74.879316</c:v>
                </c:pt>
                <c:pt idx="3">
                  <c:v>76.77840999999999</c:v>
                </c:pt>
                <c:pt idx="4">
                  <c:v>75.474845</c:v>
                </c:pt>
                <c:pt idx="5">
                  <c:v>75.073396</c:v>
                </c:pt>
                <c:pt idx="6">
                  <c:v>75.412586</c:v>
                </c:pt>
                <c:pt idx="7">
                  <c:v>74.70787199999999</c:v>
                </c:pt>
                <c:pt idx="8">
                  <c:v>75.658326</c:v>
                </c:pt>
                <c:pt idx="9">
                  <c:v>75.766792</c:v>
                </c:pt>
                <c:pt idx="10">
                  <c:v>74.620648</c:v>
                </c:pt>
                <c:pt idx="11">
                  <c:v>75.15906</c:v>
                </c:pt>
                <c:pt idx="12">
                  <c:v>76.163624</c:v>
                </c:pt>
                <c:pt idx="13">
                  <c:v>75.896605</c:v>
                </c:pt>
                <c:pt idx="14">
                  <c:v>74.614744</c:v>
                </c:pt>
                <c:pt idx="15">
                  <c:v>76.744253</c:v>
                </c:pt>
                <c:pt idx="16">
                  <c:v>74.910429</c:v>
                </c:pt>
                <c:pt idx="17">
                  <c:v>76.283915</c:v>
                </c:pt>
                <c:pt idx="18">
                  <c:v>78.714435</c:v>
                </c:pt>
                <c:pt idx="19">
                  <c:v>76.00821</c:v>
                </c:pt>
                <c:pt idx="20">
                  <c:v>76.508664</c:v>
                </c:pt>
                <c:pt idx="21">
                  <c:v>76.144785</c:v>
                </c:pt>
                <c:pt idx="22">
                  <c:v>75.263718</c:v>
                </c:pt>
                <c:pt idx="23">
                  <c:v>76.62342099999999</c:v>
                </c:pt>
                <c:pt idx="25">
                  <c:v>82.713661</c:v>
                </c:pt>
                <c:pt idx="26">
                  <c:v>84.09804</c:v>
                </c:pt>
                <c:pt idx="27">
                  <c:v>83.13861899999999</c:v>
                </c:pt>
                <c:pt idx="28">
                  <c:v>83.146429</c:v>
                </c:pt>
                <c:pt idx="29">
                  <c:v>83.47990299999999</c:v>
                </c:pt>
                <c:pt idx="30">
                  <c:v>82.400826</c:v>
                </c:pt>
                <c:pt idx="32">
                  <c:v>151.969098</c:v>
                </c:pt>
                <c:pt idx="33">
                  <c:v>152.825421</c:v>
                </c:pt>
                <c:pt idx="34">
                  <c:v>152.847638</c:v>
                </c:pt>
                <c:pt idx="35">
                  <c:v>152.679687</c:v>
                </c:pt>
                <c:pt idx="36">
                  <c:v>152.707649</c:v>
                </c:pt>
                <c:pt idx="37">
                  <c:v>153.042665</c:v>
                </c:pt>
                <c:pt idx="39">
                  <c:v>214.454644</c:v>
                </c:pt>
                <c:pt idx="40">
                  <c:v>214.938263</c:v>
                </c:pt>
                <c:pt idx="41">
                  <c:v>213.553643</c:v>
                </c:pt>
                <c:pt idx="42">
                  <c:v>213.474588</c:v>
                </c:pt>
                <c:pt idx="43">
                  <c:v>213.094951</c:v>
                </c:pt>
                <c:pt idx="44">
                  <c:v>210.802922</c:v>
                </c:pt>
                <c:pt idx="46">
                  <c:v>208.516272</c:v>
                </c:pt>
                <c:pt idx="47">
                  <c:v>206.382709</c:v>
                </c:pt>
                <c:pt idx="48">
                  <c:v>210.234861</c:v>
                </c:pt>
                <c:pt idx="49">
                  <c:v>209.1696</c:v>
                </c:pt>
                <c:pt idx="50">
                  <c:v>206.951959</c:v>
                </c:pt>
                <c:pt idx="51">
                  <c:v>208.301681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6E-439E-A68D-7E2C1B6BF00B}"/>
            </c:ext>
          </c:extLst>
        </c:ser>
        <c:ser>
          <c:idx val="1"/>
          <c:order val="1"/>
          <c:tx>
            <c:strRef>
              <c:f>'scan (no save)'!$J$3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'scan (no save)'!$B$4:$C$55</c:f>
              <c:multiLvlStrCache>
                <c:ptCount val="52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6">
                    <c:v>0</c:v>
                  </c:pt>
                  <c:pt idx="7">
                    <c:v>0.2</c:v>
                  </c:pt>
                  <c:pt idx="8">
                    <c:v>0.4</c:v>
                  </c:pt>
                  <c:pt idx="9">
                    <c:v>0.6</c:v>
                  </c:pt>
                  <c:pt idx="10">
                    <c:v>0.8</c:v>
                  </c:pt>
                  <c:pt idx="11">
                    <c:v>1</c:v>
                  </c:pt>
                  <c:pt idx="12">
                    <c:v>0</c:v>
                  </c:pt>
                  <c:pt idx="13">
                    <c:v>0.2</c:v>
                  </c:pt>
                  <c:pt idx="14">
                    <c:v>0.4</c:v>
                  </c:pt>
                  <c:pt idx="15">
                    <c:v>0.6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</c:v>
                  </c:pt>
                  <c:pt idx="19">
                    <c:v>0.2</c:v>
                  </c:pt>
                  <c:pt idx="20">
                    <c:v>0.4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5">
                    <c:v>0</c:v>
                  </c:pt>
                  <c:pt idx="26">
                    <c:v>0.2</c:v>
                  </c:pt>
                  <c:pt idx="27">
                    <c:v>0.4</c:v>
                  </c:pt>
                  <c:pt idx="28">
                    <c:v>0.6</c:v>
                  </c:pt>
                  <c:pt idx="29">
                    <c:v>0.8</c:v>
                  </c:pt>
                  <c:pt idx="30">
                    <c:v>1</c:v>
                  </c:pt>
                  <c:pt idx="32">
                    <c:v>0</c:v>
                  </c:pt>
                  <c:pt idx="33">
                    <c:v>0.2</c:v>
                  </c:pt>
                  <c:pt idx="34">
                    <c:v>0.4</c:v>
                  </c:pt>
                  <c:pt idx="35">
                    <c:v>0.6</c:v>
                  </c:pt>
                  <c:pt idx="36">
                    <c:v>0.8</c:v>
                  </c:pt>
                  <c:pt idx="37">
                    <c:v>1</c:v>
                  </c:pt>
                  <c:pt idx="39">
                    <c:v>0</c:v>
                  </c:pt>
                  <c:pt idx="40">
                    <c:v>0.2</c:v>
                  </c:pt>
                  <c:pt idx="41">
                    <c:v>0.4</c:v>
                  </c:pt>
                  <c:pt idx="42">
                    <c:v>0.6</c:v>
                  </c:pt>
                  <c:pt idx="43">
                    <c:v>0.8</c:v>
                  </c:pt>
                  <c:pt idx="44">
                    <c:v>1</c:v>
                  </c:pt>
                  <c:pt idx="46">
                    <c:v>0</c:v>
                  </c:pt>
                  <c:pt idx="47">
                    <c:v>0.2</c:v>
                  </c:pt>
                  <c:pt idx="48">
                    <c:v>0.4</c:v>
                  </c:pt>
                  <c:pt idx="49">
                    <c:v>0.6</c:v>
                  </c:pt>
                  <c:pt idx="50">
                    <c:v>0.8</c:v>
                  </c:pt>
                  <c:pt idx="51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2">
                    <c:v>32</c:v>
                  </c:pt>
                  <c:pt idx="33">
                    <c:v>32</c:v>
                  </c:pt>
                  <c:pt idx="34">
                    <c:v>32</c:v>
                  </c:pt>
                  <c:pt idx="35">
                    <c:v>32</c:v>
                  </c:pt>
                  <c:pt idx="36">
                    <c:v>32</c:v>
                  </c:pt>
                  <c:pt idx="37">
                    <c:v>32</c:v>
                  </c:pt>
                  <c:pt idx="39">
                    <c:v>64</c:v>
                  </c:pt>
                  <c:pt idx="40">
                    <c:v>64</c:v>
                  </c:pt>
                  <c:pt idx="41">
                    <c:v>64</c:v>
                  </c:pt>
                  <c:pt idx="42">
                    <c:v>64</c:v>
                  </c:pt>
                  <c:pt idx="43">
                    <c:v>64</c:v>
                  </c:pt>
                  <c:pt idx="44">
                    <c:v>64</c:v>
                  </c:pt>
                  <c:pt idx="46">
                    <c:v>128</c:v>
                  </c:pt>
                  <c:pt idx="47">
                    <c:v>128</c:v>
                  </c:pt>
                  <c:pt idx="48">
                    <c:v>128</c:v>
                  </c:pt>
                  <c:pt idx="49">
                    <c:v>128</c:v>
                  </c:pt>
                  <c:pt idx="50">
                    <c:v>128</c:v>
                  </c:pt>
                  <c:pt idx="51">
                    <c:v>128</c:v>
                  </c:pt>
                </c:lvl>
              </c:multiLvlStrCache>
            </c:multiLvlStrRef>
          </c:cat>
          <c:val>
            <c:numRef>
              <c:f>'scan (no save)'!$J$4:$J$55</c:f>
              <c:numCache>
                <c:formatCode>0</c:formatCode>
                <c:ptCount val="52"/>
                <c:pt idx="0">
                  <c:v>75.727651</c:v>
                </c:pt>
                <c:pt idx="1">
                  <c:v>75.011138</c:v>
                </c:pt>
                <c:pt idx="2">
                  <c:v>77.179354</c:v>
                </c:pt>
                <c:pt idx="3">
                  <c:v>76.08542299999999</c:v>
                </c:pt>
                <c:pt idx="4">
                  <c:v>75.86908</c:v>
                </c:pt>
                <c:pt idx="5">
                  <c:v>75.247213</c:v>
                </c:pt>
                <c:pt idx="6">
                  <c:v>75.529552</c:v>
                </c:pt>
                <c:pt idx="7">
                  <c:v>75.72359899999999</c:v>
                </c:pt>
                <c:pt idx="8">
                  <c:v>76.462993</c:v>
                </c:pt>
                <c:pt idx="9">
                  <c:v>75.68455299999999</c:v>
                </c:pt>
                <c:pt idx="10">
                  <c:v>75.64711</c:v>
                </c:pt>
                <c:pt idx="11">
                  <c:v>76.309534</c:v>
                </c:pt>
                <c:pt idx="12">
                  <c:v>75.599307</c:v>
                </c:pt>
                <c:pt idx="13">
                  <c:v>75.168283</c:v>
                </c:pt>
                <c:pt idx="14">
                  <c:v>76.134906</c:v>
                </c:pt>
                <c:pt idx="15">
                  <c:v>76.317013</c:v>
                </c:pt>
                <c:pt idx="16">
                  <c:v>75.18338199999999</c:v>
                </c:pt>
                <c:pt idx="17">
                  <c:v>75.157912</c:v>
                </c:pt>
                <c:pt idx="18">
                  <c:v>76.299887</c:v>
                </c:pt>
                <c:pt idx="19">
                  <c:v>75.763105</c:v>
                </c:pt>
                <c:pt idx="20">
                  <c:v>74.510837</c:v>
                </c:pt>
                <c:pt idx="21">
                  <c:v>74.485253</c:v>
                </c:pt>
                <c:pt idx="22">
                  <c:v>75.783761</c:v>
                </c:pt>
                <c:pt idx="23">
                  <c:v>76.173937</c:v>
                </c:pt>
                <c:pt idx="25">
                  <c:v>75.69141599999998</c:v>
                </c:pt>
                <c:pt idx="26">
                  <c:v>74.836153</c:v>
                </c:pt>
                <c:pt idx="27">
                  <c:v>75.16477399999999</c:v>
                </c:pt>
                <c:pt idx="28">
                  <c:v>77.371785</c:v>
                </c:pt>
                <c:pt idx="29">
                  <c:v>75.515688</c:v>
                </c:pt>
                <c:pt idx="30">
                  <c:v>77.251474</c:v>
                </c:pt>
                <c:pt idx="32">
                  <c:v>76.483054</c:v>
                </c:pt>
                <c:pt idx="33">
                  <c:v>76.094881</c:v>
                </c:pt>
                <c:pt idx="34">
                  <c:v>77.04985</c:v>
                </c:pt>
                <c:pt idx="35">
                  <c:v>76.613724</c:v>
                </c:pt>
                <c:pt idx="36">
                  <c:v>75.655475</c:v>
                </c:pt>
                <c:pt idx="37">
                  <c:v>76.34822</c:v>
                </c:pt>
                <c:pt idx="39">
                  <c:v>75.62549</c:v>
                </c:pt>
                <c:pt idx="40">
                  <c:v>75.998956</c:v>
                </c:pt>
                <c:pt idx="41">
                  <c:v>75.146918</c:v>
                </c:pt>
                <c:pt idx="42">
                  <c:v>74.883297</c:v>
                </c:pt>
                <c:pt idx="43">
                  <c:v>75.016455</c:v>
                </c:pt>
                <c:pt idx="44">
                  <c:v>77.30506699999999</c:v>
                </c:pt>
                <c:pt idx="46">
                  <c:v>76.42437099999999</c:v>
                </c:pt>
                <c:pt idx="47">
                  <c:v>75.407531</c:v>
                </c:pt>
                <c:pt idx="48">
                  <c:v>76.10526899999999</c:v>
                </c:pt>
                <c:pt idx="49">
                  <c:v>75.09275599999999</c:v>
                </c:pt>
                <c:pt idx="50">
                  <c:v>75.727011</c:v>
                </c:pt>
                <c:pt idx="51">
                  <c:v>74.88540999999999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6E-439E-A68D-7E2C1B6B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481200"/>
        <c:axId val="-2039976992"/>
      </c:lineChart>
      <c:catAx>
        <c:axId val="-2031481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976992"/>
        <c:crosses val="autoZero"/>
        <c:auto val="1"/>
        <c:lblAlgn val="ctr"/>
        <c:lblOffset val="100"/>
        <c:noMultiLvlLbl val="0"/>
      </c:catAx>
      <c:valAx>
        <c:axId val="-20399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481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  <a:r>
              <a:rPr lang="en-US" baseline="0"/>
              <a:t> (128 columns)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'scan (no save)'!$I$3</c:f>
              <c:strCache>
                <c:ptCount val="1"/>
                <c:pt idx="0">
                  <c:v>row store</c:v>
                </c:pt>
              </c:strCache>
            </c:strRef>
          </c:tx>
          <c:cat>
            <c:strRef>
              <c:f>'scan (no save)'!$C$50:$C$55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save)'!$I$50:$I$55</c:f>
              <c:numCache>
                <c:formatCode>0</c:formatCode>
                <c:ptCount val="6"/>
                <c:pt idx="0">
                  <c:v>208.516272</c:v>
                </c:pt>
                <c:pt idx="1">
                  <c:v>206.382709</c:v>
                </c:pt>
                <c:pt idx="2">
                  <c:v>210.234861</c:v>
                </c:pt>
                <c:pt idx="3">
                  <c:v>209.1696</c:v>
                </c:pt>
                <c:pt idx="4">
                  <c:v>206.951959</c:v>
                </c:pt>
                <c:pt idx="5">
                  <c:v>208.301681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5C8-42EC-9C59-3B24588BD318}"/>
            </c:ext>
          </c:extLst>
        </c:ser>
        <c:ser>
          <c:idx val="3"/>
          <c:order val="1"/>
          <c:tx>
            <c:strRef>
              <c:f>'scan (no save)'!$J$3</c:f>
              <c:strCache>
                <c:ptCount val="1"/>
                <c:pt idx="0">
                  <c:v>col store</c:v>
                </c:pt>
              </c:strCache>
            </c:strRef>
          </c:tx>
          <c:cat>
            <c:strRef>
              <c:f>'scan (no save)'!$C$50:$C$55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save)'!$J$50:$J$55</c:f>
              <c:numCache>
                <c:formatCode>0</c:formatCode>
                <c:ptCount val="6"/>
                <c:pt idx="0">
                  <c:v>76.42437099999999</c:v>
                </c:pt>
                <c:pt idx="1">
                  <c:v>75.407531</c:v>
                </c:pt>
                <c:pt idx="2">
                  <c:v>76.10526899999999</c:v>
                </c:pt>
                <c:pt idx="3">
                  <c:v>75.09275599999999</c:v>
                </c:pt>
                <c:pt idx="4">
                  <c:v>75.727011</c:v>
                </c:pt>
                <c:pt idx="5">
                  <c:v>74.88540999999999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5C8-42EC-9C59-3B24588BD318}"/>
            </c:ext>
          </c:extLst>
        </c:ser>
        <c:ser>
          <c:idx val="0"/>
          <c:order val="2"/>
          <c:tx>
            <c:strRef>
              <c:f>'scan (no save)'!$I$3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'scan (no save)'!$C$50:$C$55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save)'!$I$50:$I$55</c:f>
              <c:numCache>
                <c:formatCode>0</c:formatCode>
                <c:ptCount val="6"/>
                <c:pt idx="0">
                  <c:v>208.516272</c:v>
                </c:pt>
                <c:pt idx="1">
                  <c:v>206.382709</c:v>
                </c:pt>
                <c:pt idx="2">
                  <c:v>210.234861</c:v>
                </c:pt>
                <c:pt idx="3">
                  <c:v>209.1696</c:v>
                </c:pt>
                <c:pt idx="4">
                  <c:v>206.951959</c:v>
                </c:pt>
                <c:pt idx="5">
                  <c:v>208.301681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5C8-42EC-9C59-3B24588BD318}"/>
            </c:ext>
          </c:extLst>
        </c:ser>
        <c:ser>
          <c:idx val="1"/>
          <c:order val="3"/>
          <c:tx>
            <c:strRef>
              <c:f>'scan (no save)'!$J$3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'scan (no save)'!$C$50:$C$55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save)'!$J$50:$J$55</c:f>
              <c:numCache>
                <c:formatCode>0</c:formatCode>
                <c:ptCount val="6"/>
                <c:pt idx="0">
                  <c:v>76.42437099999999</c:v>
                </c:pt>
                <c:pt idx="1">
                  <c:v>75.407531</c:v>
                </c:pt>
                <c:pt idx="2">
                  <c:v>76.10526899999999</c:v>
                </c:pt>
                <c:pt idx="3">
                  <c:v>75.09275599999999</c:v>
                </c:pt>
                <c:pt idx="4">
                  <c:v>75.727011</c:v>
                </c:pt>
                <c:pt idx="5">
                  <c:v>74.88540999999999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5C8-42EC-9C59-3B24588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172592"/>
        <c:axId val="-2039534256"/>
      </c:lineChart>
      <c:catAx>
        <c:axId val="-2031172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534256"/>
        <c:crosses val="autoZero"/>
        <c:auto val="1"/>
        <c:lblAlgn val="ctr"/>
        <c:lblOffset val="100"/>
        <c:noMultiLvlLbl val="0"/>
      </c:catAx>
      <c:valAx>
        <c:axId val="-20395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172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 (128 columns)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(no save)'!$L$3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'scan (no save)'!$C$50:$C$55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save)'!$L$50:$L$55</c:f>
              <c:numCache>
                <c:formatCode>0.00</c:formatCode>
                <c:ptCount val="6"/>
                <c:pt idx="0">
                  <c:v>0.182944823875664</c:v>
                </c:pt>
                <c:pt idx="1">
                  <c:v>0.184836088454726</c:v>
                </c:pt>
                <c:pt idx="2">
                  <c:v>0.181449320416227</c:v>
                </c:pt>
                <c:pt idx="3">
                  <c:v>0.182373407303212</c:v>
                </c:pt>
                <c:pt idx="4">
                  <c:v>0.184327671216922</c:v>
                </c:pt>
                <c:pt idx="5">
                  <c:v>0.183133292410876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FB-46B7-8FD4-81820514FA4E}"/>
            </c:ext>
          </c:extLst>
        </c:ser>
        <c:ser>
          <c:idx val="1"/>
          <c:order val="1"/>
          <c:tx>
            <c:strRef>
              <c:f>'scan (no save)'!$M$3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'scan (no save)'!$C$50:$C$55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save)'!$M$50:$M$55</c:f>
              <c:numCache>
                <c:formatCode>0.00</c:formatCode>
                <c:ptCount val="6"/>
                <c:pt idx="0">
                  <c:v>0.499146700942426</c:v>
                </c:pt>
                <c:pt idx="1">
                  <c:v>0.505877491947721</c:v>
                </c:pt>
                <c:pt idx="2">
                  <c:v>0.501239574572031</c:v>
                </c:pt>
                <c:pt idx="3">
                  <c:v>0.507998037204148</c:v>
                </c:pt>
                <c:pt idx="4">
                  <c:v>0.503743276705455</c:v>
                </c:pt>
                <c:pt idx="5">
                  <c:v>0.50940460439824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FB-46B7-8FD4-81820514F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016208"/>
        <c:axId val="-2134384016"/>
      </c:lineChart>
      <c:catAx>
        <c:axId val="-2134016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384016"/>
        <c:crosses val="autoZero"/>
        <c:auto val="1"/>
        <c:lblAlgn val="ctr"/>
        <c:lblOffset val="100"/>
        <c:noMultiLvlLbl val="0"/>
      </c:catAx>
      <c:valAx>
        <c:axId val="-21343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01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7580927384077"/>
          <c:y val="0.194861111111111"/>
          <c:w val="0.890196850393701"/>
          <c:h val="0.614984324876057"/>
        </c:manualLayout>
      </c:layout>
      <c:lineChart>
        <c:grouping val="standard"/>
        <c:varyColors val="0"/>
        <c:ser>
          <c:idx val="0"/>
          <c:order val="0"/>
          <c:tx>
            <c:strRef>
              <c:f>'scan (no save)'!$I$3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('scan (no save)'!$B$5,'scan (no save)'!$B$11,'scan (no save)'!$B$17,'scan (no save)'!$B$23,'scan (no save)'!$B$30,'scan (no save)'!$B$37,'scan (no save)'!$B$44,'scan (no save)'!$B$52,'scan (no save)'!$B$52)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('scan (no save)'!$I$5,'scan (no save)'!$I$11,'scan (no save)'!$I$17,'scan (no save)'!$I$23,'scan (no save)'!$I$30,'scan (no save)'!$I$37,'scan (no save)'!$I$44,'scan (no save)'!$I$51)</c:f>
              <c:numCache>
                <c:formatCode>0</c:formatCode>
                <c:ptCount val="8"/>
                <c:pt idx="0">
                  <c:v>75.494282</c:v>
                </c:pt>
                <c:pt idx="1">
                  <c:v>74.70787199999999</c:v>
                </c:pt>
                <c:pt idx="2">
                  <c:v>75.896605</c:v>
                </c:pt>
                <c:pt idx="3">
                  <c:v>76.00821</c:v>
                </c:pt>
                <c:pt idx="4">
                  <c:v>84.09804</c:v>
                </c:pt>
                <c:pt idx="5">
                  <c:v>152.825421</c:v>
                </c:pt>
                <c:pt idx="6">
                  <c:v>214.938263</c:v>
                </c:pt>
                <c:pt idx="7">
                  <c:v>206.382709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4B-42F2-974C-5C885EF58EA6}"/>
            </c:ext>
          </c:extLst>
        </c:ser>
        <c:ser>
          <c:idx val="1"/>
          <c:order val="1"/>
          <c:tx>
            <c:strRef>
              <c:f>'scan (no save)'!$J$3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('scan (no save)'!$B$5,'scan (no save)'!$B$11,'scan (no save)'!$B$17,'scan (no save)'!$B$23,'scan (no save)'!$B$30,'scan (no save)'!$B$37,'scan (no save)'!$B$44,'scan (no save)'!$B$52,'scan (no save)'!$B$52)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('scan (no save)'!$J$5,'scan (no save)'!$J$11,'scan (no save)'!$J$17,'scan (no save)'!$J$23,'scan (no save)'!$J$30,'scan (no save)'!$J$37,'scan (no save)'!$J$44,'scan (no save)'!$J$51)</c:f>
              <c:numCache>
                <c:formatCode>0</c:formatCode>
                <c:ptCount val="8"/>
                <c:pt idx="0">
                  <c:v>75.011138</c:v>
                </c:pt>
                <c:pt idx="1">
                  <c:v>75.72359899999999</c:v>
                </c:pt>
                <c:pt idx="2">
                  <c:v>75.168283</c:v>
                </c:pt>
                <c:pt idx="3">
                  <c:v>75.763105</c:v>
                </c:pt>
                <c:pt idx="4">
                  <c:v>74.836153</c:v>
                </c:pt>
                <c:pt idx="5">
                  <c:v>76.094881</c:v>
                </c:pt>
                <c:pt idx="6">
                  <c:v>75.998956</c:v>
                </c:pt>
                <c:pt idx="7">
                  <c:v>75.407531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4B-42F2-974C-5C885EF5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521184"/>
        <c:axId val="-2134525136"/>
      </c:lineChart>
      <c:catAx>
        <c:axId val="-213452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525136"/>
        <c:crosses val="autoZero"/>
        <c:auto val="1"/>
        <c:lblAlgn val="ctr"/>
        <c:lblOffset val="100"/>
        <c:noMultiLvlLbl val="0"/>
      </c:catAx>
      <c:valAx>
        <c:axId val="-2134525136"/>
        <c:scaling>
          <c:orientation val="minMax"/>
          <c:min val="1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5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insert!$D$27:$D$34</c:f>
              <c:numCache>
                <c:formatCode>0.00</c:formatCode>
                <c:ptCount val="8"/>
                <c:pt idx="0">
                  <c:v>0.850672355576037</c:v>
                </c:pt>
                <c:pt idx="1">
                  <c:v>1.037487483379165</c:v>
                </c:pt>
                <c:pt idx="2">
                  <c:v>1.051806915558913</c:v>
                </c:pt>
                <c:pt idx="3">
                  <c:v>0.970587686437515</c:v>
                </c:pt>
                <c:pt idx="4">
                  <c:v>1.003738948847663</c:v>
                </c:pt>
                <c:pt idx="5">
                  <c:v>0.872427601237327</c:v>
                </c:pt>
                <c:pt idx="6">
                  <c:v>0.156105752989131</c:v>
                </c:pt>
                <c:pt idx="7">
                  <c:v>0.169043944507417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7B-4528-BC23-6155711BE4E1}"/>
            </c:ext>
          </c:extLst>
        </c:ser>
        <c:ser>
          <c:idx val="5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insert!$H$27:$H$34</c:f>
              <c:numCache>
                <c:formatCode>0.00</c:formatCode>
                <c:ptCount val="8"/>
                <c:pt idx="0">
                  <c:v>0.374654057415405</c:v>
                </c:pt>
                <c:pt idx="1">
                  <c:v>0.717522907890303</c:v>
                </c:pt>
                <c:pt idx="2">
                  <c:v>1.397744200985185</c:v>
                </c:pt>
                <c:pt idx="3">
                  <c:v>2.947582865090537</c:v>
                </c:pt>
                <c:pt idx="4">
                  <c:v>3.648690076688352</c:v>
                </c:pt>
                <c:pt idx="5">
                  <c:v>4.03077262650442</c:v>
                </c:pt>
                <c:pt idx="6">
                  <c:v>3.941210937269833</c:v>
                </c:pt>
                <c:pt idx="7">
                  <c:v>4.201387560876963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07B-4528-BC23-6155711B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707104"/>
        <c:axId val="-2037126688"/>
      </c:lineChart>
      <c:catAx>
        <c:axId val="-211570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126688"/>
        <c:crosses val="autoZero"/>
        <c:auto val="1"/>
        <c:lblAlgn val="ctr"/>
        <c:lblOffset val="100"/>
        <c:noMultiLvlLbl val="0"/>
      </c:catAx>
      <c:valAx>
        <c:axId val="-20371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70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multiLvlStrRef>
              <c:f>'scan (no save)'!$G$22:$H$55</c:f>
              <c:multiLvlStrCache>
                <c:ptCount val="34"/>
                <c:lvl>
                  <c:pt idx="0">
                    <c:v>0%</c:v>
                  </c:pt>
                  <c:pt idx="1">
                    <c:v>20%</c:v>
                  </c:pt>
                  <c:pt idx="2">
                    <c:v>40%</c:v>
                  </c:pt>
                  <c:pt idx="3">
                    <c:v>60%</c:v>
                  </c:pt>
                  <c:pt idx="4">
                    <c:v>80%</c:v>
                  </c:pt>
                  <c:pt idx="5">
                    <c:v>100%</c:v>
                  </c:pt>
                  <c:pt idx="7">
                    <c:v>0%</c:v>
                  </c:pt>
                  <c:pt idx="8">
                    <c:v>20%</c:v>
                  </c:pt>
                  <c:pt idx="9">
                    <c:v>40%</c:v>
                  </c:pt>
                  <c:pt idx="10">
                    <c:v>60%</c:v>
                  </c:pt>
                  <c:pt idx="11">
                    <c:v>80%</c:v>
                  </c:pt>
                  <c:pt idx="12">
                    <c:v>100%</c:v>
                  </c:pt>
                  <c:pt idx="14">
                    <c:v>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1">
                    <c:v>0%</c:v>
                  </c:pt>
                  <c:pt idx="22">
                    <c:v>20%</c:v>
                  </c:pt>
                  <c:pt idx="23">
                    <c:v>40%</c:v>
                  </c:pt>
                  <c:pt idx="24">
                    <c:v>60%</c:v>
                  </c:pt>
                  <c:pt idx="25">
                    <c:v>80%</c:v>
                  </c:pt>
                  <c:pt idx="26">
                    <c:v>100%</c:v>
                  </c:pt>
                  <c:pt idx="28">
                    <c:v>0%</c:v>
                  </c:pt>
                  <c:pt idx="29">
                    <c:v>20%</c:v>
                  </c:pt>
                  <c:pt idx="30">
                    <c:v>40%</c:v>
                  </c:pt>
                  <c:pt idx="31">
                    <c:v>60%</c:v>
                  </c:pt>
                  <c:pt idx="32">
                    <c:v>80%</c:v>
                  </c:pt>
                  <c:pt idx="33">
                    <c:v>100%</c:v>
                  </c:pt>
                </c:lvl>
                <c:lvl>
                  <c:pt idx="0">
                    <c:v>8</c:v>
                  </c:pt>
                  <c:pt idx="6">
                    <c:v> </c:v>
                  </c:pt>
                  <c:pt idx="7">
                    <c:v>16</c:v>
                  </c:pt>
                  <c:pt idx="13">
                    <c:v> </c:v>
                  </c:pt>
                  <c:pt idx="14">
                    <c:v>32</c:v>
                  </c:pt>
                  <c:pt idx="20">
                    <c:v> </c:v>
                  </c:pt>
                  <c:pt idx="21">
                    <c:v>64</c:v>
                  </c:pt>
                  <c:pt idx="27">
                    <c:v> </c:v>
                  </c:pt>
                  <c:pt idx="28">
                    <c:v>128</c:v>
                  </c:pt>
                </c:lvl>
              </c:multiLvlStrCache>
            </c:multiLvlStrRef>
          </c:cat>
          <c:val>
            <c:numRef>
              <c:f>'scan (no save)'!$M$22:$M$55</c:f>
              <c:numCache>
                <c:formatCode>0.00</c:formatCode>
                <c:ptCount val="34"/>
                <c:pt idx="0">
                  <c:v>0.499961063589124</c:v>
                </c:pt>
                <c:pt idx="1">
                  <c:v>0.503503290371349</c:v>
                </c:pt>
                <c:pt idx="2">
                  <c:v>0.511965429354256</c:v>
                </c:pt>
                <c:pt idx="3">
                  <c:v>0.512141277901681</c:v>
                </c:pt>
                <c:pt idx="4">
                  <c:v>0.503366053002437</c:v>
                </c:pt>
                <c:pt idx="5">
                  <c:v>0.500787725547782</c:v>
                </c:pt>
                <c:pt idx="7">
                  <c:v>0.503980169379445</c:v>
                </c:pt>
                <c:pt idx="8">
                  <c:v>0.509739893447623</c:v>
                </c:pt>
                <c:pt idx="9">
                  <c:v>0.507511306509749</c:v>
                </c:pt>
                <c:pt idx="10">
                  <c:v>0.493034672216106</c:v>
                </c:pt>
                <c:pt idx="11">
                  <c:v>0.50515295121525</c:v>
                </c:pt>
                <c:pt idx="12">
                  <c:v>0.493802521570656</c:v>
                </c:pt>
                <c:pt idx="14">
                  <c:v>0.498763721650681</c:v>
                </c:pt>
                <c:pt idx="15">
                  <c:v>0.50130800068207</c:v>
                </c:pt>
                <c:pt idx="16">
                  <c:v>0.495094703704809</c:v>
                </c:pt>
                <c:pt idx="17">
                  <c:v>0.497913045660723</c:v>
                </c:pt>
                <c:pt idx="18">
                  <c:v>0.504219590931786</c:v>
                </c:pt>
                <c:pt idx="19">
                  <c:v>0.499644558265405</c:v>
                </c:pt>
                <c:pt idx="21">
                  <c:v>0.504419510620691</c:v>
                </c:pt>
                <c:pt idx="22">
                  <c:v>0.501940745820903</c:v>
                </c:pt>
                <c:pt idx="23">
                  <c:v>0.507631898573006</c:v>
                </c:pt>
                <c:pt idx="24">
                  <c:v>0.509418978390468</c:v>
                </c:pt>
                <c:pt idx="25">
                  <c:v>0.508514733950705</c:v>
                </c:pt>
                <c:pt idx="26">
                  <c:v>0.493460184909354</c:v>
                </c:pt>
                <c:pt idx="28">
                  <c:v>0.499146700942426</c:v>
                </c:pt>
                <c:pt idx="29">
                  <c:v>0.505877491947721</c:v>
                </c:pt>
                <c:pt idx="30">
                  <c:v>0.501239574572031</c:v>
                </c:pt>
                <c:pt idx="31">
                  <c:v>0.507998037204148</c:v>
                </c:pt>
                <c:pt idx="32">
                  <c:v>0.503743276705455</c:v>
                </c:pt>
                <c:pt idx="33">
                  <c:v>0.50940460439824</c:v>
                </c:pt>
              </c:numCache>
            </c:numRef>
          </c:val>
          <c:smooth val="0"/>
        </c:ser>
        <c:ser>
          <c:idx val="2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'scan (no save)'!$L$22:$L$55</c:f>
              <c:numCache>
                <c:formatCode>0.00</c:formatCode>
                <c:ptCount val="34"/>
                <c:pt idx="0">
                  <c:v>0.484624867805378</c:v>
                </c:pt>
                <c:pt idx="1">
                  <c:v>0.501879634532243</c:v>
                </c:pt>
                <c:pt idx="2">
                  <c:v>0.498596768808432</c:v>
                </c:pt>
                <c:pt idx="3">
                  <c:v>0.50097945192504</c:v>
                </c:pt>
                <c:pt idx="4">
                  <c:v>0.506844116527036</c:v>
                </c:pt>
                <c:pt idx="5">
                  <c:v>0.497850032775879</c:v>
                </c:pt>
                <c:pt idx="7">
                  <c:v>0.4611931353909</c:v>
                </c:pt>
                <c:pt idx="8">
                  <c:v>0.45360120944852</c:v>
                </c:pt>
                <c:pt idx="9">
                  <c:v>0.458835774698759</c:v>
                </c:pt>
                <c:pt idx="10">
                  <c:v>0.45879267594583</c:v>
                </c:pt>
                <c:pt idx="11">
                  <c:v>0.456959954256895</c:v>
                </c:pt>
                <c:pt idx="12">
                  <c:v>0.462944056607515</c:v>
                </c:pt>
                <c:pt idx="14">
                  <c:v>0.251017957981497</c:v>
                </c:pt>
                <c:pt idx="15">
                  <c:v>0.249611435104439</c:v>
                </c:pt>
                <c:pt idx="16">
                  <c:v>0.249575153109334</c:v>
                </c:pt>
                <c:pt idx="17">
                  <c:v>0.249849691244455</c:v>
                </c:pt>
                <c:pt idx="18">
                  <c:v>0.249803941754417</c:v>
                </c:pt>
                <c:pt idx="19">
                  <c:v>0.249257111775007</c:v>
                </c:pt>
                <c:pt idx="21">
                  <c:v>0.177878976853726</c:v>
                </c:pt>
                <c:pt idx="22">
                  <c:v>0.177478742611082</c:v>
                </c:pt>
                <c:pt idx="23">
                  <c:v>0.17862946340021</c:v>
                </c:pt>
                <c:pt idx="24">
                  <c:v>0.178695614375656</c:v>
                </c:pt>
                <c:pt idx="25">
                  <c:v>0.179013967610382</c:v>
                </c:pt>
                <c:pt idx="26">
                  <c:v>0.180960360009858</c:v>
                </c:pt>
                <c:pt idx="28">
                  <c:v>0.182944823875664</c:v>
                </c:pt>
                <c:pt idx="29">
                  <c:v>0.184836088454726</c:v>
                </c:pt>
                <c:pt idx="30">
                  <c:v>0.181449320416227</c:v>
                </c:pt>
                <c:pt idx="31">
                  <c:v>0.182373407303212</c:v>
                </c:pt>
                <c:pt idx="32">
                  <c:v>0.184327671216922</c:v>
                </c:pt>
                <c:pt idx="33">
                  <c:v>0.183133292410876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471472"/>
        <c:axId val="-2134397440"/>
      </c:lineChart>
      <c:catAx>
        <c:axId val="-213447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 / 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397440"/>
        <c:crosses val="autoZero"/>
        <c:auto val="1"/>
        <c:lblAlgn val="ctr"/>
        <c:lblOffset val="100"/>
        <c:noMultiLvlLbl val="0"/>
      </c:catAx>
      <c:valAx>
        <c:axId val="-21343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4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- 8 Threads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(8)'!$H$14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(8)'!$H$15:$H$22</c:f>
              <c:numCache>
                <c:formatCode>0.0</c:formatCode>
                <c:ptCount val="8"/>
                <c:pt idx="0">
                  <c:v>1.95503571875</c:v>
                </c:pt>
                <c:pt idx="1">
                  <c:v>1.81040384375</c:v>
                </c:pt>
                <c:pt idx="2">
                  <c:v>1.990389265625</c:v>
                </c:pt>
                <c:pt idx="3">
                  <c:v>2.117201703125</c:v>
                </c:pt>
                <c:pt idx="4">
                  <c:v>3.12105365625</c:v>
                </c:pt>
                <c:pt idx="5">
                  <c:v>4.593804296875</c:v>
                </c:pt>
                <c:pt idx="6">
                  <c:v>5.283944484375</c:v>
                </c:pt>
                <c:pt idx="7">
                  <c:v>3.512593390625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70-435D-9DB0-FECEDB096426}"/>
            </c:ext>
          </c:extLst>
        </c:ser>
        <c:ser>
          <c:idx val="1"/>
          <c:order val="1"/>
          <c:tx>
            <c:strRef>
              <c:f>'threads (8)'!$I$14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(8)'!$I$15:$I$22</c:f>
              <c:numCache>
                <c:formatCode>0.0</c:formatCode>
                <c:ptCount val="8"/>
                <c:pt idx="0">
                  <c:v>2.637489296875</c:v>
                </c:pt>
                <c:pt idx="1">
                  <c:v>2.672782328125</c:v>
                </c:pt>
                <c:pt idx="2">
                  <c:v>2.37193878125</c:v>
                </c:pt>
                <c:pt idx="3">
                  <c:v>2.045259171875</c:v>
                </c:pt>
                <c:pt idx="4">
                  <c:v>2.386772046875</c:v>
                </c:pt>
                <c:pt idx="5">
                  <c:v>2.13109678125</c:v>
                </c:pt>
                <c:pt idx="6">
                  <c:v>2.082100734375</c:v>
                </c:pt>
                <c:pt idx="7">
                  <c:v>1.20948584375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70-435D-9DB0-FECEDB096426}"/>
            </c:ext>
          </c:extLst>
        </c:ser>
        <c:ser>
          <c:idx val="2"/>
          <c:order val="2"/>
          <c:tx>
            <c:strRef>
              <c:f>'threads (8)'!$K$14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(8)'!$K$15:$K$22</c:f>
              <c:numCache>
                <c:formatCode>0.0</c:formatCode>
                <c:ptCount val="8"/>
                <c:pt idx="0">
                  <c:v>7.387094999999999</c:v>
                </c:pt>
                <c:pt idx="1">
                  <c:v>7.344633</c:v>
                </c:pt>
                <c:pt idx="2">
                  <c:v>7.520096</c:v>
                </c:pt>
                <c:pt idx="3">
                  <c:v>7.675048999999999</c:v>
                </c:pt>
                <c:pt idx="4">
                  <c:v>8.794521</c:v>
                </c:pt>
                <c:pt idx="5">
                  <c:v>15.906838</c:v>
                </c:pt>
                <c:pt idx="6">
                  <c:v>21.907685</c:v>
                </c:pt>
                <c:pt idx="7">
                  <c:v>20.959771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170-435D-9DB0-FECEDB096426}"/>
            </c:ext>
          </c:extLst>
        </c:ser>
        <c:ser>
          <c:idx val="3"/>
          <c:order val="3"/>
          <c:tx>
            <c:strRef>
              <c:f>'threads (8)'!$L$14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(8)'!$L$15:$L$22</c:f>
              <c:numCache>
                <c:formatCode>0.0</c:formatCode>
                <c:ptCount val="8"/>
                <c:pt idx="0">
                  <c:v>7.51702</c:v>
                </c:pt>
                <c:pt idx="1">
                  <c:v>7.401693</c:v>
                </c:pt>
                <c:pt idx="2">
                  <c:v>7.412515</c:v>
                </c:pt>
                <c:pt idx="3">
                  <c:v>7.372896</c:v>
                </c:pt>
                <c:pt idx="4">
                  <c:v>8.162681</c:v>
                </c:pt>
                <c:pt idx="5">
                  <c:v>7.375756999999999</c:v>
                </c:pt>
                <c:pt idx="6">
                  <c:v>7.551042</c:v>
                </c:pt>
                <c:pt idx="7">
                  <c:v>7.38242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170-435D-9DB0-FECEDB09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238832"/>
        <c:axId val="-2134230448"/>
      </c:lineChart>
      <c:catAx>
        <c:axId val="-2134238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30448"/>
        <c:crosses val="autoZero"/>
        <c:auto val="1"/>
        <c:lblAlgn val="ctr"/>
        <c:lblOffset val="100"/>
        <c:noMultiLvlLbl val="0"/>
      </c:catAx>
      <c:valAx>
        <c:axId val="-21342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3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- 8 Threads - Bandwidth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(8)'!$H$25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(8)'!$H$26:$H$33</c:f>
              <c:numCache>
                <c:formatCode>0.00</c:formatCode>
                <c:ptCount val="8"/>
                <c:pt idx="0">
                  <c:v>1.951216148656363</c:v>
                </c:pt>
                <c:pt idx="1">
                  <c:v>2.107097418509333</c:v>
                </c:pt>
                <c:pt idx="2">
                  <c:v>1.91655839965915</c:v>
                </c:pt>
                <c:pt idx="3">
                  <c:v>1.801763743149502</c:v>
                </c:pt>
                <c:pt idx="4">
                  <c:v>1.222246614692432</c:v>
                </c:pt>
                <c:pt idx="5">
                  <c:v>0.830400474008003</c:v>
                </c:pt>
                <c:pt idx="6">
                  <c:v>0.721941208297197</c:v>
                </c:pt>
                <c:pt idx="7">
                  <c:v>1.086005933908065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BE-42CA-A5F0-B1383EE20CBB}"/>
            </c:ext>
          </c:extLst>
        </c:ser>
        <c:ser>
          <c:idx val="1"/>
          <c:order val="1"/>
          <c:tx>
            <c:strRef>
              <c:f>'threads (8)'!$I$25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(8)'!$I$26:$I$33</c:f>
              <c:numCache>
                <c:formatCode>0.00</c:formatCode>
                <c:ptCount val="8"/>
                <c:pt idx="0">
                  <c:v>1.446336586140767</c:v>
                </c:pt>
                <c:pt idx="1">
                  <c:v>1.427238284795557</c:v>
                </c:pt>
                <c:pt idx="2">
                  <c:v>1.608261265332773</c:v>
                </c:pt>
                <c:pt idx="3">
                  <c:v>1.865141258419519</c:v>
                </c:pt>
                <c:pt idx="4">
                  <c:v>1.598266273739707</c:v>
                </c:pt>
                <c:pt idx="5">
                  <c:v>1.790015966983667</c:v>
                </c:pt>
                <c:pt idx="6">
                  <c:v>1.832138667762435</c:v>
                </c:pt>
                <c:pt idx="7">
                  <c:v>3.153982566507405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BE-42CA-A5F0-B1383EE20CBB}"/>
            </c:ext>
          </c:extLst>
        </c:ser>
        <c:ser>
          <c:idx val="2"/>
          <c:order val="2"/>
          <c:tx>
            <c:strRef>
              <c:f>'threads (8)'!$K$25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(8)'!$K$26:$K$33</c:f>
              <c:numCache>
                <c:formatCode>0.00</c:formatCode>
                <c:ptCount val="8"/>
                <c:pt idx="0">
                  <c:v>0.516400190551902</c:v>
                </c:pt>
                <c:pt idx="1">
                  <c:v>0.519385688246778</c:v>
                </c:pt>
                <c:pt idx="2">
                  <c:v>0.507267096806344</c:v>
                </c:pt>
                <c:pt idx="3">
                  <c:v>0.497025786496607</c:v>
                </c:pt>
                <c:pt idx="4">
                  <c:v>0.433758389527411</c:v>
                </c:pt>
                <c:pt idx="5">
                  <c:v>0.239814931517188</c:v>
                </c:pt>
                <c:pt idx="6">
                  <c:v>0.174125986640076</c:v>
                </c:pt>
                <c:pt idx="7">
                  <c:v>0.182000903808777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BBE-42CA-A5F0-B1383EE20CBB}"/>
            </c:ext>
          </c:extLst>
        </c:ser>
        <c:ser>
          <c:idx val="3"/>
          <c:order val="3"/>
          <c:tx>
            <c:strRef>
              <c:f>'threads (8)'!$L$25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(8)'!$L$26:$L$33</c:f>
              <c:numCache>
                <c:formatCode>0.00</c:formatCode>
                <c:ptCount val="8"/>
                <c:pt idx="0">
                  <c:v>0.507474672892316</c:v>
                </c:pt>
                <c:pt idx="1">
                  <c:v>0.515381719509982</c:v>
                </c:pt>
                <c:pt idx="2">
                  <c:v>0.514629281104322</c:v>
                </c:pt>
                <c:pt idx="3">
                  <c:v>0.517394693431862</c:v>
                </c:pt>
                <c:pt idx="4">
                  <c:v>0.46733386562883</c:v>
                </c:pt>
                <c:pt idx="5">
                  <c:v>0.51719399996841</c:v>
                </c:pt>
                <c:pt idx="6">
                  <c:v>0.505188193314909</c:v>
                </c:pt>
                <c:pt idx="7">
                  <c:v>0.516727206745891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BBE-42CA-A5F0-B1383EE20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617536"/>
        <c:axId val="-2035632320"/>
      </c:lineChart>
      <c:catAx>
        <c:axId val="-2035617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632320"/>
        <c:crosses val="autoZero"/>
        <c:auto val="1"/>
        <c:lblAlgn val="ctr"/>
        <c:lblOffset val="100"/>
        <c:noMultiLvlLbl val="0"/>
      </c:catAx>
      <c:valAx>
        <c:axId val="-20356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617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- 8 Threads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(8 -pimped)'!$H$14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(8 -pimped)'!$G$4:$G$11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(8 -pimped)'!$H$15:$H$22</c:f>
              <c:numCache>
                <c:formatCode>0.0</c:formatCode>
                <c:ptCount val="8"/>
                <c:pt idx="0">
                  <c:v>0.77537503125</c:v>
                </c:pt>
                <c:pt idx="1">
                  <c:v>0.706248609375</c:v>
                </c:pt>
                <c:pt idx="2">
                  <c:v>0.54540946875</c:v>
                </c:pt>
                <c:pt idx="3">
                  <c:v>0.73038296875</c:v>
                </c:pt>
                <c:pt idx="4">
                  <c:v>1.06172046875</c:v>
                </c:pt>
                <c:pt idx="5">
                  <c:v>1.799615234375</c:v>
                </c:pt>
                <c:pt idx="6">
                  <c:v>2.008598953125</c:v>
                </c:pt>
                <c:pt idx="7">
                  <c:v>1.805219765625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70-435D-9DB0-FECEDB096426}"/>
            </c:ext>
          </c:extLst>
        </c:ser>
        <c:ser>
          <c:idx val="1"/>
          <c:order val="1"/>
          <c:tx>
            <c:strRef>
              <c:f>'threads (8 -pimped)'!$I$14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(8 -pimped)'!$G$4:$G$11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(8 -pimped)'!$I$15:$I$22</c:f>
              <c:numCache>
                <c:formatCode>0.0</c:formatCode>
                <c:ptCount val="8"/>
                <c:pt idx="0">
                  <c:v>0.715403359375</c:v>
                </c:pt>
                <c:pt idx="1">
                  <c:v>0.616677453125</c:v>
                </c:pt>
                <c:pt idx="2">
                  <c:v>0.574209578125</c:v>
                </c:pt>
                <c:pt idx="3">
                  <c:v>0.581152484375</c:v>
                </c:pt>
                <c:pt idx="4">
                  <c:v>0.60133934375</c:v>
                </c:pt>
                <c:pt idx="5">
                  <c:v>0.5186028125</c:v>
                </c:pt>
                <c:pt idx="6">
                  <c:v>0.4832814375</c:v>
                </c:pt>
                <c:pt idx="7">
                  <c:v>0.3648109375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70-435D-9DB0-FECEDB096426}"/>
            </c:ext>
          </c:extLst>
        </c:ser>
        <c:ser>
          <c:idx val="2"/>
          <c:order val="2"/>
          <c:tx>
            <c:strRef>
              <c:f>'threads (8 -pimped)'!$K$14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(8 -pimped)'!$G$4:$G$11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(8 -pimped)'!$K$15:$K$22</c:f>
              <c:numCache>
                <c:formatCode>0.0</c:formatCode>
                <c:ptCount val="8"/>
                <c:pt idx="0">
                  <c:v>2.937002</c:v>
                </c:pt>
                <c:pt idx="1">
                  <c:v>2.941411</c:v>
                </c:pt>
                <c:pt idx="2">
                  <c:v>2.921214</c:v>
                </c:pt>
                <c:pt idx="3">
                  <c:v>3.282132</c:v>
                </c:pt>
                <c:pt idx="4">
                  <c:v>5.007915</c:v>
                </c:pt>
                <c:pt idx="5">
                  <c:v>11.057949</c:v>
                </c:pt>
                <c:pt idx="6">
                  <c:v>12.320148</c:v>
                </c:pt>
                <c:pt idx="7">
                  <c:v>10.861479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170-435D-9DB0-FECEDB096426}"/>
            </c:ext>
          </c:extLst>
        </c:ser>
        <c:ser>
          <c:idx val="3"/>
          <c:order val="3"/>
          <c:tx>
            <c:strRef>
              <c:f>'threads (8 -pimped)'!$L$14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(8 -pimped)'!$G$4:$G$11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(8 -pimped)'!$L$15:$L$22</c:f>
              <c:numCache>
                <c:formatCode>0.0</c:formatCode>
                <c:ptCount val="8"/>
                <c:pt idx="0">
                  <c:v>2.787204</c:v>
                </c:pt>
                <c:pt idx="1">
                  <c:v>2.761334</c:v>
                </c:pt>
                <c:pt idx="2">
                  <c:v>2.762258</c:v>
                </c:pt>
                <c:pt idx="3">
                  <c:v>2.772199</c:v>
                </c:pt>
                <c:pt idx="4">
                  <c:v>2.815604</c:v>
                </c:pt>
                <c:pt idx="5">
                  <c:v>2.789562</c:v>
                </c:pt>
                <c:pt idx="6">
                  <c:v>2.754289</c:v>
                </c:pt>
                <c:pt idx="7">
                  <c:v>2.769154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170-435D-9DB0-FECEDB09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7802512"/>
        <c:axId val="-1987799328"/>
      </c:lineChart>
      <c:catAx>
        <c:axId val="-1987802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799328"/>
        <c:crosses val="autoZero"/>
        <c:auto val="1"/>
        <c:lblAlgn val="ctr"/>
        <c:lblOffset val="100"/>
        <c:noMultiLvlLbl val="0"/>
      </c:catAx>
      <c:valAx>
        <c:axId val="-19877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802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- 8 Threads - Bandwidth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(8 -pimped)'!$H$25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(8 -pimped)'!$G$4:$G$11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(8 -pimped)'!$H$26:$H$33</c:f>
              <c:numCache>
                <c:formatCode>0.00</c:formatCode>
                <c:ptCount val="8"/>
                <c:pt idx="0">
                  <c:v>4.919809268909831</c:v>
                </c:pt>
                <c:pt idx="1">
                  <c:v>5.40135189646723</c:v>
                </c:pt>
                <c:pt idx="2">
                  <c:v>6.994189657850526</c:v>
                </c:pt>
                <c:pt idx="3">
                  <c:v>5.222872696708126</c:v>
                </c:pt>
                <c:pt idx="4">
                  <c:v>3.592939363895069</c:v>
                </c:pt>
                <c:pt idx="5">
                  <c:v>2.119729369233658</c:v>
                </c:pt>
                <c:pt idx="6">
                  <c:v>1.899183139416683</c:v>
                </c:pt>
                <c:pt idx="7">
                  <c:v>2.113148403460053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BE-42CA-A5F0-B1383EE20CBB}"/>
            </c:ext>
          </c:extLst>
        </c:ser>
        <c:ser>
          <c:idx val="1"/>
          <c:order val="1"/>
          <c:tx>
            <c:strRef>
              <c:f>'threads (8 -pimped)'!$I$25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(8 -pimped)'!$G$4:$G$11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(8 -pimped)'!$I$26:$I$33</c:f>
              <c:numCache>
                <c:formatCode>0.00</c:formatCode>
                <c:ptCount val="8"/>
                <c:pt idx="0">
                  <c:v>5.332232810533131</c:v>
                </c:pt>
                <c:pt idx="1">
                  <c:v>6.18588736509516</c:v>
                </c:pt>
                <c:pt idx="2">
                  <c:v>6.643388426367517</c:v>
                </c:pt>
                <c:pt idx="3">
                  <c:v>6.564021264965447</c:v>
                </c:pt>
                <c:pt idx="4">
                  <c:v>6.34366818880708</c:v>
                </c:pt>
                <c:pt idx="5">
                  <c:v>7.355720358005193</c:v>
                </c:pt>
                <c:pt idx="6">
                  <c:v>7.893324613000473</c:v>
                </c:pt>
                <c:pt idx="7">
                  <c:v>10.45664171081768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BE-42CA-A5F0-B1383EE20CBB}"/>
            </c:ext>
          </c:extLst>
        </c:ser>
        <c:ser>
          <c:idx val="2"/>
          <c:order val="2"/>
          <c:tx>
            <c:strRef>
              <c:f>'threads (8 -pimped)'!$K$25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(8 -pimped)'!$G$4:$G$11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(8 -pimped)'!$K$26:$K$33</c:f>
              <c:numCache>
                <c:formatCode>0.00</c:formatCode>
                <c:ptCount val="8"/>
                <c:pt idx="0">
                  <c:v>1.298840540668682</c:v>
                </c:pt>
                <c:pt idx="1">
                  <c:v>1.29689365601237</c:v>
                </c:pt>
                <c:pt idx="2">
                  <c:v>1.305860257285156</c:v>
                </c:pt>
                <c:pt idx="3">
                  <c:v>1.162261988739332</c:v>
                </c:pt>
                <c:pt idx="4">
                  <c:v>0.761733628790624</c:v>
                </c:pt>
                <c:pt idx="5">
                  <c:v>0.344973309754368</c:v>
                </c:pt>
                <c:pt idx="6">
                  <c:v>0.309630798722954</c:v>
                </c:pt>
                <c:pt idx="7">
                  <c:v>0.351213427344932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BBE-42CA-A5F0-B1383EE20CBB}"/>
            </c:ext>
          </c:extLst>
        </c:ser>
        <c:ser>
          <c:idx val="3"/>
          <c:order val="3"/>
          <c:tx>
            <c:strRef>
              <c:f>'threads (8 -pimped)'!$L$25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(8 -pimped)'!$G$4:$G$11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(8 -pimped)'!$L$26:$L$33</c:f>
              <c:numCache>
                <c:formatCode>0.00</c:formatCode>
                <c:ptCount val="8"/>
                <c:pt idx="0">
                  <c:v>1.368646595521892</c:v>
                </c:pt>
                <c:pt idx="1">
                  <c:v>1.38146898043663</c:v>
                </c:pt>
                <c:pt idx="2">
                  <c:v>1.381006866710133</c:v>
                </c:pt>
                <c:pt idx="3">
                  <c:v>1.376054628699094</c:v>
                </c:pt>
                <c:pt idx="4">
                  <c:v>1.354841542214388</c:v>
                </c:pt>
                <c:pt idx="5">
                  <c:v>1.367489686776992</c:v>
                </c:pt>
                <c:pt idx="6">
                  <c:v>1.385002541717663</c:v>
                </c:pt>
                <c:pt idx="7">
                  <c:v>1.377567757381857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BBE-42CA-A5F0-B1383EE20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712560"/>
        <c:axId val="-1992340592"/>
      </c:lineChart>
      <c:catAx>
        <c:axId val="-1988712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340592"/>
        <c:crosses val="autoZero"/>
        <c:auto val="1"/>
        <c:lblAlgn val="ctr"/>
        <c:lblOffset val="100"/>
        <c:noMultiLvlLbl val="0"/>
      </c:catAx>
      <c:valAx>
        <c:axId val="-19923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712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- 4 Threads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(4)'!$H$14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(4)'!$H$15:$H$22</c:f>
              <c:numCache>
                <c:formatCode>0.0</c:formatCode>
                <c:ptCount val="8"/>
                <c:pt idx="0">
                  <c:v>1.88820825</c:v>
                </c:pt>
                <c:pt idx="1">
                  <c:v>1.8984969375</c:v>
                </c:pt>
                <c:pt idx="2">
                  <c:v>1.88366675</c:v>
                </c:pt>
                <c:pt idx="3">
                  <c:v>1.9482951875</c:v>
                </c:pt>
                <c:pt idx="4">
                  <c:v>2.3028090625</c:v>
                </c:pt>
                <c:pt idx="5">
                  <c:v>4.476617249999999</c:v>
                </c:pt>
                <c:pt idx="6">
                  <c:v>6.114169125</c:v>
                </c:pt>
                <c:pt idx="7">
                  <c:v>5.5836603125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3C-4B19-A06E-70BEB7027A9C}"/>
            </c:ext>
          </c:extLst>
        </c:ser>
        <c:ser>
          <c:idx val="1"/>
          <c:order val="1"/>
          <c:tx>
            <c:strRef>
              <c:f>'threads (4)'!$I$14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(4)'!$I$15:$I$22</c:f>
              <c:numCache>
                <c:formatCode>0.0</c:formatCode>
                <c:ptCount val="8"/>
                <c:pt idx="0">
                  <c:v>1.9634905625</c:v>
                </c:pt>
                <c:pt idx="1">
                  <c:v>1.95427275</c:v>
                </c:pt>
                <c:pt idx="2">
                  <c:v>1.9164265625</c:v>
                </c:pt>
                <c:pt idx="3">
                  <c:v>1.9614525625</c:v>
                </c:pt>
                <c:pt idx="4">
                  <c:v>1.9580313125</c:v>
                </c:pt>
                <c:pt idx="5">
                  <c:v>1.9290901875</c:v>
                </c:pt>
                <c:pt idx="6">
                  <c:v>1.951095</c:v>
                </c:pt>
                <c:pt idx="7">
                  <c:v>1.877720875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3C-4B19-A06E-70BEB7027A9C}"/>
            </c:ext>
          </c:extLst>
        </c:ser>
        <c:ser>
          <c:idx val="2"/>
          <c:order val="2"/>
          <c:tx>
            <c:strRef>
              <c:f>'threads (4)'!$K$14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(4)'!$K$15:$K$22</c:f>
              <c:numCache>
                <c:formatCode>0.0</c:formatCode>
                <c:ptCount val="8"/>
                <c:pt idx="0">
                  <c:v>7.441986</c:v>
                </c:pt>
                <c:pt idx="1">
                  <c:v>7.363145999999999</c:v>
                </c:pt>
                <c:pt idx="2">
                  <c:v>7.51868</c:v>
                </c:pt>
                <c:pt idx="3">
                  <c:v>7.65658</c:v>
                </c:pt>
                <c:pt idx="4">
                  <c:v>8.721653</c:v>
                </c:pt>
                <c:pt idx="5">
                  <c:v>16.265822</c:v>
                </c:pt>
                <c:pt idx="6">
                  <c:v>22.731699</c:v>
                </c:pt>
                <c:pt idx="7">
                  <c:v>21.141395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3C-4B19-A06E-70BEB7027A9C}"/>
            </c:ext>
          </c:extLst>
        </c:ser>
        <c:ser>
          <c:idx val="3"/>
          <c:order val="3"/>
          <c:tx>
            <c:strRef>
              <c:f>'threads (4)'!$L$14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(4)'!$L$15:$L$22</c:f>
              <c:numCache>
                <c:formatCode>0.0</c:formatCode>
                <c:ptCount val="8"/>
                <c:pt idx="0">
                  <c:v>7.460646</c:v>
                </c:pt>
                <c:pt idx="1">
                  <c:v>7.399388</c:v>
                </c:pt>
                <c:pt idx="2">
                  <c:v>7.452745999999999</c:v>
                </c:pt>
                <c:pt idx="3">
                  <c:v>7.400759</c:v>
                </c:pt>
                <c:pt idx="4">
                  <c:v>7.381888</c:v>
                </c:pt>
                <c:pt idx="5">
                  <c:v>7.369169999999999</c:v>
                </c:pt>
                <c:pt idx="6">
                  <c:v>7.371462</c:v>
                </c:pt>
                <c:pt idx="7">
                  <c:v>7.359210999999999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3C-4B19-A06E-70BEB702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088128"/>
        <c:axId val="-2098117808"/>
      </c:lineChart>
      <c:catAx>
        <c:axId val="-2098088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117808"/>
        <c:crosses val="autoZero"/>
        <c:auto val="1"/>
        <c:lblAlgn val="ctr"/>
        <c:lblOffset val="100"/>
        <c:noMultiLvlLbl val="0"/>
      </c:catAx>
      <c:valAx>
        <c:axId val="-20981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88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- 4 Threads - Bandwidth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(4)'!$H$25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(4)'!$H$26:$H$33</c:f>
              <c:numCache>
                <c:formatCode>0.00</c:formatCode>
                <c:ptCount val="8"/>
                <c:pt idx="0">
                  <c:v>2.020273593034561</c:v>
                </c:pt>
                <c:pt idx="1">
                  <c:v>2.009324950846806</c:v>
                </c:pt>
                <c:pt idx="2">
                  <c:v>2.025144450643937</c:v>
                </c:pt>
                <c:pt idx="3">
                  <c:v>1.95796678557725</c:v>
                </c:pt>
                <c:pt idx="4">
                  <c:v>1.656540842984024</c:v>
                </c:pt>
                <c:pt idx="5">
                  <c:v>0.852138356395111</c:v>
                </c:pt>
                <c:pt idx="6">
                  <c:v>0.623910982446859</c:v>
                </c:pt>
                <c:pt idx="7">
                  <c:v>0.683189351093786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9E-4F79-B0A5-E16E7121E2BD}"/>
            </c:ext>
          </c:extLst>
        </c:ser>
        <c:ser>
          <c:idx val="1"/>
          <c:order val="1"/>
          <c:tx>
            <c:strRef>
              <c:f>'threads (4)'!$I$25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(4)'!$I$26:$I$33</c:f>
              <c:numCache>
                <c:formatCode>0.00</c:formatCode>
                <c:ptCount val="8"/>
                <c:pt idx="0">
                  <c:v>1.942814158866119</c:v>
                </c:pt>
                <c:pt idx="1">
                  <c:v>1.951977924076872</c:v>
                </c:pt>
                <c:pt idx="2">
                  <c:v>1.990526190916851</c:v>
                </c:pt>
                <c:pt idx="3">
                  <c:v>1.944832793082142</c:v>
                </c:pt>
                <c:pt idx="4">
                  <c:v>1.948230981431253</c:v>
                </c:pt>
                <c:pt idx="5">
                  <c:v>1.97745926569076</c:v>
                </c:pt>
                <c:pt idx="6">
                  <c:v>1.955157112096028</c:v>
                </c:pt>
                <c:pt idx="7">
                  <c:v>2.031557148037245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9E-4F79-B0A5-E16E7121E2BD}"/>
            </c:ext>
          </c:extLst>
        </c:ser>
        <c:ser>
          <c:idx val="2"/>
          <c:order val="2"/>
          <c:tx>
            <c:strRef>
              <c:f>'threads (4)'!$K$25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(4)'!$K$26:$K$33</c:f>
              <c:numCache>
                <c:formatCode>0.00</c:formatCode>
                <c:ptCount val="8"/>
                <c:pt idx="0">
                  <c:v>0.512591298293896</c:v>
                </c:pt>
                <c:pt idx="1">
                  <c:v>0.518079807955051</c:v>
                </c:pt>
                <c:pt idx="2">
                  <c:v>0.507362630890662</c:v>
                </c:pt>
                <c:pt idx="3">
                  <c:v>0.498224698968077</c:v>
                </c:pt>
                <c:pt idx="4">
                  <c:v>0.437382370707135</c:v>
                </c:pt>
                <c:pt idx="5">
                  <c:v>0.234522255661288</c:v>
                </c:pt>
                <c:pt idx="6">
                  <c:v>0.167813996904719</c:v>
                </c:pt>
                <c:pt idx="7">
                  <c:v>0.180437348889465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9E-4F79-B0A5-E16E7121E2BD}"/>
            </c:ext>
          </c:extLst>
        </c:ser>
        <c:ser>
          <c:idx val="3"/>
          <c:order val="3"/>
          <c:tx>
            <c:strRef>
              <c:f>'threads (4)'!$L$25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(4)'!$L$26:$L$33</c:f>
              <c:numCache>
                <c:formatCode>0.00</c:formatCode>
                <c:ptCount val="8"/>
                <c:pt idx="0">
                  <c:v>0.511309243948178</c:v>
                </c:pt>
                <c:pt idx="1">
                  <c:v>0.515542267228722</c:v>
                </c:pt>
                <c:pt idx="2">
                  <c:v>0.511851237869236</c:v>
                </c:pt>
                <c:pt idx="3">
                  <c:v>0.515446762369238</c:v>
                </c:pt>
                <c:pt idx="4">
                  <c:v>0.516764446388918</c:v>
                </c:pt>
                <c:pt idx="5">
                  <c:v>0.517656298555333</c:v>
                </c:pt>
                <c:pt idx="6">
                  <c:v>0.517495344291946</c:v>
                </c:pt>
                <c:pt idx="7">
                  <c:v>0.518356827331761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039984"/>
        <c:axId val="-2134018816"/>
      </c:lineChart>
      <c:catAx>
        <c:axId val="-2134039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018816"/>
        <c:crosses val="autoZero"/>
        <c:auto val="1"/>
        <c:lblAlgn val="ctr"/>
        <c:lblOffset val="100"/>
        <c:noMultiLvlLbl val="0"/>
      </c:catAx>
      <c:valAx>
        <c:axId val="-21340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039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- 4 Threads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(4 - pimped)'!$I$14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pimped)'!$I$15:$I$22</c:f>
              <c:numCache>
                <c:formatCode>0.0</c:formatCode>
                <c:ptCount val="8"/>
                <c:pt idx="0">
                  <c:v>0.8855885625</c:v>
                </c:pt>
                <c:pt idx="1">
                  <c:v>0.829069375</c:v>
                </c:pt>
                <c:pt idx="2">
                  <c:v>0.778290625</c:v>
                </c:pt>
                <c:pt idx="3">
                  <c:v>0.882270875</c:v>
                </c:pt>
                <c:pt idx="4">
                  <c:v>1.577594125</c:v>
                </c:pt>
                <c:pt idx="5">
                  <c:v>2.9150295625</c:v>
                </c:pt>
                <c:pt idx="6">
                  <c:v>4.2841775625</c:v>
                </c:pt>
                <c:pt idx="7">
                  <c:v>4.631088562499999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3C-4B19-A06E-70BEB7027A9C}"/>
            </c:ext>
          </c:extLst>
        </c:ser>
        <c:ser>
          <c:idx val="1"/>
          <c:order val="1"/>
          <c:tx>
            <c:strRef>
              <c:f>'threads (4 - pimped)'!$J$14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pimped)'!$J$15:$J$22</c:f>
              <c:numCache>
                <c:formatCode>0.0</c:formatCode>
                <c:ptCount val="8"/>
                <c:pt idx="0">
                  <c:v>0.729123625</c:v>
                </c:pt>
                <c:pt idx="1">
                  <c:v>0.729806125</c:v>
                </c:pt>
                <c:pt idx="2">
                  <c:v>0.72793725</c:v>
                </c:pt>
                <c:pt idx="3">
                  <c:v>0.7298435</c:v>
                </c:pt>
                <c:pt idx="4">
                  <c:v>0.7298383125</c:v>
                </c:pt>
                <c:pt idx="5">
                  <c:v>0.729843125</c:v>
                </c:pt>
                <c:pt idx="6">
                  <c:v>0.7284438125</c:v>
                </c:pt>
                <c:pt idx="7">
                  <c:v>0.7180944375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3C-4B19-A06E-70BEB7027A9C}"/>
            </c:ext>
          </c:extLst>
        </c:ser>
        <c:ser>
          <c:idx val="2"/>
          <c:order val="2"/>
          <c:tx>
            <c:strRef>
              <c:f>'threads (4 - pimped)'!$L$14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pimped)'!$L$15:$L$22</c:f>
              <c:numCache>
                <c:formatCode>0.0</c:formatCode>
                <c:ptCount val="8"/>
                <c:pt idx="0">
                  <c:v>2.897562</c:v>
                </c:pt>
                <c:pt idx="1">
                  <c:v>2.918293</c:v>
                </c:pt>
                <c:pt idx="2">
                  <c:v>2.944275</c:v>
                </c:pt>
                <c:pt idx="3">
                  <c:v>3.279084</c:v>
                </c:pt>
                <c:pt idx="4">
                  <c:v>5.018598</c:v>
                </c:pt>
                <c:pt idx="5">
                  <c:v>11.884445</c:v>
                </c:pt>
                <c:pt idx="6">
                  <c:v>12.197281</c:v>
                </c:pt>
                <c:pt idx="7">
                  <c:v>10.851501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3C-4B19-A06E-70BEB7027A9C}"/>
            </c:ext>
          </c:extLst>
        </c:ser>
        <c:ser>
          <c:idx val="3"/>
          <c:order val="3"/>
          <c:tx>
            <c:strRef>
              <c:f>'threads (4 - pimped)'!$M$14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pimped)'!$M$15:$M$22</c:f>
              <c:numCache>
                <c:formatCode>0.0</c:formatCode>
                <c:ptCount val="8"/>
                <c:pt idx="0">
                  <c:v>2.767072</c:v>
                </c:pt>
                <c:pt idx="1">
                  <c:v>2.779256</c:v>
                </c:pt>
                <c:pt idx="2">
                  <c:v>2.806033</c:v>
                </c:pt>
                <c:pt idx="3">
                  <c:v>2.760217</c:v>
                </c:pt>
                <c:pt idx="4">
                  <c:v>2.796211</c:v>
                </c:pt>
                <c:pt idx="5">
                  <c:v>2.793213</c:v>
                </c:pt>
                <c:pt idx="6">
                  <c:v>2.812365</c:v>
                </c:pt>
                <c:pt idx="7">
                  <c:v>2.795634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3C-4B19-A06E-70BEB702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120496"/>
        <c:axId val="-2044877024"/>
      </c:lineChart>
      <c:catAx>
        <c:axId val="-2031120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877024"/>
        <c:crosses val="autoZero"/>
        <c:auto val="1"/>
        <c:lblAlgn val="ctr"/>
        <c:lblOffset val="100"/>
        <c:noMultiLvlLbl val="0"/>
      </c:catAx>
      <c:valAx>
        <c:axId val="-20448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120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- 4 Threads - Bandwidth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(4 - pimped)'!$I$25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pimped)'!$I$26:$I$33</c:f>
              <c:numCache>
                <c:formatCode>0.00</c:formatCode>
                <c:ptCount val="8"/>
                <c:pt idx="0">
                  <c:v>4.307527702092472</c:v>
                </c:pt>
                <c:pt idx="1">
                  <c:v>4.601179805519893</c:v>
                </c:pt>
                <c:pt idx="2">
                  <c:v>4.901378923361693</c:v>
                </c:pt>
                <c:pt idx="3">
                  <c:v>4.323725710230432</c:v>
                </c:pt>
                <c:pt idx="4">
                  <c:v>2.418047332437296</c:v>
                </c:pt>
                <c:pt idx="5">
                  <c:v>1.308630730438776</c:v>
                </c:pt>
                <c:pt idx="6">
                  <c:v>0.890415303748279</c:v>
                </c:pt>
                <c:pt idx="7">
                  <c:v>0.823715032468676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9E-4F79-B0A5-E16E7121E2BD}"/>
            </c:ext>
          </c:extLst>
        </c:ser>
        <c:ser>
          <c:idx val="1"/>
          <c:order val="1"/>
          <c:tx>
            <c:strRef>
              <c:f>'threads (4 - pimped)'!$J$25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pimped)'!$J$26:$J$33</c:f>
              <c:numCache>
                <c:formatCode>0.00</c:formatCode>
                <c:ptCount val="8"/>
                <c:pt idx="0">
                  <c:v>5.231893652636753</c:v>
                </c:pt>
                <c:pt idx="1">
                  <c:v>5.227000890990056</c:v>
                </c:pt>
                <c:pt idx="2">
                  <c:v>5.240420469793241</c:v>
                </c:pt>
                <c:pt idx="3">
                  <c:v>5.226733218320091</c:v>
                </c:pt>
                <c:pt idx="4">
                  <c:v>5.22677036857393</c:v>
                </c:pt>
                <c:pt idx="5">
                  <c:v>5.226735903862902</c:v>
                </c:pt>
                <c:pt idx="6">
                  <c:v>5.23677626217053</c:v>
                </c:pt>
                <c:pt idx="7">
                  <c:v>5.312250125353463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9E-4F79-B0A5-E16E7121E2BD}"/>
            </c:ext>
          </c:extLst>
        </c:ser>
        <c:ser>
          <c:idx val="2"/>
          <c:order val="2"/>
          <c:tx>
            <c:strRef>
              <c:f>'threads (4 - pimped)'!$L$25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pimped)'!$L$26:$L$33</c:f>
              <c:numCache>
                <c:formatCode>0.00</c:formatCode>
                <c:ptCount val="8"/>
                <c:pt idx="0">
                  <c:v>1.316519634653201</c:v>
                </c:pt>
                <c:pt idx="1">
                  <c:v>1.307167328854573</c:v>
                </c:pt>
                <c:pt idx="2">
                  <c:v>1.295632121872108</c:v>
                </c:pt>
                <c:pt idx="3">
                  <c:v>1.163342343662133</c:v>
                </c:pt>
                <c:pt idx="4">
                  <c:v>0.760112140009022</c:v>
                </c:pt>
                <c:pt idx="5">
                  <c:v>0.32098236523666</c:v>
                </c:pt>
                <c:pt idx="6">
                  <c:v>0.312749805930108</c:v>
                </c:pt>
                <c:pt idx="7">
                  <c:v>0.351536369542333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9E-4F79-B0A5-E16E7121E2BD}"/>
            </c:ext>
          </c:extLst>
        </c:ser>
        <c:ser>
          <c:idx val="3"/>
          <c:order val="3"/>
          <c:tx>
            <c:strRef>
              <c:f>'threads (4 - pimped)'!$M$25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pimped)'!$M$26:$M$33</c:f>
              <c:numCache>
                <c:formatCode>0.00</c:formatCode>
                <c:ptCount val="8"/>
                <c:pt idx="0">
                  <c:v>1.378604266757424</c:v>
                </c:pt>
                <c:pt idx="1">
                  <c:v>1.372560593779414</c:v>
                </c:pt>
                <c:pt idx="2">
                  <c:v>1.359462723932684</c:v>
                </c:pt>
                <c:pt idx="3">
                  <c:v>1.382028030993577</c:v>
                </c:pt>
                <c:pt idx="4">
                  <c:v>1.364237986913362</c:v>
                </c:pt>
                <c:pt idx="5">
                  <c:v>1.365702245272738</c:v>
                </c:pt>
                <c:pt idx="6">
                  <c:v>1.356401912847372</c:v>
                </c:pt>
                <c:pt idx="7">
                  <c:v>1.364519556431564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102880"/>
        <c:axId val="-2098166480"/>
      </c:lineChart>
      <c:catAx>
        <c:axId val="-2098102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166480"/>
        <c:crosses val="autoZero"/>
        <c:auto val="1"/>
        <c:lblAlgn val="ctr"/>
        <c:lblOffset val="100"/>
        <c:noMultiLvlLbl val="0"/>
      </c:catAx>
      <c:valAx>
        <c:axId val="-20981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102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</a:t>
            </a:r>
          </a:p>
        </c:rich>
      </c:tx>
      <c:layout>
        <c:manualLayout>
          <c:xMode val="edge"/>
          <c:yMode val="edge"/>
          <c:x val="0.447316361578803"/>
          <c:y val="0.0169156182954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Column Store (1 Thread)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pimped)'!$M$26:$M$33</c:f>
              <c:numCache>
                <c:formatCode>0.00</c:formatCode>
                <c:ptCount val="8"/>
                <c:pt idx="0">
                  <c:v>1.378604266757424</c:v>
                </c:pt>
                <c:pt idx="1">
                  <c:v>1.372560593779414</c:v>
                </c:pt>
                <c:pt idx="2">
                  <c:v>1.359462723932684</c:v>
                </c:pt>
                <c:pt idx="3">
                  <c:v>1.382028030993577</c:v>
                </c:pt>
                <c:pt idx="4">
                  <c:v>1.364237986913362</c:v>
                </c:pt>
                <c:pt idx="5">
                  <c:v>1.365702245272738</c:v>
                </c:pt>
                <c:pt idx="6">
                  <c:v>1.356401912847372</c:v>
                </c:pt>
                <c:pt idx="7">
                  <c:v>1.364519556431564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ser>
          <c:idx val="1"/>
          <c:order val="1"/>
          <c:tx>
            <c:v>Column Store (4 Threads)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'threads (4 - pimped)'!$J$26:$J$33</c:f>
              <c:numCache>
                <c:formatCode>0.00</c:formatCode>
                <c:ptCount val="8"/>
                <c:pt idx="0">
                  <c:v>5.231893652636753</c:v>
                </c:pt>
                <c:pt idx="1">
                  <c:v>5.227000890990056</c:v>
                </c:pt>
                <c:pt idx="2">
                  <c:v>5.240420469793241</c:v>
                </c:pt>
                <c:pt idx="3">
                  <c:v>5.226733218320091</c:v>
                </c:pt>
                <c:pt idx="4">
                  <c:v>5.22677036857393</c:v>
                </c:pt>
                <c:pt idx="5">
                  <c:v>5.226735903862902</c:v>
                </c:pt>
                <c:pt idx="6">
                  <c:v>5.23677626217053</c:v>
                </c:pt>
                <c:pt idx="7">
                  <c:v>5.312250125353463</c:v>
                </c:pt>
              </c:numCache>
            </c:numRef>
          </c:val>
          <c:smooth val="0"/>
        </c:ser>
        <c:ser>
          <c:idx val="4"/>
          <c:order val="2"/>
          <c:tx>
            <c:v>Row Store (1 Thread)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'threads (4 - pimped)'!$L$26:$L$33</c:f>
              <c:numCache>
                <c:formatCode>0.00</c:formatCode>
                <c:ptCount val="8"/>
                <c:pt idx="0">
                  <c:v>1.316519634653201</c:v>
                </c:pt>
                <c:pt idx="1">
                  <c:v>1.307167328854573</c:v>
                </c:pt>
                <c:pt idx="2">
                  <c:v>1.295632121872108</c:v>
                </c:pt>
                <c:pt idx="3">
                  <c:v>1.163342343662133</c:v>
                </c:pt>
                <c:pt idx="4">
                  <c:v>0.760112140009022</c:v>
                </c:pt>
                <c:pt idx="5">
                  <c:v>0.32098236523666</c:v>
                </c:pt>
                <c:pt idx="6">
                  <c:v>0.312749805930108</c:v>
                </c:pt>
                <c:pt idx="7">
                  <c:v>0.351536369542333</c:v>
                </c:pt>
              </c:numCache>
            </c:numRef>
          </c:val>
          <c:smooth val="0"/>
        </c:ser>
        <c:ser>
          <c:idx val="2"/>
          <c:order val="3"/>
          <c:tx>
            <c:v>Row Store (4 Threads)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'threads (4 - pimped)'!$I$26:$I$33</c:f>
              <c:numCache>
                <c:formatCode>0.00</c:formatCode>
                <c:ptCount val="8"/>
                <c:pt idx="0">
                  <c:v>4.307527702092472</c:v>
                </c:pt>
                <c:pt idx="1">
                  <c:v>4.601179805519893</c:v>
                </c:pt>
                <c:pt idx="2">
                  <c:v>4.901378923361693</c:v>
                </c:pt>
                <c:pt idx="3">
                  <c:v>4.323725710230432</c:v>
                </c:pt>
                <c:pt idx="4">
                  <c:v>2.418047332437296</c:v>
                </c:pt>
                <c:pt idx="5">
                  <c:v>1.308630730438776</c:v>
                </c:pt>
                <c:pt idx="6">
                  <c:v>0.890415303748279</c:v>
                </c:pt>
                <c:pt idx="7">
                  <c:v>0.823715032468676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796896"/>
        <c:axId val="-2032745296"/>
      </c:lineChart>
      <c:catAx>
        <c:axId val="-203279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745296"/>
        <c:crosses val="autoZero"/>
        <c:auto val="1"/>
        <c:lblAlgn val="ctr"/>
        <c:lblOffset val="100"/>
        <c:noMultiLvlLbl val="0"/>
      </c:catAx>
      <c:valAx>
        <c:axId val="-20327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79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707144405115"/>
          <c:y val="0.114608577263445"/>
          <c:w val="0.742935057429748"/>
          <c:h val="0.769498989617448"/>
        </c:manualLayout>
      </c:layout>
      <c:lineChart>
        <c:grouping val="standard"/>
        <c:varyColors val="0"/>
        <c:ser>
          <c:idx val="0"/>
          <c:order val="0"/>
          <c:tx>
            <c:strRef>
              <c:f>update!$F$4</c:f>
              <c:strCache>
                <c:ptCount val="1"/>
                <c:pt idx="0">
                  <c:v>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update!$F$5:$F$12</c:f>
              <c:numCache>
                <c:formatCode>0</c:formatCode>
                <c:ptCount val="8"/>
                <c:pt idx="0">
                  <c:v>29.802071</c:v>
                </c:pt>
                <c:pt idx="1">
                  <c:v>33.717821</c:v>
                </c:pt>
                <c:pt idx="2">
                  <c:v>51.320797</c:v>
                </c:pt>
                <c:pt idx="3">
                  <c:v>100.008512</c:v>
                </c:pt>
                <c:pt idx="4">
                  <c:v>134.546128</c:v>
                </c:pt>
                <c:pt idx="5">
                  <c:v>241.177746</c:v>
                </c:pt>
                <c:pt idx="6">
                  <c:v>505.929644</c:v>
                </c:pt>
                <c:pt idx="7">
                  <c:v>515.9725109999999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AF-4319-B6FE-57D8D2A654D2}"/>
            </c:ext>
          </c:extLst>
        </c:ser>
        <c:ser>
          <c:idx val="1"/>
          <c:order val="1"/>
          <c:tx>
            <c:strRef>
              <c:f>update!$G$4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update!$G$5:$G$12</c:f>
              <c:numCache>
                <c:formatCode>0</c:formatCode>
                <c:ptCount val="8"/>
                <c:pt idx="0">
                  <c:v>29.466051</c:v>
                </c:pt>
                <c:pt idx="1">
                  <c:v>50.473601</c:v>
                </c:pt>
                <c:pt idx="2">
                  <c:v>96.98099</c:v>
                </c:pt>
                <c:pt idx="3">
                  <c:v>534.025736</c:v>
                </c:pt>
                <c:pt idx="4">
                  <c:v>1613.834186</c:v>
                </c:pt>
                <c:pt idx="5">
                  <c:v>3864.988565</c:v>
                </c:pt>
                <c:pt idx="6">
                  <c:v>8329.906074</c:v>
                </c:pt>
                <c:pt idx="7">
                  <c:v>17065.436226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AF-4319-B6FE-57D8D2A65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357120"/>
        <c:axId val="-2098199920"/>
      </c:lineChart>
      <c:catAx>
        <c:axId val="-2012357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199920"/>
        <c:crosses val="autoZero"/>
        <c:auto val="1"/>
        <c:lblAlgn val="ctr"/>
        <c:lblOffset val="100"/>
        <c:noMultiLvlLbl val="0"/>
      </c:catAx>
      <c:valAx>
        <c:axId val="-20981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357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</a:t>
            </a:r>
          </a:p>
        </c:rich>
      </c:tx>
      <c:layout>
        <c:manualLayout>
          <c:xMode val="edge"/>
          <c:yMode val="edge"/>
          <c:x val="0.447316361578803"/>
          <c:y val="0.0169156182954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pimped)'!$M$26:$M$33</c:f>
              <c:numCache>
                <c:formatCode>0.00</c:formatCode>
                <c:ptCount val="8"/>
                <c:pt idx="0">
                  <c:v>1.378604266757424</c:v>
                </c:pt>
                <c:pt idx="1">
                  <c:v>1.372560593779414</c:v>
                </c:pt>
                <c:pt idx="2">
                  <c:v>1.359462723932684</c:v>
                </c:pt>
                <c:pt idx="3">
                  <c:v>1.382028030993577</c:v>
                </c:pt>
                <c:pt idx="4">
                  <c:v>1.364237986913362</c:v>
                </c:pt>
                <c:pt idx="5">
                  <c:v>1.365702245272738</c:v>
                </c:pt>
                <c:pt idx="6">
                  <c:v>1.356401912847372</c:v>
                </c:pt>
                <c:pt idx="7">
                  <c:v>1.364519556431564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ser>
          <c:idx val="4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'threads (4 - pimped)'!$L$26:$L$33</c:f>
              <c:numCache>
                <c:formatCode>0.00</c:formatCode>
                <c:ptCount val="8"/>
                <c:pt idx="0">
                  <c:v>1.316519634653201</c:v>
                </c:pt>
                <c:pt idx="1">
                  <c:v>1.307167328854573</c:v>
                </c:pt>
                <c:pt idx="2">
                  <c:v>1.295632121872108</c:v>
                </c:pt>
                <c:pt idx="3">
                  <c:v>1.163342343662133</c:v>
                </c:pt>
                <c:pt idx="4">
                  <c:v>0.760112140009022</c:v>
                </c:pt>
                <c:pt idx="5">
                  <c:v>0.32098236523666</c:v>
                </c:pt>
                <c:pt idx="6">
                  <c:v>0.312749805930108</c:v>
                </c:pt>
                <c:pt idx="7">
                  <c:v>0.351536369542333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920800"/>
        <c:axId val="-2040441696"/>
      </c:lineChart>
      <c:catAx>
        <c:axId val="-203192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441696"/>
        <c:crosses val="autoZero"/>
        <c:auto val="1"/>
        <c:lblAlgn val="ctr"/>
        <c:lblOffset val="100"/>
        <c:noMultiLvlLbl val="0"/>
      </c:catAx>
      <c:valAx>
        <c:axId val="-20404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9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Materialize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materialize!$E$3:$E$10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materialize!$I$3:$I$10</c:f>
              <c:numCache>
                <c:formatCode>0.000</c:formatCode>
                <c:ptCount val="8"/>
                <c:pt idx="0">
                  <c:v>0.0272478376116071</c:v>
                </c:pt>
                <c:pt idx="1">
                  <c:v>0.0346790660511364</c:v>
                </c:pt>
                <c:pt idx="2">
                  <c:v>0.0492219002016129</c:v>
                </c:pt>
                <c:pt idx="3">
                  <c:v>0.0492219002016129</c:v>
                </c:pt>
                <c:pt idx="4">
                  <c:v>0.0492219002016129</c:v>
                </c:pt>
                <c:pt idx="5">
                  <c:v>0.0492219002016129</c:v>
                </c:pt>
                <c:pt idx="6">
                  <c:v>0.0492219002016129</c:v>
                </c:pt>
                <c:pt idx="7">
                  <c:v>0.0462387547348485</c:v>
                </c:pt>
              </c:numCache>
            </c:numRef>
          </c:val>
          <c:smooth val="0"/>
        </c:ser>
        <c:ser>
          <c:idx val="1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materialize!$E$3:$E$10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materialize!$J$3:$J$10</c:f>
              <c:numCache>
                <c:formatCode>0.000</c:formatCode>
                <c:ptCount val="8"/>
                <c:pt idx="0">
                  <c:v>0.0272478376116071</c:v>
                </c:pt>
                <c:pt idx="1">
                  <c:v>0.0331712805706522</c:v>
                </c:pt>
                <c:pt idx="2">
                  <c:v>0.0423855251736111</c:v>
                </c:pt>
                <c:pt idx="3">
                  <c:v>0.0423855251736111</c:v>
                </c:pt>
                <c:pt idx="4">
                  <c:v>0.0412399704391892</c:v>
                </c:pt>
                <c:pt idx="5">
                  <c:v>0.0391251001602564</c:v>
                </c:pt>
                <c:pt idx="6">
                  <c:v>0.0391251001602564</c:v>
                </c:pt>
                <c:pt idx="7">
                  <c:v>0.0391251001602564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304864"/>
        <c:axId val="-2036932304"/>
      </c:lineChart>
      <c:catAx>
        <c:axId val="-203030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932304"/>
        <c:crosses val="autoZero"/>
        <c:auto val="1"/>
        <c:lblAlgn val="ctr"/>
        <c:lblOffset val="100"/>
        <c:noMultiLvlLbl val="0"/>
      </c:catAx>
      <c:valAx>
        <c:axId val="-20369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30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update!$I$4</c:f>
              <c:strCache>
                <c:ptCount val="1"/>
                <c:pt idx="0">
                  <c:v>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update!$I$5:$I$12</c:f>
              <c:numCache>
                <c:formatCode>0.00</c:formatCode>
                <c:ptCount val="8"/>
                <c:pt idx="0">
                  <c:v>0.128001079711038</c:v>
                </c:pt>
                <c:pt idx="1">
                  <c:v>0.226271873596161</c:v>
                </c:pt>
                <c:pt idx="2">
                  <c:v>0.297321747799435</c:v>
                </c:pt>
                <c:pt idx="3">
                  <c:v>0.305149806898437</c:v>
                </c:pt>
                <c:pt idx="4">
                  <c:v>0.453637404191966</c:v>
                </c:pt>
                <c:pt idx="5">
                  <c:v>0.506142521540939</c:v>
                </c:pt>
                <c:pt idx="6">
                  <c:v>0.482558450360343</c:v>
                </c:pt>
                <c:pt idx="7">
                  <c:v>0.946331906429798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18-4F05-BB0E-DB6E83799009}"/>
            </c:ext>
          </c:extLst>
        </c:ser>
        <c:ser>
          <c:idx val="1"/>
          <c:order val="1"/>
          <c:tx>
            <c:strRef>
              <c:f>update!$J$4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update!$J$5:$J$12</c:f>
              <c:numCache>
                <c:formatCode>0.00</c:formatCode>
                <c:ptCount val="8"/>
                <c:pt idx="0">
                  <c:v>0.129460756910554</c:v>
                </c:pt>
                <c:pt idx="1">
                  <c:v>0.151156136675289</c:v>
                </c:pt>
                <c:pt idx="2">
                  <c:v>0.157337938729023</c:v>
                </c:pt>
                <c:pt idx="3">
                  <c:v>0.0571462685554915</c:v>
                </c:pt>
                <c:pt idx="4">
                  <c:v>0.0378199673668333</c:v>
                </c:pt>
                <c:pt idx="5">
                  <c:v>0.0315836154356125</c:v>
                </c:pt>
                <c:pt idx="6">
                  <c:v>0.0293089289160213</c:v>
                </c:pt>
                <c:pt idx="7">
                  <c:v>0.0286122923278152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18-4F05-BB0E-DB6E83799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541552"/>
        <c:axId val="-2012538544"/>
      </c:lineChart>
      <c:catAx>
        <c:axId val="-2012541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538544"/>
        <c:crosses val="autoZero"/>
        <c:auto val="1"/>
        <c:lblAlgn val="ctr"/>
        <c:lblOffset val="100"/>
        <c:noMultiLvlLbl val="0"/>
      </c:catAx>
      <c:valAx>
        <c:axId val="-20125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5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updateLess!$H$4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updateLess!$H$5:$H$24</c:f>
              <c:numCache>
                <c:formatCode>0</c:formatCode>
                <c:ptCount val="20"/>
                <c:pt idx="0">
                  <c:v>135.327968</c:v>
                </c:pt>
                <c:pt idx="1">
                  <c:v>134.608541</c:v>
                </c:pt>
                <c:pt idx="2">
                  <c:v>136.000439</c:v>
                </c:pt>
                <c:pt idx="3">
                  <c:v>135.123165</c:v>
                </c:pt>
                <c:pt idx="4">
                  <c:v>135.063072</c:v>
                </c:pt>
                <c:pt idx="5">
                  <c:v>243.826338</c:v>
                </c:pt>
                <c:pt idx="6">
                  <c:v>239.023491</c:v>
                </c:pt>
                <c:pt idx="7">
                  <c:v>240.870968</c:v>
                </c:pt>
                <c:pt idx="8">
                  <c:v>240.350794</c:v>
                </c:pt>
                <c:pt idx="9">
                  <c:v>241.668354</c:v>
                </c:pt>
                <c:pt idx="10">
                  <c:v>506.988081</c:v>
                </c:pt>
                <c:pt idx="11">
                  <c:v>505.029793</c:v>
                </c:pt>
                <c:pt idx="12">
                  <c:v>506.683435</c:v>
                </c:pt>
                <c:pt idx="13">
                  <c:v>510.245966</c:v>
                </c:pt>
                <c:pt idx="14">
                  <c:v>511.085198</c:v>
                </c:pt>
                <c:pt idx="15">
                  <c:v>517.121097</c:v>
                </c:pt>
                <c:pt idx="16">
                  <c:v>519.405707</c:v>
                </c:pt>
                <c:pt idx="17">
                  <c:v>517.763538</c:v>
                </c:pt>
                <c:pt idx="18">
                  <c:v>515.431748</c:v>
                </c:pt>
                <c:pt idx="19">
                  <c:v>520.3495789999999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22-4CE7-93B5-9B64A1CCE8DC}"/>
            </c:ext>
          </c:extLst>
        </c:ser>
        <c:ser>
          <c:idx val="1"/>
          <c:order val="1"/>
          <c:tx>
            <c:strRef>
              <c:f>updateLess!$I$4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updateLess!$I$5:$I$24</c:f>
              <c:numCache>
                <c:formatCode>0</c:formatCode>
                <c:ptCount val="20"/>
                <c:pt idx="0">
                  <c:v>137.210681</c:v>
                </c:pt>
                <c:pt idx="1">
                  <c:v>141.831571</c:v>
                </c:pt>
                <c:pt idx="2">
                  <c:v>227.241508</c:v>
                </c:pt>
                <c:pt idx="3">
                  <c:v>254.397134</c:v>
                </c:pt>
                <c:pt idx="4">
                  <c:v>331.879643</c:v>
                </c:pt>
                <c:pt idx="5">
                  <c:v>134.930799</c:v>
                </c:pt>
                <c:pt idx="6">
                  <c:v>149.81726</c:v>
                </c:pt>
                <c:pt idx="7">
                  <c:v>248.600844</c:v>
                </c:pt>
                <c:pt idx="8">
                  <c:v>280.972776</c:v>
                </c:pt>
                <c:pt idx="9">
                  <c:v>384.203171</c:v>
                </c:pt>
                <c:pt idx="10">
                  <c:v>133.47523</c:v>
                </c:pt>
                <c:pt idx="11">
                  <c:v>148.111181</c:v>
                </c:pt>
                <c:pt idx="12">
                  <c:v>240.780417</c:v>
                </c:pt>
                <c:pt idx="13">
                  <c:v>276.417903</c:v>
                </c:pt>
                <c:pt idx="14">
                  <c:v>365.273241</c:v>
                </c:pt>
                <c:pt idx="15">
                  <c:v>130.972796</c:v>
                </c:pt>
                <c:pt idx="16">
                  <c:v>147.59045</c:v>
                </c:pt>
                <c:pt idx="17">
                  <c:v>243.45605</c:v>
                </c:pt>
                <c:pt idx="18">
                  <c:v>273.992345</c:v>
                </c:pt>
                <c:pt idx="19">
                  <c:v>361.504162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22-4CE7-93B5-9B64A1CCE8DC}"/>
            </c:ext>
          </c:extLst>
        </c:ser>
        <c:ser>
          <c:idx val="2"/>
          <c:order val="2"/>
          <c:tx>
            <c:strRef>
              <c:f>updateLess!$J$4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updateLess!$J$5:$J$24</c:f>
              <c:numCache>
                <c:formatCode>0</c:formatCode>
                <c:ptCount val="20"/>
                <c:pt idx="0">
                  <c:v>30.613527</c:v>
                </c:pt>
                <c:pt idx="1">
                  <c:v>52.96279</c:v>
                </c:pt>
                <c:pt idx="2">
                  <c:v>101.167004</c:v>
                </c:pt>
                <c:pt idx="3">
                  <c:v>540.275817</c:v>
                </c:pt>
                <c:pt idx="4">
                  <c:v>1633.617824</c:v>
                </c:pt>
                <c:pt idx="5">
                  <c:v>31.223115</c:v>
                </c:pt>
                <c:pt idx="6">
                  <c:v>54.272584</c:v>
                </c:pt>
                <c:pt idx="7">
                  <c:v>106.595045</c:v>
                </c:pt>
                <c:pt idx="8">
                  <c:v>547.883608</c:v>
                </c:pt>
                <c:pt idx="9">
                  <c:v>1625.042022</c:v>
                </c:pt>
                <c:pt idx="10">
                  <c:v>31.123501</c:v>
                </c:pt>
                <c:pt idx="11">
                  <c:v>52.55166699999999</c:v>
                </c:pt>
                <c:pt idx="12">
                  <c:v>104.224265</c:v>
                </c:pt>
                <c:pt idx="13">
                  <c:v>565.270166</c:v>
                </c:pt>
                <c:pt idx="14">
                  <c:v>1632.939206</c:v>
                </c:pt>
                <c:pt idx="15">
                  <c:v>32.688199</c:v>
                </c:pt>
                <c:pt idx="16">
                  <c:v>52.659101</c:v>
                </c:pt>
                <c:pt idx="17">
                  <c:v>102.288347</c:v>
                </c:pt>
                <c:pt idx="18">
                  <c:v>540.083609</c:v>
                </c:pt>
                <c:pt idx="19">
                  <c:v>1645.264255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22-4CE7-93B5-9B64A1CC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445552"/>
        <c:axId val="-2033440160"/>
      </c:lineChart>
      <c:catAx>
        <c:axId val="-2033445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440160"/>
        <c:crosses val="autoZero"/>
        <c:auto val="1"/>
        <c:lblAlgn val="ctr"/>
        <c:lblOffset val="100"/>
        <c:noMultiLvlLbl val="0"/>
      </c:catAx>
      <c:valAx>
        <c:axId val="-20334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445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updateLess!$L$4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updateLess!$L$5:$L$24</c:f>
              <c:numCache>
                <c:formatCode>0.00</c:formatCode>
                <c:ptCount val="20"/>
                <c:pt idx="0">
                  <c:v>0.0281885357624301</c:v>
                </c:pt>
                <c:pt idx="1">
                  <c:v>0.0566783836640054</c:v>
                </c:pt>
                <c:pt idx="2">
                  <c:v>0.112196616236658</c:v>
                </c:pt>
                <c:pt idx="3">
                  <c:v>0.225850083699564</c:v>
                </c:pt>
                <c:pt idx="4">
                  <c:v>0.451901140305768</c:v>
                </c:pt>
                <c:pt idx="5">
                  <c:v>0.0156451402949955</c:v>
                </c:pt>
                <c:pt idx="6">
                  <c:v>0.0319190155717791</c:v>
                </c:pt>
                <c:pt idx="7">
                  <c:v>0.0633483943257952</c:v>
                </c:pt>
                <c:pt idx="8">
                  <c:v>0.126970989432221</c:v>
                </c:pt>
                <c:pt idx="9">
                  <c:v>0.25255750386747</c:v>
                </c:pt>
                <c:pt idx="10">
                  <c:v>0.0075242346094227</c:v>
                </c:pt>
                <c:pt idx="11">
                  <c:v>0.015106820700477</c:v>
                </c:pt>
                <c:pt idx="12">
                  <c:v>0.0301150343754577</c:v>
                </c:pt>
                <c:pt idx="13">
                  <c:v>0.059809543158642</c:v>
                </c:pt>
                <c:pt idx="14">
                  <c:v>0.119422664731527</c:v>
                </c:pt>
                <c:pt idx="15">
                  <c:v>0.00737679682332705</c:v>
                </c:pt>
                <c:pt idx="16">
                  <c:v>0.0146886998514439</c:v>
                </c:pt>
                <c:pt idx="17">
                  <c:v>0.0294705747751979</c:v>
                </c:pt>
                <c:pt idx="18">
                  <c:v>0.0592077966547765</c:v>
                </c:pt>
                <c:pt idx="19">
                  <c:v>0.117296445914872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2C-46A2-B8E1-9B757400F258}"/>
            </c:ext>
          </c:extLst>
        </c:ser>
        <c:ser>
          <c:idx val="1"/>
          <c:order val="1"/>
          <c:tx>
            <c:strRef>
              <c:f>updateLess!$M$4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updateLess!$M$5:$M$24</c:f>
              <c:numCache>
                <c:formatCode>0.00</c:formatCode>
                <c:ptCount val="20"/>
                <c:pt idx="0">
                  <c:v>0.0278017515679045</c:v>
                </c:pt>
                <c:pt idx="1">
                  <c:v>0.0537919341755722</c:v>
                </c:pt>
                <c:pt idx="2">
                  <c:v>0.0671478956322539</c:v>
                </c:pt>
                <c:pt idx="3">
                  <c:v>0.11996038495072</c:v>
                </c:pt>
                <c:pt idx="4">
                  <c:v>0.18390750242551</c:v>
                </c:pt>
                <c:pt idx="5">
                  <c:v>0.0282715087577967</c:v>
                </c:pt>
                <c:pt idx="6">
                  <c:v>0.0509246700363496</c:v>
                </c:pt>
                <c:pt idx="7">
                  <c:v>0.0613786695852891</c:v>
                </c:pt>
                <c:pt idx="8">
                  <c:v>0.108614003674861</c:v>
                </c:pt>
                <c:pt idx="9">
                  <c:v>0.158861667099567</c:v>
                </c:pt>
                <c:pt idx="10">
                  <c:v>0.0285798141394849</c:v>
                </c:pt>
                <c:pt idx="11">
                  <c:v>0.051511266602148</c:v>
                </c:pt>
                <c:pt idx="12">
                  <c:v>0.0633722179428736</c:v>
                </c:pt>
                <c:pt idx="13">
                  <c:v>0.110403768329724</c:v>
                </c:pt>
                <c:pt idx="14">
                  <c:v>0.167094518292403</c:v>
                </c:pt>
                <c:pt idx="15">
                  <c:v>0.0291258748543858</c:v>
                </c:pt>
                <c:pt idx="16">
                  <c:v>0.0516930094816433</c:v>
                </c:pt>
                <c:pt idx="17">
                  <c:v>0.0626757439895209</c:v>
                </c:pt>
                <c:pt idx="18">
                  <c:v>0.111381134115262</c:v>
                </c:pt>
                <c:pt idx="19">
                  <c:v>0.168836662660609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2C-46A2-B8E1-9B757400F258}"/>
            </c:ext>
          </c:extLst>
        </c:ser>
        <c:ser>
          <c:idx val="2"/>
          <c:order val="2"/>
          <c:tx>
            <c:strRef>
              <c:f>updateLess!$N$4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updateLess!$N$5:$N$24</c:f>
              <c:numCache>
                <c:formatCode>0.00</c:formatCode>
                <c:ptCount val="20"/>
                <c:pt idx="0">
                  <c:v>0.12460822516873</c:v>
                </c:pt>
                <c:pt idx="1">
                  <c:v>0.144051975570962</c:v>
                </c:pt>
                <c:pt idx="2">
                  <c:v>0.150827725040666</c:v>
                </c:pt>
                <c:pt idx="3">
                  <c:v>0.0564851825026253</c:v>
                </c:pt>
                <c:pt idx="4">
                  <c:v>0.0373619553810647</c:v>
                </c:pt>
                <c:pt idx="5">
                  <c:v>0.12217542245945</c:v>
                </c:pt>
                <c:pt idx="6">
                  <c:v>0.140575479716425</c:v>
                </c:pt>
                <c:pt idx="7">
                  <c:v>0.143147264138779</c:v>
                </c:pt>
                <c:pt idx="8">
                  <c:v>0.0557008417105262</c:v>
                </c:pt>
                <c:pt idx="9">
                  <c:v>0.0375591248864332</c:v>
                </c:pt>
                <c:pt idx="10">
                  <c:v>0.122566457598231</c:v>
                </c:pt>
                <c:pt idx="11">
                  <c:v>0.145178925175675</c:v>
                </c:pt>
                <c:pt idx="12">
                  <c:v>0.146403422106167</c:v>
                </c:pt>
                <c:pt idx="13">
                  <c:v>0.0539875973659646</c:v>
                </c:pt>
                <c:pt idx="14">
                  <c:v>0.0373774822882169</c:v>
                </c:pt>
                <c:pt idx="15">
                  <c:v>0.116699524058361</c:v>
                </c:pt>
                <c:pt idx="16">
                  <c:v>0.144882734159286</c:v>
                </c:pt>
                <c:pt idx="17">
                  <c:v>0.149174265789044</c:v>
                </c:pt>
                <c:pt idx="18">
                  <c:v>0.0565052847678627</c:v>
                </c:pt>
                <c:pt idx="19">
                  <c:v>0.037097479061198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049872"/>
        <c:axId val="-2043417008"/>
      </c:lineChart>
      <c:catAx>
        <c:axId val="-2043049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417008"/>
        <c:crosses val="autoZero"/>
        <c:auto val="1"/>
        <c:lblAlgn val="ctr"/>
        <c:lblOffset val="100"/>
        <c:noMultiLvlLbl val="0"/>
      </c:catAx>
      <c:valAx>
        <c:axId val="-20434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049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updateLess!$C$20:$C$24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updateLess!$M$20:$M$24</c:f>
              <c:numCache>
                <c:formatCode>0.00</c:formatCode>
                <c:ptCount val="5"/>
                <c:pt idx="0">
                  <c:v>0.0291258748543858</c:v>
                </c:pt>
                <c:pt idx="1">
                  <c:v>0.0516930094816433</c:v>
                </c:pt>
                <c:pt idx="2">
                  <c:v>0.0626757439895209</c:v>
                </c:pt>
                <c:pt idx="3">
                  <c:v>0.111381134115262</c:v>
                </c:pt>
                <c:pt idx="4">
                  <c:v>0.168836662660609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2C-46A2-B8E1-9B757400F258}"/>
            </c:ext>
          </c:extLst>
        </c:ser>
        <c:ser>
          <c:idx val="2"/>
          <c:order val="1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updateLess!$C$20:$C$24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updateLess!$N$20:$N$24</c:f>
              <c:numCache>
                <c:formatCode>0.00</c:formatCode>
                <c:ptCount val="5"/>
                <c:pt idx="0">
                  <c:v>0.116699524058361</c:v>
                </c:pt>
                <c:pt idx="1">
                  <c:v>0.144882734159286</c:v>
                </c:pt>
                <c:pt idx="2">
                  <c:v>0.149174265789044</c:v>
                </c:pt>
                <c:pt idx="3">
                  <c:v>0.0565052847678627</c:v>
                </c:pt>
                <c:pt idx="4">
                  <c:v>0.037097479061198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665856"/>
        <c:axId val="-2134147552"/>
      </c:lineChart>
      <c:catAx>
        <c:axId val="-203466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Updated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147552"/>
        <c:crosses val="autoZero"/>
        <c:auto val="1"/>
        <c:lblAlgn val="ctr"/>
        <c:lblOffset val="100"/>
        <c:noMultiLvlLbl val="0"/>
      </c:catAx>
      <c:valAx>
        <c:axId val="-21341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6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updateRandom!$H$4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updateRandom!$H$5:$H$24</c:f>
              <c:numCache>
                <c:formatCode>0</c:formatCode>
                <c:ptCount val="20"/>
                <c:pt idx="15">
                  <c:v>507.890807</c:v>
                </c:pt>
                <c:pt idx="16">
                  <c:v>508.123765</c:v>
                </c:pt>
                <c:pt idx="17">
                  <c:v>508.899068</c:v>
                </c:pt>
                <c:pt idx="18">
                  <c:v>511.353676</c:v>
                </c:pt>
                <c:pt idx="19">
                  <c:v>521.101861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22-4CE7-93B5-9B64A1CCE8DC}"/>
            </c:ext>
          </c:extLst>
        </c:ser>
        <c:ser>
          <c:idx val="1"/>
          <c:order val="1"/>
          <c:tx>
            <c:strRef>
              <c:f>updateRandom!$I$4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updateRandom!$I$5:$I$24</c:f>
              <c:numCache>
                <c:formatCode>0</c:formatCode>
                <c:ptCount val="20"/>
                <c:pt idx="15">
                  <c:v>133.708233</c:v>
                </c:pt>
                <c:pt idx="16">
                  <c:v>234.966363</c:v>
                </c:pt>
                <c:pt idx="17">
                  <c:v>399.218992</c:v>
                </c:pt>
                <c:pt idx="18">
                  <c:v>633.239469</c:v>
                </c:pt>
                <c:pt idx="19">
                  <c:v>866.9589549999999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22-4CE7-93B5-9B64A1CCE8DC}"/>
            </c:ext>
          </c:extLst>
        </c:ser>
        <c:ser>
          <c:idx val="2"/>
          <c:order val="2"/>
          <c:tx>
            <c:strRef>
              <c:f>updateRandom!$J$4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updateRandom!$J$5:$J$24</c:f>
              <c:numCache>
                <c:formatCode>0</c:formatCode>
                <c:ptCount val="20"/>
                <c:pt idx="15">
                  <c:v>127.710068</c:v>
                </c:pt>
                <c:pt idx="16">
                  <c:v>248.918018</c:v>
                </c:pt>
                <c:pt idx="17">
                  <c:v>490.186649</c:v>
                </c:pt>
                <c:pt idx="18">
                  <c:v>986.47884</c:v>
                </c:pt>
                <c:pt idx="19">
                  <c:v>1945.197222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22-4CE7-93B5-9B64A1CC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21792"/>
        <c:axId val="-2038993744"/>
      </c:lineChart>
      <c:catAx>
        <c:axId val="-2038821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993744"/>
        <c:crosses val="autoZero"/>
        <c:auto val="1"/>
        <c:lblAlgn val="ctr"/>
        <c:lblOffset val="100"/>
        <c:noMultiLvlLbl val="0"/>
      </c:catAx>
      <c:valAx>
        <c:axId val="-20389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821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updateRandom!$L$4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updateRandom!$L$5:$L$24</c:f>
              <c:numCache>
                <c:formatCode>0.00</c:formatCode>
                <c:ptCount val="20"/>
                <c:pt idx="15">
                  <c:v>0.00751086102179636</c:v>
                </c:pt>
                <c:pt idx="16">
                  <c:v>0.0150148350791071</c:v>
                </c:pt>
                <c:pt idx="17">
                  <c:v>0.029983920234847</c:v>
                </c:pt>
                <c:pt idx="18">
                  <c:v>0.0596799818937842</c:v>
                </c:pt>
                <c:pt idx="19">
                  <c:v>0.117127112409219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2C-46A2-B8E1-9B757400F258}"/>
            </c:ext>
          </c:extLst>
        </c:ser>
        <c:ser>
          <c:idx val="1"/>
          <c:order val="1"/>
          <c:tx>
            <c:strRef>
              <c:f>updateRandom!$M$4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updateRandom!$M$5:$M$24</c:f>
              <c:numCache>
                <c:formatCode>0.00</c:formatCode>
                <c:ptCount val="20"/>
                <c:pt idx="15">
                  <c:v>0.0285300103070317</c:v>
                </c:pt>
                <c:pt idx="16">
                  <c:v>0.0324701562974356</c:v>
                </c:pt>
                <c:pt idx="17">
                  <c:v>0.0382216010968236</c:v>
                </c:pt>
                <c:pt idx="18">
                  <c:v>0.0481927921725928</c:v>
                </c:pt>
                <c:pt idx="19">
                  <c:v>0.0704014369976719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2C-46A2-B8E1-9B757400F258}"/>
            </c:ext>
          </c:extLst>
        </c:ser>
        <c:ser>
          <c:idx val="2"/>
          <c:order val="2"/>
          <c:tx>
            <c:strRef>
              <c:f>updateRandom!$N$4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updateRandom!$N$5:$N$24</c:f>
              <c:numCache>
                <c:formatCode>0.00</c:formatCode>
                <c:ptCount val="20"/>
                <c:pt idx="15">
                  <c:v>0.0298699806942785</c:v>
                </c:pt>
                <c:pt idx="16">
                  <c:v>0.0306502301141173</c:v>
                </c:pt>
                <c:pt idx="17">
                  <c:v>0.0311285284771189</c:v>
                </c:pt>
                <c:pt idx="18">
                  <c:v>0.0309358669315198</c:v>
                </c:pt>
                <c:pt idx="19">
                  <c:v>0.0313773614108112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62448"/>
        <c:axId val="-2038723408"/>
      </c:lineChart>
      <c:catAx>
        <c:axId val="-2039462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723408"/>
        <c:crosses val="autoZero"/>
        <c:auto val="1"/>
        <c:lblAlgn val="ctr"/>
        <c:lblOffset val="100"/>
        <c:noMultiLvlLbl val="0"/>
      </c:catAx>
      <c:valAx>
        <c:axId val="-20387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462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577850</xdr:colOff>
      <xdr:row>1</xdr:row>
      <xdr:rowOff>38100</xdr:rowOff>
    </xdr:from>
    <xdr:to>
      <xdr:col>23</xdr:col>
      <xdr:colOff>228600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548766</xdr:colOff>
      <xdr:row>36</xdr:row>
      <xdr:rowOff>62716</xdr:rowOff>
    </xdr:from>
    <xdr:to>
      <xdr:col>23</xdr:col>
      <xdr:colOff>152400</xdr:colOff>
      <xdr:row>70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527050</xdr:colOff>
      <xdr:row>0</xdr:row>
      <xdr:rowOff>101600</xdr:rowOff>
    </xdr:from>
    <xdr:to>
      <xdr:col>23</xdr:col>
      <xdr:colOff>774700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22</xdr:row>
      <xdr:rowOff>101600</xdr:rowOff>
    </xdr:from>
    <xdr:to>
      <xdr:col>23</xdr:col>
      <xdr:colOff>787400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24</xdr:col>
      <xdr:colOff>0</xdr:colOff>
      <xdr:row>82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87</xdr:row>
      <xdr:rowOff>0</xdr:rowOff>
    </xdr:from>
    <xdr:to>
      <xdr:col>24</xdr:col>
      <xdr:colOff>0</xdr:colOff>
      <xdr:row>120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10</xdr:row>
      <xdr:rowOff>158750</xdr:rowOff>
    </xdr:from>
    <xdr:to>
      <xdr:col>19</xdr:col>
      <xdr:colOff>406400</xdr:colOff>
      <xdr:row>43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13</xdr:row>
      <xdr:rowOff>63500</xdr:rowOff>
    </xdr:from>
    <xdr:to>
      <xdr:col>7</xdr:col>
      <xdr:colOff>50800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14</xdr:col>
      <xdr:colOff>711200</xdr:colOff>
      <xdr:row>36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286471</xdr:colOff>
      <xdr:row>25</xdr:row>
      <xdr:rowOff>114626</xdr:rowOff>
    </xdr:from>
    <xdr:to>
      <xdr:col>11</xdr:col>
      <xdr:colOff>401097</xdr:colOff>
      <xdr:row>49</xdr:row>
      <xdr:rowOff>131559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767583</xdr:colOff>
      <xdr:row>25</xdr:row>
      <xdr:rowOff>139561</xdr:rowOff>
    </xdr:from>
    <xdr:to>
      <xdr:col>21</xdr:col>
      <xdr:colOff>533308</xdr:colOff>
      <xdr:row>49</xdr:row>
      <xdr:rowOff>156494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51</xdr:row>
      <xdr:rowOff>190500</xdr:rowOff>
    </xdr:from>
    <xdr:to>
      <xdr:col>22</xdr:col>
      <xdr:colOff>444500</xdr:colOff>
      <xdr:row>90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286471</xdr:colOff>
      <xdr:row>25</xdr:row>
      <xdr:rowOff>114626</xdr:rowOff>
    </xdr:from>
    <xdr:to>
      <xdr:col>11</xdr:col>
      <xdr:colOff>401097</xdr:colOff>
      <xdr:row>49</xdr:row>
      <xdr:rowOff>131559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767583</xdr:colOff>
      <xdr:row>25</xdr:row>
      <xdr:rowOff>139561</xdr:rowOff>
    </xdr:from>
    <xdr:to>
      <xdr:col>21</xdr:col>
      <xdr:colOff>533308</xdr:colOff>
      <xdr:row>49</xdr:row>
      <xdr:rowOff>156494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52</xdr:row>
      <xdr:rowOff>21167</xdr:rowOff>
    </xdr:from>
    <xdr:to>
      <xdr:col>22</xdr:col>
      <xdr:colOff>444500</xdr:colOff>
      <xdr:row>91</xdr:row>
      <xdr:rowOff>21167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188309</xdr:colOff>
      <xdr:row>1</xdr:row>
      <xdr:rowOff>131963</xdr:rowOff>
    </xdr:from>
    <xdr:to>
      <xdr:col>25</xdr:col>
      <xdr:colOff>204368</xdr:colOff>
      <xdr:row>25</xdr:row>
      <xdr:rowOff>116781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18</xdr:col>
      <xdr:colOff>802873</xdr:colOff>
      <xdr:row>54</xdr:row>
      <xdr:rowOff>189185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291954</xdr:colOff>
      <xdr:row>28</xdr:row>
      <xdr:rowOff>0</xdr:rowOff>
    </xdr:from>
    <xdr:to>
      <xdr:col>26</xdr:col>
      <xdr:colOff>262759</xdr:colOff>
      <xdr:row>54</xdr:row>
      <xdr:rowOff>189185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2189</xdr:colOff>
      <xdr:row>56</xdr:row>
      <xdr:rowOff>172107</xdr:rowOff>
    </xdr:from>
    <xdr:to>
      <xdr:col>18</xdr:col>
      <xdr:colOff>824768</xdr:colOff>
      <xdr:row>74</xdr:row>
      <xdr:rowOff>153275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B75F091-D886-4962-BE44-55A728CC2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788276</xdr:colOff>
      <xdr:row>2</xdr:row>
      <xdr:rowOff>145977</xdr:rowOff>
    </xdr:from>
    <xdr:to>
      <xdr:col>42</xdr:col>
      <xdr:colOff>709449</xdr:colOff>
      <xdr:row>44</xdr:row>
      <xdr:rowOff>50509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188309</xdr:colOff>
      <xdr:row>1</xdr:row>
      <xdr:rowOff>131963</xdr:rowOff>
    </xdr:from>
    <xdr:to>
      <xdr:col>27</xdr:col>
      <xdr:colOff>204368</xdr:colOff>
      <xdr:row>25</xdr:row>
      <xdr:rowOff>116781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20</xdr:col>
      <xdr:colOff>802873</xdr:colOff>
      <xdr:row>54</xdr:row>
      <xdr:rowOff>189185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291954</xdr:colOff>
      <xdr:row>28</xdr:row>
      <xdr:rowOff>0</xdr:rowOff>
    </xdr:from>
    <xdr:to>
      <xdr:col>28</xdr:col>
      <xdr:colOff>262759</xdr:colOff>
      <xdr:row>54</xdr:row>
      <xdr:rowOff>189185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2189</xdr:colOff>
      <xdr:row>56</xdr:row>
      <xdr:rowOff>172107</xdr:rowOff>
    </xdr:from>
    <xdr:to>
      <xdr:col>20</xdr:col>
      <xdr:colOff>824768</xdr:colOff>
      <xdr:row>74</xdr:row>
      <xdr:rowOff>153275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B75F091-D886-4962-BE44-55A728CC2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648137</xdr:colOff>
      <xdr:row>4</xdr:row>
      <xdr:rowOff>80871</xdr:rowOff>
    </xdr:from>
    <xdr:to>
      <xdr:col>44</xdr:col>
      <xdr:colOff>569310</xdr:colOff>
      <xdr:row>45</xdr:row>
      <xdr:rowOff>189770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527050</xdr:colOff>
      <xdr:row>0</xdr:row>
      <xdr:rowOff>101600</xdr:rowOff>
    </xdr:from>
    <xdr:to>
      <xdr:col>22</xdr:col>
      <xdr:colOff>774700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22</xdr:row>
      <xdr:rowOff>101600</xdr:rowOff>
    </xdr:from>
    <xdr:to>
      <xdr:col>22</xdr:col>
      <xdr:colOff>787400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527050</xdr:colOff>
      <xdr:row>0</xdr:row>
      <xdr:rowOff>101600</xdr:rowOff>
    </xdr:from>
    <xdr:to>
      <xdr:col>22</xdr:col>
      <xdr:colOff>774700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22</xdr:row>
      <xdr:rowOff>101600</xdr:rowOff>
    </xdr:from>
    <xdr:to>
      <xdr:col>22</xdr:col>
      <xdr:colOff>787400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527050</xdr:colOff>
      <xdr:row>0</xdr:row>
      <xdr:rowOff>101600</xdr:rowOff>
    </xdr:from>
    <xdr:to>
      <xdr:col>22</xdr:col>
      <xdr:colOff>774700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22</xdr:row>
      <xdr:rowOff>101600</xdr:rowOff>
    </xdr:from>
    <xdr:to>
      <xdr:col>22</xdr:col>
      <xdr:colOff>787400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_inser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_update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s_updateLess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s_updateLess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es_scan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imes_scan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C4" sqref="C4"/>
    </sheetView>
  </sheetViews>
  <sheetFormatPr baseColWidth="10" defaultColWidth="11" defaultRowHeight="16" x14ac:dyDescent="0.2"/>
  <cols>
    <col min="2" max="2" width="15.83203125" bestFit="1" customWidth="1"/>
  </cols>
  <sheetData>
    <row r="2" spans="2:4" x14ac:dyDescent="0.25">
      <c r="B2" t="s">
        <v>12</v>
      </c>
      <c r="C2">
        <v>4</v>
      </c>
      <c r="D2" t="s">
        <v>13</v>
      </c>
    </row>
    <row r="3" spans="2:4" x14ac:dyDescent="0.25">
      <c r="B3" t="s">
        <v>14</v>
      </c>
      <c r="C3">
        <f>1/1000000</f>
        <v>9.9999999999999995E-7</v>
      </c>
    </row>
    <row r="4" spans="2:4" x14ac:dyDescent="0.25">
      <c r="B4" t="s">
        <v>15</v>
      </c>
      <c r="C4">
        <f>1000*1000/1024/1024</f>
        <v>0.95367431640625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G9" workbookViewId="0">
      <selection activeCell="L38" sqref="L38"/>
    </sheetView>
  </sheetViews>
  <sheetFormatPr baseColWidth="10" defaultColWidth="11" defaultRowHeight="16" x14ac:dyDescent="0.2"/>
  <sheetData>
    <row r="1" spans="1:12" s="3" customFormat="1" x14ac:dyDescent="0.25">
      <c r="A1" s="3" t="s">
        <v>29</v>
      </c>
      <c r="E1" s="3" t="s">
        <v>37</v>
      </c>
      <c r="F1" s="5">
        <v>5.0000000000000001E-3</v>
      </c>
    </row>
    <row r="2" spans="1:12" s="3" customFormat="1" x14ac:dyDescent="0.25">
      <c r="E2" s="3" t="s">
        <v>38</v>
      </c>
      <c r="F2" s="3">
        <v>4</v>
      </c>
      <c r="H2" s="9" t="s">
        <v>0</v>
      </c>
      <c r="I2" s="9"/>
      <c r="K2" s="9" t="s">
        <v>0</v>
      </c>
      <c r="L2" s="9"/>
    </row>
    <row r="3" spans="1:12" s="3" customFormat="1" x14ac:dyDescent="0.25">
      <c r="A3" s="3" t="s">
        <v>30</v>
      </c>
      <c r="H3" s="3" t="s">
        <v>35</v>
      </c>
      <c r="I3" s="3" t="s">
        <v>36</v>
      </c>
      <c r="K3" s="3" t="s">
        <v>39</v>
      </c>
      <c r="L3" s="3" t="s">
        <v>40</v>
      </c>
    </row>
    <row r="4" spans="1:12" x14ac:dyDescent="0.25">
      <c r="A4">
        <v>1000000</v>
      </c>
      <c r="B4" t="s">
        <v>33</v>
      </c>
      <c r="C4">
        <v>1</v>
      </c>
      <c r="D4">
        <v>7441568</v>
      </c>
      <c r="F4">
        <f>A4</f>
        <v>1000000</v>
      </c>
      <c r="G4">
        <v>1</v>
      </c>
      <c r="H4" s="4">
        <f>SUMIF($C$4:$C$35,G4,$D$4:$D$35)/$F$2/$F$2</f>
        <v>1888208.25</v>
      </c>
      <c r="I4" s="4">
        <f>SUMIF($C$37:$C$68,G4,$D$37:$D$68)/$F$2/$F$2</f>
        <v>1963490.5625</v>
      </c>
      <c r="K4">
        <f>D70</f>
        <v>7441986</v>
      </c>
      <c r="L4">
        <f>D78</f>
        <v>7460646</v>
      </c>
    </row>
    <row r="5" spans="1:12" x14ac:dyDescent="0.25">
      <c r="A5">
        <v>1000000</v>
      </c>
      <c r="B5" t="s">
        <v>33</v>
      </c>
      <c r="C5">
        <v>1</v>
      </c>
      <c r="D5">
        <v>7314722</v>
      </c>
      <c r="F5">
        <f>F4</f>
        <v>1000000</v>
      </c>
      <c r="G5">
        <f>G4*2</f>
        <v>2</v>
      </c>
      <c r="H5" s="4">
        <f t="shared" ref="H5:H11" si="0">SUMIF($C$4:$C$35,G5,$D$4:$D$35)/$F$2/$F$2</f>
        <v>1898496.9375</v>
      </c>
      <c r="I5" s="4">
        <f t="shared" ref="I5:I11" si="1">SUMIF($C$37:$C$68,G5,$D$37:$D$68)/$F$2/$F$2</f>
        <v>1954272.75</v>
      </c>
      <c r="K5">
        <f t="shared" ref="K5:K11" si="2">D71</f>
        <v>7363146</v>
      </c>
      <c r="L5">
        <f t="shared" ref="L5:L11" si="3">D79</f>
        <v>7399388</v>
      </c>
    </row>
    <row r="6" spans="1:12" x14ac:dyDescent="0.25">
      <c r="A6">
        <v>1000000</v>
      </c>
      <c r="B6" t="s">
        <v>33</v>
      </c>
      <c r="C6">
        <v>1</v>
      </c>
      <c r="D6">
        <v>7591347</v>
      </c>
      <c r="F6">
        <f t="shared" ref="F6:F11" si="4">F5</f>
        <v>1000000</v>
      </c>
      <c r="G6">
        <f t="shared" ref="G6:G11" si="5">G5*2</f>
        <v>4</v>
      </c>
      <c r="H6" s="4">
        <f t="shared" si="0"/>
        <v>1883666.75</v>
      </c>
      <c r="I6" s="4">
        <f t="shared" si="1"/>
        <v>1916426.5625</v>
      </c>
      <c r="K6">
        <f t="shared" si="2"/>
        <v>7518680</v>
      </c>
      <c r="L6">
        <f t="shared" si="3"/>
        <v>7452746</v>
      </c>
    </row>
    <row r="7" spans="1:12" x14ac:dyDescent="0.25">
      <c r="A7">
        <v>1000000</v>
      </c>
      <c r="B7" t="s">
        <v>33</v>
      </c>
      <c r="C7">
        <v>1</v>
      </c>
      <c r="D7">
        <v>7863695</v>
      </c>
      <c r="F7">
        <f t="shared" si="4"/>
        <v>1000000</v>
      </c>
      <c r="G7">
        <f t="shared" si="5"/>
        <v>8</v>
      </c>
      <c r="H7" s="4">
        <f t="shared" si="0"/>
        <v>1948295.1875</v>
      </c>
      <c r="I7" s="4">
        <f t="shared" si="1"/>
        <v>1961452.5625</v>
      </c>
      <c r="K7">
        <f t="shared" si="2"/>
        <v>7656580</v>
      </c>
      <c r="L7">
        <f t="shared" si="3"/>
        <v>7400759</v>
      </c>
    </row>
    <row r="8" spans="1:12" x14ac:dyDescent="0.25">
      <c r="A8">
        <v>1000000</v>
      </c>
      <c r="B8" t="s">
        <v>33</v>
      </c>
      <c r="C8">
        <v>2</v>
      </c>
      <c r="D8">
        <v>7294796</v>
      </c>
      <c r="F8">
        <f t="shared" si="4"/>
        <v>1000000</v>
      </c>
      <c r="G8">
        <f t="shared" si="5"/>
        <v>16</v>
      </c>
      <c r="H8" s="4">
        <f t="shared" si="0"/>
        <v>2302809.0625</v>
      </c>
      <c r="I8" s="4">
        <f t="shared" si="1"/>
        <v>1958031.3125</v>
      </c>
      <c r="K8">
        <f t="shared" si="2"/>
        <v>8721653</v>
      </c>
      <c r="L8">
        <f t="shared" si="3"/>
        <v>7381888</v>
      </c>
    </row>
    <row r="9" spans="1:12" x14ac:dyDescent="0.25">
      <c r="A9">
        <v>1000000</v>
      </c>
      <c r="B9" t="s">
        <v>33</v>
      </c>
      <c r="C9">
        <v>2</v>
      </c>
      <c r="D9">
        <v>7637632</v>
      </c>
      <c r="F9">
        <f t="shared" si="4"/>
        <v>1000000</v>
      </c>
      <c r="G9">
        <f t="shared" si="5"/>
        <v>32</v>
      </c>
      <c r="H9" s="4">
        <f t="shared" si="0"/>
        <v>4476617.25</v>
      </c>
      <c r="I9" s="4">
        <f t="shared" si="1"/>
        <v>1929090.1875</v>
      </c>
      <c r="K9">
        <f t="shared" si="2"/>
        <v>16265822</v>
      </c>
      <c r="L9">
        <f t="shared" si="3"/>
        <v>7369170</v>
      </c>
    </row>
    <row r="10" spans="1:12" x14ac:dyDescent="0.25">
      <c r="A10">
        <v>1000000</v>
      </c>
      <c r="B10" t="s">
        <v>33</v>
      </c>
      <c r="C10">
        <v>2</v>
      </c>
      <c r="D10">
        <v>7532988</v>
      </c>
      <c r="F10">
        <f t="shared" si="4"/>
        <v>1000000</v>
      </c>
      <c r="G10">
        <f t="shared" si="5"/>
        <v>64</v>
      </c>
      <c r="H10" s="4">
        <f t="shared" si="0"/>
        <v>6114169.125</v>
      </c>
      <c r="I10" s="4">
        <f t="shared" si="1"/>
        <v>1951095</v>
      </c>
      <c r="K10">
        <f t="shared" si="2"/>
        <v>22731699</v>
      </c>
      <c r="L10">
        <f t="shared" si="3"/>
        <v>7371462</v>
      </c>
    </row>
    <row r="11" spans="1:12" x14ac:dyDescent="0.25">
      <c r="A11">
        <v>1000000</v>
      </c>
      <c r="B11" t="s">
        <v>33</v>
      </c>
      <c r="C11">
        <v>2</v>
      </c>
      <c r="D11">
        <v>7910535</v>
      </c>
      <c r="F11">
        <f t="shared" si="4"/>
        <v>1000000</v>
      </c>
      <c r="G11">
        <f t="shared" si="5"/>
        <v>128</v>
      </c>
      <c r="H11" s="4">
        <f t="shared" si="0"/>
        <v>5583660.3125</v>
      </c>
      <c r="I11" s="4">
        <f t="shared" si="1"/>
        <v>1877720.875</v>
      </c>
      <c r="K11">
        <f t="shared" si="2"/>
        <v>21141395</v>
      </c>
      <c r="L11">
        <f t="shared" si="3"/>
        <v>7359211</v>
      </c>
    </row>
    <row r="12" spans="1:12" x14ac:dyDescent="0.25">
      <c r="A12">
        <v>1000000</v>
      </c>
      <c r="B12" t="s">
        <v>33</v>
      </c>
      <c r="C12">
        <v>4</v>
      </c>
      <c r="D12">
        <v>7239449</v>
      </c>
    </row>
    <row r="13" spans="1:12" x14ac:dyDescent="0.25">
      <c r="A13">
        <v>1000000</v>
      </c>
      <c r="B13" t="s">
        <v>33</v>
      </c>
      <c r="C13">
        <v>4</v>
      </c>
      <c r="D13">
        <v>7403102</v>
      </c>
      <c r="H13" s="9" t="s">
        <v>1</v>
      </c>
      <c r="I13" s="9"/>
      <c r="J13" s="3"/>
      <c r="K13" s="9" t="s">
        <v>1</v>
      </c>
      <c r="L13" s="9"/>
    </row>
    <row r="14" spans="1:12" x14ac:dyDescent="0.25">
      <c r="A14">
        <v>1000000</v>
      </c>
      <c r="B14" t="s">
        <v>33</v>
      </c>
      <c r="C14">
        <v>4</v>
      </c>
      <c r="D14">
        <v>7859626</v>
      </c>
      <c r="H14" s="3" t="s">
        <v>35</v>
      </c>
      <c r="I14" s="3" t="s">
        <v>36</v>
      </c>
      <c r="J14" s="3"/>
      <c r="K14" s="3" t="s">
        <v>39</v>
      </c>
      <c r="L14" s="3" t="s">
        <v>40</v>
      </c>
    </row>
    <row r="15" spans="1:12" x14ac:dyDescent="0.25">
      <c r="A15">
        <v>1000000</v>
      </c>
      <c r="B15" t="s">
        <v>33</v>
      </c>
      <c r="C15">
        <v>4</v>
      </c>
      <c r="D15">
        <v>7636491</v>
      </c>
      <c r="H15" s="1">
        <f>H4*NUMBERS!$C$3</f>
        <v>1.8882082499999999</v>
      </c>
      <c r="I15" s="1">
        <f>I4*NUMBERS!$C$3</f>
        <v>1.9634905624999999</v>
      </c>
      <c r="J15" s="1"/>
      <c r="K15" s="1">
        <f>K4*NUMBERS!$C$3</f>
        <v>7.441986</v>
      </c>
      <c r="L15" s="1">
        <f>L4*NUMBERS!$C$3</f>
        <v>7.4606459999999997</v>
      </c>
    </row>
    <row r="16" spans="1:12" x14ac:dyDescent="0.25">
      <c r="A16">
        <v>1000000</v>
      </c>
      <c r="B16" t="s">
        <v>33</v>
      </c>
      <c r="C16">
        <v>8</v>
      </c>
      <c r="D16">
        <v>7989751</v>
      </c>
      <c r="H16" s="1">
        <f>H5*NUMBERS!$C$3</f>
        <v>1.8984969374999998</v>
      </c>
      <c r="I16" s="1">
        <f>I5*NUMBERS!$C$3</f>
        <v>1.9542727499999999</v>
      </c>
      <c r="J16" s="1"/>
      <c r="K16" s="1">
        <f>K5*NUMBERS!$C$3</f>
        <v>7.3631459999999995</v>
      </c>
      <c r="L16" s="1">
        <f>L5*NUMBERS!$C$3</f>
        <v>7.3993880000000001</v>
      </c>
    </row>
    <row r="17" spans="1:12" x14ac:dyDescent="0.25">
      <c r="A17">
        <v>1000000</v>
      </c>
      <c r="B17" t="s">
        <v>33</v>
      </c>
      <c r="C17">
        <v>8</v>
      </c>
      <c r="D17">
        <v>7511913</v>
      </c>
      <c r="H17" s="1">
        <f>H6*NUMBERS!$C$3</f>
        <v>1.8836667499999999</v>
      </c>
      <c r="I17" s="1">
        <f>I6*NUMBERS!$C$3</f>
        <v>1.9164265624999999</v>
      </c>
      <c r="J17" s="1"/>
      <c r="K17" s="1">
        <f>K6*NUMBERS!$C$3</f>
        <v>7.5186799999999998</v>
      </c>
      <c r="L17" s="1">
        <f>L6*NUMBERS!$C$3</f>
        <v>7.4527459999999994</v>
      </c>
    </row>
    <row r="18" spans="1:12" x14ac:dyDescent="0.25">
      <c r="A18">
        <v>1000000</v>
      </c>
      <c r="B18" t="s">
        <v>33</v>
      </c>
      <c r="C18">
        <v>8</v>
      </c>
      <c r="D18">
        <v>7910553</v>
      </c>
      <c r="H18" s="1">
        <f>H7*NUMBERS!$C$3</f>
        <v>1.9482951874999999</v>
      </c>
      <c r="I18" s="1">
        <f>I7*NUMBERS!$C$3</f>
        <v>1.9614525624999999</v>
      </c>
      <c r="J18" s="1"/>
      <c r="K18" s="1">
        <f>K7*NUMBERS!$C$3</f>
        <v>7.6565799999999999</v>
      </c>
      <c r="L18" s="1">
        <f>L7*NUMBERS!$C$3</f>
        <v>7.4007589999999999</v>
      </c>
    </row>
    <row r="19" spans="1:12" x14ac:dyDescent="0.25">
      <c r="A19">
        <v>1000000</v>
      </c>
      <c r="B19" t="s">
        <v>33</v>
      </c>
      <c r="C19">
        <v>8</v>
      </c>
      <c r="D19">
        <v>7760506</v>
      </c>
      <c r="H19" s="1">
        <f>H8*NUMBERS!$C$3</f>
        <v>2.3028090624999997</v>
      </c>
      <c r="I19" s="1">
        <f>I8*NUMBERS!$C$3</f>
        <v>1.9580313125</v>
      </c>
      <c r="J19" s="1"/>
      <c r="K19" s="1">
        <f>K8*NUMBERS!$C$3</f>
        <v>8.7216529999999999</v>
      </c>
      <c r="L19" s="1">
        <f>L8*NUMBERS!$C$3</f>
        <v>7.381888</v>
      </c>
    </row>
    <row r="20" spans="1:12" x14ac:dyDescent="0.25">
      <c r="A20">
        <v>1000000</v>
      </c>
      <c r="B20" t="s">
        <v>33</v>
      </c>
      <c r="C20">
        <v>16</v>
      </c>
      <c r="D20">
        <v>9290922</v>
      </c>
      <c r="H20" s="1">
        <f>H9*NUMBERS!$C$3</f>
        <v>4.4766172499999994</v>
      </c>
      <c r="I20" s="1">
        <f>I9*NUMBERS!$C$3</f>
        <v>1.9290901874999999</v>
      </c>
      <c r="J20" s="1"/>
      <c r="K20" s="1">
        <f>K9*NUMBERS!$C$3</f>
        <v>16.265822</v>
      </c>
      <c r="L20" s="1">
        <f>L9*NUMBERS!$C$3</f>
        <v>7.3691699999999996</v>
      </c>
    </row>
    <row r="21" spans="1:12" x14ac:dyDescent="0.25">
      <c r="A21">
        <v>1000000</v>
      </c>
      <c r="B21" t="s">
        <v>33</v>
      </c>
      <c r="C21">
        <v>16</v>
      </c>
      <c r="D21">
        <v>9004772</v>
      </c>
      <c r="H21" s="1">
        <f>H10*NUMBERS!$C$3</f>
        <v>6.1141691250000001</v>
      </c>
      <c r="I21" s="1">
        <f>I10*NUMBERS!$C$3</f>
        <v>1.9510949999999998</v>
      </c>
      <c r="J21" s="1"/>
      <c r="K21" s="1">
        <f>K10*NUMBERS!$C$3</f>
        <v>22.731698999999999</v>
      </c>
      <c r="L21" s="1">
        <f>L10*NUMBERS!$C$3</f>
        <v>7.3714619999999993</v>
      </c>
    </row>
    <row r="22" spans="1:12" x14ac:dyDescent="0.25">
      <c r="A22">
        <v>1000000</v>
      </c>
      <c r="B22" t="s">
        <v>33</v>
      </c>
      <c r="C22">
        <v>16</v>
      </c>
      <c r="D22">
        <v>9393112</v>
      </c>
      <c r="H22" s="1">
        <f>H11*NUMBERS!$C$3</f>
        <v>5.5836603125000002</v>
      </c>
      <c r="I22" s="1">
        <f>I11*NUMBERS!$C$3</f>
        <v>1.8777208749999998</v>
      </c>
      <c r="J22" s="1"/>
      <c r="K22" s="1">
        <f>K11*NUMBERS!$C$3</f>
        <v>21.141394999999999</v>
      </c>
      <c r="L22" s="1">
        <f>L11*NUMBERS!$C$3</f>
        <v>7.3592109999999993</v>
      </c>
    </row>
    <row r="23" spans="1:12" x14ac:dyDescent="0.25">
      <c r="A23">
        <v>1000000</v>
      </c>
      <c r="B23" t="s">
        <v>33</v>
      </c>
      <c r="C23">
        <v>16</v>
      </c>
      <c r="D23">
        <v>9156139</v>
      </c>
    </row>
    <row r="24" spans="1:12" x14ac:dyDescent="0.25">
      <c r="A24">
        <v>1000000</v>
      </c>
      <c r="B24" t="s">
        <v>33</v>
      </c>
      <c r="C24">
        <v>32</v>
      </c>
      <c r="D24">
        <v>17269101</v>
      </c>
      <c r="H24" s="9" t="s">
        <v>2</v>
      </c>
      <c r="I24" s="9"/>
      <c r="J24" s="3"/>
      <c r="K24" s="9" t="s">
        <v>2</v>
      </c>
      <c r="L24" s="9"/>
    </row>
    <row r="25" spans="1:12" x14ac:dyDescent="0.25">
      <c r="A25">
        <v>1000000</v>
      </c>
      <c r="B25" t="s">
        <v>33</v>
      </c>
      <c r="C25">
        <v>32</v>
      </c>
      <c r="D25">
        <v>17847523</v>
      </c>
      <c r="H25" s="3" t="s">
        <v>35</v>
      </c>
      <c r="I25" s="3" t="s">
        <v>36</v>
      </c>
      <c r="J25" s="3"/>
      <c r="K25" s="3" t="s">
        <v>39</v>
      </c>
      <c r="L25" s="3" t="s">
        <v>40</v>
      </c>
    </row>
    <row r="26" spans="1:12" x14ac:dyDescent="0.25">
      <c r="A26">
        <v>1000000</v>
      </c>
      <c r="B26" t="s">
        <v>33</v>
      </c>
      <c r="C26">
        <v>32</v>
      </c>
      <c r="D26">
        <v>16955728</v>
      </c>
      <c r="H26" s="2">
        <f>$F4*NUMBERS!$C$2/H4*NUMBERS!$C$4</f>
        <v>2.020273593034561</v>
      </c>
      <c r="I26" s="2">
        <f>$F4*NUMBERS!$C$2/I4*NUMBERS!$C$4</f>
        <v>1.942814158866119</v>
      </c>
      <c r="J26" s="2"/>
      <c r="K26" s="2">
        <f>$F4*NUMBERS!$C$2/K4*NUMBERS!$C$4</f>
        <v>0.51259129829389627</v>
      </c>
      <c r="L26" s="2">
        <f>$F4*NUMBERS!$C$2/L4*NUMBERS!$C$4</f>
        <v>0.51130924394817823</v>
      </c>
    </row>
    <row r="27" spans="1:12" x14ac:dyDescent="0.25">
      <c r="A27">
        <v>1000000</v>
      </c>
      <c r="B27" t="s">
        <v>33</v>
      </c>
      <c r="C27">
        <v>32</v>
      </c>
      <c r="D27">
        <v>19553524</v>
      </c>
      <c r="H27" s="2">
        <f>$F5*NUMBERS!$C$2/H5*NUMBERS!$C$4</f>
        <v>2.0093249508468065</v>
      </c>
      <c r="I27" s="2">
        <f>$F5*NUMBERS!$C$2/I5*NUMBERS!$C$4</f>
        <v>1.9519779240768722</v>
      </c>
      <c r="J27" s="2"/>
      <c r="K27" s="2">
        <f>$F5*NUMBERS!$C$2/K5*NUMBERS!$C$4</f>
        <v>0.51807980795505071</v>
      </c>
      <c r="L27" s="2">
        <f>$F5*NUMBERS!$C$2/L5*NUMBERS!$C$4</f>
        <v>0.51554226722872221</v>
      </c>
    </row>
    <row r="28" spans="1:12" x14ac:dyDescent="0.25">
      <c r="A28">
        <v>1000000</v>
      </c>
      <c r="B28" t="s">
        <v>33</v>
      </c>
      <c r="C28">
        <v>64</v>
      </c>
      <c r="D28">
        <v>26893631</v>
      </c>
      <c r="H28" s="2">
        <f>$F6*NUMBERS!$C$2/H6*NUMBERS!$C$4</f>
        <v>2.0251444506439369</v>
      </c>
      <c r="I28" s="2">
        <f>$F6*NUMBERS!$C$2/I6*NUMBERS!$C$4</f>
        <v>1.990526190916851</v>
      </c>
      <c r="J28" s="2"/>
      <c r="K28" s="2">
        <f>$F6*NUMBERS!$C$2/K6*NUMBERS!$C$4</f>
        <v>0.50736263089066169</v>
      </c>
      <c r="L28" s="2">
        <f>$F6*NUMBERS!$C$2/L6*NUMBERS!$C$4</f>
        <v>0.51185123786923636</v>
      </c>
    </row>
    <row r="29" spans="1:12" x14ac:dyDescent="0.25">
      <c r="A29">
        <v>1000000</v>
      </c>
      <c r="B29" t="s">
        <v>33</v>
      </c>
      <c r="C29">
        <v>64</v>
      </c>
      <c r="D29">
        <v>24252812</v>
      </c>
      <c r="H29" s="2">
        <f>$F7*NUMBERS!$C$2/H7*NUMBERS!$C$4</f>
        <v>1.9579667855772498</v>
      </c>
      <c r="I29" s="2">
        <f>$F7*NUMBERS!$C$2/I7*NUMBERS!$C$4</f>
        <v>1.9448327930821421</v>
      </c>
      <c r="J29" s="2"/>
      <c r="K29" s="2">
        <f>$F7*NUMBERS!$C$2/K7*NUMBERS!$C$4</f>
        <v>0.49822469896807708</v>
      </c>
      <c r="L29" s="2">
        <f>$F7*NUMBERS!$C$2/L7*NUMBERS!$C$4</f>
        <v>0.51544676236923803</v>
      </c>
    </row>
    <row r="30" spans="1:12" x14ac:dyDescent="0.25">
      <c r="A30">
        <v>1000000</v>
      </c>
      <c r="B30" t="s">
        <v>33</v>
      </c>
      <c r="C30">
        <v>64</v>
      </c>
      <c r="D30">
        <v>23032098</v>
      </c>
      <c r="H30" s="2">
        <f>$F8*NUMBERS!$C$2/H8*NUMBERS!$C$4</f>
        <v>1.656540842984024</v>
      </c>
      <c r="I30" s="2">
        <f>$F8*NUMBERS!$C$2/I8*NUMBERS!$C$4</f>
        <v>1.9482309814312531</v>
      </c>
      <c r="J30" s="2"/>
      <c r="K30" s="2">
        <f>$F8*NUMBERS!$C$2/K8*NUMBERS!$C$4</f>
        <v>0.43738237070713543</v>
      </c>
      <c r="L30" s="2">
        <f>$F8*NUMBERS!$C$2/L8*NUMBERS!$C$4</f>
        <v>0.51676444638891839</v>
      </c>
    </row>
    <row r="31" spans="1:12" x14ac:dyDescent="0.25">
      <c r="A31">
        <v>1000000</v>
      </c>
      <c r="B31" t="s">
        <v>33</v>
      </c>
      <c r="C31">
        <v>64</v>
      </c>
      <c r="D31">
        <v>23648165</v>
      </c>
      <c r="H31" s="2">
        <f>$F9*NUMBERS!$C$2/H9*NUMBERS!$C$4</f>
        <v>0.85213835639511071</v>
      </c>
      <c r="I31" s="2">
        <f>$F9*NUMBERS!$C$2/I9*NUMBERS!$C$4</f>
        <v>1.9774592656907597</v>
      </c>
      <c r="J31" s="2"/>
      <c r="K31" s="2">
        <f>$F9*NUMBERS!$C$2/K9*NUMBERS!$C$4</f>
        <v>0.23452225566128782</v>
      </c>
      <c r="L31" s="2">
        <f>$F9*NUMBERS!$C$2/L9*NUMBERS!$C$4</f>
        <v>0.51765629855533257</v>
      </c>
    </row>
    <row r="32" spans="1:12" x14ac:dyDescent="0.25">
      <c r="A32">
        <v>1000000</v>
      </c>
      <c r="B32" t="s">
        <v>33</v>
      </c>
      <c r="C32">
        <v>128</v>
      </c>
      <c r="D32">
        <v>23834242</v>
      </c>
      <c r="H32" s="2">
        <f>$F10*NUMBERS!$C$2/H10*NUMBERS!$C$4</f>
        <v>0.62391098244685861</v>
      </c>
      <c r="I32" s="2">
        <f>$F10*NUMBERS!$C$2/I10*NUMBERS!$C$4</f>
        <v>1.9551571120960283</v>
      </c>
      <c r="J32" s="2"/>
      <c r="K32" s="2">
        <f>$F10*NUMBERS!$C$2/K10*NUMBERS!$C$4</f>
        <v>0.16781399690471885</v>
      </c>
      <c r="L32" s="2">
        <f>$F10*NUMBERS!$C$2/L10*NUMBERS!$C$4</f>
        <v>0.51749534429194644</v>
      </c>
    </row>
    <row r="33" spans="1:12" x14ac:dyDescent="0.25">
      <c r="A33">
        <v>1000000</v>
      </c>
      <c r="B33" t="s">
        <v>33</v>
      </c>
      <c r="C33">
        <v>128</v>
      </c>
      <c r="D33">
        <v>21740301</v>
      </c>
      <c r="H33" s="2">
        <f>$F11*NUMBERS!$C$2/H11*NUMBERS!$C$4</f>
        <v>0.68318935109378576</v>
      </c>
      <c r="I33" s="2">
        <f>$F11*NUMBERS!$C$2/I11*NUMBERS!$C$4</f>
        <v>2.031557148037245</v>
      </c>
      <c r="J33" s="2"/>
      <c r="K33" s="2">
        <f>$F11*NUMBERS!$C$2/K11*NUMBERS!$C$4</f>
        <v>0.18043734888946544</v>
      </c>
      <c r="L33" s="2">
        <f>$F11*NUMBERS!$C$2/L11*NUMBERS!$C$4</f>
        <v>0.51835682733176147</v>
      </c>
    </row>
    <row r="34" spans="1:12" x14ac:dyDescent="0.25">
      <c r="A34">
        <v>1000000</v>
      </c>
      <c r="B34" t="s">
        <v>33</v>
      </c>
      <c r="C34">
        <v>128</v>
      </c>
      <c r="D34">
        <v>22431703</v>
      </c>
    </row>
    <row r="35" spans="1:12" x14ac:dyDescent="0.25">
      <c r="A35">
        <v>1000000</v>
      </c>
      <c r="B35" t="s">
        <v>33</v>
      </c>
      <c r="C35">
        <v>128</v>
      </c>
      <c r="D35">
        <v>21332319</v>
      </c>
    </row>
    <row r="36" spans="1:12" x14ac:dyDescent="0.25">
      <c r="A36" t="s">
        <v>31</v>
      </c>
    </row>
    <row r="37" spans="1:12" x14ac:dyDescent="0.25">
      <c r="A37">
        <v>1000000</v>
      </c>
      <c r="B37" t="s">
        <v>34</v>
      </c>
      <c r="C37">
        <v>1</v>
      </c>
      <c r="D37">
        <v>7646013</v>
      </c>
    </row>
    <row r="38" spans="1:12" x14ac:dyDescent="0.25">
      <c r="A38">
        <v>1000000</v>
      </c>
      <c r="B38" t="s">
        <v>34</v>
      </c>
      <c r="C38">
        <v>1</v>
      </c>
      <c r="D38">
        <v>7521806</v>
      </c>
    </row>
    <row r="39" spans="1:12" x14ac:dyDescent="0.2">
      <c r="A39">
        <v>1000000</v>
      </c>
      <c r="B39" t="s">
        <v>34</v>
      </c>
      <c r="C39">
        <v>1</v>
      </c>
      <c r="D39">
        <v>7805650</v>
      </c>
    </row>
    <row r="40" spans="1:12" x14ac:dyDescent="0.2">
      <c r="A40">
        <v>1000000</v>
      </c>
      <c r="B40" t="s">
        <v>34</v>
      </c>
      <c r="C40">
        <v>1</v>
      </c>
      <c r="D40">
        <v>8442380</v>
      </c>
    </row>
    <row r="41" spans="1:12" x14ac:dyDescent="0.2">
      <c r="A41">
        <v>1000000</v>
      </c>
      <c r="B41" t="s">
        <v>34</v>
      </c>
      <c r="C41">
        <v>2</v>
      </c>
      <c r="D41">
        <v>7456721</v>
      </c>
    </row>
    <row r="42" spans="1:12" x14ac:dyDescent="0.2">
      <c r="A42">
        <v>1000000</v>
      </c>
      <c r="B42" t="s">
        <v>34</v>
      </c>
      <c r="C42">
        <v>2</v>
      </c>
      <c r="D42">
        <v>7751866</v>
      </c>
    </row>
    <row r="43" spans="1:12" x14ac:dyDescent="0.2">
      <c r="A43">
        <v>1000000</v>
      </c>
      <c r="B43" t="s">
        <v>34</v>
      </c>
      <c r="C43">
        <v>2</v>
      </c>
      <c r="D43">
        <v>7994968</v>
      </c>
    </row>
    <row r="44" spans="1:12" x14ac:dyDescent="0.2">
      <c r="A44">
        <v>1000000</v>
      </c>
      <c r="B44" t="s">
        <v>34</v>
      </c>
      <c r="C44">
        <v>2</v>
      </c>
      <c r="D44">
        <v>8064809</v>
      </c>
    </row>
    <row r="45" spans="1:12" x14ac:dyDescent="0.2">
      <c r="A45">
        <v>1000000</v>
      </c>
      <c r="B45" t="s">
        <v>34</v>
      </c>
      <c r="C45">
        <v>4</v>
      </c>
      <c r="D45">
        <v>7411199</v>
      </c>
    </row>
    <row r="46" spans="1:12" x14ac:dyDescent="0.2">
      <c r="A46">
        <v>1000000</v>
      </c>
      <c r="B46" t="s">
        <v>34</v>
      </c>
      <c r="C46">
        <v>4</v>
      </c>
      <c r="D46">
        <v>7946092</v>
      </c>
    </row>
    <row r="47" spans="1:12" x14ac:dyDescent="0.2">
      <c r="A47">
        <v>1000000</v>
      </c>
      <c r="B47" t="s">
        <v>34</v>
      </c>
      <c r="C47">
        <v>4</v>
      </c>
      <c r="D47">
        <v>7772660</v>
      </c>
    </row>
    <row r="48" spans="1:12" x14ac:dyDescent="0.2">
      <c r="A48">
        <v>1000000</v>
      </c>
      <c r="B48" t="s">
        <v>34</v>
      </c>
      <c r="C48">
        <v>4</v>
      </c>
      <c r="D48">
        <v>7532874</v>
      </c>
    </row>
    <row r="49" spans="1:4" x14ac:dyDescent="0.2">
      <c r="A49">
        <v>1000000</v>
      </c>
      <c r="B49" t="s">
        <v>34</v>
      </c>
      <c r="C49">
        <v>8</v>
      </c>
      <c r="D49">
        <v>7911282</v>
      </c>
    </row>
    <row r="50" spans="1:4" x14ac:dyDescent="0.2">
      <c r="A50">
        <v>1000000</v>
      </c>
      <c r="B50" t="s">
        <v>34</v>
      </c>
      <c r="C50">
        <v>8</v>
      </c>
      <c r="D50">
        <v>7833418</v>
      </c>
    </row>
    <row r="51" spans="1:4" x14ac:dyDescent="0.2">
      <c r="A51">
        <v>1000000</v>
      </c>
      <c r="B51" t="s">
        <v>34</v>
      </c>
      <c r="C51">
        <v>8</v>
      </c>
      <c r="D51">
        <v>7797800</v>
      </c>
    </row>
    <row r="52" spans="1:4" x14ac:dyDescent="0.2">
      <c r="A52">
        <v>1000000</v>
      </c>
      <c r="B52" t="s">
        <v>34</v>
      </c>
      <c r="C52">
        <v>8</v>
      </c>
      <c r="D52">
        <v>7840741</v>
      </c>
    </row>
    <row r="53" spans="1:4" x14ac:dyDescent="0.2">
      <c r="A53">
        <v>1000000</v>
      </c>
      <c r="B53" t="s">
        <v>34</v>
      </c>
      <c r="C53">
        <v>16</v>
      </c>
      <c r="D53">
        <v>7879772</v>
      </c>
    </row>
    <row r="54" spans="1:4" x14ac:dyDescent="0.2">
      <c r="A54">
        <v>1000000</v>
      </c>
      <c r="B54" t="s">
        <v>34</v>
      </c>
      <c r="C54">
        <v>16</v>
      </c>
      <c r="D54">
        <v>7666941</v>
      </c>
    </row>
    <row r="55" spans="1:4" x14ac:dyDescent="0.2">
      <c r="A55">
        <v>1000000</v>
      </c>
      <c r="B55" t="s">
        <v>34</v>
      </c>
      <c r="C55">
        <v>16</v>
      </c>
      <c r="D55">
        <v>7752090</v>
      </c>
    </row>
    <row r="56" spans="1:4" x14ac:dyDescent="0.2">
      <c r="A56">
        <v>1000000</v>
      </c>
      <c r="B56" t="s">
        <v>34</v>
      </c>
      <c r="C56">
        <v>16</v>
      </c>
      <c r="D56">
        <v>8029698</v>
      </c>
    </row>
    <row r="57" spans="1:4" x14ac:dyDescent="0.2">
      <c r="A57">
        <v>1000000</v>
      </c>
      <c r="B57" t="s">
        <v>34</v>
      </c>
      <c r="C57">
        <v>32</v>
      </c>
      <c r="D57">
        <v>7772587</v>
      </c>
    </row>
    <row r="58" spans="1:4" x14ac:dyDescent="0.2">
      <c r="A58">
        <v>1000000</v>
      </c>
      <c r="B58" t="s">
        <v>34</v>
      </c>
      <c r="C58">
        <v>32</v>
      </c>
      <c r="D58">
        <v>7535363</v>
      </c>
    </row>
    <row r="59" spans="1:4" x14ac:dyDescent="0.2">
      <c r="A59">
        <v>1000000</v>
      </c>
      <c r="B59" t="s">
        <v>34</v>
      </c>
      <c r="C59">
        <v>32</v>
      </c>
      <c r="D59">
        <v>7670799</v>
      </c>
    </row>
    <row r="60" spans="1:4" x14ac:dyDescent="0.2">
      <c r="A60">
        <v>1000000</v>
      </c>
      <c r="B60" t="s">
        <v>34</v>
      </c>
      <c r="C60">
        <v>32</v>
      </c>
      <c r="D60">
        <v>7886694</v>
      </c>
    </row>
    <row r="61" spans="1:4" x14ac:dyDescent="0.2">
      <c r="A61">
        <v>1000000</v>
      </c>
      <c r="B61" t="s">
        <v>34</v>
      </c>
      <c r="C61">
        <v>64</v>
      </c>
      <c r="D61">
        <v>7783326</v>
      </c>
    </row>
    <row r="62" spans="1:4" x14ac:dyDescent="0.2">
      <c r="A62">
        <v>1000000</v>
      </c>
      <c r="B62" t="s">
        <v>34</v>
      </c>
      <c r="C62">
        <v>64</v>
      </c>
      <c r="D62">
        <v>7946102</v>
      </c>
    </row>
    <row r="63" spans="1:4" x14ac:dyDescent="0.2">
      <c r="A63">
        <v>1000000</v>
      </c>
      <c r="B63" t="s">
        <v>34</v>
      </c>
      <c r="C63">
        <v>64</v>
      </c>
      <c r="D63">
        <v>7683266</v>
      </c>
    </row>
    <row r="64" spans="1:4" x14ac:dyDescent="0.2">
      <c r="A64">
        <v>1000000</v>
      </c>
      <c r="B64" t="s">
        <v>34</v>
      </c>
      <c r="C64">
        <v>64</v>
      </c>
      <c r="D64">
        <v>7804826</v>
      </c>
    </row>
    <row r="65" spans="1:4" x14ac:dyDescent="0.2">
      <c r="A65">
        <v>1000000</v>
      </c>
      <c r="B65" t="s">
        <v>34</v>
      </c>
      <c r="C65">
        <v>128</v>
      </c>
      <c r="D65">
        <v>7563119</v>
      </c>
    </row>
    <row r="66" spans="1:4" x14ac:dyDescent="0.2">
      <c r="A66">
        <v>1000000</v>
      </c>
      <c r="B66" t="s">
        <v>34</v>
      </c>
      <c r="C66">
        <v>128</v>
      </c>
      <c r="D66">
        <v>7601828</v>
      </c>
    </row>
    <row r="67" spans="1:4" x14ac:dyDescent="0.2">
      <c r="A67">
        <v>1000000</v>
      </c>
      <c r="B67" t="s">
        <v>34</v>
      </c>
      <c r="C67">
        <v>128</v>
      </c>
      <c r="D67">
        <v>7417580</v>
      </c>
    </row>
    <row r="68" spans="1:4" x14ac:dyDescent="0.2">
      <c r="A68">
        <v>1000000</v>
      </c>
      <c r="B68" t="s">
        <v>34</v>
      </c>
      <c r="C68">
        <v>128</v>
      </c>
      <c r="D68">
        <v>7461007</v>
      </c>
    </row>
    <row r="69" spans="1:4" x14ac:dyDescent="0.2">
      <c r="A69" t="s">
        <v>32</v>
      </c>
    </row>
    <row r="70" spans="1:4" x14ac:dyDescent="0.2">
      <c r="A70">
        <v>1000000</v>
      </c>
      <c r="B70" t="s">
        <v>33</v>
      </c>
      <c r="C70">
        <v>1</v>
      </c>
      <c r="D70">
        <v>7441986</v>
      </c>
    </row>
    <row r="71" spans="1:4" x14ac:dyDescent="0.2">
      <c r="A71">
        <v>1000000</v>
      </c>
      <c r="B71" t="s">
        <v>33</v>
      </c>
      <c r="C71">
        <v>2</v>
      </c>
      <c r="D71">
        <v>7363146</v>
      </c>
    </row>
    <row r="72" spans="1:4" x14ac:dyDescent="0.2">
      <c r="A72">
        <v>1000000</v>
      </c>
      <c r="B72" t="s">
        <v>33</v>
      </c>
      <c r="C72">
        <v>4</v>
      </c>
      <c r="D72">
        <v>7518680</v>
      </c>
    </row>
    <row r="73" spans="1:4" x14ac:dyDescent="0.2">
      <c r="A73">
        <v>1000000</v>
      </c>
      <c r="B73" t="s">
        <v>33</v>
      </c>
      <c r="C73">
        <v>8</v>
      </c>
      <c r="D73">
        <v>7656580</v>
      </c>
    </row>
    <row r="74" spans="1:4" x14ac:dyDescent="0.2">
      <c r="A74">
        <v>1000000</v>
      </c>
      <c r="B74" t="s">
        <v>33</v>
      </c>
      <c r="C74">
        <v>16</v>
      </c>
      <c r="D74">
        <v>8721653</v>
      </c>
    </row>
    <row r="75" spans="1:4" x14ac:dyDescent="0.2">
      <c r="A75">
        <v>1000000</v>
      </c>
      <c r="B75" t="s">
        <v>33</v>
      </c>
      <c r="C75">
        <v>32</v>
      </c>
      <c r="D75">
        <v>16265822</v>
      </c>
    </row>
    <row r="76" spans="1:4" x14ac:dyDescent="0.2">
      <c r="A76">
        <v>1000000</v>
      </c>
      <c r="B76" t="s">
        <v>33</v>
      </c>
      <c r="C76">
        <v>64</v>
      </c>
      <c r="D76">
        <v>22731699</v>
      </c>
    </row>
    <row r="77" spans="1:4" x14ac:dyDescent="0.2">
      <c r="A77">
        <v>1000000</v>
      </c>
      <c r="B77" t="s">
        <v>33</v>
      </c>
      <c r="C77">
        <v>128</v>
      </c>
      <c r="D77">
        <v>21141395</v>
      </c>
    </row>
    <row r="78" spans="1:4" x14ac:dyDescent="0.2">
      <c r="A78">
        <v>1000000</v>
      </c>
      <c r="B78" t="s">
        <v>34</v>
      </c>
      <c r="C78">
        <v>1</v>
      </c>
      <c r="D78">
        <v>7460646</v>
      </c>
    </row>
    <row r="79" spans="1:4" x14ac:dyDescent="0.2">
      <c r="A79">
        <v>1000000</v>
      </c>
      <c r="B79" t="s">
        <v>34</v>
      </c>
      <c r="C79">
        <v>2</v>
      </c>
      <c r="D79">
        <v>7399388</v>
      </c>
    </row>
    <row r="80" spans="1:4" x14ac:dyDescent="0.2">
      <c r="A80">
        <v>1000000</v>
      </c>
      <c r="B80" t="s">
        <v>34</v>
      </c>
      <c r="C80">
        <v>4</v>
      </c>
      <c r="D80">
        <v>7452746</v>
      </c>
    </row>
    <row r="81" spans="1:4" x14ac:dyDescent="0.2">
      <c r="A81">
        <v>1000000</v>
      </c>
      <c r="B81" t="s">
        <v>34</v>
      </c>
      <c r="C81">
        <v>8</v>
      </c>
      <c r="D81">
        <v>7400759</v>
      </c>
    </row>
    <row r="82" spans="1:4" x14ac:dyDescent="0.2">
      <c r="A82">
        <v>1000000</v>
      </c>
      <c r="B82" t="s">
        <v>34</v>
      </c>
      <c r="C82">
        <v>16</v>
      </c>
      <c r="D82">
        <v>7381888</v>
      </c>
    </row>
    <row r="83" spans="1:4" x14ac:dyDescent="0.2">
      <c r="A83">
        <v>1000000</v>
      </c>
      <c r="B83" t="s">
        <v>34</v>
      </c>
      <c r="C83">
        <v>32</v>
      </c>
      <c r="D83">
        <v>7369170</v>
      </c>
    </row>
    <row r="84" spans="1:4" x14ac:dyDescent="0.2">
      <c r="A84">
        <v>1000000</v>
      </c>
      <c r="B84" t="s">
        <v>34</v>
      </c>
      <c r="C84">
        <v>64</v>
      </c>
      <c r="D84">
        <v>7371462</v>
      </c>
    </row>
    <row r="85" spans="1:4" x14ac:dyDescent="0.2">
      <c r="A85">
        <v>1000000</v>
      </c>
      <c r="B85" t="s">
        <v>34</v>
      </c>
      <c r="C85">
        <v>128</v>
      </c>
      <c r="D85">
        <v>7359211</v>
      </c>
    </row>
  </sheetData>
  <mergeCells count="6">
    <mergeCell ref="H2:I2"/>
    <mergeCell ref="K2:L2"/>
    <mergeCell ref="H13:I13"/>
    <mergeCell ref="K13:L13"/>
    <mergeCell ref="H24:I24"/>
    <mergeCell ref="K24:L24"/>
  </mergeCells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opLeftCell="C23" zoomScale="99" workbookViewId="0">
      <selection activeCell="N48" sqref="N48"/>
    </sheetView>
  </sheetViews>
  <sheetFormatPr baseColWidth="10" defaultColWidth="11" defaultRowHeight="16" x14ac:dyDescent="0.2"/>
  <sheetData>
    <row r="1" spans="1:13" s="3" customFormat="1" x14ac:dyDescent="0.2">
      <c r="A1" s="3" t="s">
        <v>29</v>
      </c>
      <c r="F1" s="3" t="s">
        <v>37</v>
      </c>
      <c r="G1" s="5">
        <v>5.0000000000000001E-3</v>
      </c>
    </row>
    <row r="2" spans="1:13" s="3" customFormat="1" x14ac:dyDescent="0.2">
      <c r="F2" s="3" t="s">
        <v>38</v>
      </c>
      <c r="G2" s="3">
        <v>4</v>
      </c>
      <c r="I2" s="9" t="s">
        <v>0</v>
      </c>
      <c r="J2" s="9"/>
      <c r="L2" s="9" t="s">
        <v>0</v>
      </c>
      <c r="M2" s="9"/>
    </row>
    <row r="3" spans="1:13" s="3" customFormat="1" x14ac:dyDescent="0.2">
      <c r="A3" s="3" t="s">
        <v>30</v>
      </c>
      <c r="I3" s="3" t="s">
        <v>35</v>
      </c>
      <c r="J3" s="3" t="s">
        <v>36</v>
      </c>
      <c r="L3" s="3" t="s">
        <v>39</v>
      </c>
      <c r="M3" s="3" t="s">
        <v>40</v>
      </c>
    </row>
    <row r="4" spans="1:13" x14ac:dyDescent="0.2">
      <c r="A4">
        <v>1000000</v>
      </c>
      <c r="B4" t="s">
        <v>33</v>
      </c>
      <c r="C4">
        <v>1</v>
      </c>
      <c r="D4">
        <v>3531585</v>
      </c>
      <c r="E4">
        <v>3531630</v>
      </c>
      <c r="G4">
        <f>A4</f>
        <v>1000000</v>
      </c>
      <c r="H4">
        <v>1</v>
      </c>
      <c r="I4" s="4">
        <f>SUMIF($C$4:$C$35,H4,$D$4:$D$35)/$G$2/$G$2</f>
        <v>885588.5625</v>
      </c>
      <c r="J4" s="4">
        <f>SUMIF($C$37:$C$68,H4,$D$37:$D$68)/$G$2/$G$2</f>
        <v>729123.625</v>
      </c>
      <c r="L4">
        <f>D70</f>
        <v>2897562</v>
      </c>
      <c r="M4">
        <f>D78</f>
        <v>2767072</v>
      </c>
    </row>
    <row r="5" spans="1:13" x14ac:dyDescent="0.2">
      <c r="A5">
        <v>1000000</v>
      </c>
      <c r="B5" t="s">
        <v>33</v>
      </c>
      <c r="C5">
        <v>1</v>
      </c>
      <c r="D5">
        <v>3537445</v>
      </c>
      <c r="E5">
        <v>3537440</v>
      </c>
      <c r="G5">
        <f>G4</f>
        <v>1000000</v>
      </c>
      <c r="H5">
        <f>H4*2</f>
        <v>2</v>
      </c>
      <c r="I5" s="4">
        <f t="shared" ref="I5:I11" si="0">SUMIF($C$4:$C$35,H5,$D$4:$D$35)/$G$2/$G$2</f>
        <v>829069.375</v>
      </c>
      <c r="J5" s="4">
        <f t="shared" ref="J5:J11" si="1">SUMIF($C$37:$C$68,H5,$D$37:$D$68)/$G$2/$G$2</f>
        <v>729806.125</v>
      </c>
      <c r="L5">
        <f t="shared" ref="L5:L11" si="2">D71</f>
        <v>2918293</v>
      </c>
      <c r="M5">
        <f t="shared" ref="M5:M11" si="3">D79</f>
        <v>2779256</v>
      </c>
    </row>
    <row r="6" spans="1:13" x14ac:dyDescent="0.2">
      <c r="A6">
        <v>1000000</v>
      </c>
      <c r="B6" t="s">
        <v>33</v>
      </c>
      <c r="C6">
        <v>1</v>
      </c>
      <c r="D6">
        <v>3537496</v>
      </c>
      <c r="E6">
        <v>3537500</v>
      </c>
      <c r="G6">
        <f t="shared" ref="G6:G11" si="4">G5</f>
        <v>1000000</v>
      </c>
      <c r="H6">
        <f t="shared" ref="H6:H11" si="5">H5*2</f>
        <v>4</v>
      </c>
      <c r="I6" s="4">
        <f t="shared" si="0"/>
        <v>778290.625</v>
      </c>
      <c r="J6" s="4">
        <f t="shared" si="1"/>
        <v>727937.25</v>
      </c>
      <c r="L6">
        <f t="shared" si="2"/>
        <v>2944275</v>
      </c>
      <c r="M6">
        <f t="shared" si="3"/>
        <v>2806033</v>
      </c>
    </row>
    <row r="7" spans="1:13" x14ac:dyDescent="0.2">
      <c r="A7">
        <v>1000000</v>
      </c>
      <c r="B7" t="s">
        <v>33</v>
      </c>
      <c r="C7">
        <v>1</v>
      </c>
      <c r="D7">
        <v>3562891</v>
      </c>
      <c r="E7">
        <v>3562890</v>
      </c>
      <c r="G7">
        <f t="shared" si="4"/>
        <v>1000000</v>
      </c>
      <c r="H7">
        <f t="shared" si="5"/>
        <v>8</v>
      </c>
      <c r="I7" s="4">
        <f t="shared" si="0"/>
        <v>882270.875</v>
      </c>
      <c r="J7" s="4">
        <f t="shared" si="1"/>
        <v>729843.5</v>
      </c>
      <c r="L7">
        <f t="shared" si="2"/>
        <v>3279084</v>
      </c>
      <c r="M7">
        <f t="shared" si="3"/>
        <v>2760217</v>
      </c>
    </row>
    <row r="8" spans="1:13" x14ac:dyDescent="0.2">
      <c r="A8">
        <v>1000000</v>
      </c>
      <c r="B8" t="s">
        <v>33</v>
      </c>
      <c r="C8">
        <v>2</v>
      </c>
      <c r="D8">
        <v>3533750</v>
      </c>
      <c r="E8">
        <v>3533730</v>
      </c>
      <c r="G8">
        <f t="shared" si="4"/>
        <v>1000000</v>
      </c>
      <c r="H8">
        <f t="shared" si="5"/>
        <v>16</v>
      </c>
      <c r="I8" s="4">
        <f t="shared" si="0"/>
        <v>1577594.125</v>
      </c>
      <c r="J8" s="4">
        <f t="shared" si="1"/>
        <v>729838.3125</v>
      </c>
      <c r="L8">
        <f t="shared" si="2"/>
        <v>5018598</v>
      </c>
      <c r="M8">
        <f t="shared" si="3"/>
        <v>2796211</v>
      </c>
    </row>
    <row r="9" spans="1:13" x14ac:dyDescent="0.2">
      <c r="A9">
        <v>1000000</v>
      </c>
      <c r="B9" t="s">
        <v>33</v>
      </c>
      <c r="C9">
        <v>2</v>
      </c>
      <c r="D9">
        <v>3326026</v>
      </c>
      <c r="E9">
        <v>3326020</v>
      </c>
      <c r="G9">
        <f t="shared" si="4"/>
        <v>1000000</v>
      </c>
      <c r="H9">
        <f t="shared" si="5"/>
        <v>32</v>
      </c>
      <c r="I9" s="4">
        <f t="shared" si="0"/>
        <v>2915029.5625</v>
      </c>
      <c r="J9" s="4">
        <f t="shared" si="1"/>
        <v>729843.125</v>
      </c>
      <c r="L9">
        <f t="shared" si="2"/>
        <v>11884445</v>
      </c>
      <c r="M9">
        <f t="shared" si="3"/>
        <v>2793213</v>
      </c>
    </row>
    <row r="10" spans="1:13" x14ac:dyDescent="0.2">
      <c r="A10">
        <v>1000000</v>
      </c>
      <c r="B10" t="s">
        <v>33</v>
      </c>
      <c r="C10">
        <v>2</v>
      </c>
      <c r="D10">
        <v>3202284</v>
      </c>
      <c r="E10">
        <v>3202280</v>
      </c>
      <c r="G10">
        <f t="shared" si="4"/>
        <v>1000000</v>
      </c>
      <c r="H10">
        <f t="shared" si="5"/>
        <v>64</v>
      </c>
      <c r="I10" s="4">
        <f t="shared" si="0"/>
        <v>4284177.5625</v>
      </c>
      <c r="J10" s="4">
        <f t="shared" si="1"/>
        <v>728443.8125</v>
      </c>
      <c r="L10">
        <f t="shared" si="2"/>
        <v>12197281</v>
      </c>
      <c r="M10">
        <f t="shared" si="3"/>
        <v>2812365</v>
      </c>
    </row>
    <row r="11" spans="1:13" x14ac:dyDescent="0.2">
      <c r="A11">
        <v>1000000</v>
      </c>
      <c r="B11" t="s">
        <v>33</v>
      </c>
      <c r="C11">
        <v>2</v>
      </c>
      <c r="D11">
        <v>3203050</v>
      </c>
      <c r="E11">
        <v>3203040</v>
      </c>
      <c r="G11">
        <f t="shared" si="4"/>
        <v>1000000</v>
      </c>
      <c r="H11">
        <f t="shared" si="5"/>
        <v>128</v>
      </c>
      <c r="I11" s="4">
        <f t="shared" si="0"/>
        <v>4631088.5625</v>
      </c>
      <c r="J11" s="4">
        <f t="shared" si="1"/>
        <v>718094.4375</v>
      </c>
      <c r="L11">
        <f t="shared" si="2"/>
        <v>10851501</v>
      </c>
      <c r="M11">
        <f t="shared" si="3"/>
        <v>2795634</v>
      </c>
    </row>
    <row r="12" spans="1:13" x14ac:dyDescent="0.2">
      <c r="A12">
        <v>1000000</v>
      </c>
      <c r="B12" t="s">
        <v>33</v>
      </c>
      <c r="C12">
        <v>4</v>
      </c>
      <c r="D12">
        <v>3061958</v>
      </c>
      <c r="E12">
        <v>3061960</v>
      </c>
    </row>
    <row r="13" spans="1:13" x14ac:dyDescent="0.2">
      <c r="A13">
        <v>1000000</v>
      </c>
      <c r="B13" t="s">
        <v>33</v>
      </c>
      <c r="C13">
        <v>4</v>
      </c>
      <c r="D13">
        <v>3068609</v>
      </c>
      <c r="E13">
        <v>3068590</v>
      </c>
      <c r="I13" s="9" t="s">
        <v>1</v>
      </c>
      <c r="J13" s="9"/>
      <c r="K13" s="3"/>
      <c r="L13" s="9" t="s">
        <v>1</v>
      </c>
      <c r="M13" s="9"/>
    </row>
    <row r="14" spans="1:13" x14ac:dyDescent="0.2">
      <c r="A14">
        <v>1000000</v>
      </c>
      <c r="B14" t="s">
        <v>33</v>
      </c>
      <c r="C14">
        <v>4</v>
      </c>
      <c r="D14">
        <v>3154369</v>
      </c>
      <c r="E14">
        <v>3154350</v>
      </c>
      <c r="I14" s="3" t="s">
        <v>35</v>
      </c>
      <c r="J14" s="3" t="s">
        <v>36</v>
      </c>
      <c r="K14" s="3"/>
      <c r="L14" s="3" t="s">
        <v>39</v>
      </c>
      <c r="M14" s="3" t="s">
        <v>40</v>
      </c>
    </row>
    <row r="15" spans="1:13" x14ac:dyDescent="0.2">
      <c r="A15">
        <v>1000000</v>
      </c>
      <c r="B15" t="s">
        <v>33</v>
      </c>
      <c r="C15">
        <v>4</v>
      </c>
      <c r="D15">
        <v>3167714</v>
      </c>
      <c r="E15">
        <v>3167710</v>
      </c>
      <c r="I15" s="1">
        <f>I4*NUMBERS!$C$3</f>
        <v>0.88558856249999995</v>
      </c>
      <c r="J15" s="1">
        <f>J4*NUMBERS!$C$3</f>
        <v>0.72912362499999994</v>
      </c>
      <c r="K15" s="1"/>
      <c r="L15" s="1">
        <f>L4*NUMBERS!$C$3</f>
        <v>2.8975619999999997</v>
      </c>
      <c r="M15" s="1">
        <f>M4*NUMBERS!$C$3</f>
        <v>2.7670719999999998</v>
      </c>
    </row>
    <row r="16" spans="1:13" x14ac:dyDescent="0.2">
      <c r="A16">
        <v>1000000</v>
      </c>
      <c r="B16" t="s">
        <v>33</v>
      </c>
      <c r="C16">
        <v>8</v>
      </c>
      <c r="D16">
        <v>3429728</v>
      </c>
      <c r="E16">
        <v>3429720</v>
      </c>
      <c r="I16" s="1">
        <f>I5*NUMBERS!$C$3</f>
        <v>0.829069375</v>
      </c>
      <c r="J16" s="1">
        <f>J5*NUMBERS!$C$3</f>
        <v>0.72980612499999997</v>
      </c>
      <c r="K16" s="1"/>
      <c r="L16" s="1">
        <f>L5*NUMBERS!$C$3</f>
        <v>2.9182929999999998</v>
      </c>
      <c r="M16" s="1">
        <f>M5*NUMBERS!$C$3</f>
        <v>2.7792559999999997</v>
      </c>
    </row>
    <row r="17" spans="1:13" x14ac:dyDescent="0.2">
      <c r="A17">
        <v>1000000</v>
      </c>
      <c r="B17" t="s">
        <v>33</v>
      </c>
      <c r="C17">
        <v>8</v>
      </c>
      <c r="D17">
        <v>3470616</v>
      </c>
      <c r="E17">
        <v>3470690</v>
      </c>
      <c r="I17" s="1">
        <f>I6*NUMBERS!$C$3</f>
        <v>0.77829062500000001</v>
      </c>
      <c r="J17" s="1">
        <f>J6*NUMBERS!$C$3</f>
        <v>0.72793724999999998</v>
      </c>
      <c r="K17" s="1"/>
      <c r="L17" s="1">
        <f>L6*NUMBERS!$C$3</f>
        <v>2.9442749999999998</v>
      </c>
      <c r="M17" s="1">
        <f>M6*NUMBERS!$C$3</f>
        <v>2.8060329999999998</v>
      </c>
    </row>
    <row r="18" spans="1:13" x14ac:dyDescent="0.2">
      <c r="A18">
        <v>1000000</v>
      </c>
      <c r="B18" t="s">
        <v>33</v>
      </c>
      <c r="C18">
        <v>8</v>
      </c>
      <c r="D18">
        <v>3614337</v>
      </c>
      <c r="E18">
        <v>3614310</v>
      </c>
      <c r="I18" s="1">
        <f>I7*NUMBERS!$C$3</f>
        <v>0.88227087500000001</v>
      </c>
      <c r="J18" s="1">
        <f>J7*NUMBERS!$C$3</f>
        <v>0.72984349999999998</v>
      </c>
      <c r="K18" s="1"/>
      <c r="L18" s="1">
        <f>L7*NUMBERS!$C$3</f>
        <v>3.2790839999999997</v>
      </c>
      <c r="M18" s="1">
        <f>M7*NUMBERS!$C$3</f>
        <v>2.7602169999999999</v>
      </c>
    </row>
    <row r="19" spans="1:13" x14ac:dyDescent="0.2">
      <c r="A19">
        <v>1000000</v>
      </c>
      <c r="B19" t="s">
        <v>33</v>
      </c>
      <c r="C19">
        <v>8</v>
      </c>
      <c r="D19">
        <v>3601653</v>
      </c>
      <c r="E19">
        <v>3601650</v>
      </c>
      <c r="I19" s="1">
        <f>I8*NUMBERS!$C$3</f>
        <v>1.5775941249999998</v>
      </c>
      <c r="J19" s="1">
        <f>J8*NUMBERS!$C$3</f>
        <v>0.72983831249999997</v>
      </c>
      <c r="K19" s="1"/>
      <c r="L19" s="1">
        <f>L8*NUMBERS!$C$3</f>
        <v>5.0185979999999999</v>
      </c>
      <c r="M19" s="1">
        <f>M8*NUMBERS!$C$3</f>
        <v>2.796211</v>
      </c>
    </row>
    <row r="20" spans="1:13" x14ac:dyDescent="0.2">
      <c r="A20">
        <v>1000000</v>
      </c>
      <c r="B20" t="s">
        <v>33</v>
      </c>
      <c r="C20">
        <v>16</v>
      </c>
      <c r="D20">
        <v>5308192</v>
      </c>
      <c r="E20">
        <v>5308180</v>
      </c>
      <c r="I20" s="1">
        <f>I9*NUMBERS!$C$3</f>
        <v>2.9150295625</v>
      </c>
      <c r="J20" s="1">
        <f>J9*NUMBERS!$C$3</f>
        <v>0.72984312499999993</v>
      </c>
      <c r="K20" s="1"/>
      <c r="L20" s="1">
        <f>L9*NUMBERS!$C$3</f>
        <v>11.884444999999999</v>
      </c>
      <c r="M20" s="1">
        <f>M9*NUMBERS!$C$3</f>
        <v>2.7932129999999997</v>
      </c>
    </row>
    <row r="21" spans="1:13" x14ac:dyDescent="0.2">
      <c r="A21">
        <v>1000000</v>
      </c>
      <c r="B21" t="s">
        <v>33</v>
      </c>
      <c r="C21">
        <v>16</v>
      </c>
      <c r="D21">
        <v>6394395</v>
      </c>
      <c r="E21">
        <v>6394370</v>
      </c>
      <c r="I21" s="1">
        <f>I10*NUMBERS!$C$3</f>
        <v>4.2841775625</v>
      </c>
      <c r="J21" s="1">
        <f>J10*NUMBERS!$C$3</f>
        <v>0.72844381250000001</v>
      </c>
      <c r="K21" s="1"/>
      <c r="L21" s="1">
        <f>L10*NUMBERS!$C$3</f>
        <v>12.197281</v>
      </c>
      <c r="M21" s="1">
        <f>M10*NUMBERS!$C$3</f>
        <v>2.8123649999999998</v>
      </c>
    </row>
    <row r="22" spans="1:13" x14ac:dyDescent="0.2">
      <c r="A22">
        <v>1000000</v>
      </c>
      <c r="B22" t="s">
        <v>33</v>
      </c>
      <c r="C22">
        <v>16</v>
      </c>
      <c r="D22">
        <v>6634857</v>
      </c>
      <c r="E22">
        <v>6634850</v>
      </c>
      <c r="I22" s="1">
        <f>I11*NUMBERS!$C$3</f>
        <v>4.6310885624999996</v>
      </c>
      <c r="J22" s="1">
        <f>J11*NUMBERS!$C$3</f>
        <v>0.71809443750000002</v>
      </c>
      <c r="K22" s="1"/>
      <c r="L22" s="1">
        <f>L11*NUMBERS!$C$3</f>
        <v>10.851500999999999</v>
      </c>
      <c r="M22" s="1">
        <f>M11*NUMBERS!$C$3</f>
        <v>2.7956339999999997</v>
      </c>
    </row>
    <row r="23" spans="1:13" x14ac:dyDescent="0.2">
      <c r="A23">
        <v>1000000</v>
      </c>
      <c r="B23" t="s">
        <v>33</v>
      </c>
      <c r="C23">
        <v>16</v>
      </c>
      <c r="D23">
        <v>6904062</v>
      </c>
      <c r="E23">
        <v>6904070</v>
      </c>
    </row>
    <row r="24" spans="1:13" x14ac:dyDescent="0.2">
      <c r="A24">
        <v>1000000</v>
      </c>
      <c r="B24" t="s">
        <v>33</v>
      </c>
      <c r="C24">
        <v>32</v>
      </c>
      <c r="D24">
        <v>11293486</v>
      </c>
      <c r="E24">
        <v>11293480</v>
      </c>
      <c r="I24" s="9" t="s">
        <v>2</v>
      </c>
      <c r="J24" s="9"/>
      <c r="K24" s="3"/>
      <c r="L24" s="9" t="s">
        <v>2</v>
      </c>
      <c r="M24" s="9"/>
    </row>
    <row r="25" spans="1:13" x14ac:dyDescent="0.2">
      <c r="A25">
        <v>1000000</v>
      </c>
      <c r="B25" t="s">
        <v>33</v>
      </c>
      <c r="C25">
        <v>32</v>
      </c>
      <c r="D25">
        <v>11996801</v>
      </c>
      <c r="E25">
        <v>11996790</v>
      </c>
      <c r="I25" s="3" t="s">
        <v>35</v>
      </c>
      <c r="J25" s="3" t="s">
        <v>36</v>
      </c>
      <c r="K25" s="3"/>
      <c r="L25" s="3" t="s">
        <v>39</v>
      </c>
      <c r="M25" s="3" t="s">
        <v>40</v>
      </c>
    </row>
    <row r="26" spans="1:13" x14ac:dyDescent="0.2">
      <c r="A26">
        <v>1000000</v>
      </c>
      <c r="B26" t="s">
        <v>33</v>
      </c>
      <c r="C26">
        <v>32</v>
      </c>
      <c r="D26">
        <v>12064128</v>
      </c>
      <c r="E26">
        <v>12064120</v>
      </c>
      <c r="I26" s="2">
        <f>$G4*NUMBERS!$C$2/I4*NUMBERS!$C$4</f>
        <v>4.3075277020924716</v>
      </c>
      <c r="J26" s="2">
        <f>$G4*NUMBERS!$C$2/J4*NUMBERS!$C$4</f>
        <v>5.231893652636753</v>
      </c>
      <c r="K26" s="2"/>
      <c r="L26" s="2">
        <f>$G4*NUMBERS!$C$2/L4*NUMBERS!$C$4</f>
        <v>1.3165196346532015</v>
      </c>
      <c r="M26" s="2">
        <f>$G4*NUMBERS!$C$2/M4*NUMBERS!$C$4</f>
        <v>1.3786042667574245</v>
      </c>
    </row>
    <row r="27" spans="1:13" x14ac:dyDescent="0.2">
      <c r="A27">
        <v>1000000</v>
      </c>
      <c r="B27" t="s">
        <v>33</v>
      </c>
      <c r="C27">
        <v>32</v>
      </c>
      <c r="D27">
        <v>11286058</v>
      </c>
      <c r="E27">
        <v>11286040</v>
      </c>
      <c r="I27" s="2">
        <f>$G5*NUMBERS!$C$2/I5*NUMBERS!$C$4</f>
        <v>4.6011798055198936</v>
      </c>
      <c r="J27" s="2">
        <f>$G5*NUMBERS!$C$2/J5*NUMBERS!$C$4</f>
        <v>5.2270008909900563</v>
      </c>
      <c r="K27" s="2"/>
      <c r="L27" s="2">
        <f>$G5*NUMBERS!$C$2/L5*NUMBERS!$C$4</f>
        <v>1.3071673288545735</v>
      </c>
      <c r="M27" s="2">
        <f>$G5*NUMBERS!$C$2/M5*NUMBERS!$C$4</f>
        <v>1.3725605937794143</v>
      </c>
    </row>
    <row r="28" spans="1:13" x14ac:dyDescent="0.2">
      <c r="A28">
        <v>1000000</v>
      </c>
      <c r="B28" t="s">
        <v>33</v>
      </c>
      <c r="C28">
        <v>64</v>
      </c>
      <c r="D28">
        <v>12544895</v>
      </c>
      <c r="E28">
        <v>12544900</v>
      </c>
      <c r="I28" s="2">
        <f>$G6*NUMBERS!$C$2/I6*NUMBERS!$C$4</f>
        <v>4.901378923361694</v>
      </c>
      <c r="J28" s="2">
        <f>$G6*NUMBERS!$C$2/J6*NUMBERS!$C$4</f>
        <v>5.2404204697932411</v>
      </c>
      <c r="K28" s="2"/>
      <c r="L28" s="2">
        <f>$G6*NUMBERS!$C$2/L6*NUMBERS!$C$4</f>
        <v>1.2956321218721079</v>
      </c>
      <c r="M28" s="2">
        <f>$G6*NUMBERS!$C$2/M6*NUMBERS!$C$4</f>
        <v>1.3594627239326837</v>
      </c>
    </row>
    <row r="29" spans="1:13" x14ac:dyDescent="0.2">
      <c r="A29">
        <v>1000000</v>
      </c>
      <c r="B29" t="s">
        <v>33</v>
      </c>
      <c r="C29">
        <v>64</v>
      </c>
      <c r="D29">
        <v>17558118</v>
      </c>
      <c r="E29">
        <v>17558070</v>
      </c>
      <c r="I29" s="2">
        <f>$G7*NUMBERS!$C$2/I7*NUMBERS!$C$4</f>
        <v>4.3237257102304323</v>
      </c>
      <c r="J29" s="2">
        <f>$G7*NUMBERS!$C$2/J7*NUMBERS!$C$4</f>
        <v>5.2267332183200912</v>
      </c>
      <c r="K29" s="2"/>
      <c r="L29" s="2">
        <f>$G7*NUMBERS!$C$2/L7*NUMBERS!$C$4</f>
        <v>1.1633423436621326</v>
      </c>
      <c r="M29" s="2">
        <f>$G7*NUMBERS!$C$2/M7*NUMBERS!$C$4</f>
        <v>1.3820280309935775</v>
      </c>
    </row>
    <row r="30" spans="1:13" x14ac:dyDescent="0.2">
      <c r="A30">
        <v>1000000</v>
      </c>
      <c r="B30" t="s">
        <v>33</v>
      </c>
      <c r="C30">
        <v>64</v>
      </c>
      <c r="D30">
        <v>20255472</v>
      </c>
      <c r="E30">
        <v>20255460</v>
      </c>
      <c r="I30" s="2">
        <f>$G8*NUMBERS!$C$2/I8*NUMBERS!$C$4</f>
        <v>2.4180473324372955</v>
      </c>
      <c r="J30" s="2">
        <f>$G8*NUMBERS!$C$2/J8*NUMBERS!$C$4</f>
        <v>5.2267703685739297</v>
      </c>
      <c r="K30" s="2"/>
      <c r="L30" s="2">
        <f>$G8*NUMBERS!$C$2/L8*NUMBERS!$C$4</f>
        <v>0.76011214000902239</v>
      </c>
      <c r="M30" s="2">
        <f>$G8*NUMBERS!$C$2/M8*NUMBERS!$C$4</f>
        <v>1.3642379869133623</v>
      </c>
    </row>
    <row r="31" spans="1:13" x14ac:dyDescent="0.2">
      <c r="A31">
        <v>1000000</v>
      </c>
      <c r="B31" t="s">
        <v>33</v>
      </c>
      <c r="C31">
        <v>64</v>
      </c>
      <c r="D31">
        <v>18188356</v>
      </c>
      <c r="E31">
        <v>18188360</v>
      </c>
      <c r="I31" s="2">
        <f>$G9*NUMBERS!$C$2/I9*NUMBERS!$C$4</f>
        <v>1.3086307304387756</v>
      </c>
      <c r="J31" s="2">
        <f>$G9*NUMBERS!$C$2/J9*NUMBERS!$C$4</f>
        <v>5.2267359038629015</v>
      </c>
      <c r="K31" s="2"/>
      <c r="L31" s="2">
        <f>$G9*NUMBERS!$C$2/L9*NUMBERS!$C$4</f>
        <v>0.32098236523666018</v>
      </c>
      <c r="M31" s="2">
        <f>$G9*NUMBERS!$C$2/M9*NUMBERS!$C$4</f>
        <v>1.3657022452727379</v>
      </c>
    </row>
    <row r="32" spans="1:13" x14ac:dyDescent="0.2">
      <c r="A32">
        <v>1000000</v>
      </c>
      <c r="B32" t="s">
        <v>33</v>
      </c>
      <c r="C32">
        <v>128</v>
      </c>
      <c r="D32">
        <v>11342310</v>
      </c>
      <c r="E32">
        <v>11342300</v>
      </c>
      <c r="I32" s="2">
        <f>$G10*NUMBERS!$C$2/I10*NUMBERS!$C$4</f>
        <v>0.89041530374827915</v>
      </c>
      <c r="J32" s="2">
        <f>$G10*NUMBERS!$C$2/J10*NUMBERS!$C$4</f>
        <v>5.2367762621705296</v>
      </c>
      <c r="K32" s="2"/>
      <c r="L32" s="2">
        <f>$G10*NUMBERS!$C$2/L10*NUMBERS!$C$4</f>
        <v>0.31274980593010854</v>
      </c>
      <c r="M32" s="2">
        <f>$G10*NUMBERS!$C$2/M10*NUMBERS!$C$4</f>
        <v>1.3564019128473721</v>
      </c>
    </row>
    <row r="33" spans="1:13" x14ac:dyDescent="0.2">
      <c r="A33">
        <v>1000000</v>
      </c>
      <c r="B33" t="s">
        <v>33</v>
      </c>
      <c r="C33">
        <v>128</v>
      </c>
      <c r="D33">
        <v>20984411</v>
      </c>
      <c r="E33">
        <v>20984390</v>
      </c>
      <c r="I33" s="2">
        <f>$G11*NUMBERS!$C$2/I11*NUMBERS!$C$4</f>
        <v>0.82371503246867561</v>
      </c>
      <c r="J33" s="2">
        <f>$G11*NUMBERS!$C$2/J11*NUMBERS!$C$4</f>
        <v>5.3122501253534633</v>
      </c>
      <c r="K33" s="2"/>
      <c r="L33" s="2">
        <f>$G11*NUMBERS!$C$2/L11*NUMBERS!$C$4</f>
        <v>0.35153636954233336</v>
      </c>
      <c r="M33" s="2">
        <f>$G11*NUMBERS!$C$2/M11*NUMBERS!$C$4</f>
        <v>1.3645195564315644</v>
      </c>
    </row>
    <row r="34" spans="1:13" x14ac:dyDescent="0.2">
      <c r="A34">
        <v>1000000</v>
      </c>
      <c r="B34" t="s">
        <v>33</v>
      </c>
      <c r="C34">
        <v>128</v>
      </c>
      <c r="D34">
        <v>22021344</v>
      </c>
      <c r="E34">
        <v>22021340</v>
      </c>
    </row>
    <row r="35" spans="1:13" x14ac:dyDescent="0.2">
      <c r="A35">
        <v>1000000</v>
      </c>
      <c r="B35" t="s">
        <v>33</v>
      </c>
      <c r="C35">
        <v>128</v>
      </c>
      <c r="D35">
        <v>19749352</v>
      </c>
      <c r="E35">
        <v>19749450</v>
      </c>
    </row>
    <row r="36" spans="1:13" x14ac:dyDescent="0.2">
      <c r="A36" t="s">
        <v>31</v>
      </c>
    </row>
    <row r="37" spans="1:13" x14ac:dyDescent="0.2">
      <c r="A37">
        <v>1000000</v>
      </c>
      <c r="B37" t="s">
        <v>34</v>
      </c>
      <c r="C37">
        <v>1</v>
      </c>
      <c r="D37">
        <v>2914103</v>
      </c>
      <c r="E37">
        <v>2914100</v>
      </c>
    </row>
    <row r="38" spans="1:13" x14ac:dyDescent="0.2">
      <c r="A38">
        <v>1000000</v>
      </c>
      <c r="B38" t="s">
        <v>34</v>
      </c>
      <c r="C38">
        <v>1</v>
      </c>
      <c r="D38">
        <v>2910869</v>
      </c>
      <c r="E38">
        <v>2910860</v>
      </c>
    </row>
    <row r="39" spans="1:13" x14ac:dyDescent="0.2">
      <c r="A39">
        <v>1000000</v>
      </c>
      <c r="B39" t="s">
        <v>34</v>
      </c>
      <c r="C39">
        <v>1</v>
      </c>
      <c r="D39">
        <v>2911461</v>
      </c>
      <c r="E39">
        <v>2911460</v>
      </c>
      <c r="I39">
        <v>10000000</v>
      </c>
      <c r="J39">
        <f>I39*4/1024/1024</f>
        <v>38.14697265625</v>
      </c>
    </row>
    <row r="40" spans="1:13" x14ac:dyDescent="0.2">
      <c r="A40">
        <v>1000000</v>
      </c>
      <c r="B40" t="s">
        <v>34</v>
      </c>
      <c r="C40">
        <v>1</v>
      </c>
      <c r="D40">
        <v>2929545</v>
      </c>
      <c r="E40">
        <v>2929540</v>
      </c>
      <c r="I40">
        <v>100</v>
      </c>
      <c r="J40" t="s">
        <v>45</v>
      </c>
    </row>
    <row r="41" spans="1:13" x14ac:dyDescent="0.2">
      <c r="A41">
        <v>1000000</v>
      </c>
      <c r="B41" t="s">
        <v>34</v>
      </c>
      <c r="C41">
        <v>2</v>
      </c>
      <c r="D41">
        <v>2915655</v>
      </c>
      <c r="E41">
        <v>2915660</v>
      </c>
    </row>
    <row r="42" spans="1:13" x14ac:dyDescent="0.2">
      <c r="A42">
        <v>1000000</v>
      </c>
      <c r="B42" t="s">
        <v>34</v>
      </c>
      <c r="C42">
        <v>2</v>
      </c>
      <c r="D42">
        <v>2913154</v>
      </c>
      <c r="E42">
        <v>2913140</v>
      </c>
      <c r="I42">
        <f>I39*4/1024/1024/I40</f>
        <v>0.3814697265625</v>
      </c>
    </row>
    <row r="43" spans="1:13" x14ac:dyDescent="0.2">
      <c r="A43">
        <v>1000000</v>
      </c>
      <c r="B43" t="s">
        <v>34</v>
      </c>
      <c r="C43">
        <v>2</v>
      </c>
      <c r="D43">
        <v>2920795</v>
      </c>
      <c r="E43">
        <v>2920800</v>
      </c>
    </row>
    <row r="44" spans="1:13" x14ac:dyDescent="0.2">
      <c r="A44">
        <v>1000000</v>
      </c>
      <c r="B44" t="s">
        <v>34</v>
      </c>
      <c r="C44">
        <v>2</v>
      </c>
      <c r="D44">
        <v>2927294</v>
      </c>
      <c r="E44">
        <v>2927290</v>
      </c>
    </row>
    <row r="45" spans="1:13" x14ac:dyDescent="0.2">
      <c r="A45">
        <v>1000000</v>
      </c>
      <c r="B45" t="s">
        <v>34</v>
      </c>
      <c r="C45">
        <v>4</v>
      </c>
      <c r="D45">
        <v>2912832</v>
      </c>
      <c r="E45">
        <v>2912830</v>
      </c>
    </row>
    <row r="46" spans="1:13" x14ac:dyDescent="0.2">
      <c r="A46">
        <v>1000000</v>
      </c>
      <c r="B46" t="s">
        <v>34</v>
      </c>
      <c r="C46">
        <v>4</v>
      </c>
      <c r="D46">
        <v>2905766</v>
      </c>
      <c r="E46">
        <v>2905750</v>
      </c>
    </row>
    <row r="47" spans="1:13" x14ac:dyDescent="0.2">
      <c r="A47">
        <v>1000000</v>
      </c>
      <c r="B47" t="s">
        <v>34</v>
      </c>
      <c r="C47">
        <v>4</v>
      </c>
      <c r="D47">
        <v>2912192</v>
      </c>
      <c r="E47">
        <v>2912190</v>
      </c>
    </row>
    <row r="48" spans="1:13" x14ac:dyDescent="0.2">
      <c r="A48">
        <v>1000000</v>
      </c>
      <c r="B48" t="s">
        <v>34</v>
      </c>
      <c r="C48">
        <v>4</v>
      </c>
      <c r="D48">
        <v>2916206</v>
      </c>
      <c r="E48">
        <v>2916210</v>
      </c>
    </row>
    <row r="49" spans="1:5" x14ac:dyDescent="0.2">
      <c r="A49">
        <v>1000000</v>
      </c>
      <c r="B49" t="s">
        <v>34</v>
      </c>
      <c r="C49">
        <v>8</v>
      </c>
      <c r="D49">
        <v>2906710</v>
      </c>
      <c r="E49">
        <v>2906710</v>
      </c>
    </row>
    <row r="50" spans="1:5" x14ac:dyDescent="0.2">
      <c r="A50">
        <v>1000000</v>
      </c>
      <c r="B50" t="s">
        <v>34</v>
      </c>
      <c r="C50">
        <v>8</v>
      </c>
      <c r="D50">
        <v>2914894</v>
      </c>
      <c r="E50">
        <v>2914880</v>
      </c>
    </row>
    <row r="51" spans="1:5" x14ac:dyDescent="0.2">
      <c r="A51">
        <v>1000000</v>
      </c>
      <c r="B51" t="s">
        <v>34</v>
      </c>
      <c r="C51">
        <v>8</v>
      </c>
      <c r="D51">
        <v>2928401</v>
      </c>
      <c r="E51">
        <v>2928400</v>
      </c>
    </row>
    <row r="52" spans="1:5" x14ac:dyDescent="0.2">
      <c r="A52">
        <v>1000000</v>
      </c>
      <c r="B52" t="s">
        <v>34</v>
      </c>
      <c r="C52">
        <v>8</v>
      </c>
      <c r="D52">
        <v>2927491</v>
      </c>
      <c r="E52">
        <v>2927490</v>
      </c>
    </row>
    <row r="53" spans="1:5" x14ac:dyDescent="0.2">
      <c r="A53">
        <v>1000000</v>
      </c>
      <c r="B53" t="s">
        <v>34</v>
      </c>
      <c r="C53">
        <v>16</v>
      </c>
      <c r="D53">
        <v>2910739</v>
      </c>
      <c r="E53">
        <v>2910740</v>
      </c>
    </row>
    <row r="54" spans="1:5" x14ac:dyDescent="0.2">
      <c r="A54">
        <v>1000000</v>
      </c>
      <c r="B54" t="s">
        <v>34</v>
      </c>
      <c r="C54">
        <v>16</v>
      </c>
      <c r="D54">
        <v>2916756</v>
      </c>
      <c r="E54">
        <v>2916760</v>
      </c>
    </row>
    <row r="55" spans="1:5" x14ac:dyDescent="0.2">
      <c r="A55">
        <v>1000000</v>
      </c>
      <c r="B55" t="s">
        <v>34</v>
      </c>
      <c r="C55">
        <v>16</v>
      </c>
      <c r="D55">
        <v>2920712</v>
      </c>
      <c r="E55">
        <v>2920710</v>
      </c>
    </row>
    <row r="56" spans="1:5" x14ac:dyDescent="0.2">
      <c r="A56">
        <v>1000000</v>
      </c>
      <c r="B56" t="s">
        <v>34</v>
      </c>
      <c r="C56">
        <v>16</v>
      </c>
      <c r="D56">
        <v>2929206</v>
      </c>
      <c r="E56">
        <v>2929210</v>
      </c>
    </row>
    <row r="57" spans="1:5" x14ac:dyDescent="0.2">
      <c r="A57">
        <v>1000000</v>
      </c>
      <c r="B57" t="s">
        <v>34</v>
      </c>
      <c r="C57">
        <v>32</v>
      </c>
      <c r="D57">
        <v>2933548</v>
      </c>
      <c r="E57">
        <v>2933560</v>
      </c>
    </row>
    <row r="58" spans="1:5" x14ac:dyDescent="0.2">
      <c r="A58">
        <v>1000000</v>
      </c>
      <c r="B58" t="s">
        <v>34</v>
      </c>
      <c r="C58">
        <v>32</v>
      </c>
      <c r="D58">
        <v>2912718</v>
      </c>
      <c r="E58">
        <v>2912720</v>
      </c>
    </row>
    <row r="59" spans="1:5" x14ac:dyDescent="0.2">
      <c r="A59">
        <v>1000000</v>
      </c>
      <c r="B59" t="s">
        <v>34</v>
      </c>
      <c r="C59">
        <v>32</v>
      </c>
      <c r="D59">
        <v>2922180</v>
      </c>
      <c r="E59">
        <v>2922170</v>
      </c>
    </row>
    <row r="60" spans="1:5" x14ac:dyDescent="0.2">
      <c r="A60">
        <v>1000000</v>
      </c>
      <c r="B60" t="s">
        <v>34</v>
      </c>
      <c r="C60">
        <v>32</v>
      </c>
      <c r="D60">
        <v>2909044</v>
      </c>
      <c r="E60">
        <v>2909050</v>
      </c>
    </row>
    <row r="61" spans="1:5" x14ac:dyDescent="0.2">
      <c r="A61">
        <v>1000000</v>
      </c>
      <c r="B61" t="s">
        <v>34</v>
      </c>
      <c r="C61">
        <v>64</v>
      </c>
      <c r="D61">
        <v>2911531</v>
      </c>
      <c r="E61">
        <v>2911530</v>
      </c>
    </row>
    <row r="62" spans="1:5" x14ac:dyDescent="0.2">
      <c r="A62">
        <v>1000000</v>
      </c>
      <c r="B62" t="s">
        <v>34</v>
      </c>
      <c r="C62">
        <v>64</v>
      </c>
      <c r="D62">
        <v>2928542</v>
      </c>
      <c r="E62">
        <v>2928550</v>
      </c>
    </row>
    <row r="63" spans="1:5" x14ac:dyDescent="0.2">
      <c r="A63">
        <v>1000000</v>
      </c>
      <c r="B63" t="s">
        <v>34</v>
      </c>
      <c r="C63">
        <v>64</v>
      </c>
      <c r="D63">
        <v>2905340</v>
      </c>
      <c r="E63">
        <v>2905330</v>
      </c>
    </row>
    <row r="64" spans="1:5" x14ac:dyDescent="0.2">
      <c r="A64">
        <v>1000000</v>
      </c>
      <c r="B64" t="s">
        <v>34</v>
      </c>
      <c r="C64">
        <v>64</v>
      </c>
      <c r="D64">
        <v>2909688</v>
      </c>
      <c r="E64">
        <v>2909680</v>
      </c>
    </row>
    <row r="65" spans="1:5" x14ac:dyDescent="0.2">
      <c r="A65">
        <v>1000000</v>
      </c>
      <c r="B65" t="s">
        <v>34</v>
      </c>
      <c r="C65">
        <v>128</v>
      </c>
      <c r="D65">
        <v>2904317</v>
      </c>
      <c r="E65">
        <v>2904310</v>
      </c>
    </row>
    <row r="66" spans="1:5" x14ac:dyDescent="0.2">
      <c r="A66">
        <v>1000000</v>
      </c>
      <c r="B66" t="s">
        <v>34</v>
      </c>
      <c r="C66">
        <v>128</v>
      </c>
      <c r="D66">
        <v>2905973</v>
      </c>
      <c r="E66">
        <v>2905970</v>
      </c>
    </row>
    <row r="67" spans="1:5" x14ac:dyDescent="0.2">
      <c r="A67">
        <v>1000000</v>
      </c>
      <c r="B67" t="s">
        <v>34</v>
      </c>
      <c r="C67">
        <v>128</v>
      </c>
      <c r="D67">
        <v>2875060</v>
      </c>
      <c r="E67">
        <v>2875060</v>
      </c>
    </row>
    <row r="68" spans="1:5" x14ac:dyDescent="0.2">
      <c r="A68">
        <v>1000000</v>
      </c>
      <c r="B68" t="s">
        <v>34</v>
      </c>
      <c r="C68">
        <v>128</v>
      </c>
      <c r="D68">
        <v>2804161</v>
      </c>
      <c r="E68">
        <v>2804160</v>
      </c>
    </row>
    <row r="69" spans="1:5" x14ac:dyDescent="0.2">
      <c r="A69" t="s">
        <v>32</v>
      </c>
    </row>
    <row r="70" spans="1:5" x14ac:dyDescent="0.2">
      <c r="A70">
        <v>1000000</v>
      </c>
      <c r="B70" t="s">
        <v>33</v>
      </c>
      <c r="C70">
        <v>1</v>
      </c>
      <c r="D70">
        <v>2897562</v>
      </c>
      <c r="E70">
        <v>2897560</v>
      </c>
    </row>
    <row r="71" spans="1:5" x14ac:dyDescent="0.2">
      <c r="A71">
        <v>1000000</v>
      </c>
      <c r="B71" t="s">
        <v>33</v>
      </c>
      <c r="C71">
        <v>2</v>
      </c>
      <c r="D71">
        <v>2918293</v>
      </c>
      <c r="E71">
        <v>2918290</v>
      </c>
    </row>
    <row r="72" spans="1:5" x14ac:dyDescent="0.2">
      <c r="A72">
        <v>1000000</v>
      </c>
      <c r="B72" t="s">
        <v>33</v>
      </c>
      <c r="C72">
        <v>4</v>
      </c>
      <c r="D72">
        <v>2944275</v>
      </c>
      <c r="E72">
        <v>2944270</v>
      </c>
    </row>
    <row r="73" spans="1:5" x14ac:dyDescent="0.2">
      <c r="A73">
        <v>1000000</v>
      </c>
      <c r="B73" t="s">
        <v>33</v>
      </c>
      <c r="C73">
        <v>8</v>
      </c>
      <c r="D73">
        <v>3279084</v>
      </c>
      <c r="E73">
        <v>3279060</v>
      </c>
    </row>
    <row r="74" spans="1:5" x14ac:dyDescent="0.2">
      <c r="A74">
        <v>1000000</v>
      </c>
      <c r="B74" t="s">
        <v>33</v>
      </c>
      <c r="C74">
        <v>16</v>
      </c>
      <c r="D74">
        <v>5018598</v>
      </c>
      <c r="E74">
        <v>5018590</v>
      </c>
    </row>
    <row r="75" spans="1:5" x14ac:dyDescent="0.2">
      <c r="A75">
        <v>1000000</v>
      </c>
      <c r="B75" t="s">
        <v>33</v>
      </c>
      <c r="C75">
        <v>32</v>
      </c>
      <c r="D75">
        <v>11884445</v>
      </c>
      <c r="E75">
        <v>11884430</v>
      </c>
    </row>
    <row r="76" spans="1:5" x14ac:dyDescent="0.2">
      <c r="A76">
        <v>1000000</v>
      </c>
      <c r="B76" t="s">
        <v>33</v>
      </c>
      <c r="C76">
        <v>64</v>
      </c>
      <c r="D76">
        <v>12197281</v>
      </c>
      <c r="E76">
        <v>12197280</v>
      </c>
    </row>
    <row r="77" spans="1:5" x14ac:dyDescent="0.2">
      <c r="A77">
        <v>1000000</v>
      </c>
      <c r="B77" t="s">
        <v>33</v>
      </c>
      <c r="C77">
        <v>128</v>
      </c>
      <c r="D77">
        <v>10851501</v>
      </c>
      <c r="E77">
        <v>10851500</v>
      </c>
    </row>
    <row r="78" spans="1:5" x14ac:dyDescent="0.2">
      <c r="A78">
        <v>1000000</v>
      </c>
      <c r="B78" t="s">
        <v>34</v>
      </c>
      <c r="C78">
        <v>1</v>
      </c>
      <c r="D78">
        <v>2767072</v>
      </c>
      <c r="E78">
        <v>2767070</v>
      </c>
    </row>
    <row r="79" spans="1:5" x14ac:dyDescent="0.2">
      <c r="A79">
        <v>1000000</v>
      </c>
      <c r="B79" t="s">
        <v>34</v>
      </c>
      <c r="C79">
        <v>2</v>
      </c>
      <c r="D79">
        <v>2779256</v>
      </c>
      <c r="E79">
        <v>2779250</v>
      </c>
    </row>
    <row r="80" spans="1:5" x14ac:dyDescent="0.2">
      <c r="A80">
        <v>1000000</v>
      </c>
      <c r="B80" t="s">
        <v>34</v>
      </c>
      <c r="C80">
        <v>4</v>
      </c>
      <c r="D80">
        <v>2806033</v>
      </c>
      <c r="E80">
        <v>2806040</v>
      </c>
    </row>
    <row r="81" spans="1:5" x14ac:dyDescent="0.2">
      <c r="A81">
        <v>1000000</v>
      </c>
      <c r="B81" t="s">
        <v>34</v>
      </c>
      <c r="C81">
        <v>8</v>
      </c>
      <c r="D81">
        <v>2760217</v>
      </c>
      <c r="E81">
        <v>2760220</v>
      </c>
    </row>
    <row r="82" spans="1:5" x14ac:dyDescent="0.2">
      <c r="A82">
        <v>1000000</v>
      </c>
      <c r="B82" t="s">
        <v>34</v>
      </c>
      <c r="C82">
        <v>16</v>
      </c>
      <c r="D82">
        <v>2796211</v>
      </c>
      <c r="E82">
        <v>2796210</v>
      </c>
    </row>
    <row r="83" spans="1:5" x14ac:dyDescent="0.2">
      <c r="A83">
        <v>1000000</v>
      </c>
      <c r="B83" t="s">
        <v>34</v>
      </c>
      <c r="C83">
        <v>32</v>
      </c>
      <c r="D83">
        <v>2793213</v>
      </c>
      <c r="E83">
        <v>2793210</v>
      </c>
    </row>
    <row r="84" spans="1:5" x14ac:dyDescent="0.2">
      <c r="A84">
        <v>1000000</v>
      </c>
      <c r="B84" t="s">
        <v>34</v>
      </c>
      <c r="C84">
        <v>64</v>
      </c>
      <c r="D84">
        <v>2812365</v>
      </c>
      <c r="E84">
        <v>2812360</v>
      </c>
    </row>
    <row r="85" spans="1:5" x14ac:dyDescent="0.2">
      <c r="A85">
        <v>1000000</v>
      </c>
      <c r="B85" t="s">
        <v>34</v>
      </c>
      <c r="C85">
        <v>128</v>
      </c>
      <c r="D85">
        <v>2795634</v>
      </c>
      <c r="E85">
        <v>2795630</v>
      </c>
    </row>
    <row r="86" spans="1:5" x14ac:dyDescent="0.2">
      <c r="A86" t="s">
        <v>44</v>
      </c>
    </row>
    <row r="87" spans="1:5" x14ac:dyDescent="0.2">
      <c r="A87">
        <v>1000000</v>
      </c>
      <c r="B87" t="s">
        <v>33</v>
      </c>
      <c r="C87">
        <v>1</v>
      </c>
      <c r="D87">
        <v>2974415</v>
      </c>
      <c r="E87">
        <v>2974410</v>
      </c>
    </row>
    <row r="88" spans="1:5" x14ac:dyDescent="0.2">
      <c r="A88">
        <v>1000000</v>
      </c>
      <c r="B88" t="s">
        <v>33</v>
      </c>
      <c r="C88">
        <v>2</v>
      </c>
      <c r="D88">
        <v>2943167</v>
      </c>
      <c r="E88">
        <v>2943160</v>
      </c>
    </row>
    <row r="89" spans="1:5" x14ac:dyDescent="0.2">
      <c r="A89">
        <v>1000000</v>
      </c>
      <c r="B89" t="s">
        <v>33</v>
      </c>
      <c r="C89">
        <v>4</v>
      </c>
      <c r="D89">
        <v>2974270</v>
      </c>
      <c r="E89">
        <v>2974260</v>
      </c>
    </row>
    <row r="90" spans="1:5" x14ac:dyDescent="0.2">
      <c r="A90">
        <v>1000000</v>
      </c>
      <c r="B90" t="s">
        <v>33</v>
      </c>
      <c r="C90">
        <v>8</v>
      </c>
      <c r="D90">
        <v>3420296</v>
      </c>
      <c r="E90">
        <v>3420270</v>
      </c>
    </row>
    <row r="91" spans="1:5" x14ac:dyDescent="0.2">
      <c r="A91">
        <v>1000000</v>
      </c>
      <c r="B91" t="s">
        <v>33</v>
      </c>
      <c r="C91">
        <v>16</v>
      </c>
      <c r="D91">
        <v>5040336</v>
      </c>
      <c r="E91">
        <v>5040330</v>
      </c>
    </row>
    <row r="92" spans="1:5" x14ac:dyDescent="0.2">
      <c r="A92">
        <v>1000000</v>
      </c>
      <c r="B92" t="s">
        <v>33</v>
      </c>
      <c r="C92">
        <v>32</v>
      </c>
      <c r="D92">
        <v>10785339</v>
      </c>
      <c r="E92">
        <v>10785310</v>
      </c>
    </row>
    <row r="93" spans="1:5" x14ac:dyDescent="0.2">
      <c r="A93">
        <v>1000000</v>
      </c>
      <c r="B93" t="s">
        <v>33</v>
      </c>
      <c r="C93">
        <v>64</v>
      </c>
      <c r="D93">
        <v>12310533</v>
      </c>
      <c r="E93">
        <v>12310520</v>
      </c>
    </row>
    <row r="94" spans="1:5" x14ac:dyDescent="0.2">
      <c r="A94">
        <v>1000000</v>
      </c>
      <c r="B94" t="s">
        <v>33</v>
      </c>
      <c r="C94">
        <v>128</v>
      </c>
      <c r="D94">
        <v>10938872</v>
      </c>
      <c r="E94">
        <v>10938840</v>
      </c>
    </row>
    <row r="95" spans="1:5" x14ac:dyDescent="0.2">
      <c r="A95">
        <v>1000000</v>
      </c>
      <c r="B95" t="s">
        <v>34</v>
      </c>
      <c r="C95">
        <v>1</v>
      </c>
      <c r="D95">
        <v>2808637</v>
      </c>
      <c r="E95">
        <v>2808640</v>
      </c>
    </row>
    <row r="96" spans="1:5" x14ac:dyDescent="0.2">
      <c r="A96">
        <v>1000000</v>
      </c>
      <c r="B96" t="s">
        <v>34</v>
      </c>
      <c r="C96">
        <v>2</v>
      </c>
      <c r="D96">
        <v>2833232</v>
      </c>
      <c r="E96">
        <v>2833220</v>
      </c>
    </row>
    <row r="97" spans="1:5" x14ac:dyDescent="0.2">
      <c r="A97">
        <v>1000000</v>
      </c>
      <c r="B97" t="s">
        <v>34</v>
      </c>
      <c r="C97">
        <v>4</v>
      </c>
      <c r="D97">
        <v>2857074</v>
      </c>
      <c r="E97">
        <v>2857070</v>
      </c>
    </row>
    <row r="98" spans="1:5" x14ac:dyDescent="0.2">
      <c r="A98">
        <v>1000000</v>
      </c>
      <c r="B98" t="s">
        <v>34</v>
      </c>
      <c r="C98">
        <v>8</v>
      </c>
      <c r="D98">
        <v>2837687</v>
      </c>
      <c r="E98">
        <v>2837690</v>
      </c>
    </row>
    <row r="99" spans="1:5" x14ac:dyDescent="0.2">
      <c r="A99">
        <v>1000000</v>
      </c>
      <c r="B99" t="s">
        <v>34</v>
      </c>
      <c r="C99">
        <v>16</v>
      </c>
      <c r="D99">
        <v>2836334</v>
      </c>
      <c r="E99">
        <v>2836340</v>
      </c>
    </row>
    <row r="100" spans="1:5" x14ac:dyDescent="0.2">
      <c r="A100">
        <v>1000000</v>
      </c>
      <c r="B100" t="s">
        <v>34</v>
      </c>
      <c r="C100">
        <v>32</v>
      </c>
      <c r="D100">
        <v>2832507</v>
      </c>
      <c r="E100">
        <v>2832510</v>
      </c>
    </row>
    <row r="101" spans="1:5" x14ac:dyDescent="0.2">
      <c r="A101">
        <v>1000000</v>
      </c>
      <c r="B101" t="s">
        <v>34</v>
      </c>
      <c r="C101">
        <v>64</v>
      </c>
      <c r="D101">
        <v>2816900</v>
      </c>
      <c r="E101">
        <v>2816910</v>
      </c>
    </row>
    <row r="102" spans="1:5" x14ac:dyDescent="0.2">
      <c r="A102">
        <v>1000000</v>
      </c>
      <c r="B102" t="s">
        <v>34</v>
      </c>
      <c r="C102">
        <v>128</v>
      </c>
      <c r="D102">
        <v>2821602</v>
      </c>
      <c r="E102">
        <v>2821610</v>
      </c>
    </row>
  </sheetData>
  <mergeCells count="6">
    <mergeCell ref="I2:J2"/>
    <mergeCell ref="L2:M2"/>
    <mergeCell ref="I13:J13"/>
    <mergeCell ref="L13:M13"/>
    <mergeCell ref="I24:J24"/>
    <mergeCell ref="L24:M24"/>
  </mergeCells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Q5" sqref="Q5"/>
    </sheetView>
  </sheetViews>
  <sheetFormatPr baseColWidth="10" defaultRowHeight="16" x14ac:dyDescent="0.2"/>
  <sheetData>
    <row r="1" spans="1:10" x14ac:dyDescent="0.2">
      <c r="F1" s="10" t="s">
        <v>1</v>
      </c>
      <c r="G1" s="10"/>
      <c r="I1" s="10" t="s">
        <v>2</v>
      </c>
      <c r="J1" s="10"/>
    </row>
    <row r="2" spans="1:10" x14ac:dyDescent="0.2">
      <c r="B2" t="s">
        <v>49</v>
      </c>
      <c r="D2" t="s">
        <v>50</v>
      </c>
      <c r="E2" t="s">
        <v>46</v>
      </c>
      <c r="F2" t="s">
        <v>47</v>
      </c>
      <c r="G2" t="s">
        <v>48</v>
      </c>
      <c r="I2" t="s">
        <v>47</v>
      </c>
      <c r="J2" t="s">
        <v>48</v>
      </c>
    </row>
    <row r="3" spans="1:10" x14ac:dyDescent="0.2">
      <c r="A3">
        <v>10000000</v>
      </c>
      <c r="B3" s="6">
        <v>0.01</v>
      </c>
      <c r="C3">
        <f>A3*B3</f>
        <v>100000</v>
      </c>
      <c r="D3">
        <v>1</v>
      </c>
      <c r="E3">
        <v>1</v>
      </c>
      <c r="F3">
        <v>14</v>
      </c>
      <c r="G3">
        <v>14</v>
      </c>
      <c r="I3" s="7">
        <f>($C3*$D3*NUMBERS!$C$2/1024/1024)/F3</f>
        <v>2.7247837611607144E-2</v>
      </c>
      <c r="J3" s="7">
        <f>($C3*$D3*NUMBERS!$C$2/1024/1024)/G3</f>
        <v>2.7247837611607144E-2</v>
      </c>
    </row>
    <row r="4" spans="1:10" x14ac:dyDescent="0.2">
      <c r="A4">
        <v>10000000</v>
      </c>
      <c r="B4" s="6">
        <v>0.01</v>
      </c>
      <c r="C4">
        <f t="shared" ref="C4:C10" si="0">A4*B4</f>
        <v>100000</v>
      </c>
      <c r="D4">
        <v>2</v>
      </c>
      <c r="E4">
        <v>2</v>
      </c>
      <c r="F4">
        <v>22</v>
      </c>
      <c r="G4">
        <v>23</v>
      </c>
      <c r="I4" s="7">
        <f>($C4*$D4*NUMBERS!$C$2/1024/1024)/F4</f>
        <v>3.467906605113636E-2</v>
      </c>
      <c r="J4" s="7">
        <f>($C4*$D4*NUMBERS!$C$2/1024/1024)/G4</f>
        <v>3.3171280570652176E-2</v>
      </c>
    </row>
    <row r="5" spans="1:10" x14ac:dyDescent="0.2">
      <c r="A5">
        <v>10000000</v>
      </c>
      <c r="B5" s="6">
        <v>0.01</v>
      </c>
      <c r="C5">
        <f t="shared" si="0"/>
        <v>100000</v>
      </c>
      <c r="D5">
        <v>4</v>
      </c>
      <c r="E5">
        <v>4</v>
      </c>
      <c r="F5">
        <v>31</v>
      </c>
      <c r="G5">
        <v>36</v>
      </c>
      <c r="I5" s="7">
        <f>($C5*$D5*NUMBERS!$C$2/1024/1024)/F5</f>
        <v>4.9221900201612906E-2</v>
      </c>
      <c r="J5" s="7">
        <f>($C5*$D5*NUMBERS!$C$2/1024/1024)/G5</f>
        <v>4.2385525173611112E-2</v>
      </c>
    </row>
    <row r="6" spans="1:10" x14ac:dyDescent="0.2">
      <c r="A6">
        <v>10000000</v>
      </c>
      <c r="B6" s="6">
        <v>0.01</v>
      </c>
      <c r="C6">
        <f t="shared" si="0"/>
        <v>100000</v>
      </c>
      <c r="D6">
        <v>4</v>
      </c>
      <c r="E6">
        <v>8</v>
      </c>
      <c r="F6">
        <v>31</v>
      </c>
      <c r="G6">
        <v>36</v>
      </c>
      <c r="I6" s="7">
        <f>($C6*$D6*NUMBERS!$C$2/1024/1024)/F6</f>
        <v>4.9221900201612906E-2</v>
      </c>
      <c r="J6" s="7">
        <f>($C6*$D6*NUMBERS!$C$2/1024/1024)/G6</f>
        <v>4.2385525173611112E-2</v>
      </c>
    </row>
    <row r="7" spans="1:10" x14ac:dyDescent="0.2">
      <c r="A7">
        <v>10000000</v>
      </c>
      <c r="B7" s="6">
        <v>0.01</v>
      </c>
      <c r="C7">
        <f t="shared" si="0"/>
        <v>100000</v>
      </c>
      <c r="D7">
        <v>4</v>
      </c>
      <c r="E7">
        <v>16</v>
      </c>
      <c r="F7">
        <v>31</v>
      </c>
      <c r="G7">
        <v>37</v>
      </c>
      <c r="I7" s="7">
        <f>($C7*$D7*NUMBERS!$C$2/1024/1024)/F7</f>
        <v>4.9221900201612906E-2</v>
      </c>
      <c r="J7" s="7">
        <f>($C7*$D7*NUMBERS!$C$2/1024/1024)/G7</f>
        <v>4.1239970439189186E-2</v>
      </c>
    </row>
    <row r="8" spans="1:10" x14ac:dyDescent="0.2">
      <c r="A8">
        <v>10000000</v>
      </c>
      <c r="B8" s="6">
        <v>0.01</v>
      </c>
      <c r="C8">
        <f t="shared" si="0"/>
        <v>100000</v>
      </c>
      <c r="D8">
        <v>4</v>
      </c>
      <c r="E8">
        <v>32</v>
      </c>
      <c r="F8">
        <v>31</v>
      </c>
      <c r="G8">
        <v>39</v>
      </c>
      <c r="I8" s="7">
        <f>($C8*$D8*NUMBERS!$C$2/1024/1024)/F8</f>
        <v>4.9221900201612906E-2</v>
      </c>
      <c r="J8" s="7">
        <f>($C8*$D8*NUMBERS!$C$2/1024/1024)/G8</f>
        <v>3.9125100160256408E-2</v>
      </c>
    </row>
    <row r="9" spans="1:10" x14ac:dyDescent="0.2">
      <c r="A9">
        <v>10000000</v>
      </c>
      <c r="B9" s="6">
        <v>0.01</v>
      </c>
      <c r="C9">
        <f t="shared" si="0"/>
        <v>100000</v>
      </c>
      <c r="D9">
        <v>4</v>
      </c>
      <c r="E9">
        <v>64</v>
      </c>
      <c r="F9">
        <v>31</v>
      </c>
      <c r="G9">
        <v>39</v>
      </c>
      <c r="I9" s="7">
        <f>($C9*$D9*NUMBERS!$C$2/1024/1024)/F9</f>
        <v>4.9221900201612906E-2</v>
      </c>
      <c r="J9" s="7">
        <f>($C9*$D9*NUMBERS!$C$2/1024/1024)/G9</f>
        <v>3.9125100160256408E-2</v>
      </c>
    </row>
    <row r="10" spans="1:10" x14ac:dyDescent="0.2">
      <c r="A10">
        <v>10000000</v>
      </c>
      <c r="B10" s="6">
        <v>0.01</v>
      </c>
      <c r="C10">
        <f t="shared" si="0"/>
        <v>100000</v>
      </c>
      <c r="D10">
        <v>4</v>
      </c>
      <c r="E10">
        <v>128</v>
      </c>
      <c r="F10">
        <v>33</v>
      </c>
      <c r="G10">
        <v>39</v>
      </c>
      <c r="I10" s="7">
        <f>($C10*$D10*NUMBERS!$C$2/1024/1024)/F10</f>
        <v>4.6238754734848488E-2</v>
      </c>
      <c r="J10" s="7">
        <f>($C10*$D10*NUMBERS!$C$2/1024/1024)/G10</f>
        <v>3.9125100160256408E-2</v>
      </c>
    </row>
  </sheetData>
  <mergeCells count="2">
    <mergeCell ref="F1:G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E33" workbookViewId="0">
      <selection activeCell="G64" sqref="G64"/>
    </sheetView>
  </sheetViews>
  <sheetFormatPr baseColWidth="10" defaultColWidth="11" defaultRowHeight="16" x14ac:dyDescent="0.2"/>
  <cols>
    <col min="1" max="1" width="8.1640625" customWidth="1"/>
    <col min="2" max="2" width="8" customWidth="1"/>
    <col min="3" max="3" width="15.6640625" bestFit="1" customWidth="1"/>
    <col min="4" max="4" width="15.33203125" bestFit="1" customWidth="1"/>
    <col min="5" max="5" width="16.5" bestFit="1" customWidth="1"/>
    <col min="6" max="6" width="16.1640625" bestFit="1" customWidth="1"/>
    <col min="7" max="7" width="18.83203125" bestFit="1" customWidth="1"/>
    <col min="8" max="8" width="24.83203125" bestFit="1" customWidth="1"/>
  </cols>
  <sheetData>
    <row r="1" spans="1:8" x14ac:dyDescent="0.25">
      <c r="A1" s="3" t="s">
        <v>23</v>
      </c>
    </row>
    <row r="3" spans="1:8" x14ac:dyDescent="0.25">
      <c r="A3" s="3"/>
      <c r="B3" s="3"/>
      <c r="C3" s="9" t="s">
        <v>0</v>
      </c>
      <c r="D3" s="9"/>
      <c r="E3" s="9"/>
      <c r="F3" s="9"/>
      <c r="G3" s="9"/>
      <c r="H3" s="9"/>
    </row>
    <row r="4" spans="1:8" x14ac:dyDescent="0.25">
      <c r="A4" s="3" t="s">
        <v>3</v>
      </c>
      <c r="B4" s="3" t="s">
        <v>4</v>
      </c>
      <c r="C4" s="3" t="s">
        <v>11</v>
      </c>
      <c r="D4" s="3" t="s">
        <v>24</v>
      </c>
      <c r="E4" s="3" t="s">
        <v>25</v>
      </c>
      <c r="F4" s="3" t="s">
        <v>26</v>
      </c>
      <c r="G4" s="3" t="s">
        <v>27</v>
      </c>
      <c r="H4" s="3" t="s">
        <v>28</v>
      </c>
    </row>
    <row r="5" spans="1:8" x14ac:dyDescent="0.25">
      <c r="A5">
        <v>1000000</v>
      </c>
      <c r="B5">
        <v>1</v>
      </c>
      <c r="C5">
        <v>13475923</v>
      </c>
      <c r="D5">
        <v>4484332</v>
      </c>
      <c r="E5">
        <v>13411659</v>
      </c>
      <c r="F5">
        <v>4477166</v>
      </c>
      <c r="G5">
        <v>12418927</v>
      </c>
      <c r="H5">
        <v>10181919</v>
      </c>
    </row>
    <row r="6" spans="1:8" x14ac:dyDescent="0.25">
      <c r="A6">
        <v>1000000</v>
      </c>
      <c r="B6">
        <v>2</v>
      </c>
      <c r="C6">
        <v>21052204</v>
      </c>
      <c r="D6">
        <v>7353722</v>
      </c>
      <c r="E6">
        <v>21836275</v>
      </c>
      <c r="F6">
        <v>7348845</v>
      </c>
      <c r="G6">
        <v>12531031</v>
      </c>
      <c r="H6">
        <v>10632963</v>
      </c>
    </row>
    <row r="7" spans="1:8" x14ac:dyDescent="0.25">
      <c r="A7">
        <v>1000000</v>
      </c>
      <c r="B7">
        <v>4</v>
      </c>
      <c r="C7">
        <v>37259617</v>
      </c>
      <c r="D7">
        <v>14507215</v>
      </c>
      <c r="E7">
        <v>38206688</v>
      </c>
      <c r="F7">
        <v>14122772</v>
      </c>
      <c r="G7">
        <v>12752476</v>
      </c>
      <c r="H7">
        <v>10916725</v>
      </c>
    </row>
    <row r="8" spans="1:8" x14ac:dyDescent="0.25">
      <c r="A8">
        <v>1000000</v>
      </c>
      <c r="B8">
        <v>8</v>
      </c>
      <c r="C8">
        <v>73732728</v>
      </c>
      <c r="D8">
        <v>31442371</v>
      </c>
      <c r="E8">
        <v>75793603</v>
      </c>
      <c r="F8">
        <v>29090297</v>
      </c>
      <c r="G8">
        <v>13923896</v>
      </c>
      <c r="H8">
        <v>10353425</v>
      </c>
    </row>
    <row r="9" spans="1:8" x14ac:dyDescent="0.25">
      <c r="A9">
        <v>1000000</v>
      </c>
      <c r="B9">
        <v>16</v>
      </c>
      <c r="C9">
        <v>137188659</v>
      </c>
      <c r="D9">
        <v>60807799</v>
      </c>
      <c r="E9">
        <v>143683481</v>
      </c>
      <c r="F9">
        <v>58174380</v>
      </c>
      <c r="G9">
        <v>19658464</v>
      </c>
      <c r="H9">
        <v>16727964</v>
      </c>
    </row>
    <row r="10" spans="1:8" x14ac:dyDescent="0.25">
      <c r="A10">
        <v>1000000</v>
      </c>
      <c r="B10">
        <v>32</v>
      </c>
      <c r="C10">
        <v>280203421</v>
      </c>
      <c r="D10">
        <v>139920278</v>
      </c>
      <c r="E10">
        <v>354389424</v>
      </c>
      <c r="F10">
        <v>116700794</v>
      </c>
      <c r="G10">
        <v>31267267</v>
      </c>
      <c r="H10">
        <v>30284594</v>
      </c>
    </row>
    <row r="11" spans="1:8" x14ac:dyDescent="0.25">
      <c r="A11">
        <v>1000000</v>
      </c>
      <c r="B11">
        <v>64</v>
      </c>
      <c r="C11">
        <v>1602586792</v>
      </c>
      <c r="D11">
        <v>1563943803</v>
      </c>
      <c r="E11">
        <v>716333460</v>
      </c>
      <c r="F11">
        <v>244198622</v>
      </c>
      <c r="G11">
        <v>64316381</v>
      </c>
      <c r="H11">
        <v>61945587</v>
      </c>
    </row>
    <row r="12" spans="1:8" x14ac:dyDescent="0.25">
      <c r="A12">
        <v>1000000</v>
      </c>
      <c r="B12">
        <v>128</v>
      </c>
      <c r="C12">
        <v>2846732926</v>
      </c>
      <c r="D12">
        <v>2888487082</v>
      </c>
      <c r="E12">
        <v>1372324581</v>
      </c>
      <c r="F12">
        <v>467114833</v>
      </c>
      <c r="G12">
        <v>116699930</v>
      </c>
      <c r="H12">
        <v>116219045</v>
      </c>
    </row>
    <row r="14" spans="1:8" x14ac:dyDescent="0.25">
      <c r="A14" s="3"/>
      <c r="B14" s="3"/>
      <c r="C14" s="9" t="s">
        <v>1</v>
      </c>
      <c r="D14" s="9"/>
      <c r="E14" s="9"/>
      <c r="F14" s="9"/>
      <c r="G14" s="9"/>
      <c r="H14" s="9"/>
    </row>
    <row r="15" spans="1:8" x14ac:dyDescent="0.25">
      <c r="A15" s="3" t="str">
        <f>A4</f>
        <v>rows</v>
      </c>
      <c r="B15" s="3" t="str">
        <f>B4</f>
        <v>columns</v>
      </c>
      <c r="C15" s="3" t="str">
        <f t="shared" ref="C15:H15" si="0">C4</f>
        <v>col store (by field)</v>
      </c>
      <c r="D15" s="3" t="str">
        <f t="shared" si="0"/>
        <v>col store (inlined)</v>
      </c>
      <c r="E15" s="3" t="str">
        <f t="shared" si="0"/>
        <v>row store (by field)</v>
      </c>
      <c r="F15" s="3" t="str">
        <f t="shared" si="0"/>
        <v>row store (inlined)</v>
      </c>
      <c r="G15" s="3" t="str">
        <f t="shared" si="0"/>
        <v>row store (row insert)</v>
      </c>
      <c r="H15" s="3" t="str">
        <f t="shared" si="0"/>
        <v>row store (inlined row insert)</v>
      </c>
    </row>
    <row r="16" spans="1:8" x14ac:dyDescent="0.25">
      <c r="A16">
        <f t="shared" ref="A16:B23" si="1">A5</f>
        <v>1000000</v>
      </c>
      <c r="B16">
        <f t="shared" si="1"/>
        <v>1</v>
      </c>
      <c r="C16" s="4">
        <f>C5*NUMBERS!$C$3</f>
        <v>13.475923</v>
      </c>
      <c r="D16" s="4">
        <f>D5*NUMBERS!$C$3</f>
        <v>4.4843320000000002</v>
      </c>
      <c r="E16" s="4">
        <f>E5*NUMBERS!$C$3</f>
        <v>13.411659</v>
      </c>
      <c r="F16" s="4">
        <f>F5*NUMBERS!$C$3</f>
        <v>4.4771659999999995</v>
      </c>
      <c r="G16" s="4">
        <f>G5*NUMBERS!$C$3</f>
        <v>12.418927</v>
      </c>
      <c r="H16" s="4">
        <f>H5*NUMBERS!$C$3</f>
        <v>10.181918999999999</v>
      </c>
    </row>
    <row r="17" spans="1:8" x14ac:dyDescent="0.25">
      <c r="A17">
        <f t="shared" si="1"/>
        <v>1000000</v>
      </c>
      <c r="B17">
        <f t="shared" si="1"/>
        <v>2</v>
      </c>
      <c r="C17" s="4">
        <f>C6*NUMBERS!$C$3</f>
        <v>21.052204</v>
      </c>
      <c r="D17" s="4">
        <f>D6*NUMBERS!$C$3</f>
        <v>7.3537219999999994</v>
      </c>
      <c r="E17" s="4">
        <f>E6*NUMBERS!$C$3</f>
        <v>21.836275000000001</v>
      </c>
      <c r="F17" s="4">
        <f>F6*NUMBERS!$C$3</f>
        <v>7.3488449999999998</v>
      </c>
      <c r="G17" s="4">
        <f>G6*NUMBERS!$C$3</f>
        <v>12.531030999999999</v>
      </c>
      <c r="H17" s="4">
        <f>H6*NUMBERS!$C$3</f>
        <v>10.632963</v>
      </c>
    </row>
    <row r="18" spans="1:8" x14ac:dyDescent="0.25">
      <c r="A18">
        <f t="shared" si="1"/>
        <v>1000000</v>
      </c>
      <c r="B18">
        <f t="shared" si="1"/>
        <v>4</v>
      </c>
      <c r="C18" s="4">
        <f>C7*NUMBERS!$C$3</f>
        <v>37.259616999999999</v>
      </c>
      <c r="D18" s="4">
        <f>D7*NUMBERS!$C$3</f>
        <v>14.507214999999999</v>
      </c>
      <c r="E18" s="4">
        <f>E7*NUMBERS!$C$3</f>
        <v>38.206688</v>
      </c>
      <c r="F18" s="4">
        <f>F7*NUMBERS!$C$3</f>
        <v>14.122771999999999</v>
      </c>
      <c r="G18" s="4">
        <f>G7*NUMBERS!$C$3</f>
        <v>12.752476</v>
      </c>
      <c r="H18" s="4">
        <f>H7*NUMBERS!$C$3</f>
        <v>10.916725</v>
      </c>
    </row>
    <row r="19" spans="1:8" x14ac:dyDescent="0.25">
      <c r="A19">
        <f t="shared" si="1"/>
        <v>1000000</v>
      </c>
      <c r="B19">
        <f t="shared" si="1"/>
        <v>8</v>
      </c>
      <c r="C19" s="4">
        <f>C8*NUMBERS!$C$3</f>
        <v>73.732727999999994</v>
      </c>
      <c r="D19" s="4">
        <f>D8*NUMBERS!$C$3</f>
        <v>31.442370999999998</v>
      </c>
      <c r="E19" s="4">
        <f>E8*NUMBERS!$C$3</f>
        <v>75.79360299999999</v>
      </c>
      <c r="F19" s="4">
        <f>F8*NUMBERS!$C$3</f>
        <v>29.090297</v>
      </c>
      <c r="G19" s="4">
        <f>G8*NUMBERS!$C$3</f>
        <v>13.923895999999999</v>
      </c>
      <c r="H19" s="4">
        <f>H8*NUMBERS!$C$3</f>
        <v>10.353425</v>
      </c>
    </row>
    <row r="20" spans="1:8" x14ac:dyDescent="0.25">
      <c r="A20">
        <f t="shared" si="1"/>
        <v>1000000</v>
      </c>
      <c r="B20">
        <f t="shared" si="1"/>
        <v>16</v>
      </c>
      <c r="C20" s="4">
        <f>C9*NUMBERS!$C$3</f>
        <v>137.188659</v>
      </c>
      <c r="D20" s="4">
        <f>D9*NUMBERS!$C$3</f>
        <v>60.807798999999996</v>
      </c>
      <c r="E20" s="4">
        <f>E9*NUMBERS!$C$3</f>
        <v>143.683481</v>
      </c>
      <c r="F20" s="4">
        <f>F9*NUMBERS!$C$3</f>
        <v>58.174379999999999</v>
      </c>
      <c r="G20" s="4">
        <f>G9*NUMBERS!$C$3</f>
        <v>19.658463999999999</v>
      </c>
      <c r="H20" s="4">
        <f>H9*NUMBERS!$C$3</f>
        <v>16.727964</v>
      </c>
    </row>
    <row r="21" spans="1:8" x14ac:dyDescent="0.25">
      <c r="A21">
        <f t="shared" si="1"/>
        <v>1000000</v>
      </c>
      <c r="B21">
        <f t="shared" si="1"/>
        <v>32</v>
      </c>
      <c r="C21" s="4">
        <f>C10*NUMBERS!$C$3</f>
        <v>280.20342099999999</v>
      </c>
      <c r="D21" s="4">
        <f>D10*NUMBERS!$C$3</f>
        <v>139.920278</v>
      </c>
      <c r="E21" s="4">
        <f>E10*NUMBERS!$C$3</f>
        <v>354.38942399999996</v>
      </c>
      <c r="F21" s="4">
        <f>F10*NUMBERS!$C$3</f>
        <v>116.70079399999999</v>
      </c>
      <c r="G21" s="4">
        <f>G10*NUMBERS!$C$3</f>
        <v>31.267266999999997</v>
      </c>
      <c r="H21" s="4">
        <f>H10*NUMBERS!$C$3</f>
        <v>30.284593999999998</v>
      </c>
    </row>
    <row r="22" spans="1:8" x14ac:dyDescent="0.25">
      <c r="A22">
        <f t="shared" si="1"/>
        <v>1000000</v>
      </c>
      <c r="B22">
        <f t="shared" si="1"/>
        <v>64</v>
      </c>
      <c r="C22" s="4">
        <f>C11*NUMBERS!$C$3</f>
        <v>1602.5867919999998</v>
      </c>
      <c r="D22" s="4">
        <f>D11*NUMBERS!$C$3</f>
        <v>1563.9438029999999</v>
      </c>
      <c r="E22" s="4">
        <f>E11*NUMBERS!$C$3</f>
        <v>716.33345999999995</v>
      </c>
      <c r="F22" s="4">
        <f>F11*NUMBERS!$C$3</f>
        <v>244.198622</v>
      </c>
      <c r="G22" s="4">
        <f>G11*NUMBERS!$C$3</f>
        <v>64.316380999999993</v>
      </c>
      <c r="H22" s="4">
        <f>H11*NUMBERS!$C$3</f>
        <v>61.945586999999996</v>
      </c>
    </row>
    <row r="23" spans="1:8" x14ac:dyDescent="0.25">
      <c r="A23">
        <f t="shared" si="1"/>
        <v>1000000</v>
      </c>
      <c r="B23">
        <f t="shared" si="1"/>
        <v>128</v>
      </c>
      <c r="C23" s="4">
        <f>C12*NUMBERS!$C$3</f>
        <v>2846.7329259999997</v>
      </c>
      <c r="D23" s="4">
        <f>D12*NUMBERS!$C$3</f>
        <v>2888.4870819999996</v>
      </c>
      <c r="E23" s="4">
        <f>E12*NUMBERS!$C$3</f>
        <v>1372.3245809999999</v>
      </c>
      <c r="F23" s="4">
        <f>F12*NUMBERS!$C$3</f>
        <v>467.11483299999998</v>
      </c>
      <c r="G23" s="4">
        <f>G12*NUMBERS!$C$3</f>
        <v>116.69992999999999</v>
      </c>
      <c r="H23" s="4">
        <f>H12*NUMBERS!$C$3</f>
        <v>116.21904499999999</v>
      </c>
    </row>
    <row r="25" spans="1:8" x14ac:dyDescent="0.25">
      <c r="A25" s="3"/>
      <c r="B25" s="3"/>
      <c r="C25" s="9" t="s">
        <v>2</v>
      </c>
      <c r="D25" s="9"/>
      <c r="E25" s="9"/>
      <c r="F25" s="9"/>
      <c r="G25" s="9"/>
      <c r="H25" s="9"/>
    </row>
    <row r="26" spans="1:8" x14ac:dyDescent="0.25">
      <c r="A26" s="3" t="str">
        <f>A4</f>
        <v>rows</v>
      </c>
      <c r="B26" s="3" t="str">
        <f t="shared" ref="B26:H26" si="2">B4</f>
        <v>columns</v>
      </c>
      <c r="C26" s="3" t="str">
        <f t="shared" si="2"/>
        <v>col store (by field)</v>
      </c>
      <c r="D26" s="3" t="str">
        <f t="shared" si="2"/>
        <v>col store (inlined)</v>
      </c>
      <c r="E26" s="3" t="str">
        <f t="shared" si="2"/>
        <v>row store (by field)</v>
      </c>
      <c r="F26" s="3" t="str">
        <f t="shared" si="2"/>
        <v>row store (inlined)</v>
      </c>
      <c r="G26" s="3" t="str">
        <f t="shared" si="2"/>
        <v>row store (row insert)</v>
      </c>
      <c r="H26" s="3" t="str">
        <f t="shared" si="2"/>
        <v>row store (inlined row insert)</v>
      </c>
    </row>
    <row r="27" spans="1:8" x14ac:dyDescent="0.25">
      <c r="A27">
        <f t="shared" ref="A27:B27" si="3">A5</f>
        <v>1000000</v>
      </c>
      <c r="B27">
        <f t="shared" si="3"/>
        <v>1</v>
      </c>
      <c r="C27" s="2">
        <f>$A27*$B27*NUMBERS!$C$2/C5*NUMBERS!$C$4</f>
        <v>0.28307502689240654</v>
      </c>
      <c r="D27" s="2">
        <f>$A27*$B27*NUMBERS!$C$2/D5*NUMBERS!$C$4</f>
        <v>0.85067235557603682</v>
      </c>
      <c r="E27" s="2">
        <f>$A27*$B27*NUMBERS!$C$2/E5*NUMBERS!$C$4</f>
        <v>0.28443142385479681</v>
      </c>
      <c r="F27" s="2">
        <f>$A27*$B27*NUMBERS!$C$2/F5*NUMBERS!$C$4</f>
        <v>0.85203391288708086</v>
      </c>
      <c r="G27" s="2">
        <f>$A27*$B27*NUMBERS!$C$2/G5*NUMBERS!$C$4</f>
        <v>0.30716802390617159</v>
      </c>
      <c r="H27" s="2">
        <f>$A27*$B27*NUMBERS!$C$2/H5*NUMBERS!$C$4</f>
        <v>0.3746540574154047</v>
      </c>
    </row>
    <row r="28" spans="1:8" x14ac:dyDescent="0.25">
      <c r="A28">
        <f t="shared" ref="A28:B28" si="4">A6</f>
        <v>1000000</v>
      </c>
      <c r="B28">
        <f t="shared" si="4"/>
        <v>2</v>
      </c>
      <c r="C28" s="2">
        <f>$A28*$B28*NUMBERS!$C$2/C6*NUMBERS!$C$4</f>
        <v>0.36240360065150423</v>
      </c>
      <c r="D28" s="2">
        <f>$A28*$B28*NUMBERS!$C$2/D6*NUMBERS!$C$4</f>
        <v>1.037487483379165</v>
      </c>
      <c r="E28" s="2">
        <f>$A28*$B28*NUMBERS!$C$2/E6*NUMBERS!$C$4</f>
        <v>0.3493908430467193</v>
      </c>
      <c r="F28" s="2">
        <f>$A28*$B28*NUMBERS!$C$2/F6*NUMBERS!$C$4</f>
        <v>1.0381760033379395</v>
      </c>
      <c r="G28" s="2">
        <f>$A28*$B28*NUMBERS!$C$2/G6*NUMBERS!$C$4</f>
        <v>0.60884012905642004</v>
      </c>
      <c r="H28" s="2">
        <f>$A28*$B28*NUMBERS!$C$2/H6*NUMBERS!$C$4</f>
        <v>0.71752290789030293</v>
      </c>
    </row>
    <row r="29" spans="1:8" x14ac:dyDescent="0.25">
      <c r="A29">
        <f t="shared" ref="A29:B29" si="5">A7</f>
        <v>1000000</v>
      </c>
      <c r="B29">
        <f t="shared" si="5"/>
        <v>4</v>
      </c>
      <c r="C29" s="2">
        <f>$A29*$B29*NUMBERS!$C$2/C7*NUMBERS!$C$4</f>
        <v>0.40952619192247736</v>
      </c>
      <c r="D29" s="2">
        <f>$A29*$B29*NUMBERS!$C$2/D7*NUMBERS!$C$4</f>
        <v>1.0518069155589131</v>
      </c>
      <c r="E29" s="2">
        <f>$A29*$B29*NUMBERS!$C$2/E7*NUMBERS!$C$4</f>
        <v>0.3993748178983742</v>
      </c>
      <c r="F29" s="2">
        <f>$A29*$B29*NUMBERS!$C$2/F7*NUMBERS!$C$4</f>
        <v>1.0804386746808627</v>
      </c>
      <c r="G29" s="2">
        <f>$A29*$B29*NUMBERS!$C$2/G7*NUMBERS!$C$4</f>
        <v>1.1965354071240755</v>
      </c>
      <c r="H29" s="2">
        <f>$A29*$B29*NUMBERS!$C$2/H7*NUMBERS!$C$4</f>
        <v>1.3977442009851855</v>
      </c>
    </row>
    <row r="30" spans="1:8" x14ac:dyDescent="0.25">
      <c r="A30">
        <f t="shared" ref="A30:B30" si="6">A8</f>
        <v>1000000</v>
      </c>
      <c r="B30">
        <f t="shared" si="6"/>
        <v>8</v>
      </c>
      <c r="C30" s="2">
        <f>$A30*$B30*NUMBERS!$C$2/C8*NUMBERS!$C$4</f>
        <v>0.41389460220432917</v>
      </c>
      <c r="D30" s="2">
        <f>$A30*$B30*NUMBERS!$C$2/D8*NUMBERS!$C$4</f>
        <v>0.97058768643751459</v>
      </c>
      <c r="E30" s="2">
        <f>$A30*$B30*NUMBERS!$C$2/E8*NUMBERS!$C$4</f>
        <v>0.40264055167030394</v>
      </c>
      <c r="F30" s="2">
        <f>$A30*$B30*NUMBERS!$C$2/F8*NUMBERS!$C$4</f>
        <v>1.0490638210053338</v>
      </c>
      <c r="G30" s="2">
        <f>$A30*$B30*NUMBERS!$C$2/G8*NUMBERS!$C$4</f>
        <v>2.1917413147153639</v>
      </c>
      <c r="H30" s="2">
        <f>$A30*$B30*NUMBERS!$C$2/H8*NUMBERS!$C$4</f>
        <v>2.9475828650905376</v>
      </c>
    </row>
    <row r="31" spans="1:8" x14ac:dyDescent="0.25">
      <c r="A31">
        <f t="shared" ref="A31:B31" si="7">A9</f>
        <v>1000000</v>
      </c>
      <c r="B31">
        <f t="shared" si="7"/>
        <v>16</v>
      </c>
      <c r="C31" s="2">
        <f>$A31*$B31*NUMBERS!$C$2/C9*NUMBERS!$C$4</f>
        <v>0.44489943042595087</v>
      </c>
      <c r="D31" s="2">
        <f>$A31*$B31*NUMBERS!$C$2/D9*NUMBERS!$C$4</f>
        <v>1.0037389488476633</v>
      </c>
      <c r="E31" s="2">
        <f>$A31*$B31*NUMBERS!$C$2/E9*NUMBERS!$C$4</f>
        <v>0.42478895851639337</v>
      </c>
      <c r="F31" s="2">
        <f>$A31*$B31*NUMBERS!$C$2/F9*NUMBERS!$C$4</f>
        <v>1.049175878625608</v>
      </c>
      <c r="G31" s="2">
        <f>$A31*$B31*NUMBERS!$C$2/G9*NUMBERS!$C$4</f>
        <v>3.1047774765108809</v>
      </c>
      <c r="H31" s="2">
        <f>$A31*$B31*NUMBERS!$C$2/H9*NUMBERS!$C$4</f>
        <v>3.6486900766883528</v>
      </c>
    </row>
    <row r="32" spans="1:8" x14ac:dyDescent="0.25">
      <c r="A32">
        <f t="shared" ref="A32:B32" si="8">A10</f>
        <v>1000000</v>
      </c>
      <c r="B32">
        <f t="shared" si="8"/>
        <v>32</v>
      </c>
      <c r="C32" s="2">
        <f>$A32*$B32*NUMBERS!$C$2/C10*NUMBERS!$C$4</f>
        <v>0.43564890130302869</v>
      </c>
      <c r="D32" s="2">
        <f>$A32*$B32*NUMBERS!$C$2/D10*NUMBERS!$C$4</f>
        <v>0.87242760123732743</v>
      </c>
      <c r="E32" s="2">
        <f>$A32*$B32*NUMBERS!$C$2/E10*NUMBERS!$C$4</f>
        <v>0.34445247017303765</v>
      </c>
      <c r="F32" s="2">
        <f>$A32*$B32*NUMBERS!$C$2/F10*NUMBERS!$C$4</f>
        <v>1.0460109851523376</v>
      </c>
      <c r="G32" s="2">
        <f>$A32*$B32*NUMBERS!$C$2/G10*NUMBERS!$C$4</f>
        <v>3.9040928169385571</v>
      </c>
      <c r="H32" s="2">
        <f>$A32*$B32*NUMBERS!$C$2/H10*NUMBERS!$C$4</f>
        <v>4.0307726265044197</v>
      </c>
    </row>
    <row r="33" spans="1:8" x14ac:dyDescent="0.25">
      <c r="A33">
        <f>A11</f>
        <v>1000000</v>
      </c>
      <c r="B33">
        <f t="shared" ref="B33" si="9">B11</f>
        <v>64</v>
      </c>
      <c r="C33" s="2">
        <f>$A33*$B33*NUMBERS!$C$2/C11*NUMBERS!$C$4</f>
        <v>0.15234159311603762</v>
      </c>
      <c r="D33" s="2">
        <f>$A33*$B33*NUMBERS!$C$2/D11*NUMBERS!$C$4</f>
        <v>0.1561057529891309</v>
      </c>
      <c r="E33" s="2">
        <f>$A33*$B33*NUMBERS!$C$2/E11*NUMBERS!$C$4</f>
        <v>0.34081979780757415</v>
      </c>
      <c r="F33" s="2">
        <f>$A33*$B33*NUMBERS!$C$2/F11*NUMBERS!$C$4</f>
        <v>0.99976250070731365</v>
      </c>
      <c r="G33" s="2">
        <f>$A33*$B33*NUMBERS!$C$2/G11*NUMBERS!$C$4</f>
        <v>3.7959322524692429</v>
      </c>
      <c r="H33" s="2">
        <f>$A33*$B33*NUMBERS!$C$2/H11*NUMBERS!$C$4</f>
        <v>3.9412109372698332</v>
      </c>
    </row>
    <row r="34" spans="1:8" x14ac:dyDescent="0.25">
      <c r="A34">
        <f t="shared" ref="A34:B34" si="10">A12</f>
        <v>1000000</v>
      </c>
      <c r="B34">
        <f t="shared" si="10"/>
        <v>128</v>
      </c>
      <c r="C34" s="2">
        <f>$A34*$B34*NUMBERS!$C$2/C12*NUMBERS!$C$4</f>
        <v>0.17152337879693319</v>
      </c>
      <c r="D34" s="2">
        <f>$A34*$B34*NUMBERS!$C$2/D12*NUMBERS!$C$4</f>
        <v>0.16904394450741739</v>
      </c>
      <c r="E34" s="2">
        <f>$A34*$B34*NUMBERS!$C$2/E12*NUMBERS!$C$4</f>
        <v>0.3558059490883666</v>
      </c>
      <c r="F34" s="2">
        <f>$A34*$B34*NUMBERS!$C$2/F12*NUMBERS!$C$4</f>
        <v>1.0453130911387694</v>
      </c>
      <c r="G34" s="2">
        <f>$A34*$B34*NUMBERS!$C$2/G12*NUMBERS!$C$4</f>
        <v>4.1840749176113476</v>
      </c>
      <c r="H34" s="2">
        <f>$A34*$B34*NUMBERS!$C$2/H12*NUMBERS!$C$4</f>
        <v>4.2013875608769631</v>
      </c>
    </row>
  </sheetData>
  <mergeCells count="3">
    <mergeCell ref="C3:H3"/>
    <mergeCell ref="C14:H14"/>
    <mergeCell ref="C25:H25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5" sqref="A5"/>
    </sheetView>
  </sheetViews>
  <sheetFormatPr baseColWidth="10" defaultColWidth="11" defaultRowHeight="16" x14ac:dyDescent="0.2"/>
  <cols>
    <col min="1" max="1" width="8.1640625" bestFit="1" customWidth="1"/>
    <col min="2" max="2" width="8" bestFit="1" customWidth="1"/>
    <col min="3" max="4" width="19" customWidth="1"/>
    <col min="6" max="7" width="19" customWidth="1"/>
    <col min="9" max="10" width="19" customWidth="1"/>
  </cols>
  <sheetData>
    <row r="1" spans="1:10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25">
      <c r="A3" s="3"/>
      <c r="B3" s="3"/>
      <c r="C3" s="9" t="s">
        <v>0</v>
      </c>
      <c r="D3" s="9"/>
      <c r="E3" s="3"/>
      <c r="F3" s="9" t="s">
        <v>1</v>
      </c>
      <c r="G3" s="9"/>
      <c r="H3" s="3"/>
      <c r="I3" s="9" t="s">
        <v>2</v>
      </c>
      <c r="J3" s="9"/>
    </row>
    <row r="4" spans="1:10" x14ac:dyDescent="0.25">
      <c r="A4" s="3" t="s">
        <v>3</v>
      </c>
      <c r="B4" s="3" t="s">
        <v>4</v>
      </c>
      <c r="C4" s="3" t="s">
        <v>10</v>
      </c>
      <c r="D4" s="3" t="s">
        <v>11</v>
      </c>
      <c r="E4" s="3"/>
      <c r="F4" s="3" t="str">
        <f>C4</f>
        <v>row store (row update)</v>
      </c>
      <c r="G4" s="3" t="str">
        <f>D4</f>
        <v>col store (by field)</v>
      </c>
      <c r="H4" s="3"/>
      <c r="I4" s="3" t="str">
        <f>C4</f>
        <v>row store (row update)</v>
      </c>
      <c r="J4" s="3" t="str">
        <f>D4</f>
        <v>col store (by field)</v>
      </c>
    </row>
    <row r="5" spans="1:10" x14ac:dyDescent="0.25">
      <c r="A5">
        <v>1000000</v>
      </c>
      <c r="B5">
        <v>1</v>
      </c>
      <c r="C5">
        <v>29802071</v>
      </c>
      <c r="D5">
        <v>29466051</v>
      </c>
      <c r="F5" s="4">
        <f>C5*NUMBERS!$C$3</f>
        <v>29.802070999999998</v>
      </c>
      <c r="G5" s="4">
        <f>D5*NUMBERS!$C$3</f>
        <v>29.466051</v>
      </c>
      <c r="I5" s="2">
        <f>$A5*$B5*NUMBERS!$C$2/C5*NUMBERS!$C$4</f>
        <v>0.12800107971103752</v>
      </c>
      <c r="J5" s="2">
        <f>$A5*$B5*NUMBERS!$C$2/D5*NUMBERS!$C$4</f>
        <v>0.12946075691055445</v>
      </c>
    </row>
    <row r="6" spans="1:10" x14ac:dyDescent="0.25">
      <c r="A6">
        <v>1000000</v>
      </c>
      <c r="B6">
        <v>2</v>
      </c>
      <c r="C6">
        <v>33717821</v>
      </c>
      <c r="D6">
        <v>50473601</v>
      </c>
      <c r="F6" s="4">
        <f>C6*NUMBERS!$C$3</f>
        <v>33.717821000000001</v>
      </c>
      <c r="G6" s="4">
        <f>D6*NUMBERS!$C$3</f>
        <v>50.473600999999995</v>
      </c>
      <c r="I6" s="2">
        <f>$A6*$B6*NUMBERS!$C$2/C6*NUMBERS!$C$4</f>
        <v>0.22627187359616149</v>
      </c>
      <c r="J6" s="2">
        <f>$A6*$B6*NUMBERS!$C$2/D6*NUMBERS!$C$4</f>
        <v>0.15115613667528893</v>
      </c>
    </row>
    <row r="7" spans="1:10" x14ac:dyDescent="0.25">
      <c r="A7">
        <v>1000000</v>
      </c>
      <c r="B7">
        <v>4</v>
      </c>
      <c r="C7">
        <v>51320797</v>
      </c>
      <c r="D7">
        <v>96980990</v>
      </c>
      <c r="F7" s="4">
        <f>C7*NUMBERS!$C$3</f>
        <v>51.320796999999999</v>
      </c>
      <c r="G7" s="4">
        <f>D7*NUMBERS!$C$3</f>
        <v>96.980989999999991</v>
      </c>
      <c r="I7" s="2">
        <f>$A7*$B7*NUMBERS!$C$2/C7*NUMBERS!$C$4</f>
        <v>0.29732174779943499</v>
      </c>
      <c r="J7" s="2">
        <f>$A7*$B7*NUMBERS!$C$2/D7*NUMBERS!$C$4</f>
        <v>0.1573379387290231</v>
      </c>
    </row>
    <row r="8" spans="1:10" x14ac:dyDescent="0.25">
      <c r="A8">
        <v>1000000</v>
      </c>
      <c r="B8">
        <v>8</v>
      </c>
      <c r="C8">
        <v>100008512</v>
      </c>
      <c r="D8">
        <v>534025736</v>
      </c>
      <c r="F8" s="4">
        <f>C8*NUMBERS!$C$3</f>
        <v>100.008512</v>
      </c>
      <c r="G8" s="4">
        <f>D8*NUMBERS!$C$3</f>
        <v>534.02573599999994</v>
      </c>
      <c r="I8" s="2">
        <f>$A8*$B8*NUMBERS!$C$2/C8*NUMBERS!$C$4</f>
        <v>0.30514980689843685</v>
      </c>
      <c r="J8" s="2">
        <f>$A8*$B8*NUMBERS!$C$2/D8*NUMBERS!$C$4</f>
        <v>5.7146268555491493E-2</v>
      </c>
    </row>
    <row r="9" spans="1:10" x14ac:dyDescent="0.25">
      <c r="A9">
        <v>1000000</v>
      </c>
      <c r="B9">
        <v>16</v>
      </c>
      <c r="C9">
        <v>134546128</v>
      </c>
      <c r="D9">
        <v>1613834186</v>
      </c>
      <c r="F9" s="4">
        <f>C9*NUMBERS!$C$3</f>
        <v>134.54612799999998</v>
      </c>
      <c r="G9" s="4">
        <f>D9*NUMBERS!$C$3</f>
        <v>1613.8341859999998</v>
      </c>
      <c r="I9" s="2">
        <f>$A9*$B9*NUMBERS!$C$2/C9*NUMBERS!$C$4</f>
        <v>0.45363740419196602</v>
      </c>
      <c r="J9" s="2">
        <f>$A9*$B9*NUMBERS!$C$2/D9*NUMBERS!$C$4</f>
        <v>3.781996736683331E-2</v>
      </c>
    </row>
    <row r="10" spans="1:10" x14ac:dyDescent="0.25">
      <c r="A10">
        <v>1000000</v>
      </c>
      <c r="B10">
        <v>32</v>
      </c>
      <c r="C10">
        <v>241177746</v>
      </c>
      <c r="D10">
        <v>3864988565</v>
      </c>
      <c r="F10" s="4">
        <f>C10*NUMBERS!$C$3</f>
        <v>241.17774599999998</v>
      </c>
      <c r="G10" s="4">
        <f>D10*NUMBERS!$C$3</f>
        <v>3864.9885649999997</v>
      </c>
      <c r="I10" s="2">
        <f>$A10*$B10*NUMBERS!$C$2/C10*NUMBERS!$C$4</f>
        <v>0.50614252154093853</v>
      </c>
      <c r="J10" s="2">
        <f>$A10*$B10*NUMBERS!$C$2/D10*NUMBERS!$C$4</f>
        <v>3.1583615435612548E-2</v>
      </c>
    </row>
    <row r="11" spans="1:10" x14ac:dyDescent="0.25">
      <c r="A11">
        <v>1000000</v>
      </c>
      <c r="B11">
        <v>64</v>
      </c>
      <c r="C11">
        <v>505929644</v>
      </c>
      <c r="D11">
        <v>8329906074</v>
      </c>
      <c r="F11" s="4">
        <f>C11*NUMBERS!$C$3</f>
        <v>505.929644</v>
      </c>
      <c r="G11" s="4">
        <f>D11*NUMBERS!$C$3</f>
        <v>8329.9060740000004</v>
      </c>
      <c r="I11" s="2">
        <f>$A11*$B11*NUMBERS!$C$2/C11*NUMBERS!$C$4</f>
        <v>0.48255845036034295</v>
      </c>
      <c r="J11" s="2">
        <f>$A11*$B11*NUMBERS!$C$2/D11*NUMBERS!$C$4</f>
        <v>2.9308928916021295E-2</v>
      </c>
    </row>
    <row r="12" spans="1:10" x14ac:dyDescent="0.25">
      <c r="A12">
        <v>1000000</v>
      </c>
      <c r="B12">
        <v>128</v>
      </c>
      <c r="C12">
        <v>515972511</v>
      </c>
      <c r="D12">
        <v>17065436226</v>
      </c>
      <c r="F12" s="4">
        <f>C12*NUMBERS!$C$3</f>
        <v>515.97251099999994</v>
      </c>
      <c r="G12" s="4">
        <f>D12*NUMBERS!$C$3</f>
        <v>17065.436225999998</v>
      </c>
      <c r="I12" s="2">
        <f>$A12*$B12*NUMBERS!$C$2/C12*NUMBERS!$C$4</f>
        <v>0.94633190642979814</v>
      </c>
      <c r="J12" s="2">
        <f>$A12*$B12*NUMBERS!$C$2/D12*NUMBERS!$C$4</f>
        <v>2.8612292327815234E-2</v>
      </c>
    </row>
  </sheetData>
  <mergeCells count="3">
    <mergeCell ref="C3:D3"/>
    <mergeCell ref="F3:G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26" zoomScale="40" workbookViewId="0">
      <selection activeCell="F72" sqref="F72"/>
    </sheetView>
  </sheetViews>
  <sheetFormatPr baseColWidth="10" defaultColWidth="11" defaultRowHeight="16" x14ac:dyDescent="0.2"/>
  <cols>
    <col min="1" max="1" width="8.1640625" customWidth="1"/>
    <col min="2" max="2" width="8" bestFit="1" customWidth="1"/>
    <col min="3" max="3" width="6.83203125" bestFit="1" customWidth="1"/>
    <col min="4" max="5" width="10.1640625" customWidth="1"/>
    <col min="6" max="6" width="11.1640625" bestFit="1" customWidth="1"/>
    <col min="7" max="7" width="5.5" customWidth="1"/>
    <col min="11" max="11" width="5.5" customWidth="1"/>
  </cols>
  <sheetData>
    <row r="1" spans="1:14" x14ac:dyDescent="0.25">
      <c r="A1" s="3" t="s">
        <v>9</v>
      </c>
    </row>
    <row r="2" spans="1:14" x14ac:dyDescent="0.25">
      <c r="A2" s="3"/>
    </row>
    <row r="3" spans="1:14" x14ac:dyDescent="0.25">
      <c r="A3" s="3"/>
      <c r="B3" s="3"/>
      <c r="C3" s="3"/>
      <c r="D3" s="9" t="s">
        <v>0</v>
      </c>
      <c r="E3" s="9"/>
      <c r="F3" s="9"/>
      <c r="G3" s="3"/>
      <c r="H3" s="9" t="s">
        <v>1</v>
      </c>
      <c r="I3" s="9"/>
      <c r="J3" s="9"/>
      <c r="K3" s="3"/>
      <c r="L3" s="9" t="s">
        <v>2</v>
      </c>
      <c r="M3" s="9"/>
      <c r="N3" s="9"/>
    </row>
    <row r="4" spans="1:14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/>
      <c r="H4" s="3" t="str">
        <f>D4</f>
        <v>row copy</v>
      </c>
      <c r="I4" s="3" t="str">
        <f t="shared" ref="I4:J4" si="0">E4</f>
        <v>row store</v>
      </c>
      <c r="J4" s="3" t="str">
        <f t="shared" si="0"/>
        <v>col store</v>
      </c>
      <c r="K4" s="3"/>
      <c r="L4" s="3" t="str">
        <f>D4</f>
        <v>row copy</v>
      </c>
      <c r="M4" s="3" t="str">
        <f t="shared" ref="M4:N4" si="1">E4</f>
        <v>row store</v>
      </c>
      <c r="N4" s="3" t="str">
        <f t="shared" si="1"/>
        <v>col store</v>
      </c>
    </row>
    <row r="5" spans="1:14" x14ac:dyDescent="0.25">
      <c r="A5">
        <v>1000000</v>
      </c>
      <c r="B5">
        <v>16</v>
      </c>
      <c r="C5">
        <v>1</v>
      </c>
      <c r="D5">
        <v>135327968</v>
      </c>
      <c r="E5">
        <v>137210681</v>
      </c>
      <c r="F5">
        <v>30613527</v>
      </c>
      <c r="H5" s="4">
        <f>D5*NUMBERS!$C$3</f>
        <v>135.327968</v>
      </c>
      <c r="I5" s="4">
        <f>E5*NUMBERS!$C$3</f>
        <v>137.21068099999999</v>
      </c>
      <c r="J5" s="4">
        <f>F5*NUMBERS!$C$3</f>
        <v>30.613526999999998</v>
      </c>
      <c r="L5" s="2">
        <f>$A5*$C5*NUMBERS!$C$2/D5*NUMBERS!$C$4</f>
        <v>2.8188535762430127E-2</v>
      </c>
      <c r="M5" s="2">
        <f>$A5*$C5*NUMBERS!$C$2/E5*NUMBERS!$C$4</f>
        <v>2.7801751567904542E-2</v>
      </c>
      <c r="N5" s="2">
        <f>$A5*$C5*NUMBERS!$C$2/F5*NUMBERS!$C$4</f>
        <v>0.12460822516873014</v>
      </c>
    </row>
    <row r="6" spans="1:14" x14ac:dyDescent="0.25">
      <c r="A6">
        <v>1000000</v>
      </c>
      <c r="B6">
        <v>16</v>
      </c>
      <c r="C6">
        <v>2</v>
      </c>
      <c r="D6">
        <v>134608541</v>
      </c>
      <c r="E6">
        <v>141831571</v>
      </c>
      <c r="F6">
        <v>52962790</v>
      </c>
      <c r="H6" s="4">
        <f>D6*NUMBERS!$C$3</f>
        <v>134.608541</v>
      </c>
      <c r="I6" s="4">
        <f>E6*NUMBERS!$C$3</f>
        <v>141.831571</v>
      </c>
      <c r="J6" s="4">
        <f>F6*NUMBERS!$C$3</f>
        <v>52.962789999999998</v>
      </c>
      <c r="L6" s="2">
        <f>$A6*$C6*NUMBERS!$C$2/D6*NUMBERS!$C$4</f>
        <v>5.6678383664005391E-2</v>
      </c>
      <c r="M6" s="2">
        <f>$A6*$C6*NUMBERS!$C$2/E6*NUMBERS!$C$4</f>
        <v>5.3791934175572237E-2</v>
      </c>
      <c r="N6" s="2">
        <f>$A6*$C6*NUMBERS!$C$2/F6*NUMBERS!$C$4</f>
        <v>0.14405197557096219</v>
      </c>
    </row>
    <row r="7" spans="1:14" x14ac:dyDescent="0.25">
      <c r="A7">
        <v>1000000</v>
      </c>
      <c r="B7">
        <v>16</v>
      </c>
      <c r="C7">
        <v>4</v>
      </c>
      <c r="D7">
        <v>136000439</v>
      </c>
      <c r="E7">
        <v>227241508</v>
      </c>
      <c r="F7">
        <v>101167004</v>
      </c>
      <c r="H7" s="4">
        <f>D7*NUMBERS!$C$3</f>
        <v>136.000439</v>
      </c>
      <c r="I7" s="4">
        <f>E7*NUMBERS!$C$3</f>
        <v>227.24150799999998</v>
      </c>
      <c r="J7" s="4">
        <f>F7*NUMBERS!$C$3</f>
        <v>101.16700399999999</v>
      </c>
      <c r="L7" s="2">
        <f>$A7*$C7*NUMBERS!$C$2/D7*NUMBERS!$C$4</f>
        <v>0.11219661623665789</v>
      </c>
      <c r="M7" s="2">
        <f>$A7*$C7*NUMBERS!$C$2/E7*NUMBERS!$C$4</f>
        <v>6.7147895632253943E-2</v>
      </c>
      <c r="N7" s="2">
        <f>$A7*$C7*NUMBERS!$C$2/F7*NUMBERS!$C$4</f>
        <v>0.15082772504066641</v>
      </c>
    </row>
    <row r="8" spans="1:14" x14ac:dyDescent="0.25">
      <c r="A8">
        <v>1000000</v>
      </c>
      <c r="B8">
        <v>16</v>
      </c>
      <c r="C8">
        <v>8</v>
      </c>
      <c r="D8">
        <v>135123165</v>
      </c>
      <c r="E8">
        <v>254397134</v>
      </c>
      <c r="F8">
        <v>540275817</v>
      </c>
      <c r="H8" s="4">
        <f>D8*NUMBERS!$C$3</f>
        <v>135.123165</v>
      </c>
      <c r="I8" s="4">
        <f>E8*NUMBERS!$C$3</f>
        <v>254.39713399999999</v>
      </c>
      <c r="J8" s="4">
        <f>F8*NUMBERS!$C$3</f>
        <v>540.27581699999996</v>
      </c>
      <c r="L8" s="2">
        <f>$A8*$C8*NUMBERS!$C$2/D8*NUMBERS!$C$4</f>
        <v>0.22585008369956402</v>
      </c>
      <c r="M8" s="2">
        <f>$A8*$C8*NUMBERS!$C$2/E8*NUMBERS!$C$4</f>
        <v>0.11996038495072041</v>
      </c>
      <c r="N8" s="2">
        <f>$A8*$C8*NUMBERS!$C$2/F8*NUMBERS!$C$4</f>
        <v>5.6485182502625318E-2</v>
      </c>
    </row>
    <row r="9" spans="1:14" x14ac:dyDescent="0.25">
      <c r="A9">
        <v>1000000</v>
      </c>
      <c r="B9">
        <v>16</v>
      </c>
      <c r="C9">
        <v>16</v>
      </c>
      <c r="D9">
        <v>135063072</v>
      </c>
      <c r="E9">
        <v>331879643</v>
      </c>
      <c r="F9">
        <v>1633617824</v>
      </c>
      <c r="H9" s="4">
        <f>D9*NUMBERS!$C$3</f>
        <v>135.06307200000001</v>
      </c>
      <c r="I9" s="4">
        <f>E9*NUMBERS!$C$3</f>
        <v>331.87964299999999</v>
      </c>
      <c r="J9" s="4">
        <f>F9*NUMBERS!$C$3</f>
        <v>1633.6178239999999</v>
      </c>
      <c r="L9" s="2">
        <f>$A9*$C9*NUMBERS!$C$2/D9*NUMBERS!$C$4</f>
        <v>0.45190114030576767</v>
      </c>
      <c r="M9" s="2">
        <f>$A9*$C9*NUMBERS!$C$2/E9*NUMBERS!$C$4</f>
        <v>0.18390750242551032</v>
      </c>
      <c r="N9" s="2">
        <f>$A9*$C9*NUMBERS!$C$2/F9*NUMBERS!$C$4</f>
        <v>3.7361955381064696E-2</v>
      </c>
    </row>
    <row r="10" spans="1:14" x14ac:dyDescent="0.25">
      <c r="A10">
        <v>1000000</v>
      </c>
      <c r="B10">
        <v>32</v>
      </c>
      <c r="C10">
        <v>1</v>
      </c>
      <c r="D10">
        <v>243826338</v>
      </c>
      <c r="E10">
        <v>134930799</v>
      </c>
      <c r="F10">
        <v>31223115</v>
      </c>
      <c r="H10" s="4">
        <f>D10*NUMBERS!$C$3</f>
        <v>243.82633799999999</v>
      </c>
      <c r="I10" s="4">
        <f>E10*NUMBERS!$C$3</f>
        <v>134.93079900000001</v>
      </c>
      <c r="J10" s="4">
        <f>F10*NUMBERS!$C$3</f>
        <v>31.223115</v>
      </c>
      <c r="L10" s="2">
        <f>$A10*$C10*NUMBERS!$C$2/D10*NUMBERS!$C$4</f>
        <v>1.564514029499553E-2</v>
      </c>
      <c r="M10" s="2">
        <f>$A10*$C10*NUMBERS!$C$2/E10*NUMBERS!$C$4</f>
        <v>2.8271508757796656E-2</v>
      </c>
      <c r="N10" s="2">
        <f>$A10*$C10*NUMBERS!$C$2/F10*NUMBERS!$C$4</f>
        <v>0.12217542245945033</v>
      </c>
    </row>
    <row r="11" spans="1:14" x14ac:dyDescent="0.25">
      <c r="A11">
        <v>1000000</v>
      </c>
      <c r="B11">
        <v>32</v>
      </c>
      <c r="C11">
        <v>2</v>
      </c>
      <c r="D11">
        <v>239023491</v>
      </c>
      <c r="E11">
        <v>149817260</v>
      </c>
      <c r="F11">
        <v>54272584</v>
      </c>
      <c r="H11" s="4">
        <f>D11*NUMBERS!$C$3</f>
        <v>239.02349099999998</v>
      </c>
      <c r="I11" s="4">
        <f>E11*NUMBERS!$C$3</f>
        <v>149.81726</v>
      </c>
      <c r="J11" s="4">
        <f>F11*NUMBERS!$C$3</f>
        <v>54.272583999999995</v>
      </c>
      <c r="L11" s="2">
        <f>$A11*$C11*NUMBERS!$C$2/D11*NUMBERS!$C$4</f>
        <v>3.1919015571779091E-2</v>
      </c>
      <c r="M11" s="2">
        <f>$A11*$C11*NUMBERS!$C$2/E11*NUMBERS!$C$4</f>
        <v>5.0924670036349623E-2</v>
      </c>
      <c r="N11" s="2">
        <f>$A11*$C11*NUMBERS!$C$2/F11*NUMBERS!$C$4</f>
        <v>0.14057547971642551</v>
      </c>
    </row>
    <row r="12" spans="1:14" x14ac:dyDescent="0.25">
      <c r="A12">
        <v>1000000</v>
      </c>
      <c r="B12">
        <v>32</v>
      </c>
      <c r="C12">
        <v>4</v>
      </c>
      <c r="D12">
        <v>240870968</v>
      </c>
      <c r="E12">
        <v>248600844</v>
      </c>
      <c r="F12">
        <v>106595045</v>
      </c>
      <c r="H12" s="4">
        <f>D12*NUMBERS!$C$3</f>
        <v>240.87096799999998</v>
      </c>
      <c r="I12" s="4">
        <f>E12*NUMBERS!$C$3</f>
        <v>248.600844</v>
      </c>
      <c r="J12" s="4">
        <f>F12*NUMBERS!$C$3</f>
        <v>106.595045</v>
      </c>
      <c r="L12" s="2">
        <f>$A12*$C12*NUMBERS!$C$2/D12*NUMBERS!$C$4</f>
        <v>6.3348394325795213E-2</v>
      </c>
      <c r="M12" s="2">
        <f>$A12*$C12*NUMBERS!$C$2/E12*NUMBERS!$C$4</f>
        <v>6.1378669585289099E-2</v>
      </c>
      <c r="N12" s="2">
        <f>$A12*$C12*NUMBERS!$C$2/F12*NUMBERS!$C$4</f>
        <v>0.14314726413877868</v>
      </c>
    </row>
    <row r="13" spans="1:14" x14ac:dyDescent="0.25">
      <c r="A13">
        <v>1000000</v>
      </c>
      <c r="B13">
        <v>32</v>
      </c>
      <c r="C13">
        <v>8</v>
      </c>
      <c r="D13">
        <v>240350794</v>
      </c>
      <c r="E13">
        <v>280972776</v>
      </c>
      <c r="F13">
        <v>547883608</v>
      </c>
      <c r="H13" s="4">
        <f>D13*NUMBERS!$C$3</f>
        <v>240.35079399999998</v>
      </c>
      <c r="I13" s="4">
        <f>E13*NUMBERS!$C$3</f>
        <v>280.97277600000001</v>
      </c>
      <c r="J13" s="4">
        <f>F13*NUMBERS!$C$3</f>
        <v>547.88360799999998</v>
      </c>
      <c r="L13" s="2">
        <f>$A13*$C13*NUMBERS!$C$2/D13*NUMBERS!$C$4</f>
        <v>0.12697098943222132</v>
      </c>
      <c r="M13" s="2">
        <f>$A13*$C13*NUMBERS!$C$2/E13*NUMBERS!$C$4</f>
        <v>0.10861400367486138</v>
      </c>
      <c r="N13" s="2">
        <f>$A13*$C13*NUMBERS!$C$2/F13*NUMBERS!$C$4</f>
        <v>5.5700841710526222E-2</v>
      </c>
    </row>
    <row r="14" spans="1:14" x14ac:dyDescent="0.25">
      <c r="A14">
        <v>1000000</v>
      </c>
      <c r="B14">
        <v>32</v>
      </c>
      <c r="C14">
        <v>16</v>
      </c>
      <c r="D14">
        <v>241668354</v>
      </c>
      <c r="E14">
        <v>384203171</v>
      </c>
      <c r="F14">
        <v>1625042022</v>
      </c>
      <c r="H14" s="4">
        <f>D14*NUMBERS!$C$3</f>
        <v>241.66835399999999</v>
      </c>
      <c r="I14" s="4">
        <f>E14*NUMBERS!$C$3</f>
        <v>384.203171</v>
      </c>
      <c r="J14" s="4">
        <f>F14*NUMBERS!$C$3</f>
        <v>1625.0420219999999</v>
      </c>
      <c r="L14" s="2">
        <f>$A14*$C14*NUMBERS!$C$2/D14*NUMBERS!$C$4</f>
        <v>0.25255750386746956</v>
      </c>
      <c r="M14" s="2">
        <f>$A14*$C14*NUMBERS!$C$2/E14*NUMBERS!$C$4</f>
        <v>0.15886166709956698</v>
      </c>
      <c r="N14" s="2">
        <f>$A14*$C14*NUMBERS!$C$2/F14*NUMBERS!$C$4</f>
        <v>3.7559124886433246E-2</v>
      </c>
    </row>
    <row r="15" spans="1:14" x14ac:dyDescent="0.25">
      <c r="A15">
        <v>1000000</v>
      </c>
      <c r="B15">
        <v>64</v>
      </c>
      <c r="C15">
        <v>1</v>
      </c>
      <c r="D15">
        <v>506988081</v>
      </c>
      <c r="E15">
        <v>133475230</v>
      </c>
      <c r="F15">
        <v>31123501</v>
      </c>
      <c r="H15" s="4">
        <f>D15*NUMBERS!$C$3</f>
        <v>506.98808099999997</v>
      </c>
      <c r="I15" s="4">
        <f>E15*NUMBERS!$C$3</f>
        <v>133.47522999999998</v>
      </c>
      <c r="J15" s="4">
        <f>F15*NUMBERS!$C$3</f>
        <v>31.123500999999997</v>
      </c>
      <c r="L15" s="2">
        <f>$A15*$C15*NUMBERS!$C$2/D15*NUMBERS!$C$4</f>
        <v>7.524234609422701E-3</v>
      </c>
      <c r="M15" s="2">
        <f>$A15*$C15*NUMBERS!$C$2/E15*NUMBERS!$C$4</f>
        <v>2.8579814139484908E-2</v>
      </c>
      <c r="N15" s="2">
        <f>$A15*$C15*NUMBERS!$C$2/F15*NUMBERS!$C$4</f>
        <v>0.122566457598231</v>
      </c>
    </row>
    <row r="16" spans="1:14" x14ac:dyDescent="0.25">
      <c r="A16">
        <v>1000000</v>
      </c>
      <c r="B16">
        <v>64</v>
      </c>
      <c r="C16">
        <v>2</v>
      </c>
      <c r="D16">
        <v>505029793</v>
      </c>
      <c r="E16">
        <v>148111181</v>
      </c>
      <c r="F16">
        <v>52551667</v>
      </c>
      <c r="H16" s="4">
        <f>D16*NUMBERS!$C$3</f>
        <v>505.02979299999998</v>
      </c>
      <c r="I16" s="4">
        <f>E16*NUMBERS!$C$3</f>
        <v>148.11118099999999</v>
      </c>
      <c r="J16" s="4">
        <f>F16*NUMBERS!$C$3</f>
        <v>52.551666999999995</v>
      </c>
      <c r="L16" s="2">
        <f>$A16*$C16*NUMBERS!$C$2/D16*NUMBERS!$C$4</f>
        <v>1.510682070047697E-2</v>
      </c>
      <c r="M16" s="2">
        <f>$A16*$C16*NUMBERS!$C$2/E16*NUMBERS!$C$4</f>
        <v>5.1511266602148012E-2</v>
      </c>
      <c r="N16" s="2">
        <f>$A16*$C16*NUMBERS!$C$2/F16*NUMBERS!$C$4</f>
        <v>0.14517892517567521</v>
      </c>
    </row>
    <row r="17" spans="1:14" x14ac:dyDescent="0.25">
      <c r="A17">
        <v>1000000</v>
      </c>
      <c r="B17">
        <v>64</v>
      </c>
      <c r="C17">
        <v>4</v>
      </c>
      <c r="D17">
        <v>506683435</v>
      </c>
      <c r="E17">
        <v>240780417</v>
      </c>
      <c r="F17">
        <v>104224265</v>
      </c>
      <c r="H17" s="4">
        <f>D17*NUMBERS!$C$3</f>
        <v>506.68343499999997</v>
      </c>
      <c r="I17" s="4">
        <f>E17*NUMBERS!$C$3</f>
        <v>240.780417</v>
      </c>
      <c r="J17" s="4">
        <f>F17*NUMBERS!$C$3</f>
        <v>104.22426499999999</v>
      </c>
      <c r="L17" s="2">
        <f>$A17*$C17*NUMBERS!$C$2/D17*NUMBERS!$C$4</f>
        <v>3.0115034375457723E-2</v>
      </c>
      <c r="M17" s="2">
        <f>$A17*$C17*NUMBERS!$C$2/E17*NUMBERS!$C$4</f>
        <v>6.3372217942873649E-2</v>
      </c>
      <c r="N17" s="2">
        <f>$A17*$C17*NUMBERS!$C$2/F17*NUMBERS!$C$4</f>
        <v>0.14640342210616694</v>
      </c>
    </row>
    <row r="18" spans="1:14" x14ac:dyDescent="0.25">
      <c r="A18">
        <v>1000000</v>
      </c>
      <c r="B18">
        <v>64</v>
      </c>
      <c r="C18">
        <v>8</v>
      </c>
      <c r="D18">
        <v>510245966</v>
      </c>
      <c r="E18">
        <v>276417903</v>
      </c>
      <c r="F18">
        <v>565270166</v>
      </c>
      <c r="H18" s="4">
        <f>D18*NUMBERS!$C$3</f>
        <v>510.24596599999995</v>
      </c>
      <c r="I18" s="4">
        <f>E18*NUMBERS!$C$3</f>
        <v>276.41790299999997</v>
      </c>
      <c r="J18" s="4">
        <f>F18*NUMBERS!$C$3</f>
        <v>565.27016600000002</v>
      </c>
      <c r="L18" s="2">
        <f>$A18*$C18*NUMBERS!$C$2/D18*NUMBERS!$C$4</f>
        <v>5.9809543158642044E-2</v>
      </c>
      <c r="M18" s="2">
        <f>$A18*$C18*NUMBERS!$C$2/E18*NUMBERS!$C$4</f>
        <v>0.11040376832972357</v>
      </c>
      <c r="N18" s="2">
        <f>$A18*$C18*NUMBERS!$C$2/F18*NUMBERS!$C$4</f>
        <v>5.3987597365964646E-2</v>
      </c>
    </row>
    <row r="19" spans="1:14" x14ac:dyDescent="0.25">
      <c r="A19">
        <v>1000000</v>
      </c>
      <c r="B19">
        <v>64</v>
      </c>
      <c r="C19">
        <v>16</v>
      </c>
      <c r="D19">
        <v>511085198</v>
      </c>
      <c r="E19">
        <v>365273241</v>
      </c>
      <c r="F19">
        <v>1632939206</v>
      </c>
      <c r="H19" s="4">
        <f>D19*NUMBERS!$C$3</f>
        <v>511.08519799999999</v>
      </c>
      <c r="I19" s="4">
        <f>E19*NUMBERS!$C$3</f>
        <v>365.27324099999998</v>
      </c>
      <c r="J19" s="4">
        <f>F19*NUMBERS!$C$3</f>
        <v>1632.939206</v>
      </c>
      <c r="L19" s="2">
        <f>$A19*$C19*NUMBERS!$C$2/D19*NUMBERS!$C$4</f>
        <v>0.11942266473152682</v>
      </c>
      <c r="M19" s="2">
        <f>$A19*$C19*NUMBERS!$C$2/E19*NUMBERS!$C$4</f>
        <v>0.16709451829240349</v>
      </c>
      <c r="N19" s="2">
        <f>$A19*$C19*NUMBERS!$C$2/F19*NUMBERS!$C$4</f>
        <v>3.7377482288216919E-2</v>
      </c>
    </row>
    <row r="20" spans="1:14" x14ac:dyDescent="0.25">
      <c r="A20">
        <v>1000000</v>
      </c>
      <c r="B20">
        <v>128</v>
      </c>
      <c r="C20">
        <v>1</v>
      </c>
      <c r="D20">
        <v>517121097</v>
      </c>
      <c r="E20">
        <v>130972796</v>
      </c>
      <c r="F20">
        <v>32688199</v>
      </c>
      <c r="H20" s="4">
        <f>D20*NUMBERS!$C$3</f>
        <v>517.12109699999996</v>
      </c>
      <c r="I20" s="4">
        <f>E20*NUMBERS!$C$3</f>
        <v>130.97279599999999</v>
      </c>
      <c r="J20" s="4">
        <f>F20*NUMBERS!$C$3</f>
        <v>32.688198999999997</v>
      </c>
      <c r="L20" s="2">
        <f>$A20*$C20*NUMBERS!$C$2/D20*NUMBERS!$C$4</f>
        <v>7.3767968233270512E-3</v>
      </c>
      <c r="M20" s="2">
        <f>$A20*$C20*NUMBERS!$C$2/E20*NUMBERS!$C$4</f>
        <v>2.9125874854385791E-2</v>
      </c>
      <c r="N20" s="2">
        <f>$A20*$C20*NUMBERS!$C$2/F20*NUMBERS!$C$4</f>
        <v>0.11669952405836125</v>
      </c>
    </row>
    <row r="21" spans="1:14" x14ac:dyDescent="0.25">
      <c r="A21">
        <v>1000000</v>
      </c>
      <c r="B21">
        <v>128</v>
      </c>
      <c r="C21">
        <v>2</v>
      </c>
      <c r="D21">
        <v>519405707</v>
      </c>
      <c r="E21">
        <v>147590450</v>
      </c>
      <c r="F21">
        <v>52659101</v>
      </c>
      <c r="H21" s="4">
        <f>D21*NUMBERS!$C$3</f>
        <v>519.40570700000001</v>
      </c>
      <c r="I21" s="4">
        <f>E21*NUMBERS!$C$3</f>
        <v>147.59045</v>
      </c>
      <c r="J21" s="4">
        <f>F21*NUMBERS!$C$3</f>
        <v>52.659101</v>
      </c>
      <c r="L21" s="2">
        <f>$A21*$C21*NUMBERS!$C$2/D21*NUMBERS!$C$4</f>
        <v>1.4688699851443873E-2</v>
      </c>
      <c r="M21" s="2">
        <f>$A21*$C21*NUMBERS!$C$2/E21*NUMBERS!$C$4</f>
        <v>5.1693009481643293E-2</v>
      </c>
      <c r="N21" s="2">
        <f>$A21*$C21*NUMBERS!$C$2/F21*NUMBERS!$C$4</f>
        <v>0.14488273415928615</v>
      </c>
    </row>
    <row r="22" spans="1:14" x14ac:dyDescent="0.25">
      <c r="A22">
        <v>1000000</v>
      </c>
      <c r="B22">
        <v>128</v>
      </c>
      <c r="C22">
        <v>4</v>
      </c>
      <c r="D22">
        <v>517763538</v>
      </c>
      <c r="E22">
        <v>243456050</v>
      </c>
      <c r="F22">
        <v>102288347</v>
      </c>
      <c r="H22" s="4">
        <f>D22*NUMBERS!$C$3</f>
        <v>517.76353799999993</v>
      </c>
      <c r="I22" s="4">
        <f>E22*NUMBERS!$C$3</f>
        <v>243.45604999999998</v>
      </c>
      <c r="J22" s="4">
        <f>F22*NUMBERS!$C$3</f>
        <v>102.288347</v>
      </c>
      <c r="L22" s="2">
        <f>$A22*$C22*NUMBERS!$C$2/D22*NUMBERS!$C$4</f>
        <v>2.9470574775197864E-2</v>
      </c>
      <c r="M22" s="2">
        <f>$A22*$C22*NUMBERS!$C$2/E22*NUMBERS!$C$4</f>
        <v>6.2675743989520902E-2</v>
      </c>
      <c r="N22" s="2">
        <f>$A22*$C22*NUMBERS!$C$2/F22*NUMBERS!$C$4</f>
        <v>0.14917426578904439</v>
      </c>
    </row>
    <row r="23" spans="1:14" x14ac:dyDescent="0.25">
      <c r="A23">
        <v>1000000</v>
      </c>
      <c r="B23">
        <v>128</v>
      </c>
      <c r="C23">
        <v>8</v>
      </c>
      <c r="D23">
        <v>515431748</v>
      </c>
      <c r="E23">
        <v>273992345</v>
      </c>
      <c r="F23">
        <v>540083609</v>
      </c>
      <c r="H23" s="4">
        <f>D23*NUMBERS!$C$3</f>
        <v>515.43174799999997</v>
      </c>
      <c r="I23" s="4">
        <f>E23*NUMBERS!$C$3</f>
        <v>273.992345</v>
      </c>
      <c r="J23" s="4">
        <f>F23*NUMBERS!$C$3</f>
        <v>540.08360900000002</v>
      </c>
      <c r="L23" s="2">
        <f>$A23*$C23*NUMBERS!$C$2/D23*NUMBERS!$C$4</f>
        <v>5.920779665477649E-2</v>
      </c>
      <c r="M23" s="2">
        <f>$A23*$C23*NUMBERS!$C$2/E23*NUMBERS!$C$4</f>
        <v>0.11138113411526152</v>
      </c>
      <c r="N23" s="2">
        <f>$A23*$C23*NUMBERS!$C$2/F23*NUMBERS!$C$4</f>
        <v>5.6505284767862679E-2</v>
      </c>
    </row>
    <row r="24" spans="1:14" x14ac:dyDescent="0.25">
      <c r="A24">
        <v>1000000</v>
      </c>
      <c r="B24">
        <v>128</v>
      </c>
      <c r="C24">
        <v>16</v>
      </c>
      <c r="D24">
        <v>520349579</v>
      </c>
      <c r="E24">
        <v>361504162</v>
      </c>
      <c r="F24">
        <v>1645264255</v>
      </c>
      <c r="H24" s="4">
        <f>D24*NUMBERS!$C$3</f>
        <v>520.34957899999995</v>
      </c>
      <c r="I24" s="4">
        <f>E24*NUMBERS!$C$3</f>
        <v>361.50416200000001</v>
      </c>
      <c r="J24" s="4">
        <f>F24*NUMBERS!$C$3</f>
        <v>1645.2642549999998</v>
      </c>
      <c r="L24" s="2">
        <f>$A24*$C24*NUMBERS!$C$2/D24*NUMBERS!$C$4</f>
        <v>0.11729644591487216</v>
      </c>
      <c r="M24" s="2">
        <f>$A24*$C24*NUMBERS!$C$2/E24*NUMBERS!$C$4</f>
        <v>0.16883666266060859</v>
      </c>
      <c r="N24" s="2">
        <f>$A24*$C24*NUMBERS!$C$2/F24*NUMBERS!$C$4</f>
        <v>3.7097479061197987E-2</v>
      </c>
    </row>
  </sheetData>
  <mergeCells count="3">
    <mergeCell ref="D3:F3"/>
    <mergeCell ref="H3:J3"/>
    <mergeCell ref="L3:N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opLeftCell="A43" zoomScale="109" workbookViewId="0">
      <selection activeCell="W77" sqref="W77"/>
    </sheetView>
  </sheetViews>
  <sheetFormatPr baseColWidth="10" defaultColWidth="11" defaultRowHeight="16" x14ac:dyDescent="0.2"/>
  <cols>
    <col min="1" max="1" width="8.1640625" customWidth="1"/>
    <col min="2" max="2" width="8" bestFit="1" customWidth="1"/>
    <col min="3" max="3" width="6.83203125" bestFit="1" customWidth="1"/>
    <col min="4" max="5" width="10.1640625" customWidth="1"/>
    <col min="6" max="6" width="11.1640625" bestFit="1" customWidth="1"/>
    <col min="7" max="7" width="5.5" customWidth="1"/>
    <col min="11" max="11" width="5.5" customWidth="1"/>
  </cols>
  <sheetData>
    <row r="1" spans="1:22" x14ac:dyDescent="0.25">
      <c r="A1" s="3" t="s">
        <v>9</v>
      </c>
    </row>
    <row r="2" spans="1:22" x14ac:dyDescent="0.25">
      <c r="A2" s="3"/>
    </row>
    <row r="3" spans="1:22" x14ac:dyDescent="0.25">
      <c r="A3" s="3"/>
      <c r="B3" s="3"/>
      <c r="C3" s="3"/>
      <c r="D3" s="9" t="s">
        <v>0</v>
      </c>
      <c r="E3" s="9"/>
      <c r="F3" s="9"/>
      <c r="G3" s="3"/>
      <c r="H3" s="9" t="s">
        <v>1</v>
      </c>
      <c r="I3" s="9"/>
      <c r="J3" s="9"/>
      <c r="K3" s="3"/>
      <c r="L3" s="9" t="s">
        <v>2</v>
      </c>
      <c r="M3" s="9"/>
      <c r="N3" s="9"/>
    </row>
    <row r="4" spans="1:22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/>
      <c r="H4" s="3" t="str">
        <f>D4</f>
        <v>row copy</v>
      </c>
      <c r="I4" s="3" t="str">
        <f t="shared" ref="I4:J4" si="0">E4</f>
        <v>row store</v>
      </c>
      <c r="J4" s="3" t="str">
        <f t="shared" si="0"/>
        <v>col store</v>
      </c>
      <c r="K4" s="3"/>
      <c r="L4" s="3" t="str">
        <f>D4</f>
        <v>row copy</v>
      </c>
      <c r="M4" s="3" t="str">
        <f t="shared" ref="M4:N4" si="1">E4</f>
        <v>row store</v>
      </c>
      <c r="N4" s="3" t="str">
        <f t="shared" si="1"/>
        <v>col store</v>
      </c>
    </row>
    <row r="5" spans="1:22" x14ac:dyDescent="0.2">
      <c r="A5">
        <v>1000000</v>
      </c>
      <c r="B5">
        <v>16</v>
      </c>
      <c r="C5">
        <v>1</v>
      </c>
      <c r="D5">
        <v>135327968</v>
      </c>
      <c r="E5">
        <v>137210681</v>
      </c>
      <c r="F5">
        <v>30613527</v>
      </c>
      <c r="H5" s="4"/>
      <c r="I5" s="4"/>
      <c r="J5" s="4"/>
      <c r="L5" s="2"/>
      <c r="M5" s="2"/>
      <c r="N5" s="2"/>
      <c r="Q5">
        <v>100000</v>
      </c>
      <c r="R5">
        <v>128</v>
      </c>
      <c r="S5">
        <v>1</v>
      </c>
      <c r="T5">
        <v>50951846</v>
      </c>
      <c r="U5">
        <v>3643558</v>
      </c>
      <c r="V5">
        <v>3243342</v>
      </c>
    </row>
    <row r="6" spans="1:22" x14ac:dyDescent="0.2">
      <c r="A6">
        <v>1000000</v>
      </c>
      <c r="B6">
        <v>16</v>
      </c>
      <c r="C6">
        <v>2</v>
      </c>
      <c r="D6">
        <v>134608541</v>
      </c>
      <c r="E6">
        <v>141831571</v>
      </c>
      <c r="F6">
        <v>52962790</v>
      </c>
      <c r="H6" s="4"/>
      <c r="I6" s="4"/>
      <c r="J6" s="4"/>
      <c r="L6" s="2"/>
      <c r="M6" s="2"/>
      <c r="N6" s="2"/>
      <c r="Q6">
        <v>100000</v>
      </c>
      <c r="R6">
        <v>128</v>
      </c>
      <c r="S6">
        <v>2</v>
      </c>
      <c r="T6">
        <v>51185714</v>
      </c>
      <c r="U6">
        <v>12849383</v>
      </c>
      <c r="V6">
        <v>7759930</v>
      </c>
    </row>
    <row r="7" spans="1:22" x14ac:dyDescent="0.2">
      <c r="A7">
        <v>1000000</v>
      </c>
      <c r="B7">
        <v>16</v>
      </c>
      <c r="C7">
        <v>4</v>
      </c>
      <c r="D7">
        <v>136000439</v>
      </c>
      <c r="E7">
        <v>227241508</v>
      </c>
      <c r="F7">
        <v>101167004</v>
      </c>
      <c r="H7" s="4"/>
      <c r="I7" s="4"/>
      <c r="J7" s="4"/>
      <c r="L7" s="2"/>
      <c r="M7" s="2"/>
      <c r="N7" s="2"/>
      <c r="Q7">
        <v>100000</v>
      </c>
      <c r="R7">
        <v>128</v>
      </c>
      <c r="S7">
        <v>4</v>
      </c>
      <c r="T7">
        <v>50819479</v>
      </c>
      <c r="U7">
        <v>38834201</v>
      </c>
      <c r="V7">
        <v>35809576</v>
      </c>
    </row>
    <row r="8" spans="1:22" x14ac:dyDescent="0.2">
      <c r="A8">
        <v>1000000</v>
      </c>
      <c r="B8">
        <v>16</v>
      </c>
      <c r="C8">
        <v>8</v>
      </c>
      <c r="D8">
        <v>135123165</v>
      </c>
      <c r="E8">
        <v>254397134</v>
      </c>
      <c r="F8">
        <v>540275817</v>
      </c>
      <c r="H8" s="4"/>
      <c r="I8" s="4"/>
      <c r="J8" s="4"/>
      <c r="L8" s="2"/>
      <c r="M8" s="2"/>
      <c r="N8" s="2"/>
      <c r="Q8">
        <v>100000</v>
      </c>
      <c r="R8">
        <v>128</v>
      </c>
      <c r="S8">
        <v>8</v>
      </c>
      <c r="T8">
        <v>50669733</v>
      </c>
      <c r="U8">
        <v>61221422</v>
      </c>
      <c r="V8">
        <v>74466434</v>
      </c>
    </row>
    <row r="9" spans="1:22" x14ac:dyDescent="0.2">
      <c r="A9">
        <v>1000000</v>
      </c>
      <c r="B9">
        <v>16</v>
      </c>
      <c r="C9">
        <v>16</v>
      </c>
      <c r="D9">
        <v>135063072</v>
      </c>
      <c r="E9">
        <v>331879643</v>
      </c>
      <c r="F9">
        <v>1633617824</v>
      </c>
      <c r="H9" s="4"/>
      <c r="I9" s="4"/>
      <c r="J9" s="4"/>
      <c r="L9" s="2"/>
      <c r="M9" s="2"/>
      <c r="N9" s="2"/>
      <c r="Q9">
        <v>100000</v>
      </c>
      <c r="R9">
        <v>128</v>
      </c>
      <c r="S9">
        <v>16</v>
      </c>
      <c r="T9">
        <v>50952791</v>
      </c>
      <c r="U9">
        <v>85324154</v>
      </c>
      <c r="V9">
        <v>143711886</v>
      </c>
    </row>
    <row r="10" spans="1:22" x14ac:dyDescent="0.2">
      <c r="A10">
        <v>1000000</v>
      </c>
      <c r="B10">
        <v>32</v>
      </c>
      <c r="C10">
        <v>1</v>
      </c>
      <c r="D10">
        <v>243826338</v>
      </c>
      <c r="E10">
        <v>134930799</v>
      </c>
      <c r="F10">
        <v>31223115</v>
      </c>
      <c r="H10" s="4"/>
      <c r="I10" s="4"/>
      <c r="J10" s="4"/>
      <c r="L10" s="2"/>
      <c r="M10" s="2"/>
      <c r="N10" s="2"/>
    </row>
    <row r="11" spans="1:22" x14ac:dyDescent="0.2">
      <c r="A11">
        <v>1000000</v>
      </c>
      <c r="B11">
        <v>32</v>
      </c>
      <c r="C11">
        <v>2</v>
      </c>
      <c r="D11">
        <v>239023491</v>
      </c>
      <c r="E11">
        <v>149817260</v>
      </c>
      <c r="F11">
        <v>54272584</v>
      </c>
      <c r="H11" s="4"/>
      <c r="I11" s="4"/>
      <c r="J11" s="4"/>
      <c r="L11" s="2"/>
      <c r="M11" s="2"/>
      <c r="N11" s="2"/>
    </row>
    <row r="12" spans="1:22" x14ac:dyDescent="0.2">
      <c r="A12">
        <v>1000000</v>
      </c>
      <c r="B12">
        <v>32</v>
      </c>
      <c r="C12">
        <v>4</v>
      </c>
      <c r="D12">
        <v>240870968</v>
      </c>
      <c r="E12">
        <v>248600844</v>
      </c>
      <c r="F12">
        <v>106595045</v>
      </c>
      <c r="H12" s="4"/>
      <c r="I12" s="4"/>
      <c r="J12" s="4"/>
      <c r="L12" s="2"/>
      <c r="M12" s="2"/>
      <c r="N12" s="2"/>
      <c r="Q12">
        <v>1000000</v>
      </c>
      <c r="R12">
        <v>128</v>
      </c>
      <c r="S12">
        <v>1</v>
      </c>
      <c r="T12">
        <v>507890807</v>
      </c>
      <c r="U12">
        <v>133708233</v>
      </c>
      <c r="V12">
        <v>127710068</v>
      </c>
    </row>
    <row r="13" spans="1:22" x14ac:dyDescent="0.2">
      <c r="A13">
        <v>1000000</v>
      </c>
      <c r="B13">
        <v>32</v>
      </c>
      <c r="C13">
        <v>8</v>
      </c>
      <c r="D13">
        <v>240350794</v>
      </c>
      <c r="E13">
        <v>280972776</v>
      </c>
      <c r="F13">
        <v>547883608</v>
      </c>
      <c r="H13" s="4"/>
      <c r="I13" s="4"/>
      <c r="J13" s="4"/>
      <c r="L13" s="2"/>
      <c r="M13" s="2"/>
      <c r="N13" s="2"/>
      <c r="Q13">
        <v>1000000</v>
      </c>
      <c r="R13">
        <v>128</v>
      </c>
      <c r="S13">
        <v>2</v>
      </c>
      <c r="T13">
        <v>508123765</v>
      </c>
      <c r="U13">
        <v>234966363</v>
      </c>
      <c r="V13">
        <v>248918018</v>
      </c>
    </row>
    <row r="14" spans="1:22" x14ac:dyDescent="0.2">
      <c r="A14">
        <v>1000000</v>
      </c>
      <c r="B14">
        <v>32</v>
      </c>
      <c r="C14">
        <v>16</v>
      </c>
      <c r="D14">
        <v>241668354</v>
      </c>
      <c r="E14">
        <v>384203171</v>
      </c>
      <c r="F14">
        <v>1625042022</v>
      </c>
      <c r="H14" s="4"/>
      <c r="I14" s="4"/>
      <c r="J14" s="4"/>
      <c r="L14" s="2"/>
      <c r="M14" s="2"/>
      <c r="N14" s="2"/>
      <c r="Q14">
        <v>1000000</v>
      </c>
      <c r="R14">
        <v>128</v>
      </c>
      <c r="S14">
        <v>4</v>
      </c>
      <c r="T14">
        <v>508899068</v>
      </c>
      <c r="U14">
        <v>399218992</v>
      </c>
      <c r="V14">
        <v>490186649</v>
      </c>
    </row>
    <row r="15" spans="1:22" x14ac:dyDescent="0.2">
      <c r="A15">
        <v>1000000</v>
      </c>
      <c r="B15">
        <v>64</v>
      </c>
      <c r="C15">
        <v>1</v>
      </c>
      <c r="D15">
        <v>506988081</v>
      </c>
      <c r="E15">
        <v>133475230</v>
      </c>
      <c r="F15">
        <v>31123501</v>
      </c>
      <c r="H15" s="4"/>
      <c r="I15" s="4"/>
      <c r="J15" s="4"/>
      <c r="L15" s="2"/>
      <c r="M15" s="2"/>
      <c r="N15" s="2"/>
      <c r="Q15">
        <v>1000000</v>
      </c>
      <c r="R15">
        <v>128</v>
      </c>
      <c r="S15">
        <v>8</v>
      </c>
      <c r="T15">
        <v>511353676</v>
      </c>
      <c r="U15">
        <v>633239469</v>
      </c>
      <c r="V15">
        <v>986478840</v>
      </c>
    </row>
    <row r="16" spans="1:22" x14ac:dyDescent="0.2">
      <c r="A16">
        <v>1000000</v>
      </c>
      <c r="B16">
        <v>64</v>
      </c>
      <c r="C16">
        <v>2</v>
      </c>
      <c r="D16">
        <v>505029793</v>
      </c>
      <c r="E16">
        <v>148111181</v>
      </c>
      <c r="F16">
        <v>52551667</v>
      </c>
      <c r="H16" s="4"/>
      <c r="I16" s="4"/>
      <c r="J16" s="4"/>
      <c r="L16" s="2"/>
      <c r="M16" s="2"/>
      <c r="N16" s="2"/>
      <c r="Q16">
        <v>1000000</v>
      </c>
      <c r="R16">
        <v>128</v>
      </c>
      <c r="S16">
        <v>16</v>
      </c>
      <c r="T16">
        <v>521101861</v>
      </c>
      <c r="U16">
        <v>866958955</v>
      </c>
      <c r="V16">
        <v>1945197222</v>
      </c>
    </row>
    <row r="17" spans="1:14" x14ac:dyDescent="0.2">
      <c r="A17">
        <v>1000000</v>
      </c>
      <c r="B17">
        <v>64</v>
      </c>
      <c r="C17">
        <v>4</v>
      </c>
      <c r="D17">
        <v>506683435</v>
      </c>
      <c r="E17">
        <v>240780417</v>
      </c>
      <c r="F17">
        <v>104224265</v>
      </c>
      <c r="H17" s="4"/>
      <c r="I17" s="4"/>
      <c r="J17" s="4"/>
      <c r="L17" s="2"/>
      <c r="M17" s="2"/>
      <c r="N17" s="2"/>
    </row>
    <row r="18" spans="1:14" x14ac:dyDescent="0.2">
      <c r="A18">
        <v>1000000</v>
      </c>
      <c r="B18">
        <v>64</v>
      </c>
      <c r="C18">
        <v>8</v>
      </c>
      <c r="D18">
        <v>510245966</v>
      </c>
      <c r="E18">
        <v>276417903</v>
      </c>
      <c r="F18">
        <v>565270166</v>
      </c>
      <c r="H18" s="4"/>
      <c r="I18" s="4"/>
      <c r="J18" s="4"/>
      <c r="L18" s="2"/>
      <c r="M18" s="2"/>
      <c r="N18" s="2"/>
    </row>
    <row r="19" spans="1:14" x14ac:dyDescent="0.2">
      <c r="A19">
        <v>1000000</v>
      </c>
      <c r="B19">
        <v>64</v>
      </c>
      <c r="C19">
        <v>16</v>
      </c>
      <c r="D19">
        <v>511085198</v>
      </c>
      <c r="E19">
        <v>365273241</v>
      </c>
      <c r="F19">
        <v>1632939206</v>
      </c>
      <c r="H19" s="4"/>
      <c r="I19" s="4"/>
      <c r="J19" s="4"/>
      <c r="L19" s="2"/>
      <c r="M19" s="2"/>
      <c r="N19" s="2"/>
    </row>
    <row r="20" spans="1:14" x14ac:dyDescent="0.2">
      <c r="A20">
        <v>1000000</v>
      </c>
      <c r="B20">
        <v>128</v>
      </c>
      <c r="C20">
        <v>1</v>
      </c>
      <c r="D20">
        <v>507890807</v>
      </c>
      <c r="E20">
        <v>133708233</v>
      </c>
      <c r="F20">
        <v>127710068</v>
      </c>
      <c r="H20" s="4">
        <f>D20*NUMBERS!$C$3</f>
        <v>507.890807</v>
      </c>
      <c r="I20" s="4">
        <f>E20*NUMBERS!$C$3</f>
        <v>133.70823300000001</v>
      </c>
      <c r="J20" s="4">
        <f>F20*NUMBERS!$C$3</f>
        <v>127.71006799999999</v>
      </c>
      <c r="L20" s="2">
        <f>$A20*$C20*NUMBERS!$C$2/D20*NUMBERS!$C$4</f>
        <v>7.5108610217963639E-3</v>
      </c>
      <c r="M20" s="2">
        <f>$A20*$C20*NUMBERS!$C$2/E20*NUMBERS!$C$4</f>
        <v>2.8530010307031731E-2</v>
      </c>
      <c r="N20" s="2">
        <f>$A20*$C20*NUMBERS!$C$2/F20*NUMBERS!$C$4</f>
        <v>2.9869980694278545E-2</v>
      </c>
    </row>
    <row r="21" spans="1:14" x14ac:dyDescent="0.2">
      <c r="A21">
        <v>1000000</v>
      </c>
      <c r="B21">
        <v>128</v>
      </c>
      <c r="C21">
        <v>2</v>
      </c>
      <c r="D21">
        <v>508123765</v>
      </c>
      <c r="E21">
        <v>234966363</v>
      </c>
      <c r="F21">
        <v>248918018</v>
      </c>
      <c r="H21" s="4">
        <f>D21*NUMBERS!$C$3</f>
        <v>508.12376499999999</v>
      </c>
      <c r="I21" s="4">
        <f>E21*NUMBERS!$C$3</f>
        <v>234.966363</v>
      </c>
      <c r="J21" s="4">
        <f>F21*NUMBERS!$C$3</f>
        <v>248.91801799999999</v>
      </c>
      <c r="L21" s="2">
        <f>$A21*$C21*NUMBERS!$C$2/D21*NUMBERS!$C$4</f>
        <v>1.5014835079107152E-2</v>
      </c>
      <c r="M21" s="2">
        <f>$A21*$C21*NUMBERS!$C$2/E21*NUMBERS!$C$4</f>
        <v>3.2470156297435646E-2</v>
      </c>
      <c r="N21" s="2">
        <f>$A21*$C21*NUMBERS!$C$2/F21*NUMBERS!$C$4</f>
        <v>3.0650230114117334E-2</v>
      </c>
    </row>
    <row r="22" spans="1:14" x14ac:dyDescent="0.2">
      <c r="A22">
        <v>1000000</v>
      </c>
      <c r="B22">
        <v>128</v>
      </c>
      <c r="C22">
        <v>4</v>
      </c>
      <c r="D22">
        <v>508899068</v>
      </c>
      <c r="E22">
        <v>399218992</v>
      </c>
      <c r="F22">
        <v>490186649</v>
      </c>
      <c r="H22" s="4">
        <f>D22*NUMBERS!$C$3</f>
        <v>508.899068</v>
      </c>
      <c r="I22" s="4">
        <f>E22*NUMBERS!$C$3</f>
        <v>399.21899199999996</v>
      </c>
      <c r="J22" s="4">
        <f>F22*NUMBERS!$C$3</f>
        <v>490.18664899999999</v>
      </c>
      <c r="L22" s="2">
        <f>$A22*$C22*NUMBERS!$C$2/D22*NUMBERS!$C$4</f>
        <v>2.9983920234847038E-2</v>
      </c>
      <c r="M22" s="2">
        <f>$A22*$C22*NUMBERS!$C$2/E22*NUMBERS!$C$4</f>
        <v>3.8221601096823564E-2</v>
      </c>
      <c r="N22" s="2">
        <f>$A22*$C22*NUMBERS!$C$2/F22*NUMBERS!$C$4</f>
        <v>3.1128528477118923E-2</v>
      </c>
    </row>
    <row r="23" spans="1:14" x14ac:dyDescent="0.2">
      <c r="A23">
        <v>1000000</v>
      </c>
      <c r="B23">
        <v>128</v>
      </c>
      <c r="C23">
        <v>8</v>
      </c>
      <c r="D23">
        <v>511353676</v>
      </c>
      <c r="E23">
        <v>633239469</v>
      </c>
      <c r="F23">
        <v>986478840</v>
      </c>
      <c r="H23" s="4">
        <f>D23*NUMBERS!$C$3</f>
        <v>511.35367599999995</v>
      </c>
      <c r="I23" s="4">
        <f>E23*NUMBERS!$C$3</f>
        <v>633.23946899999999</v>
      </c>
      <c r="J23" s="4">
        <f>F23*NUMBERS!$C$3</f>
        <v>986.47883999999999</v>
      </c>
      <c r="L23" s="2">
        <f>$A23*$C23*NUMBERS!$C$2/D23*NUMBERS!$C$4</f>
        <v>5.9679981893784213E-2</v>
      </c>
      <c r="M23" s="2">
        <f>$A23*$C23*NUMBERS!$C$2/E23*NUMBERS!$C$4</f>
        <v>4.8192792172592772E-2</v>
      </c>
      <c r="N23" s="2">
        <f>$A23*$C23*NUMBERS!$C$2/F23*NUMBERS!$C$4</f>
        <v>3.0935866931519788E-2</v>
      </c>
    </row>
    <row r="24" spans="1:14" x14ac:dyDescent="0.2">
      <c r="A24">
        <v>1000000</v>
      </c>
      <c r="B24">
        <v>128</v>
      </c>
      <c r="C24">
        <v>16</v>
      </c>
      <c r="D24">
        <v>521101861</v>
      </c>
      <c r="E24">
        <v>866958955</v>
      </c>
      <c r="F24">
        <v>1945197222</v>
      </c>
      <c r="H24" s="4">
        <f>D24*NUMBERS!$C$3</f>
        <v>521.10186099999999</v>
      </c>
      <c r="I24" s="4">
        <f>E24*NUMBERS!$C$3</f>
        <v>866.95895499999995</v>
      </c>
      <c r="J24" s="4">
        <f>F24*NUMBERS!$C$3</f>
        <v>1945.197222</v>
      </c>
      <c r="L24" s="2">
        <f>$A24*$C24*NUMBERS!$C$2/D24*NUMBERS!$C$4</f>
        <v>0.1171271124092186</v>
      </c>
      <c r="M24" s="2">
        <f>$A24*$C24*NUMBERS!$C$2/E24*NUMBERS!$C$4</f>
        <v>7.0401436997671943E-2</v>
      </c>
      <c r="N24" s="2">
        <f>$A24*$C24*NUMBERS!$C$2/F24*NUMBERS!$C$4</f>
        <v>3.1377361410811225E-2</v>
      </c>
    </row>
  </sheetData>
  <mergeCells count="3">
    <mergeCell ref="D3:F3"/>
    <mergeCell ref="H3:J3"/>
    <mergeCell ref="L3:N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O1" zoomScale="75" zoomScaleNormal="87" zoomScalePageLayoutView="87" workbookViewId="0">
      <selection activeCell="AE54" sqref="AE54"/>
    </sheetView>
  </sheetViews>
  <sheetFormatPr baseColWidth="10" defaultColWidth="11" defaultRowHeight="16" x14ac:dyDescent="0.2"/>
  <cols>
    <col min="1" max="1" width="9.1640625" bestFit="1" customWidth="1"/>
    <col min="2" max="2" width="8" bestFit="1" customWidth="1"/>
    <col min="3" max="3" width="9.1640625" bestFit="1" customWidth="1"/>
    <col min="4" max="5" width="10.1640625" bestFit="1" customWidth="1"/>
  </cols>
  <sheetData>
    <row r="1" spans="1:11" x14ac:dyDescent="0.25">
      <c r="A1" s="3" t="s">
        <v>22</v>
      </c>
      <c r="B1" s="3"/>
      <c r="C1" s="3"/>
      <c r="D1" s="3"/>
      <c r="E1" s="3"/>
    </row>
    <row r="2" spans="1:11" x14ac:dyDescent="0.25">
      <c r="A2" s="3"/>
      <c r="B2" s="3"/>
      <c r="C2" s="3"/>
      <c r="D2" s="9" t="s">
        <v>0</v>
      </c>
      <c r="E2" s="9"/>
      <c r="F2" s="3"/>
      <c r="G2" s="9" t="s">
        <v>1</v>
      </c>
      <c r="H2" s="9"/>
      <c r="I2" s="3"/>
      <c r="J2" s="9" t="s">
        <v>2</v>
      </c>
      <c r="K2" s="9"/>
    </row>
    <row r="3" spans="1:11" x14ac:dyDescent="0.2">
      <c r="A3" s="3" t="s">
        <v>3</v>
      </c>
      <c r="B3" s="3" t="s">
        <v>4</v>
      </c>
      <c r="C3" s="3" t="s">
        <v>17</v>
      </c>
      <c r="D3" s="3" t="s">
        <v>7</v>
      </c>
      <c r="E3" s="3" t="s">
        <v>8</v>
      </c>
      <c r="F3" s="3"/>
      <c r="G3" s="3" t="str">
        <f>D3</f>
        <v>row store</v>
      </c>
      <c r="H3" s="3" t="str">
        <f>E3</f>
        <v>col store</v>
      </c>
      <c r="I3" s="3"/>
      <c r="J3" s="3" t="str">
        <f>D3</f>
        <v>row store</v>
      </c>
      <c r="K3" s="3" t="str">
        <f>E3</f>
        <v>col store</v>
      </c>
    </row>
    <row r="4" spans="1:11" x14ac:dyDescent="0.2">
      <c r="A4">
        <v>10000000</v>
      </c>
      <c r="B4">
        <v>1</v>
      </c>
      <c r="C4">
        <v>0</v>
      </c>
      <c r="D4">
        <v>71941044</v>
      </c>
      <c r="E4">
        <v>70896575</v>
      </c>
      <c r="G4" s="4">
        <f>D4*NUMBERS!$C$3</f>
        <v>71.941043999999991</v>
      </c>
      <c r="H4" s="4">
        <f>E4*NUMBERS!$C$3</f>
        <v>70.896574999999999</v>
      </c>
      <c r="I4" s="4"/>
      <c r="J4" s="2">
        <f>$A4*NUMBERS!$C$2/scan!D4*NUMBERS!$C$4</f>
        <v>0.53025325370938459</v>
      </c>
      <c r="K4" s="2">
        <f>$A4*NUMBERS!$C$2/scan!E4*NUMBERS!$C$4</f>
        <v>0.53806509914265954</v>
      </c>
    </row>
    <row r="5" spans="1:11" x14ac:dyDescent="0.2">
      <c r="A5">
        <v>10000000</v>
      </c>
      <c r="B5">
        <v>1</v>
      </c>
      <c r="C5" t="s">
        <v>18</v>
      </c>
      <c r="D5">
        <v>159383841</v>
      </c>
      <c r="E5">
        <v>158519310</v>
      </c>
      <c r="G5" s="4">
        <f>D5*NUMBERS!$C$3</f>
        <v>159.38384099999999</v>
      </c>
      <c r="H5" s="4">
        <f>E5*NUMBERS!$C$3</f>
        <v>158.51930999999999</v>
      </c>
      <c r="I5" s="4"/>
      <c r="J5" s="2">
        <f>$A5*NUMBERS!$C$2/scan!D5*NUMBERS!$C$4</f>
        <v>0.23934027701246077</v>
      </c>
      <c r="K5" s="2">
        <f>$A5*NUMBERS!$C$2/scan!E5*NUMBERS!$C$4</f>
        <v>0.24064558858002852</v>
      </c>
    </row>
    <row r="6" spans="1:11" x14ac:dyDescent="0.2">
      <c r="A6">
        <v>10000000</v>
      </c>
      <c r="B6">
        <v>1</v>
      </c>
      <c r="C6" t="s">
        <v>19</v>
      </c>
      <c r="D6">
        <v>246299842</v>
      </c>
      <c r="E6">
        <v>245799519</v>
      </c>
      <c r="G6" s="4">
        <f>D6*NUMBERS!$C$3</f>
        <v>246.29984199999998</v>
      </c>
      <c r="H6" s="4">
        <f>E6*NUMBERS!$C$3</f>
        <v>245.79951899999998</v>
      </c>
      <c r="I6" s="4"/>
      <c r="J6" s="2">
        <f>$A6*NUMBERS!$C$2/scan!D6*NUMBERS!$C$4</f>
        <v>0.1548802157016812</v>
      </c>
      <c r="K6" s="2">
        <f>$A6*NUMBERS!$C$2/scan!E6*NUMBERS!$C$4</f>
        <v>0.15519547317035232</v>
      </c>
    </row>
    <row r="7" spans="1:11" x14ac:dyDescent="0.2">
      <c r="A7">
        <v>10000000</v>
      </c>
      <c r="B7">
        <v>1</v>
      </c>
      <c r="C7" t="s">
        <v>20</v>
      </c>
      <c r="D7">
        <v>296979748</v>
      </c>
      <c r="E7">
        <v>302199719</v>
      </c>
      <c r="G7" s="4">
        <f>D7*NUMBERS!$C$3</f>
        <v>296.97974799999997</v>
      </c>
      <c r="H7" s="4">
        <f>E7*NUMBERS!$C$3</f>
        <v>302.19971899999996</v>
      </c>
      <c r="I7" s="4"/>
      <c r="J7" s="2">
        <f>$A7*NUMBERS!$C$2/scan!D7*NUMBERS!$C$4</f>
        <v>0.12844974417666352</v>
      </c>
      <c r="K7" s="2">
        <f>$A7*NUMBERS!$C$2/scan!E7*NUMBERS!$C$4</f>
        <v>0.12623099975897065</v>
      </c>
    </row>
    <row r="8" spans="1:11" x14ac:dyDescent="0.2">
      <c r="A8">
        <v>10000000</v>
      </c>
      <c r="B8">
        <v>1</v>
      </c>
      <c r="C8" t="s">
        <v>21</v>
      </c>
      <c r="D8">
        <v>307461218</v>
      </c>
      <c r="E8">
        <v>314937569</v>
      </c>
      <c r="G8" s="4">
        <f>D8*NUMBERS!$C$3</f>
        <v>307.46121799999997</v>
      </c>
      <c r="H8" s="4">
        <f>E8*NUMBERS!$C$3</f>
        <v>314.937569</v>
      </c>
      <c r="I8" s="4"/>
      <c r="J8" s="2">
        <f>$A8*NUMBERS!$C$2/scan!D8*NUMBERS!$C$4</f>
        <v>0.12407084348520989</v>
      </c>
      <c r="K8" s="2">
        <f>$A8*NUMBERS!$C$2/scan!E8*NUMBERS!$C$4</f>
        <v>0.12112550680242914</v>
      </c>
    </row>
    <row r="9" spans="1:11" x14ac:dyDescent="0.2">
      <c r="A9">
        <v>10000000</v>
      </c>
      <c r="B9">
        <v>1</v>
      </c>
      <c r="C9">
        <v>1</v>
      </c>
      <c r="D9">
        <v>322008641</v>
      </c>
      <c r="E9">
        <v>331043946</v>
      </c>
      <c r="G9" s="4">
        <f>D9*NUMBERS!$C$3</f>
        <v>322.00864100000001</v>
      </c>
      <c r="H9" s="4">
        <f>E9*NUMBERS!$C$3</f>
        <v>331.04394600000001</v>
      </c>
      <c r="I9" s="4"/>
      <c r="J9" s="2">
        <f>$A9*NUMBERS!$C$2/scan!D9*NUMBERS!$C$4</f>
        <v>0.11846568010654721</v>
      </c>
      <c r="K9" s="2">
        <f>$A9*NUMBERS!$C$2/scan!E9*NUMBERS!$C$4</f>
        <v>0.11523235243290025</v>
      </c>
    </row>
    <row r="10" spans="1:11" x14ac:dyDescent="0.2">
      <c r="A10">
        <v>10000000</v>
      </c>
      <c r="B10">
        <v>2</v>
      </c>
      <c r="C10">
        <v>0</v>
      </c>
      <c r="D10">
        <v>69945807</v>
      </c>
      <c r="E10">
        <v>72476529</v>
      </c>
      <c r="G10" s="4">
        <f>D10*NUMBERS!$C$3</f>
        <v>69.945807000000002</v>
      </c>
      <c r="H10" s="4">
        <f>E10*NUMBERS!$C$3</f>
        <v>72.476528999999999</v>
      </c>
      <c r="I10" s="4"/>
      <c r="J10" s="2">
        <f>$A10*NUMBERS!$C$2/scan!D10*NUMBERS!$C$4</f>
        <v>0.5453789768448879</v>
      </c>
      <c r="K10" s="2">
        <f>$A10*NUMBERS!$C$2/scan!E10*NUMBERS!$C$4</f>
        <v>0.52633553486329343</v>
      </c>
    </row>
    <row r="11" spans="1:11" x14ac:dyDescent="0.2">
      <c r="A11">
        <v>10000000</v>
      </c>
      <c r="B11">
        <v>2</v>
      </c>
      <c r="C11" t="s">
        <v>18</v>
      </c>
      <c r="D11">
        <v>158846015</v>
      </c>
      <c r="E11">
        <v>157179922</v>
      </c>
      <c r="G11" s="4">
        <f>D11*NUMBERS!$C$3</f>
        <v>158.84601499999999</v>
      </c>
      <c r="H11" s="4">
        <f>E11*NUMBERS!$C$3</f>
        <v>157.179922</v>
      </c>
      <c r="I11" s="4"/>
      <c r="J11" s="2">
        <f>$A11*NUMBERS!$C$2/scan!D11*NUMBERS!$C$4</f>
        <v>0.24015064310080428</v>
      </c>
      <c r="K11" s="2">
        <f>$A11*NUMBERS!$C$2/scan!E11*NUMBERS!$C$4</f>
        <v>0.24269621826285165</v>
      </c>
    </row>
    <row r="12" spans="1:11" x14ac:dyDescent="0.2">
      <c r="A12">
        <v>10000000</v>
      </c>
      <c r="B12">
        <v>2</v>
      </c>
      <c r="C12" t="s">
        <v>19</v>
      </c>
      <c r="D12">
        <v>247001101</v>
      </c>
      <c r="E12">
        <v>247935431</v>
      </c>
      <c r="G12" s="4">
        <f>D12*NUMBERS!$C$3</f>
        <v>247.00110099999998</v>
      </c>
      <c r="H12" s="4">
        <f>E12*NUMBERS!$C$3</f>
        <v>247.93543099999999</v>
      </c>
      <c r="I12" s="4"/>
      <c r="J12" s="2">
        <f>$A12*NUMBERS!$C$2/scan!D12*NUMBERS!$C$4</f>
        <v>0.15444049642616775</v>
      </c>
      <c r="K12" s="2">
        <f>$A12*NUMBERS!$C$2/scan!E12*NUMBERS!$C$4</f>
        <v>0.15385849655449205</v>
      </c>
    </row>
    <row r="13" spans="1:11" x14ac:dyDescent="0.2">
      <c r="A13">
        <v>10000000</v>
      </c>
      <c r="B13">
        <v>2</v>
      </c>
      <c r="C13" t="s">
        <v>20</v>
      </c>
      <c r="D13">
        <v>295472452</v>
      </c>
      <c r="E13">
        <v>298684829</v>
      </c>
      <c r="G13" s="4">
        <f>D13*NUMBERS!$C$3</f>
        <v>295.47245199999998</v>
      </c>
      <c r="H13" s="4">
        <f>E13*NUMBERS!$C$3</f>
        <v>298.68482899999998</v>
      </c>
      <c r="I13" s="4"/>
      <c r="J13" s="2">
        <f>$A13*NUMBERS!$C$2/scan!D13*NUMBERS!$C$4</f>
        <v>0.12910500589154755</v>
      </c>
      <c r="K13" s="2">
        <f>$A13*NUMBERS!$C$2/scan!E13*NUMBERS!$C$4</f>
        <v>0.12771647218898419</v>
      </c>
    </row>
    <row r="14" spans="1:11" x14ac:dyDescent="0.2">
      <c r="A14">
        <v>10000000</v>
      </c>
      <c r="B14">
        <v>2</v>
      </c>
      <c r="C14" t="s">
        <v>21</v>
      </c>
      <c r="D14">
        <v>308262132</v>
      </c>
      <c r="E14">
        <v>311713759</v>
      </c>
      <c r="G14" s="4">
        <f>D14*NUMBERS!$C$3</f>
        <v>308.26213200000001</v>
      </c>
      <c r="H14" s="4">
        <f>E14*NUMBERS!$C$3</f>
        <v>311.71375899999998</v>
      </c>
      <c r="I14" s="4"/>
      <c r="J14" s="2">
        <f>$A14*NUMBERS!$C$2/scan!D14*NUMBERS!$C$4</f>
        <v>0.12374848771969825</v>
      </c>
      <c r="K14" s="2">
        <f>$A14*NUMBERS!$C$2/scan!E14*NUMBERS!$C$4</f>
        <v>0.12237821255830418</v>
      </c>
    </row>
    <row r="15" spans="1:11" x14ac:dyDescent="0.2">
      <c r="A15">
        <v>10000000</v>
      </c>
      <c r="B15">
        <v>2</v>
      </c>
      <c r="C15">
        <v>1</v>
      </c>
      <c r="D15">
        <v>323694075</v>
      </c>
      <c r="E15">
        <v>330536638</v>
      </c>
      <c r="G15" s="4">
        <f>D15*NUMBERS!$C$3</f>
        <v>323.694075</v>
      </c>
      <c r="H15" s="4">
        <f>E15*NUMBERS!$C$3</f>
        <v>330.53663799999998</v>
      </c>
      <c r="I15" s="4"/>
      <c r="J15" s="2">
        <f>$A15*NUMBERS!$C$2/scan!D15*NUMBERS!$C$4</f>
        <v>0.11784884433318714</v>
      </c>
      <c r="K15" s="2">
        <f>$A15*NUMBERS!$C$2/scan!E15*NUMBERS!$C$4</f>
        <v>0.11540921117570634</v>
      </c>
    </row>
    <row r="16" spans="1:11" x14ac:dyDescent="0.2">
      <c r="A16">
        <v>10000000</v>
      </c>
      <c r="B16">
        <v>4</v>
      </c>
      <c r="C16">
        <v>0</v>
      </c>
      <c r="D16">
        <v>70806332</v>
      </c>
      <c r="E16">
        <v>71669855</v>
      </c>
      <c r="G16" s="4">
        <f>D16*NUMBERS!$C$3</f>
        <v>70.806331999999998</v>
      </c>
      <c r="H16" s="4">
        <f>E16*NUMBERS!$C$3</f>
        <v>71.669854999999998</v>
      </c>
      <c r="I16" s="4"/>
      <c r="J16" s="2">
        <f>$A16*NUMBERS!$C$2/scan!D16*NUMBERS!$C$4</f>
        <v>0.53875086561820484</v>
      </c>
      <c r="K16" s="2">
        <f>$A16*NUMBERS!$C$2/scan!E16*NUMBERS!$C$4</f>
        <v>0.53225966002372971</v>
      </c>
    </row>
    <row r="17" spans="1:11" x14ac:dyDescent="0.2">
      <c r="A17">
        <v>10000000</v>
      </c>
      <c r="B17">
        <v>4</v>
      </c>
      <c r="C17" t="s">
        <v>18</v>
      </c>
      <c r="D17">
        <v>159046650</v>
      </c>
      <c r="E17">
        <v>157813013</v>
      </c>
      <c r="G17" s="4">
        <f>D17*NUMBERS!$C$3</f>
        <v>159.04665</v>
      </c>
      <c r="H17" s="4">
        <f>E17*NUMBERS!$C$3</f>
        <v>157.81301299999998</v>
      </c>
      <c r="I17" s="4"/>
      <c r="J17" s="2">
        <f>$A17*NUMBERS!$C$2/scan!D17*NUMBERS!$C$4</f>
        <v>0.23984769661134012</v>
      </c>
      <c r="K17" s="2">
        <f>$A17*NUMBERS!$C$2/scan!E17*NUMBERS!$C$4</f>
        <v>0.2417226053231111</v>
      </c>
    </row>
    <row r="18" spans="1:11" x14ac:dyDescent="0.2">
      <c r="A18">
        <v>10000000</v>
      </c>
      <c r="B18">
        <v>4</v>
      </c>
      <c r="C18" t="s">
        <v>19</v>
      </c>
      <c r="D18">
        <v>245322084</v>
      </c>
      <c r="E18">
        <v>247801538</v>
      </c>
      <c r="G18" s="4">
        <f>D18*NUMBERS!$C$3</f>
        <v>245.32208399999999</v>
      </c>
      <c r="H18" s="4">
        <f>E18*NUMBERS!$C$3</f>
        <v>247.80153799999999</v>
      </c>
      <c r="I18" s="4"/>
      <c r="J18" s="2">
        <f>$A18*NUMBERS!$C$2/scan!D18*NUMBERS!$C$4</f>
        <v>0.15549750774271917</v>
      </c>
      <c r="K18" s="2">
        <f>$A18*NUMBERS!$C$2/scan!E18*NUMBERS!$C$4</f>
        <v>0.15394162991938332</v>
      </c>
    </row>
    <row r="19" spans="1:11" x14ac:dyDescent="0.2">
      <c r="A19">
        <v>10000000</v>
      </c>
      <c r="B19">
        <v>4</v>
      </c>
      <c r="C19" t="s">
        <v>20</v>
      </c>
      <c r="D19">
        <v>292374894</v>
      </c>
      <c r="E19">
        <v>303794215</v>
      </c>
      <c r="G19" s="4">
        <f>D19*NUMBERS!$C$3</f>
        <v>292.37489399999998</v>
      </c>
      <c r="H19" s="4">
        <f>E19*NUMBERS!$C$3</f>
        <v>303.79421500000001</v>
      </c>
      <c r="I19" s="4"/>
      <c r="J19" s="2">
        <f>$A19*NUMBERS!$C$2/scan!D19*NUMBERS!$C$4</f>
        <v>0.13047280542579692</v>
      </c>
      <c r="K19" s="2">
        <f>$A19*NUMBERS!$C$2/scan!E19*NUMBERS!$C$4</f>
        <v>0.12556846303426153</v>
      </c>
    </row>
    <row r="20" spans="1:11" x14ac:dyDescent="0.2">
      <c r="A20">
        <v>10000000</v>
      </c>
      <c r="B20">
        <v>4</v>
      </c>
      <c r="C20" t="s">
        <v>21</v>
      </c>
      <c r="D20">
        <v>303044023</v>
      </c>
      <c r="E20">
        <v>313670317</v>
      </c>
      <c r="G20" s="4">
        <f>D20*NUMBERS!$C$3</f>
        <v>303.04402299999998</v>
      </c>
      <c r="H20" s="4">
        <f>E20*NUMBERS!$C$3</f>
        <v>313.67031700000001</v>
      </c>
      <c r="I20" s="4"/>
      <c r="J20" s="2">
        <f>$A20*NUMBERS!$C$2/scan!D20*NUMBERS!$C$4</f>
        <v>0.12587931046655226</v>
      </c>
      <c r="K20" s="2">
        <f>$A20*NUMBERS!$C$2/scan!E20*NUMBERS!$C$4</f>
        <v>0.12161486308648707</v>
      </c>
    </row>
    <row r="21" spans="1:11" x14ac:dyDescent="0.2">
      <c r="A21">
        <v>10000000</v>
      </c>
      <c r="B21">
        <v>4</v>
      </c>
      <c r="C21">
        <v>1</v>
      </c>
      <c r="D21">
        <v>318805207</v>
      </c>
      <c r="E21">
        <v>329370746</v>
      </c>
      <c r="G21" s="4">
        <f>D21*NUMBERS!$C$3</f>
        <v>318.805207</v>
      </c>
      <c r="H21" s="4">
        <f>E21*NUMBERS!$C$3</f>
        <v>329.370746</v>
      </c>
      <c r="I21" s="4"/>
      <c r="J21" s="2">
        <f>$A21*NUMBERS!$C$2/scan!D21*NUMBERS!$C$4</f>
        <v>0.11965605272014895</v>
      </c>
      <c r="K21" s="2">
        <f>$A21*NUMBERS!$C$2/scan!E21*NUMBERS!$C$4</f>
        <v>0.11581773159735928</v>
      </c>
    </row>
    <row r="22" spans="1:11" x14ac:dyDescent="0.2">
      <c r="A22">
        <v>10000000</v>
      </c>
      <c r="B22">
        <v>8</v>
      </c>
      <c r="C22">
        <v>0</v>
      </c>
      <c r="D22">
        <v>72325722</v>
      </c>
      <c r="E22">
        <v>70837479</v>
      </c>
      <c r="G22" s="4">
        <f>D22*NUMBERS!$C$3</f>
        <v>72.325721999999999</v>
      </c>
      <c r="H22" s="4">
        <f>E22*NUMBERS!$C$3</f>
        <v>70.837479000000002</v>
      </c>
      <c r="I22" s="4"/>
      <c r="J22" s="2">
        <f>$A22*NUMBERS!$C$2/scan!D22*NUMBERS!$C$4</f>
        <v>0.52743300172309382</v>
      </c>
      <c r="K22" s="2">
        <f>$A22*NUMBERS!$C$2/scan!E22*NUMBERS!$C$4</f>
        <v>0.53851397868422168</v>
      </c>
    </row>
    <row r="23" spans="1:11" x14ac:dyDescent="0.2">
      <c r="A23">
        <v>10000000</v>
      </c>
      <c r="B23">
        <v>8</v>
      </c>
      <c r="C23" t="s">
        <v>18</v>
      </c>
      <c r="D23">
        <v>161449637</v>
      </c>
      <c r="E23">
        <v>160940545</v>
      </c>
      <c r="G23" s="4">
        <f>D23*NUMBERS!$C$3</f>
        <v>161.449637</v>
      </c>
      <c r="H23" s="4">
        <f>E23*NUMBERS!$C$3</f>
        <v>160.94054499999999</v>
      </c>
      <c r="I23" s="4"/>
      <c r="J23" s="2">
        <f>$A23*NUMBERS!$C$2/scan!D23*NUMBERS!$C$4</f>
        <v>0.23627784716697753</v>
      </c>
      <c r="K23" s="2">
        <f>$A23*NUMBERS!$C$2/scan!E23*NUMBERS!$C$4</f>
        <v>0.23702524839996036</v>
      </c>
    </row>
    <row r="24" spans="1:11" x14ac:dyDescent="0.2">
      <c r="A24">
        <v>10000000</v>
      </c>
      <c r="B24">
        <v>8</v>
      </c>
      <c r="C24" t="s">
        <v>19</v>
      </c>
      <c r="D24">
        <v>246501883</v>
      </c>
      <c r="E24">
        <v>248726643</v>
      </c>
      <c r="G24" s="4">
        <f>D24*NUMBERS!$C$3</f>
        <v>246.50188299999999</v>
      </c>
      <c r="H24" s="4">
        <f>E24*NUMBERS!$C$3</f>
        <v>248.726643</v>
      </c>
      <c r="I24" s="4"/>
      <c r="J24" s="2">
        <f>$A24*NUMBERS!$C$2/scan!D24*NUMBERS!$C$4</f>
        <v>0.154753270814771</v>
      </c>
      <c r="K24" s="2">
        <f>$A24*NUMBERS!$C$2/scan!E24*NUMBERS!$C$4</f>
        <v>0.1533690649145697</v>
      </c>
    </row>
    <row r="25" spans="1:11" x14ac:dyDescent="0.2">
      <c r="A25">
        <v>10000000</v>
      </c>
      <c r="B25">
        <v>8</v>
      </c>
      <c r="C25" t="s">
        <v>20</v>
      </c>
      <c r="D25">
        <v>288946766</v>
      </c>
      <c r="E25">
        <v>305047202</v>
      </c>
      <c r="G25" s="4">
        <f>D25*NUMBERS!$C$3</f>
        <v>288.94676599999997</v>
      </c>
      <c r="H25" s="4">
        <f>E25*NUMBERS!$C$3</f>
        <v>305.04720199999997</v>
      </c>
      <c r="I25" s="4"/>
      <c r="J25" s="2">
        <f>$A25*NUMBERS!$C$2/scan!D25*NUMBERS!$C$4</f>
        <v>0.13202076349333497</v>
      </c>
      <c r="K25" s="2">
        <f>$A25*NUMBERS!$C$2/scan!E25*NUMBERS!$C$4</f>
        <v>0.12505268825986479</v>
      </c>
    </row>
    <row r="26" spans="1:11" x14ac:dyDescent="0.2">
      <c r="A26">
        <v>10000000</v>
      </c>
      <c r="B26">
        <v>8</v>
      </c>
      <c r="C26" t="s">
        <v>21</v>
      </c>
      <c r="D26">
        <v>307847213</v>
      </c>
      <c r="E26">
        <v>316376048</v>
      </c>
      <c r="G26" s="4">
        <f>D26*NUMBERS!$C$3</f>
        <v>307.84721300000001</v>
      </c>
      <c r="H26" s="4">
        <f>E26*NUMBERS!$C$3</f>
        <v>316.37604799999997</v>
      </c>
      <c r="I26" s="4"/>
      <c r="J26" s="2">
        <f>$A26*NUMBERS!$C$2/scan!D26*NUMBERS!$C$4</f>
        <v>0.12391527694697693</v>
      </c>
      <c r="K26" s="2">
        <f>$A26*NUMBERS!$C$2/scan!E26*NUMBERS!$C$4</f>
        <v>0.12057478085777847</v>
      </c>
    </row>
    <row r="27" spans="1:11" x14ac:dyDescent="0.2">
      <c r="A27">
        <v>10000000</v>
      </c>
      <c r="B27">
        <v>8</v>
      </c>
      <c r="C27">
        <v>1</v>
      </c>
      <c r="D27">
        <v>319138545</v>
      </c>
      <c r="E27">
        <v>330514838</v>
      </c>
      <c r="G27" s="4">
        <f>D27*NUMBERS!$C$3</f>
        <v>319.13854499999997</v>
      </c>
      <c r="H27" s="4">
        <f>E27*NUMBERS!$C$3</f>
        <v>330.514838</v>
      </c>
      <c r="I27" s="4"/>
      <c r="J27" s="2">
        <f>$A27*NUMBERS!$C$2/scan!D27*NUMBERS!$C$4</f>
        <v>0.11953107280178268</v>
      </c>
      <c r="K27" s="2">
        <f>$A27*NUMBERS!$C$2/scan!E27*NUMBERS!$C$4</f>
        <v>0.11541682330234747</v>
      </c>
    </row>
    <row r="28" spans="1:11" x14ac:dyDescent="0.2">
      <c r="G28" s="4"/>
      <c r="H28" s="4"/>
      <c r="I28" s="4"/>
      <c r="J28" s="2"/>
      <c r="K28" s="2"/>
    </row>
    <row r="29" spans="1:11" x14ac:dyDescent="0.2">
      <c r="A29">
        <v>10000000</v>
      </c>
      <c r="B29">
        <v>16</v>
      </c>
      <c r="C29">
        <v>0</v>
      </c>
      <c r="D29">
        <v>81162550</v>
      </c>
      <c r="E29">
        <v>72284302</v>
      </c>
      <c r="G29" s="4">
        <f>D29*NUMBERS!$C$3</f>
        <v>81.162549999999996</v>
      </c>
      <c r="H29" s="4">
        <f>E29*NUMBERS!$C$3</f>
        <v>72.284301999999997</v>
      </c>
      <c r="I29" s="4"/>
      <c r="J29" s="2">
        <f>$A29*NUMBERS!$C$2/scan!D29*NUMBERS!$C$4</f>
        <v>0.47000707415242621</v>
      </c>
      <c r="K29" s="2">
        <f>$A29*NUMBERS!$C$2/scan!E29*NUMBERS!$C$4</f>
        <v>0.5277352288225734</v>
      </c>
    </row>
    <row r="30" spans="1:11" x14ac:dyDescent="0.2">
      <c r="A30">
        <v>10000000</v>
      </c>
      <c r="B30">
        <v>16</v>
      </c>
      <c r="C30" t="s">
        <v>18</v>
      </c>
      <c r="D30">
        <v>173709639</v>
      </c>
      <c r="E30">
        <v>159353958</v>
      </c>
      <c r="G30" s="4">
        <f>D30*NUMBERS!$C$3</f>
        <v>173.70963899999998</v>
      </c>
      <c r="H30" s="4">
        <f>E30*NUMBERS!$C$3</f>
        <v>159.35395800000001</v>
      </c>
      <c r="I30" s="4"/>
      <c r="J30" s="2">
        <f>$A30*NUMBERS!$C$2/scan!D30*NUMBERS!$C$4</f>
        <v>0.21960193386994489</v>
      </c>
      <c r="K30" s="2">
        <f>$A30*NUMBERS!$C$2/scan!E30*NUMBERS!$C$4</f>
        <v>0.23938515952173586</v>
      </c>
    </row>
    <row r="31" spans="1:11" x14ac:dyDescent="0.2">
      <c r="A31">
        <v>10000000</v>
      </c>
      <c r="B31">
        <v>16</v>
      </c>
      <c r="C31" t="s">
        <v>19</v>
      </c>
      <c r="D31">
        <v>252808147</v>
      </c>
      <c r="E31">
        <v>249143644</v>
      </c>
      <c r="G31" s="4">
        <f>D31*NUMBERS!$C$3</f>
        <v>252.80814699999999</v>
      </c>
      <c r="H31" s="4">
        <f>E31*NUMBERS!$C$3</f>
        <v>249.14364399999999</v>
      </c>
      <c r="I31" s="4"/>
      <c r="J31" s="2">
        <f>$A31*NUMBERS!$C$2/scan!D31*NUMBERS!$C$4</f>
        <v>0.15089297203800162</v>
      </c>
      <c r="K31" s="2">
        <f>$A31*NUMBERS!$C$2/scan!E31*NUMBERS!$C$4</f>
        <v>0.15311236539612466</v>
      </c>
    </row>
    <row r="32" spans="1:11" x14ac:dyDescent="0.2">
      <c r="A32">
        <v>10000000</v>
      </c>
      <c r="B32">
        <v>16</v>
      </c>
      <c r="C32" t="s">
        <v>20</v>
      </c>
      <c r="D32">
        <v>296627401</v>
      </c>
      <c r="E32">
        <v>299568802</v>
      </c>
      <c r="G32" s="4">
        <f>D32*NUMBERS!$C$3</f>
        <v>296.62740099999996</v>
      </c>
      <c r="H32" s="4">
        <f>E32*NUMBERS!$C$3</f>
        <v>299.56880200000001</v>
      </c>
      <c r="I32" s="4"/>
      <c r="J32" s="2">
        <f>$A32*NUMBERS!$C$2/scan!D32*NUMBERS!$C$4</f>
        <v>0.12860232240058631</v>
      </c>
      <c r="K32" s="2">
        <f>$A32*NUMBERS!$C$2/scan!E32*NUMBERS!$C$4</f>
        <v>0.12733960412957154</v>
      </c>
    </row>
    <row r="33" spans="1:11" x14ac:dyDescent="0.2">
      <c r="A33">
        <v>10000000</v>
      </c>
      <c r="B33">
        <v>16</v>
      </c>
      <c r="C33" t="s">
        <v>21</v>
      </c>
      <c r="D33">
        <v>310360022</v>
      </c>
      <c r="E33">
        <v>314242228</v>
      </c>
      <c r="G33" s="4">
        <f>D33*NUMBERS!$C$3</f>
        <v>310.36002199999996</v>
      </c>
      <c r="H33" s="4">
        <f>E33*NUMBERS!$C$3</f>
        <v>314.24222800000001</v>
      </c>
      <c r="I33" s="4"/>
      <c r="J33" s="2">
        <f>$A33*NUMBERS!$C$2/scan!D33*NUMBERS!$C$4</f>
        <v>0.12291200525900851</v>
      </c>
      <c r="K33" s="2">
        <f>$A33*NUMBERS!$C$2/scan!E33*NUMBERS!$C$4</f>
        <v>0.12139352784963706</v>
      </c>
    </row>
    <row r="34" spans="1:11" x14ac:dyDescent="0.2">
      <c r="A34">
        <v>10000000</v>
      </c>
      <c r="B34">
        <v>16</v>
      </c>
      <c r="C34">
        <v>1</v>
      </c>
      <c r="D34">
        <v>320012399</v>
      </c>
      <c r="E34">
        <v>331193791</v>
      </c>
      <c r="G34" s="4">
        <f>D34*NUMBERS!$C$3</f>
        <v>320.01239899999996</v>
      </c>
      <c r="H34" s="4">
        <f>E34*NUMBERS!$C$3</f>
        <v>331.19379099999998</v>
      </c>
      <c r="I34" s="4"/>
      <c r="J34" s="2">
        <f>$A34*NUMBERS!$C$2/scan!D34*NUMBERS!$C$4</f>
        <v>0.11920467074230458</v>
      </c>
      <c r="K34" s="2">
        <f>$A34*NUMBERS!$C$2/scan!E34*NUMBERS!$C$4</f>
        <v>0.11518021681828571</v>
      </c>
    </row>
    <row r="35" spans="1:11" x14ac:dyDescent="0.2">
      <c r="G35" s="4"/>
      <c r="H35" s="4"/>
      <c r="I35" s="4"/>
      <c r="J35" s="2"/>
      <c r="K35" s="2"/>
    </row>
    <row r="36" spans="1:11" x14ac:dyDescent="0.2">
      <c r="A36">
        <v>10000000</v>
      </c>
      <c r="B36">
        <v>32</v>
      </c>
      <c r="C36">
        <v>0</v>
      </c>
      <c r="D36">
        <v>153566703</v>
      </c>
      <c r="E36">
        <v>71328534</v>
      </c>
      <c r="G36" s="4">
        <f>D36*NUMBERS!$C$3</f>
        <v>153.56670299999999</v>
      </c>
      <c r="H36" s="4">
        <f>E36*NUMBERS!$C$3</f>
        <v>71.328533999999991</v>
      </c>
      <c r="I36" s="4"/>
      <c r="J36" s="2">
        <f>$A36*NUMBERS!$C$2/scan!D36*NUMBERS!$C$4</f>
        <v>0.2484065354730576</v>
      </c>
      <c r="K36" s="2">
        <f>$A36*NUMBERS!$C$2/scan!E36*NUMBERS!$C$4</f>
        <v>0.53480662670355739</v>
      </c>
    </row>
    <row r="37" spans="1:11" x14ac:dyDescent="0.2">
      <c r="A37">
        <v>10000000</v>
      </c>
      <c r="B37">
        <v>32</v>
      </c>
      <c r="C37" t="s">
        <v>18</v>
      </c>
      <c r="D37">
        <v>237582071</v>
      </c>
      <c r="E37">
        <v>159741105</v>
      </c>
      <c r="G37" s="4">
        <f>D37*NUMBERS!$C$3</f>
        <v>237.58207099999998</v>
      </c>
      <c r="H37" s="4">
        <f>E37*NUMBERS!$C$3</f>
        <v>159.741105</v>
      </c>
      <c r="I37" s="4"/>
      <c r="J37" s="2">
        <f>$A37*NUMBERS!$C$2/scan!D37*NUMBERS!$C$4</f>
        <v>0.16056334762840754</v>
      </c>
      <c r="K37" s="2">
        <f>$A37*NUMBERS!$C$2/scan!E37*NUMBERS!$C$4</f>
        <v>0.23880498796004945</v>
      </c>
    </row>
    <row r="38" spans="1:11" x14ac:dyDescent="0.2">
      <c r="A38">
        <v>10000000</v>
      </c>
      <c r="B38">
        <v>32</v>
      </c>
      <c r="C38" t="s">
        <v>19</v>
      </c>
      <c r="D38">
        <v>314140744</v>
      </c>
      <c r="E38">
        <v>246580630</v>
      </c>
      <c r="G38" s="4">
        <f>D38*NUMBERS!$C$3</f>
        <v>314.14074399999998</v>
      </c>
      <c r="H38" s="4">
        <f>E38*NUMBERS!$C$3</f>
        <v>246.58062999999999</v>
      </c>
      <c r="I38" s="4"/>
      <c r="J38" s="2">
        <f>$A38*NUMBERS!$C$2/scan!D38*NUMBERS!$C$4</f>
        <v>0.12143274435057044</v>
      </c>
      <c r="K38" s="2">
        <f>$A38*NUMBERS!$C$2/scan!E38*NUMBERS!$C$4</f>
        <v>0.15470384943152268</v>
      </c>
    </row>
    <row r="39" spans="1:11" x14ac:dyDescent="0.2">
      <c r="A39">
        <v>10000000</v>
      </c>
      <c r="B39">
        <v>32</v>
      </c>
      <c r="C39" t="s">
        <v>20</v>
      </c>
      <c r="D39">
        <v>343977806</v>
      </c>
      <c r="E39">
        <v>300315987</v>
      </c>
      <c r="G39" s="4">
        <f>D39*NUMBERS!$C$3</f>
        <v>343.97780599999999</v>
      </c>
      <c r="H39" s="4">
        <f>E39*NUMBERS!$C$3</f>
        <v>300.31598700000001</v>
      </c>
      <c r="I39" s="4"/>
      <c r="J39" s="2">
        <f>$A39*NUMBERS!$C$2/scan!D39*NUMBERS!$C$4</f>
        <v>0.1108995173259812</v>
      </c>
      <c r="K39" s="2">
        <f>$A39*NUMBERS!$C$2/scan!E39*NUMBERS!$C$4</f>
        <v>0.12702278369299733</v>
      </c>
    </row>
    <row r="40" spans="1:11" x14ac:dyDescent="0.2">
      <c r="A40">
        <v>10000000</v>
      </c>
      <c r="B40">
        <v>32</v>
      </c>
      <c r="C40" t="s">
        <v>21</v>
      </c>
      <c r="D40">
        <v>354521257</v>
      </c>
      <c r="E40">
        <v>313469825</v>
      </c>
      <c r="G40" s="4">
        <f>D40*NUMBERS!$C$3</f>
        <v>354.52125699999999</v>
      </c>
      <c r="H40" s="4">
        <f>E40*NUMBERS!$C$3</f>
        <v>313.46982499999996</v>
      </c>
      <c r="I40" s="4"/>
      <c r="J40" s="2">
        <f>$A40*NUMBERS!$C$2/scan!D40*NUMBERS!$C$4</f>
        <v>0.10760136917897141</v>
      </c>
      <c r="K40" s="2">
        <f>$A40*NUMBERS!$C$2/scan!E40*NUMBERS!$C$4</f>
        <v>0.12169264667261034</v>
      </c>
    </row>
    <row r="41" spans="1:11" x14ac:dyDescent="0.2">
      <c r="A41">
        <v>10000000</v>
      </c>
      <c r="B41">
        <v>32</v>
      </c>
      <c r="C41">
        <v>1</v>
      </c>
      <c r="D41">
        <v>366130689</v>
      </c>
      <c r="E41">
        <v>328695894</v>
      </c>
      <c r="G41" s="4">
        <f>D41*NUMBERS!$C$3</f>
        <v>366.13068899999996</v>
      </c>
      <c r="H41" s="4">
        <f>E41*NUMBERS!$C$3</f>
        <v>328.69589400000001</v>
      </c>
      <c r="I41" s="4"/>
      <c r="J41" s="2">
        <f>$A41*NUMBERS!$C$2/scan!D41*NUMBERS!$C$4</f>
        <v>0.10418949790972043</v>
      </c>
      <c r="K41" s="2">
        <f>$A41*NUMBERS!$C$2/scan!E41*NUMBERS!$C$4</f>
        <v>0.11605551925832697</v>
      </c>
    </row>
    <row r="42" spans="1:11" x14ac:dyDescent="0.2">
      <c r="G42" s="4"/>
      <c r="H42" s="4"/>
      <c r="I42" s="4"/>
      <c r="J42" s="2"/>
      <c r="K42" s="2"/>
    </row>
    <row r="43" spans="1:11" x14ac:dyDescent="0.2">
      <c r="A43">
        <v>10000000</v>
      </c>
      <c r="B43">
        <v>64</v>
      </c>
      <c r="C43">
        <v>0</v>
      </c>
      <c r="D43">
        <v>211204158</v>
      </c>
      <c r="E43">
        <v>73098085</v>
      </c>
      <c r="G43" s="4">
        <f>D43*NUMBERS!$C$3</f>
        <v>211.20415799999998</v>
      </c>
      <c r="H43" s="4">
        <f>E43*NUMBERS!$C$3</f>
        <v>73.098084999999998</v>
      </c>
      <c r="I43" s="4"/>
      <c r="J43" s="2">
        <f>$A43*NUMBERS!$C$2/scan!D43*NUMBERS!$C$4</f>
        <v>0.18061657979408721</v>
      </c>
      <c r="K43" s="2">
        <f>$A43*NUMBERS!$C$2/scan!E43*NUMBERS!$C$4</f>
        <v>0.52186008232979009</v>
      </c>
    </row>
    <row r="44" spans="1:11" x14ac:dyDescent="0.2">
      <c r="A44">
        <v>10000000</v>
      </c>
      <c r="B44">
        <v>64</v>
      </c>
      <c r="C44" t="s">
        <v>18</v>
      </c>
      <c r="D44">
        <v>317377941</v>
      </c>
      <c r="E44">
        <v>158369056</v>
      </c>
      <c r="G44" s="4">
        <f>D44*NUMBERS!$C$3</f>
        <v>317.37794099999996</v>
      </c>
      <c r="H44" s="4">
        <f>E44*NUMBERS!$C$3</f>
        <v>158.369056</v>
      </c>
      <c r="I44" s="4"/>
      <c r="J44" s="2">
        <f>$A44*NUMBERS!$C$2/scan!D44*NUMBERS!$C$4</f>
        <v>0.12019415254902671</v>
      </c>
      <c r="K44" s="2">
        <f>$A44*NUMBERS!$C$2/scan!E44*NUMBERS!$C$4</f>
        <v>0.2408739031458898</v>
      </c>
    </row>
    <row r="45" spans="1:11" x14ac:dyDescent="0.2">
      <c r="A45">
        <v>10000000</v>
      </c>
      <c r="B45">
        <v>64</v>
      </c>
      <c r="C45" t="s">
        <v>19</v>
      </c>
      <c r="D45">
        <v>441887736</v>
      </c>
      <c r="E45">
        <v>248448038</v>
      </c>
      <c r="G45" s="4">
        <f>D45*NUMBERS!$C$3</f>
        <v>441.88773599999996</v>
      </c>
      <c r="H45" s="4">
        <f>E45*NUMBERS!$C$3</f>
        <v>248.448038</v>
      </c>
      <c r="I45" s="4"/>
      <c r="J45" s="2">
        <f>$A45*NUMBERS!$C$2/scan!D45*NUMBERS!$C$4</f>
        <v>8.6327294352088565E-2</v>
      </c>
      <c r="K45" s="2">
        <f>$A45*NUMBERS!$C$2/scan!E45*NUMBERS!$C$4</f>
        <v>0.15354105012594224</v>
      </c>
    </row>
    <row r="46" spans="1:11" x14ac:dyDescent="0.2">
      <c r="A46">
        <v>10000000</v>
      </c>
      <c r="B46">
        <v>64</v>
      </c>
      <c r="C46" t="s">
        <v>20</v>
      </c>
      <c r="D46">
        <v>557869529</v>
      </c>
      <c r="E46">
        <v>301922188</v>
      </c>
      <c r="G46" s="4">
        <f>D46*NUMBERS!$C$3</f>
        <v>557.86952899999994</v>
      </c>
      <c r="H46" s="4">
        <f>E46*NUMBERS!$C$3</f>
        <v>301.92218800000001</v>
      </c>
      <c r="I46" s="4"/>
      <c r="J46" s="2">
        <f>$A46*NUMBERS!$C$2/scan!D46*NUMBERS!$C$4</f>
        <v>6.8379738761910405E-2</v>
      </c>
      <c r="K46" s="2">
        <f>$A46*NUMBERS!$C$2/scan!E46*NUMBERS!$C$4</f>
        <v>0.12634703301848751</v>
      </c>
    </row>
    <row r="47" spans="1:11" x14ac:dyDescent="0.2">
      <c r="A47">
        <v>10000000</v>
      </c>
      <c r="B47">
        <v>64</v>
      </c>
      <c r="C47" t="s">
        <v>21</v>
      </c>
      <c r="D47">
        <v>575538111</v>
      </c>
      <c r="E47">
        <v>313089704</v>
      </c>
      <c r="G47" s="4">
        <f>D47*NUMBERS!$C$3</f>
        <v>575.53811099999996</v>
      </c>
      <c r="H47" s="4">
        <f>E47*NUMBERS!$C$3</f>
        <v>313.08970399999998</v>
      </c>
      <c r="I47" s="4"/>
      <c r="J47" s="2">
        <f>$A47*NUMBERS!$C$2/scan!D47*NUMBERS!$C$4</f>
        <v>6.6280532821657051E-2</v>
      </c>
      <c r="K47" s="2">
        <f>$A47*NUMBERS!$C$2/scan!E47*NUMBERS!$C$4</f>
        <v>0.12184039324477434</v>
      </c>
    </row>
    <row r="48" spans="1:11" x14ac:dyDescent="0.2">
      <c r="A48">
        <v>10000000</v>
      </c>
      <c r="B48">
        <v>64</v>
      </c>
      <c r="C48">
        <v>1</v>
      </c>
      <c r="D48">
        <v>587843297</v>
      </c>
      <c r="E48">
        <v>326801429</v>
      </c>
      <c r="G48" s="4">
        <f>D48*NUMBERS!$C$3</f>
        <v>587.84329700000001</v>
      </c>
      <c r="H48" s="4">
        <f>E48*NUMBERS!$C$3</f>
        <v>326.80142899999998</v>
      </c>
      <c r="I48" s="4"/>
      <c r="J48" s="2">
        <f>$A48*NUMBERS!$C$2/scan!D48*NUMBERS!$C$4</f>
        <v>6.4893097958128115E-2</v>
      </c>
      <c r="K48" s="2">
        <f>$A48*NUMBERS!$C$2/scan!E48*NUMBERS!$C$4</f>
        <v>0.11672829207931645</v>
      </c>
    </row>
    <row r="49" spans="1:11" x14ac:dyDescent="0.2">
      <c r="G49" s="4"/>
      <c r="H49" s="4"/>
      <c r="I49" s="4"/>
      <c r="J49" s="2"/>
      <c r="K49" s="2"/>
    </row>
    <row r="50" spans="1:11" x14ac:dyDescent="0.2">
      <c r="A50">
        <v>10000000</v>
      </c>
      <c r="B50">
        <v>128</v>
      </c>
      <c r="C50">
        <v>0</v>
      </c>
      <c r="D50">
        <v>209302508</v>
      </c>
      <c r="E50">
        <v>70377461</v>
      </c>
      <c r="G50" s="4">
        <f>D50*NUMBERS!$C$3</f>
        <v>209.30250799999999</v>
      </c>
      <c r="H50" s="4">
        <f>E50*NUMBERS!$C$3</f>
        <v>70.377460999999997</v>
      </c>
      <c r="I50" s="4"/>
      <c r="J50" s="2">
        <f>$A50*NUMBERS!$C$2/scan!D50*NUMBERS!$C$4</f>
        <v>0.18225759939890446</v>
      </c>
      <c r="K50" s="2">
        <f>$A50*NUMBERS!$C$2/scan!E50*NUMBERS!$C$4</f>
        <v>0.54203394260344229</v>
      </c>
    </row>
    <row r="51" spans="1:11" x14ac:dyDescent="0.2">
      <c r="A51">
        <v>10000000</v>
      </c>
      <c r="B51">
        <v>128</v>
      </c>
      <c r="C51" t="s">
        <v>18</v>
      </c>
      <c r="D51">
        <v>310064298</v>
      </c>
      <c r="E51">
        <v>159830210</v>
      </c>
      <c r="G51" s="4">
        <f>D51*NUMBERS!$C$3</f>
        <v>310.06429800000001</v>
      </c>
      <c r="H51" s="4">
        <f>E51*NUMBERS!$C$3</f>
        <v>159.83020999999999</v>
      </c>
      <c r="I51" s="4"/>
      <c r="J51" s="2">
        <f>$A51*NUMBERS!$C$2/scan!D51*NUMBERS!$C$4</f>
        <v>0.12302923265370591</v>
      </c>
      <c r="K51" s="2">
        <f>$A51*NUMBERS!$C$2/scan!E51*NUMBERS!$C$4</f>
        <v>0.23867185469036173</v>
      </c>
    </row>
    <row r="52" spans="1:11" x14ac:dyDescent="0.2">
      <c r="A52">
        <v>10000000</v>
      </c>
      <c r="B52">
        <v>128</v>
      </c>
      <c r="C52" t="s">
        <v>19</v>
      </c>
      <c r="D52">
        <v>451711012</v>
      </c>
      <c r="E52">
        <v>249191898</v>
      </c>
      <c r="G52" s="4">
        <f>D52*NUMBERS!$C$3</f>
        <v>451.71101199999998</v>
      </c>
      <c r="H52" s="4">
        <f>E52*NUMBERS!$C$3</f>
        <v>249.19189799999998</v>
      </c>
      <c r="I52" s="4"/>
      <c r="J52" s="2">
        <f>$A52*NUMBERS!$C$2/scan!D52*NUMBERS!$C$4</f>
        <v>8.4449950616324584E-2</v>
      </c>
      <c r="K52" s="2">
        <f>$A52*NUMBERS!$C$2/scan!E52*NUMBERS!$C$4</f>
        <v>0.15308271642222493</v>
      </c>
    </row>
    <row r="53" spans="1:11" x14ac:dyDescent="0.2">
      <c r="A53">
        <v>10000000</v>
      </c>
      <c r="B53">
        <v>128</v>
      </c>
      <c r="C53" t="s">
        <v>20</v>
      </c>
      <c r="D53">
        <v>592548943</v>
      </c>
      <c r="E53">
        <v>304336206</v>
      </c>
      <c r="G53" s="4">
        <f>D53*NUMBERS!$C$3</f>
        <v>592.54894300000001</v>
      </c>
      <c r="H53" s="4">
        <f>E53*NUMBERS!$C$3</f>
        <v>304.336206</v>
      </c>
      <c r="I53" s="4"/>
      <c r="J53" s="2">
        <f>$A53*NUMBERS!$C$2/scan!D53*NUMBERS!$C$4</f>
        <v>6.437775833860529E-2</v>
      </c>
      <c r="K53" s="2">
        <f>$A53*NUMBERS!$C$2/scan!E53*NUMBERS!$C$4</f>
        <v>0.12534483871514782</v>
      </c>
    </row>
    <row r="54" spans="1:11" x14ac:dyDescent="0.2">
      <c r="A54">
        <v>10000000</v>
      </c>
      <c r="B54">
        <v>128</v>
      </c>
      <c r="C54" t="s">
        <v>21</v>
      </c>
      <c r="D54">
        <v>618536528</v>
      </c>
      <c r="E54">
        <v>315658529</v>
      </c>
      <c r="G54" s="4">
        <f>D54*NUMBERS!$C$3</f>
        <v>618.53652799999998</v>
      </c>
      <c r="H54" s="4">
        <f>E54*NUMBERS!$C$3</f>
        <v>315.65852899999999</v>
      </c>
      <c r="I54" s="4"/>
      <c r="J54" s="2">
        <f>$A54*NUMBERS!$C$2/scan!D54*NUMBERS!$C$4</f>
        <v>6.1672950471649425E-2</v>
      </c>
      <c r="K54" s="2">
        <f>$A54*NUMBERS!$C$2/scan!E54*NUMBERS!$C$4</f>
        <v>0.1208488577105737</v>
      </c>
    </row>
    <row r="55" spans="1:11" x14ac:dyDescent="0.2">
      <c r="A55">
        <v>10000000</v>
      </c>
      <c r="B55">
        <v>128</v>
      </c>
      <c r="C55">
        <v>1</v>
      </c>
      <c r="D55">
        <v>619529234</v>
      </c>
      <c r="E55">
        <v>332267147</v>
      </c>
      <c r="G55" s="4">
        <f>D55*NUMBERS!$C$3</f>
        <v>619.52923399999997</v>
      </c>
      <c r="H55" s="4">
        <f>E55*NUMBERS!$C$3</f>
        <v>332.26714699999997</v>
      </c>
      <c r="I55" s="4"/>
      <c r="J55" s="2">
        <f>$A55*NUMBERS!$C$2/scan!D55*NUMBERS!$C$4</f>
        <v>6.1574128487776901E-2</v>
      </c>
      <c r="K55" s="2">
        <f>$A55*NUMBERS!$C$2/scan!E55*NUMBERS!$C$4</f>
        <v>0.11480813857365801</v>
      </c>
    </row>
  </sheetData>
  <mergeCells count="3">
    <mergeCell ref="D2:E2"/>
    <mergeCell ref="G2:H2"/>
    <mergeCell ref="J2:K2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W1" zoomScale="75" workbookViewId="0">
      <selection activeCell="AT11" sqref="AT11"/>
    </sheetView>
  </sheetViews>
  <sheetFormatPr baseColWidth="10" defaultColWidth="11" defaultRowHeight="16" x14ac:dyDescent="0.2"/>
  <cols>
    <col min="1" max="1" width="9.1640625" bestFit="1" customWidth="1"/>
    <col min="2" max="2" width="8" bestFit="1" customWidth="1"/>
    <col min="3" max="3" width="9.1640625" bestFit="1" customWidth="1"/>
    <col min="4" max="5" width="10.1640625" bestFit="1" customWidth="1"/>
  </cols>
  <sheetData>
    <row r="1" spans="1:13" x14ac:dyDescent="0.2">
      <c r="A1" s="3" t="s">
        <v>22</v>
      </c>
      <c r="B1" s="3"/>
      <c r="C1" s="3"/>
      <c r="D1" s="3"/>
      <c r="E1" s="3"/>
    </row>
    <row r="2" spans="1:13" x14ac:dyDescent="0.2">
      <c r="A2" s="3"/>
      <c r="B2" s="3"/>
      <c r="C2" s="3"/>
      <c r="D2" s="9" t="s">
        <v>0</v>
      </c>
      <c r="E2" s="9"/>
      <c r="F2" s="3"/>
      <c r="G2" s="3"/>
      <c r="H2" s="3"/>
      <c r="I2" s="9" t="s">
        <v>1</v>
      </c>
      <c r="J2" s="9"/>
      <c r="K2" s="3"/>
      <c r="L2" s="9" t="s">
        <v>2</v>
      </c>
      <c r="M2" s="9"/>
    </row>
    <row r="3" spans="1:13" x14ac:dyDescent="0.2">
      <c r="A3" s="3" t="s">
        <v>3</v>
      </c>
      <c r="B3" s="3" t="s">
        <v>4</v>
      </c>
      <c r="C3" s="3" t="s">
        <v>17</v>
      </c>
      <c r="D3" s="3" t="s">
        <v>7</v>
      </c>
      <c r="E3" s="3" t="s">
        <v>8</v>
      </c>
      <c r="F3" s="3"/>
      <c r="G3" s="3"/>
      <c r="H3" s="3"/>
      <c r="I3" s="3" t="str">
        <f>D3</f>
        <v>row store</v>
      </c>
      <c r="J3" s="3" t="str">
        <f>E3</f>
        <v>col store</v>
      </c>
      <c r="K3" s="3"/>
      <c r="L3" s="3" t="str">
        <f>D3</f>
        <v>row store</v>
      </c>
      <c r="M3" s="3" t="str">
        <f>E3</f>
        <v>col store</v>
      </c>
    </row>
    <row r="4" spans="1:13" x14ac:dyDescent="0.2">
      <c r="A4">
        <v>10000000</v>
      </c>
      <c r="B4">
        <v>1</v>
      </c>
      <c r="C4">
        <v>0</v>
      </c>
      <c r="D4">
        <v>77264743</v>
      </c>
      <c r="E4">
        <v>75727651</v>
      </c>
      <c r="H4" s="6">
        <v>0</v>
      </c>
      <c r="I4" s="4">
        <f>D4*NUMBERS!$C$3</f>
        <v>77.264742999999996</v>
      </c>
      <c r="J4" s="4">
        <f>E4*NUMBERS!$C$3</f>
        <v>75.727650999999994</v>
      </c>
      <c r="K4" s="4"/>
      <c r="L4" s="2">
        <f>$A4*NUMBERS!$C$2/'scan (no save)'!D4*NUMBERS!$C$4</f>
        <v>0.4937177187821617</v>
      </c>
      <c r="M4" s="2">
        <f>$A4*NUMBERS!$C$2/'scan (no save)'!E4*NUMBERS!$C$4</f>
        <v>0.50373901940058863</v>
      </c>
    </row>
    <row r="5" spans="1:13" x14ac:dyDescent="0.2">
      <c r="A5">
        <v>10000000</v>
      </c>
      <c r="B5">
        <v>1</v>
      </c>
      <c r="C5" t="s">
        <v>18</v>
      </c>
      <c r="D5">
        <v>75494282</v>
      </c>
      <c r="E5">
        <v>75011138</v>
      </c>
      <c r="H5" s="6">
        <v>0.2</v>
      </c>
      <c r="I5" s="4">
        <f>D5*NUMBERS!$C$3</f>
        <v>75.494281999999998</v>
      </c>
      <c r="J5" s="4">
        <f>E5*NUMBERS!$C$3</f>
        <v>75.011138000000003</v>
      </c>
      <c r="K5" s="4"/>
      <c r="L5" s="2">
        <f>$A5*NUMBERS!$C$2/'scan (no save)'!D5*NUMBERS!$C$4</f>
        <v>0.50529618463355941</v>
      </c>
      <c r="M5" s="2">
        <f>$A5*NUMBERS!$C$2/'scan (no save)'!E5*NUMBERS!$C$4</f>
        <v>0.5085507789023278</v>
      </c>
    </row>
    <row r="6" spans="1:13" x14ac:dyDescent="0.2">
      <c r="A6">
        <v>10000000</v>
      </c>
      <c r="B6">
        <v>1</v>
      </c>
      <c r="C6" t="s">
        <v>19</v>
      </c>
      <c r="D6">
        <v>74879316</v>
      </c>
      <c r="E6">
        <v>77179354</v>
      </c>
      <c r="H6" s="6">
        <v>0.4</v>
      </c>
      <c r="I6" s="4">
        <f>D6*NUMBERS!$C$3</f>
        <v>74.879316000000003</v>
      </c>
      <c r="J6" s="4">
        <f>E6*NUMBERS!$C$3</f>
        <v>77.179354000000004</v>
      </c>
      <c r="K6" s="4"/>
      <c r="L6" s="2">
        <f>$A6*NUMBERS!$C$2/'scan (no save)'!D6*NUMBERS!$C$4</f>
        <v>0.5094460619305069</v>
      </c>
      <c r="M6" s="2">
        <f>$A6*NUMBERS!$C$2/'scan (no save)'!E6*NUMBERS!$C$4</f>
        <v>0.49426395375439397</v>
      </c>
    </row>
    <row r="7" spans="1:13" x14ac:dyDescent="0.2">
      <c r="A7">
        <v>10000000</v>
      </c>
      <c r="B7">
        <v>1</v>
      </c>
      <c r="C7" t="s">
        <v>20</v>
      </c>
      <c r="D7">
        <v>76778410</v>
      </c>
      <c r="E7">
        <v>76085423</v>
      </c>
      <c r="H7" s="6">
        <v>0.6</v>
      </c>
      <c r="I7" s="4">
        <f>D7*NUMBERS!$C$3</f>
        <v>76.778409999999994</v>
      </c>
      <c r="J7" s="4">
        <f>E7*NUMBERS!$C$3</f>
        <v>76.085422999999992</v>
      </c>
      <c r="K7" s="4"/>
      <c r="L7" s="2">
        <f>$A7*NUMBERS!$C$2/'scan (no save)'!D7*NUMBERS!$C$4</f>
        <v>0.49684504610410657</v>
      </c>
      <c r="M7" s="2">
        <f>$A7*NUMBERS!$C$2/'scan (no save)'!E7*NUMBERS!$C$4</f>
        <v>0.50137031710068825</v>
      </c>
    </row>
    <row r="8" spans="1:13" x14ac:dyDescent="0.2">
      <c r="A8">
        <v>10000000</v>
      </c>
      <c r="B8">
        <v>1</v>
      </c>
      <c r="C8" t="s">
        <v>21</v>
      </c>
      <c r="D8">
        <v>75474845</v>
      </c>
      <c r="E8">
        <v>75869080</v>
      </c>
      <c r="H8" s="6">
        <v>0.8</v>
      </c>
      <c r="I8" s="4">
        <f>D8*NUMBERS!$C$3</f>
        <v>75.474845000000002</v>
      </c>
      <c r="J8" s="4">
        <f>E8*NUMBERS!$C$3</f>
        <v>75.869079999999997</v>
      </c>
      <c r="K8" s="4"/>
      <c r="L8" s="2">
        <f>$A8*NUMBERS!$C$2/'scan (no save)'!D8*NUMBERS!$C$4</f>
        <v>0.50542631331339594</v>
      </c>
      <c r="M8" s="2">
        <f>$A8*NUMBERS!$C$2/'scan (no save)'!E8*NUMBERS!$C$4</f>
        <v>0.50279998988059438</v>
      </c>
    </row>
    <row r="9" spans="1:13" x14ac:dyDescent="0.2">
      <c r="A9">
        <v>10000000</v>
      </c>
      <c r="B9">
        <v>1</v>
      </c>
      <c r="C9">
        <v>1</v>
      </c>
      <c r="D9">
        <v>75073396</v>
      </c>
      <c r="E9">
        <v>75247213</v>
      </c>
      <c r="H9" s="6">
        <v>1</v>
      </c>
      <c r="I9" s="4">
        <f>D9*NUMBERS!$C$3</f>
        <v>75.073396000000002</v>
      </c>
      <c r="J9" s="4">
        <f>E9*NUMBERS!$C$3</f>
        <v>75.247213000000002</v>
      </c>
      <c r="K9" s="4"/>
      <c r="L9" s="2">
        <f>$A9*NUMBERS!$C$2/'scan (no save)'!D9*NUMBERS!$C$4</f>
        <v>0.50812904022951078</v>
      </c>
      <c r="M9" s="2">
        <f>$A9*NUMBERS!$C$2/'scan (no save)'!E9*NUMBERS!$C$4</f>
        <v>0.50695528957663849</v>
      </c>
    </row>
    <row r="10" spans="1:13" x14ac:dyDescent="0.2">
      <c r="A10">
        <v>10000000</v>
      </c>
      <c r="B10">
        <v>2</v>
      </c>
      <c r="C10">
        <v>0</v>
      </c>
      <c r="D10">
        <v>75412586</v>
      </c>
      <c r="E10">
        <v>75529552</v>
      </c>
      <c r="H10" s="6">
        <v>0</v>
      </c>
      <c r="I10" s="4">
        <f>D10*NUMBERS!$C$3</f>
        <v>75.41258599999999</v>
      </c>
      <c r="J10" s="4">
        <f>E10*NUMBERS!$C$3</f>
        <v>75.529551999999995</v>
      </c>
      <c r="K10" s="4"/>
      <c r="L10" s="2">
        <f>$A10*NUMBERS!$C$2/'scan (no save)'!D10*NUMBERS!$C$4</f>
        <v>0.50584358234645344</v>
      </c>
      <c r="M10" s="2">
        <f>$A10*NUMBERS!$C$2/'scan (no save)'!E10*NUMBERS!$C$4</f>
        <v>0.50506022670768658</v>
      </c>
    </row>
    <row r="11" spans="1:13" x14ac:dyDescent="0.2">
      <c r="A11">
        <v>10000000</v>
      </c>
      <c r="B11">
        <v>2</v>
      </c>
      <c r="C11" t="s">
        <v>18</v>
      </c>
      <c r="D11">
        <v>74707872</v>
      </c>
      <c r="E11">
        <v>75723599</v>
      </c>
      <c r="H11" s="6">
        <v>0.2</v>
      </c>
      <c r="I11" s="4">
        <f>D11*NUMBERS!$C$3</f>
        <v>74.707871999999995</v>
      </c>
      <c r="J11" s="4">
        <f>E11*NUMBERS!$C$3</f>
        <v>75.723598999999993</v>
      </c>
      <c r="K11" s="4"/>
      <c r="L11" s="2">
        <f>$A11*NUMBERS!$C$2/'scan (no save)'!D11*NUMBERS!$C$4</f>
        <v>0.51061516858959655</v>
      </c>
      <c r="M11" s="2">
        <f>$A11*NUMBERS!$C$2/'scan (no save)'!E11*NUMBERS!$C$4</f>
        <v>0.50376597467653372</v>
      </c>
    </row>
    <row r="12" spans="1:13" x14ac:dyDescent="0.2">
      <c r="A12">
        <v>10000000</v>
      </c>
      <c r="B12">
        <v>2</v>
      </c>
      <c r="C12" t="s">
        <v>19</v>
      </c>
      <c r="D12">
        <v>75658326</v>
      </c>
      <c r="E12">
        <v>76462993</v>
      </c>
      <c r="H12" s="6">
        <v>0.4</v>
      </c>
      <c r="I12" s="4">
        <f>D12*NUMBERS!$C$3</f>
        <v>75.658326000000002</v>
      </c>
      <c r="J12" s="4">
        <f>E12*NUMBERS!$C$3</f>
        <v>76.462992999999997</v>
      </c>
      <c r="K12" s="4"/>
      <c r="L12" s="2">
        <f>$A12*NUMBERS!$C$2/'scan (no save)'!D12*NUMBERS!$C$4</f>
        <v>0.50420059064285938</v>
      </c>
      <c r="M12" s="2">
        <f>$A12*NUMBERS!$C$2/'scan (no save)'!E12*NUMBERS!$C$4</f>
        <v>0.49889457840409152</v>
      </c>
    </row>
    <row r="13" spans="1:13" x14ac:dyDescent="0.2">
      <c r="A13">
        <v>10000000</v>
      </c>
      <c r="B13">
        <v>2</v>
      </c>
      <c r="C13" t="s">
        <v>20</v>
      </c>
      <c r="D13">
        <v>75766792</v>
      </c>
      <c r="E13">
        <v>75684553</v>
      </c>
      <c r="H13" s="6">
        <v>0.6</v>
      </c>
      <c r="I13" s="4">
        <f>D13*NUMBERS!$C$3</f>
        <v>75.766791999999995</v>
      </c>
      <c r="J13" s="4">
        <f>E13*NUMBERS!$C$3</f>
        <v>75.684552999999994</v>
      </c>
      <c r="K13" s="4"/>
      <c r="L13" s="2">
        <f>$A13*NUMBERS!$C$2/'scan (no save)'!D13*NUMBERS!$C$4</f>
        <v>0.50347878865255369</v>
      </c>
      <c r="M13" s="2">
        <f>$A13*NUMBERS!$C$2/'scan (no save)'!E13*NUMBERS!$C$4</f>
        <v>0.50402586980001052</v>
      </c>
    </row>
    <row r="14" spans="1:13" x14ac:dyDescent="0.2">
      <c r="A14">
        <v>10000000</v>
      </c>
      <c r="B14">
        <v>2</v>
      </c>
      <c r="C14" t="s">
        <v>21</v>
      </c>
      <c r="D14">
        <v>74620648</v>
      </c>
      <c r="E14">
        <v>75647110</v>
      </c>
      <c r="H14" s="6">
        <v>0.8</v>
      </c>
      <c r="I14" s="4">
        <f>D14*NUMBERS!$C$3</f>
        <v>74.620648000000003</v>
      </c>
      <c r="J14" s="4">
        <f>E14*NUMBERS!$C$3</f>
        <v>75.647109999999998</v>
      </c>
      <c r="K14" s="4"/>
      <c r="L14" s="2">
        <f>$A14*NUMBERS!$C$2/'scan (no save)'!D14*NUMBERS!$C$4</f>
        <v>0.51121202614388983</v>
      </c>
      <c r="M14" s="2">
        <f>$A14*NUMBERS!$C$2/'scan (no save)'!E14*NUMBERS!$C$4</f>
        <v>0.50427534715139821</v>
      </c>
    </row>
    <row r="15" spans="1:13" x14ac:dyDescent="0.2">
      <c r="A15">
        <v>10000000</v>
      </c>
      <c r="B15">
        <v>2</v>
      </c>
      <c r="C15">
        <v>1</v>
      </c>
      <c r="D15">
        <v>75159060</v>
      </c>
      <c r="E15">
        <v>76309534</v>
      </c>
      <c r="H15" s="6">
        <v>1</v>
      </c>
      <c r="I15" s="4">
        <f>D15*NUMBERS!$C$3</f>
        <v>75.159059999999997</v>
      </c>
      <c r="J15" s="4">
        <f>E15*NUMBERS!$C$3</f>
        <v>76.309533999999999</v>
      </c>
      <c r="K15" s="4"/>
      <c r="L15" s="2">
        <f>$A15*NUMBERS!$C$2/'scan (no save)'!D15*NUMBERS!$C$4</f>
        <v>0.50754989027603592</v>
      </c>
      <c r="M15" s="2">
        <f>$A15*NUMBERS!$C$2/'scan (no save)'!E15*NUMBERS!$C$4</f>
        <v>0.49989785884749344</v>
      </c>
    </row>
    <row r="16" spans="1:13" x14ac:dyDescent="0.2">
      <c r="A16">
        <v>10000000</v>
      </c>
      <c r="B16">
        <v>4</v>
      </c>
      <c r="C16">
        <v>0</v>
      </c>
      <c r="D16">
        <v>76163624</v>
      </c>
      <c r="E16">
        <v>75599307</v>
      </c>
      <c r="H16" s="6">
        <v>0</v>
      </c>
      <c r="I16" s="4">
        <f>D16*NUMBERS!$C$3</f>
        <v>76.163623999999999</v>
      </c>
      <c r="J16" s="4">
        <f>E16*NUMBERS!$C$3</f>
        <v>75.599306999999996</v>
      </c>
      <c r="K16" s="4"/>
      <c r="L16" s="2">
        <f>$A16*NUMBERS!$C$2/'scan (no save)'!D16*NUMBERS!$C$4</f>
        <v>0.5008555351338061</v>
      </c>
      <c r="M16" s="2">
        <f>$A16*NUMBERS!$C$2/'scan (no save)'!E16*NUMBERS!$C$4</f>
        <v>0.50459421084706502</v>
      </c>
    </row>
    <row r="17" spans="1:13" x14ac:dyDescent="0.2">
      <c r="A17">
        <v>10000000</v>
      </c>
      <c r="B17">
        <v>4</v>
      </c>
      <c r="C17" t="s">
        <v>18</v>
      </c>
      <c r="D17">
        <v>75896605</v>
      </c>
      <c r="E17">
        <v>75168283</v>
      </c>
      <c r="H17" s="6">
        <v>0.2</v>
      </c>
      <c r="I17" s="4">
        <f>D17*NUMBERS!$C$3</f>
        <v>75.896604999999994</v>
      </c>
      <c r="J17" s="4">
        <f>E17*NUMBERS!$C$3</f>
        <v>75.168283000000002</v>
      </c>
      <c r="K17" s="4"/>
      <c r="L17" s="2">
        <f>$A17*NUMBERS!$C$2/'scan (no save)'!D17*NUMBERS!$C$4</f>
        <v>0.50261764220217753</v>
      </c>
      <c r="M17" s="2">
        <f>$A17*NUMBERS!$C$2/'scan (no save)'!E17*NUMBERS!$C$4</f>
        <v>0.50748761490601035</v>
      </c>
    </row>
    <row r="18" spans="1:13" x14ac:dyDescent="0.2">
      <c r="A18">
        <v>10000000</v>
      </c>
      <c r="B18">
        <v>4</v>
      </c>
      <c r="C18" t="s">
        <v>19</v>
      </c>
      <c r="D18">
        <v>74614744</v>
      </c>
      <c r="E18">
        <v>76134906</v>
      </c>
      <c r="H18" s="6">
        <v>0.4</v>
      </c>
      <c r="I18" s="4">
        <f>D18*NUMBERS!$C$3</f>
        <v>74.614744000000002</v>
      </c>
      <c r="J18" s="4">
        <f>E18*NUMBERS!$C$3</f>
        <v>76.134906000000001</v>
      </c>
      <c r="K18" s="4"/>
      <c r="L18" s="2">
        <f>$A18*NUMBERS!$C$2/'scan (no save)'!D18*NUMBERS!$C$4</f>
        <v>0.51125247653801509</v>
      </c>
      <c r="M18" s="2">
        <f>$A18*NUMBERS!$C$2/'scan (no save)'!E18*NUMBERS!$C$4</f>
        <v>0.50104445727233182</v>
      </c>
    </row>
    <row r="19" spans="1:13" x14ac:dyDescent="0.2">
      <c r="A19">
        <v>10000000</v>
      </c>
      <c r="B19">
        <v>4</v>
      </c>
      <c r="C19" t="s">
        <v>20</v>
      </c>
      <c r="D19">
        <v>76744253</v>
      </c>
      <c r="E19">
        <v>76317013</v>
      </c>
      <c r="H19" s="6">
        <v>0.6</v>
      </c>
      <c r="I19" s="4">
        <f>D19*NUMBERS!$C$3</f>
        <v>76.744253</v>
      </c>
      <c r="J19" s="4">
        <f>E19*NUMBERS!$C$3</f>
        <v>76.317013000000003</v>
      </c>
      <c r="K19" s="4"/>
      <c r="L19" s="2">
        <f>$A19*NUMBERS!$C$2/'scan (no save)'!D19*NUMBERS!$C$4</f>
        <v>0.49706617974703593</v>
      </c>
      <c r="M19" s="2">
        <f>$A19*NUMBERS!$C$2/'scan (no save)'!E19*NUMBERS!$C$4</f>
        <v>0.49984886929798999</v>
      </c>
    </row>
    <row r="20" spans="1:13" x14ac:dyDescent="0.2">
      <c r="A20">
        <v>10000000</v>
      </c>
      <c r="B20">
        <v>4</v>
      </c>
      <c r="C20" t="s">
        <v>21</v>
      </c>
      <c r="D20">
        <v>74910429</v>
      </c>
      <c r="E20">
        <v>75183382</v>
      </c>
      <c r="H20" s="6">
        <v>0.8</v>
      </c>
      <c r="I20" s="4">
        <f>D20*NUMBERS!$C$3</f>
        <v>74.910428999999993</v>
      </c>
      <c r="J20" s="4">
        <f>E20*NUMBERS!$C$3</f>
        <v>75.183381999999995</v>
      </c>
      <c r="K20" s="4"/>
      <c r="L20" s="2">
        <f>$A20*NUMBERS!$C$2/'scan (no save)'!D20*NUMBERS!$C$4</f>
        <v>0.50923447062691363</v>
      </c>
      <c r="M20" s="2">
        <f>$A20*NUMBERS!$C$2/'scan (no save)'!E20*NUMBERS!$C$4</f>
        <v>0.5073856966989061</v>
      </c>
    </row>
    <row r="21" spans="1:13" x14ac:dyDescent="0.2">
      <c r="A21">
        <v>10000000</v>
      </c>
      <c r="B21">
        <v>4</v>
      </c>
      <c r="C21">
        <v>1</v>
      </c>
      <c r="D21">
        <v>76283915</v>
      </c>
      <c r="E21">
        <v>75157912</v>
      </c>
      <c r="H21" s="6">
        <v>1</v>
      </c>
      <c r="I21" s="4">
        <f>D21*NUMBERS!$C$3</f>
        <v>76.283914999999993</v>
      </c>
      <c r="J21" s="4">
        <f>E21*NUMBERS!$C$3</f>
        <v>75.157911999999996</v>
      </c>
      <c r="K21" s="4"/>
      <c r="L21" s="2">
        <f>$A21*NUMBERS!$C$2/'scan (no save)'!D21*NUMBERS!$C$4</f>
        <v>0.50006574329922626</v>
      </c>
      <c r="M21" s="2">
        <f>$A21*NUMBERS!$C$2/'scan (no save)'!E21*NUMBERS!$C$4</f>
        <v>0.50755764285003013</v>
      </c>
    </row>
    <row r="22" spans="1:13" x14ac:dyDescent="0.2">
      <c r="A22">
        <v>10000000</v>
      </c>
      <c r="B22">
        <v>8</v>
      </c>
      <c r="C22">
        <v>0</v>
      </c>
      <c r="D22">
        <v>78714435</v>
      </c>
      <c r="E22">
        <v>76299887</v>
      </c>
      <c r="G22" s="10">
        <v>8</v>
      </c>
      <c r="H22" s="6">
        <v>0</v>
      </c>
      <c r="I22" s="4">
        <f>D22*NUMBERS!$C$3</f>
        <v>78.714434999999995</v>
      </c>
      <c r="J22" s="4">
        <f>E22*NUMBERS!$C$3</f>
        <v>76.299886999999998</v>
      </c>
      <c r="K22" s="4"/>
      <c r="L22" s="2">
        <f>$A22*NUMBERS!$C$2/'scan (no save)'!D22*NUMBERS!$C$4</f>
        <v>0.48462486780537778</v>
      </c>
      <c r="M22" s="2">
        <f>$A22*NUMBERS!$C$2/'scan (no save)'!E22*NUMBERS!$C$4</f>
        <v>0.49996106358912429</v>
      </c>
    </row>
    <row r="23" spans="1:13" x14ac:dyDescent="0.2">
      <c r="A23">
        <v>10000000</v>
      </c>
      <c r="B23">
        <v>8</v>
      </c>
      <c r="C23" t="s">
        <v>18</v>
      </c>
      <c r="D23">
        <v>76008210</v>
      </c>
      <c r="E23">
        <v>75763105</v>
      </c>
      <c r="G23" s="10"/>
      <c r="H23" s="6">
        <v>0.2</v>
      </c>
      <c r="I23" s="4">
        <f>D23*NUMBERS!$C$3</f>
        <v>76.008209999999991</v>
      </c>
      <c r="J23" s="4">
        <f>E23*NUMBERS!$C$3</f>
        <v>75.763104999999996</v>
      </c>
      <c r="K23" s="4"/>
      <c r="L23" s="2">
        <f>$A23*NUMBERS!$C$2/'scan (no save)'!D23*NUMBERS!$C$4</f>
        <v>0.50187963453224327</v>
      </c>
      <c r="M23" s="2">
        <f>$A23*NUMBERS!$C$2/'scan (no save)'!E23*NUMBERS!$C$4</f>
        <v>0.503503290371349</v>
      </c>
    </row>
    <row r="24" spans="1:13" x14ac:dyDescent="0.2">
      <c r="A24">
        <v>10000000</v>
      </c>
      <c r="B24">
        <v>8</v>
      </c>
      <c r="C24" t="s">
        <v>19</v>
      </c>
      <c r="D24">
        <v>76508664</v>
      </c>
      <c r="E24">
        <v>74510837</v>
      </c>
      <c r="G24" s="10"/>
      <c r="H24" s="6">
        <v>0.4</v>
      </c>
      <c r="I24" s="4">
        <f>D24*NUMBERS!$C$3</f>
        <v>76.508663999999996</v>
      </c>
      <c r="J24" s="4">
        <f>E24*NUMBERS!$C$3</f>
        <v>74.510836999999995</v>
      </c>
      <c r="K24" s="4"/>
      <c r="L24" s="2">
        <f>$A24*NUMBERS!$C$2/'scan (no save)'!D24*NUMBERS!$C$4</f>
        <v>0.49859676880843196</v>
      </c>
      <c r="M24" s="2">
        <f>$A24*NUMBERS!$C$2/'scan (no save)'!E24*NUMBERS!$C$4</f>
        <v>0.51196542935425615</v>
      </c>
    </row>
    <row r="25" spans="1:13" x14ac:dyDescent="0.2">
      <c r="A25">
        <v>10000000</v>
      </c>
      <c r="B25">
        <v>8</v>
      </c>
      <c r="C25" t="s">
        <v>20</v>
      </c>
      <c r="D25">
        <v>76144785</v>
      </c>
      <c r="E25">
        <v>74485253</v>
      </c>
      <c r="G25" s="10"/>
      <c r="H25" s="6">
        <v>0.6</v>
      </c>
      <c r="I25" s="4">
        <f>D25*NUMBERS!$C$3</f>
        <v>76.144784999999999</v>
      </c>
      <c r="J25" s="4">
        <f>E25*NUMBERS!$C$3</f>
        <v>74.485253</v>
      </c>
      <c r="K25" s="4"/>
      <c r="L25" s="2">
        <f>$A25*NUMBERS!$C$2/'scan (no save)'!D25*NUMBERS!$C$4</f>
        <v>0.5009794519250399</v>
      </c>
      <c r="M25" s="2">
        <f>$A25*NUMBERS!$C$2/'scan (no save)'!E25*NUMBERS!$C$4</f>
        <v>0.51214127790168074</v>
      </c>
    </row>
    <row r="26" spans="1:13" x14ac:dyDescent="0.2">
      <c r="A26">
        <v>10000000</v>
      </c>
      <c r="B26">
        <v>8</v>
      </c>
      <c r="C26" t="s">
        <v>21</v>
      </c>
      <c r="D26">
        <v>75263718</v>
      </c>
      <c r="E26">
        <v>75783761</v>
      </c>
      <c r="G26" s="10"/>
      <c r="H26" s="6">
        <v>0.8</v>
      </c>
      <c r="I26" s="4">
        <f>D26*NUMBERS!$C$3</f>
        <v>75.263717999999997</v>
      </c>
      <c r="J26" s="4">
        <f>E26*NUMBERS!$C$3</f>
        <v>75.783760999999998</v>
      </c>
      <c r="K26" s="4"/>
      <c r="L26" s="2">
        <f>$A26*NUMBERS!$C$2/'scan (no save)'!D26*NUMBERS!$C$4</f>
        <v>0.50684411652703631</v>
      </c>
      <c r="M26" s="2">
        <f>$A26*NUMBERS!$C$2/'scan (no save)'!E26*NUMBERS!$C$4</f>
        <v>0.50336605300243675</v>
      </c>
    </row>
    <row r="27" spans="1:13" x14ac:dyDescent="0.2">
      <c r="A27">
        <v>10000000</v>
      </c>
      <c r="B27">
        <v>8</v>
      </c>
      <c r="C27">
        <v>1</v>
      </c>
      <c r="D27">
        <v>76623421</v>
      </c>
      <c r="E27">
        <v>76173937</v>
      </c>
      <c r="G27" s="10"/>
      <c r="H27" s="6">
        <v>1</v>
      </c>
      <c r="I27" s="4">
        <f>D27*NUMBERS!$C$3</f>
        <v>76.623420999999993</v>
      </c>
      <c r="J27" s="4">
        <f>E27*NUMBERS!$C$3</f>
        <v>76.173936999999995</v>
      </c>
      <c r="K27" s="4"/>
      <c r="L27" s="2">
        <f>$A27*NUMBERS!$C$2/'scan (no save)'!D27*NUMBERS!$C$4</f>
        <v>0.49785003277587936</v>
      </c>
      <c r="M27" s="2">
        <f>$A27*NUMBERS!$C$2/'scan (no save)'!E27*NUMBERS!$C$4</f>
        <v>0.5007877255477815</v>
      </c>
    </row>
    <row r="28" spans="1:13" x14ac:dyDescent="0.2">
      <c r="G28" s="8" t="s">
        <v>51</v>
      </c>
      <c r="H28" s="6"/>
      <c r="I28" s="4"/>
      <c r="J28" s="4"/>
      <c r="K28" s="4"/>
      <c r="L28" s="2"/>
      <c r="M28" s="2"/>
    </row>
    <row r="29" spans="1:13" x14ac:dyDescent="0.2">
      <c r="A29">
        <v>10000000</v>
      </c>
      <c r="B29">
        <v>16</v>
      </c>
      <c r="C29">
        <v>0</v>
      </c>
      <c r="D29">
        <v>82713661</v>
      </c>
      <c r="E29">
        <v>75691416</v>
      </c>
      <c r="G29" s="10">
        <v>16</v>
      </c>
      <c r="H29" s="6">
        <v>0</v>
      </c>
      <c r="I29" s="4">
        <f>D29*NUMBERS!$C$3</f>
        <v>82.713661000000002</v>
      </c>
      <c r="J29" s="4">
        <f>E29*NUMBERS!$C$3</f>
        <v>75.69141599999999</v>
      </c>
      <c r="K29" s="4"/>
      <c r="L29" s="2">
        <f>$A29*NUMBERS!$C$2/'scan (no save)'!D29*NUMBERS!$C$4</f>
        <v>0.46119313539089996</v>
      </c>
      <c r="M29" s="2">
        <f>$A29*NUMBERS!$C$2/'scan (no save)'!E29*NUMBERS!$C$4</f>
        <v>0.50398016937944456</v>
      </c>
    </row>
    <row r="30" spans="1:13" x14ac:dyDescent="0.2">
      <c r="A30">
        <v>10000000</v>
      </c>
      <c r="B30">
        <v>16</v>
      </c>
      <c r="C30" t="s">
        <v>18</v>
      </c>
      <c r="D30">
        <v>84098040</v>
      </c>
      <c r="E30">
        <v>74836153</v>
      </c>
      <c r="G30" s="10"/>
      <c r="H30" s="6">
        <v>0.2</v>
      </c>
      <c r="I30" s="4">
        <f>D30*NUMBERS!$C$3</f>
        <v>84.098039999999997</v>
      </c>
      <c r="J30" s="4">
        <f>E30*NUMBERS!$C$3</f>
        <v>74.836152999999996</v>
      </c>
      <c r="K30" s="4"/>
      <c r="L30" s="2">
        <f>$A30*NUMBERS!$C$2/'scan (no save)'!D30*NUMBERS!$C$4</f>
        <v>0.45360120944851984</v>
      </c>
      <c r="M30" s="2">
        <f>$A30*NUMBERS!$C$2/'scan (no save)'!E30*NUMBERS!$C$4</f>
        <v>0.50973989344762283</v>
      </c>
    </row>
    <row r="31" spans="1:13" x14ac:dyDescent="0.2">
      <c r="A31">
        <v>10000000</v>
      </c>
      <c r="B31">
        <v>16</v>
      </c>
      <c r="C31" t="s">
        <v>19</v>
      </c>
      <c r="D31">
        <v>83138619</v>
      </c>
      <c r="E31">
        <v>75164774</v>
      </c>
      <c r="G31" s="10"/>
      <c r="H31" s="6">
        <v>0.4</v>
      </c>
      <c r="I31" s="4">
        <f>D31*NUMBERS!$C$3</f>
        <v>83.138618999999991</v>
      </c>
      <c r="J31" s="4">
        <f>E31*NUMBERS!$C$3</f>
        <v>75.164773999999994</v>
      </c>
      <c r="K31" s="4"/>
      <c r="L31" s="2">
        <f>$A31*NUMBERS!$C$2/'scan (no save)'!D31*NUMBERS!$C$4</f>
        <v>0.45883577469875941</v>
      </c>
      <c r="M31" s="2">
        <f>$A31*NUMBERS!$C$2/'scan (no save)'!E31*NUMBERS!$C$4</f>
        <v>0.50751130650974885</v>
      </c>
    </row>
    <row r="32" spans="1:13" x14ac:dyDescent="0.2">
      <c r="A32">
        <v>10000000</v>
      </c>
      <c r="B32">
        <v>16</v>
      </c>
      <c r="C32" t="s">
        <v>20</v>
      </c>
      <c r="D32">
        <v>83146429</v>
      </c>
      <c r="E32">
        <v>77371785</v>
      </c>
      <c r="G32" s="10"/>
      <c r="H32" s="6">
        <v>0.6</v>
      </c>
      <c r="I32" s="4">
        <f>D32*NUMBERS!$C$3</f>
        <v>83.146428999999998</v>
      </c>
      <c r="J32" s="4">
        <f>E32*NUMBERS!$C$3</f>
        <v>77.371785000000003</v>
      </c>
      <c r="K32" s="4"/>
      <c r="L32" s="2">
        <f>$A32*NUMBERS!$C$2/'scan (no save)'!D32*NUMBERS!$C$4</f>
        <v>0.45879267594583045</v>
      </c>
      <c r="M32" s="2">
        <f>$A32*NUMBERS!$C$2/'scan (no save)'!E32*NUMBERS!$C$4</f>
        <v>0.49303467221610559</v>
      </c>
    </row>
    <row r="33" spans="1:13" x14ac:dyDescent="0.2">
      <c r="A33">
        <v>10000000</v>
      </c>
      <c r="B33">
        <v>16</v>
      </c>
      <c r="C33" t="s">
        <v>21</v>
      </c>
      <c r="D33">
        <v>83479903</v>
      </c>
      <c r="E33">
        <v>75515688</v>
      </c>
      <c r="G33" s="10"/>
      <c r="H33" s="6">
        <v>0.8</v>
      </c>
      <c r="I33" s="4">
        <f>D33*NUMBERS!$C$3</f>
        <v>83.479902999999993</v>
      </c>
      <c r="J33" s="4">
        <f>E33*NUMBERS!$C$3</f>
        <v>75.515687999999997</v>
      </c>
      <c r="K33" s="4"/>
      <c r="L33" s="2">
        <f>$A33*NUMBERS!$C$2/'scan (no save)'!D33*NUMBERS!$C$4</f>
        <v>0.45695995425689462</v>
      </c>
      <c r="M33" s="2">
        <f>$A33*NUMBERS!$C$2/'scan (no save)'!E33*NUMBERS!$C$4</f>
        <v>0.5051529512152495</v>
      </c>
    </row>
    <row r="34" spans="1:13" x14ac:dyDescent="0.2">
      <c r="A34">
        <v>10000000</v>
      </c>
      <c r="B34">
        <v>16</v>
      </c>
      <c r="C34">
        <v>1</v>
      </c>
      <c r="D34">
        <v>82400826</v>
      </c>
      <c r="E34">
        <v>77251474</v>
      </c>
      <c r="G34" s="10"/>
      <c r="H34" s="6">
        <v>1</v>
      </c>
      <c r="I34" s="4">
        <f>D34*NUMBERS!$C$3</f>
        <v>82.400825999999995</v>
      </c>
      <c r="J34" s="4">
        <f>E34*NUMBERS!$C$3</f>
        <v>77.251474000000002</v>
      </c>
      <c r="K34" s="4"/>
      <c r="L34" s="2">
        <f>$A34*NUMBERS!$C$2/'scan (no save)'!D34*NUMBERS!$C$4</f>
        <v>0.46294405660751509</v>
      </c>
      <c r="M34" s="2">
        <f>$A34*NUMBERS!$C$2/'scan (no save)'!E34*NUMBERS!$C$4</f>
        <v>0.49380252157065635</v>
      </c>
    </row>
    <row r="35" spans="1:13" x14ac:dyDescent="0.2">
      <c r="G35" s="8" t="s">
        <v>51</v>
      </c>
      <c r="H35" s="6"/>
      <c r="I35" s="4"/>
      <c r="J35" s="4"/>
      <c r="K35" s="4"/>
      <c r="L35" s="2"/>
      <c r="M35" s="2"/>
    </row>
    <row r="36" spans="1:13" x14ac:dyDescent="0.2">
      <c r="A36">
        <v>10000000</v>
      </c>
      <c r="B36">
        <v>32</v>
      </c>
      <c r="C36">
        <v>0</v>
      </c>
      <c r="D36">
        <v>151969098</v>
      </c>
      <c r="E36">
        <v>76483054</v>
      </c>
      <c r="G36" s="10">
        <v>32</v>
      </c>
      <c r="H36" s="6">
        <v>0</v>
      </c>
      <c r="I36" s="4">
        <f>D36*NUMBERS!$C$3</f>
        <v>151.969098</v>
      </c>
      <c r="J36" s="4">
        <f>E36*NUMBERS!$C$3</f>
        <v>76.483053999999996</v>
      </c>
      <c r="K36" s="4"/>
      <c r="L36" s="2">
        <f>$A36*NUMBERS!$C$2/'scan (no save)'!D36*NUMBERS!$C$4</f>
        <v>0.25101795798149701</v>
      </c>
      <c r="M36" s="2">
        <f>$A36*NUMBERS!$C$2/'scan (no save)'!E36*NUMBERS!$C$4</f>
        <v>0.49876372165068095</v>
      </c>
    </row>
    <row r="37" spans="1:13" x14ac:dyDescent="0.2">
      <c r="A37">
        <v>10000000</v>
      </c>
      <c r="B37">
        <v>32</v>
      </c>
      <c r="C37" t="s">
        <v>18</v>
      </c>
      <c r="D37">
        <v>152825421</v>
      </c>
      <c r="E37">
        <v>76094881</v>
      </c>
      <c r="G37" s="10"/>
      <c r="H37" s="6">
        <v>0.2</v>
      </c>
      <c r="I37" s="4">
        <f>D37*NUMBERS!$C$3</f>
        <v>152.82542100000001</v>
      </c>
      <c r="J37" s="4">
        <f>E37*NUMBERS!$C$3</f>
        <v>76.094881000000001</v>
      </c>
      <c r="K37" s="4"/>
      <c r="L37" s="2">
        <f>$A37*NUMBERS!$C$2/'scan (no save)'!D37*NUMBERS!$C$4</f>
        <v>0.24961143510443856</v>
      </c>
      <c r="M37" s="2">
        <f>$A37*NUMBERS!$C$2/'scan (no save)'!E37*NUMBERS!$C$4</f>
        <v>0.5013080006820696</v>
      </c>
    </row>
    <row r="38" spans="1:13" x14ac:dyDescent="0.2">
      <c r="A38">
        <v>10000000</v>
      </c>
      <c r="B38">
        <v>32</v>
      </c>
      <c r="C38" t="s">
        <v>19</v>
      </c>
      <c r="D38">
        <v>152847638</v>
      </c>
      <c r="E38">
        <v>77049850</v>
      </c>
      <c r="G38" s="10"/>
      <c r="H38" s="6">
        <v>0.4</v>
      </c>
      <c r="I38" s="4">
        <f>D38*NUMBERS!$C$3</f>
        <v>152.84763799999999</v>
      </c>
      <c r="J38" s="4">
        <f>E38*NUMBERS!$C$3</f>
        <v>77.049849999999992</v>
      </c>
      <c r="K38" s="4"/>
      <c r="L38" s="2">
        <f>$A38*NUMBERS!$C$2/'scan (no save)'!D38*NUMBERS!$C$4</f>
        <v>0.24957515310933362</v>
      </c>
      <c r="M38" s="2">
        <f>$A38*NUMBERS!$C$2/'scan (no save)'!E38*NUMBERS!$C$4</f>
        <v>0.49509470370480935</v>
      </c>
    </row>
    <row r="39" spans="1:13" x14ac:dyDescent="0.2">
      <c r="A39">
        <v>10000000</v>
      </c>
      <c r="B39">
        <v>32</v>
      </c>
      <c r="C39" t="s">
        <v>20</v>
      </c>
      <c r="D39">
        <v>152679687</v>
      </c>
      <c r="E39">
        <v>76613724</v>
      </c>
      <c r="G39" s="10"/>
      <c r="H39" s="6">
        <v>0.6</v>
      </c>
      <c r="I39" s="4">
        <f>D39*NUMBERS!$C$3</f>
        <v>152.679687</v>
      </c>
      <c r="J39" s="4">
        <f>E39*NUMBERS!$C$3</f>
        <v>76.613723999999991</v>
      </c>
      <c r="K39" s="4"/>
      <c r="L39" s="2">
        <f>$A39*NUMBERS!$C$2/'scan (no save)'!D39*NUMBERS!$C$4</f>
        <v>0.2498496912444548</v>
      </c>
      <c r="M39" s="2">
        <f>$A39*NUMBERS!$C$2/'scan (no save)'!E39*NUMBERS!$C$4</f>
        <v>0.49791304566072259</v>
      </c>
    </row>
    <row r="40" spans="1:13" x14ac:dyDescent="0.2">
      <c r="A40">
        <v>10000000</v>
      </c>
      <c r="B40">
        <v>32</v>
      </c>
      <c r="C40" t="s">
        <v>21</v>
      </c>
      <c r="D40">
        <v>152707649</v>
      </c>
      <c r="E40">
        <v>75655475</v>
      </c>
      <c r="G40" s="10"/>
      <c r="H40" s="6">
        <v>0.8</v>
      </c>
      <c r="I40" s="4">
        <f>D40*NUMBERS!$C$3</f>
        <v>152.707649</v>
      </c>
      <c r="J40" s="4">
        <f>E40*NUMBERS!$C$3</f>
        <v>75.655474999999996</v>
      </c>
      <c r="K40" s="4"/>
      <c r="L40" s="2">
        <f>$A40*NUMBERS!$C$2/'scan (no save)'!D40*NUMBERS!$C$4</f>
        <v>0.24980394175441728</v>
      </c>
      <c r="M40" s="2">
        <f>$A40*NUMBERS!$C$2/'scan (no save)'!E40*NUMBERS!$C$4</f>
        <v>0.50421959093178648</v>
      </c>
    </row>
    <row r="41" spans="1:13" x14ac:dyDescent="0.2">
      <c r="A41">
        <v>10000000</v>
      </c>
      <c r="B41">
        <v>32</v>
      </c>
      <c r="C41">
        <v>1</v>
      </c>
      <c r="D41">
        <v>153042665</v>
      </c>
      <c r="E41">
        <v>76348220</v>
      </c>
      <c r="G41" s="10"/>
      <c r="H41" s="6">
        <v>1</v>
      </c>
      <c r="I41" s="4">
        <f>D41*NUMBERS!$C$3</f>
        <v>153.042665</v>
      </c>
      <c r="J41" s="4">
        <f>E41*NUMBERS!$C$3</f>
        <v>76.348219999999998</v>
      </c>
      <c r="K41" s="4"/>
      <c r="L41" s="2">
        <f>$A41*NUMBERS!$C$2/'scan (no save)'!D41*NUMBERS!$C$4</f>
        <v>0.24925711177500731</v>
      </c>
      <c r="M41" s="2">
        <f>$A41*NUMBERS!$C$2/'scan (no save)'!E41*NUMBERS!$C$4</f>
        <v>0.49964455826540549</v>
      </c>
    </row>
    <row r="42" spans="1:13" x14ac:dyDescent="0.2">
      <c r="G42" s="8" t="s">
        <v>51</v>
      </c>
      <c r="H42" s="6"/>
      <c r="I42" s="4"/>
      <c r="J42" s="4"/>
      <c r="K42" s="4"/>
      <c r="L42" s="2"/>
      <c r="M42" s="2"/>
    </row>
    <row r="43" spans="1:13" x14ac:dyDescent="0.2">
      <c r="A43">
        <v>10000000</v>
      </c>
      <c r="B43">
        <v>64</v>
      </c>
      <c r="C43">
        <v>0</v>
      </c>
      <c r="D43">
        <v>214454644</v>
      </c>
      <c r="E43">
        <v>75625490</v>
      </c>
      <c r="G43" s="10">
        <v>64</v>
      </c>
      <c r="H43" s="6">
        <v>0</v>
      </c>
      <c r="I43" s="4">
        <f>D43*NUMBERS!$C$3</f>
        <v>214.454644</v>
      </c>
      <c r="J43" s="4">
        <f>E43*NUMBERS!$C$3</f>
        <v>75.625489999999999</v>
      </c>
      <c r="K43" s="4"/>
      <c r="L43" s="2">
        <f>$A43*NUMBERS!$C$2/'scan (no save)'!D43*NUMBERS!$C$4</f>
        <v>0.17787897685372578</v>
      </c>
      <c r="M43" s="2">
        <f>$A43*NUMBERS!$C$2/'scan (no save)'!E43*NUMBERS!$C$4</f>
        <v>0.50441951062069146</v>
      </c>
    </row>
    <row r="44" spans="1:13" x14ac:dyDescent="0.2">
      <c r="A44">
        <v>10000000</v>
      </c>
      <c r="B44">
        <v>64</v>
      </c>
      <c r="C44" t="s">
        <v>18</v>
      </c>
      <c r="D44">
        <v>214938263</v>
      </c>
      <c r="E44">
        <v>75998956</v>
      </c>
      <c r="G44" s="10"/>
      <c r="H44" s="6">
        <v>0.2</v>
      </c>
      <c r="I44" s="4">
        <f>D44*NUMBERS!$C$3</f>
        <v>214.93826299999998</v>
      </c>
      <c r="J44" s="4">
        <f>E44*NUMBERS!$C$3</f>
        <v>75.998955999999993</v>
      </c>
      <c r="K44" s="4"/>
      <c r="L44" s="2">
        <f>$A44*NUMBERS!$C$2/'scan (no save)'!D44*NUMBERS!$C$4</f>
        <v>0.17747874261108176</v>
      </c>
      <c r="M44" s="2">
        <f>$A44*NUMBERS!$C$2/'scan (no save)'!E44*NUMBERS!$C$4</f>
        <v>0.5019407458209032</v>
      </c>
    </row>
    <row r="45" spans="1:13" x14ac:dyDescent="0.2">
      <c r="A45">
        <v>10000000</v>
      </c>
      <c r="B45">
        <v>64</v>
      </c>
      <c r="C45" t="s">
        <v>19</v>
      </c>
      <c r="D45">
        <v>213553643</v>
      </c>
      <c r="E45">
        <v>75146918</v>
      </c>
      <c r="G45" s="10"/>
      <c r="H45" s="6">
        <v>0.4</v>
      </c>
      <c r="I45" s="4">
        <f>D45*NUMBERS!$C$3</f>
        <v>213.55364299999999</v>
      </c>
      <c r="J45" s="4">
        <f>E45*NUMBERS!$C$3</f>
        <v>75.146917999999999</v>
      </c>
      <c r="K45" s="4"/>
      <c r="L45" s="2">
        <f>$A45*NUMBERS!$C$2/'scan (no save)'!D45*NUMBERS!$C$4</f>
        <v>0.17862946340020996</v>
      </c>
      <c r="M45" s="2">
        <f>$A45*NUMBERS!$C$2/'scan (no save)'!E45*NUMBERS!$C$4</f>
        <v>0.50763189857300606</v>
      </c>
    </row>
    <row r="46" spans="1:13" x14ac:dyDescent="0.2">
      <c r="A46">
        <v>10000000</v>
      </c>
      <c r="B46">
        <v>64</v>
      </c>
      <c r="C46" t="s">
        <v>20</v>
      </c>
      <c r="D46">
        <v>213474588</v>
      </c>
      <c r="E46">
        <v>74883297</v>
      </c>
      <c r="G46" s="10"/>
      <c r="H46" s="6">
        <v>0.6</v>
      </c>
      <c r="I46" s="4">
        <f>D46*NUMBERS!$C$3</f>
        <v>213.47458799999998</v>
      </c>
      <c r="J46" s="4">
        <f>E46*NUMBERS!$C$3</f>
        <v>74.883296999999999</v>
      </c>
      <c r="K46" s="4"/>
      <c r="L46" s="2">
        <f>$A46*NUMBERS!$C$2/'scan (no save)'!D46*NUMBERS!$C$4</f>
        <v>0.17869561437565581</v>
      </c>
      <c r="M46" s="2">
        <f>$A46*NUMBERS!$C$2/'scan (no save)'!E46*NUMBERS!$C$4</f>
        <v>0.50941897839046812</v>
      </c>
    </row>
    <row r="47" spans="1:13" x14ac:dyDescent="0.2">
      <c r="A47">
        <v>10000000</v>
      </c>
      <c r="B47">
        <v>64</v>
      </c>
      <c r="C47" t="s">
        <v>21</v>
      </c>
      <c r="D47">
        <v>213094951</v>
      </c>
      <c r="E47">
        <v>75016455</v>
      </c>
      <c r="G47" s="10"/>
      <c r="H47" s="6">
        <v>0.8</v>
      </c>
      <c r="I47" s="4">
        <f>D47*NUMBERS!$C$3</f>
        <v>213.09495099999998</v>
      </c>
      <c r="J47" s="4">
        <f>E47*NUMBERS!$C$3</f>
        <v>75.016454999999993</v>
      </c>
      <c r="K47" s="4"/>
      <c r="L47" s="2">
        <f>$A47*NUMBERS!$C$2/'scan (no save)'!D47*NUMBERS!$C$4</f>
        <v>0.1790139676103823</v>
      </c>
      <c r="M47" s="2">
        <f>$A47*NUMBERS!$C$2/'scan (no save)'!E47*NUMBERS!$C$4</f>
        <v>0.50851473395070457</v>
      </c>
    </row>
    <row r="48" spans="1:13" x14ac:dyDescent="0.2">
      <c r="A48">
        <v>10000000</v>
      </c>
      <c r="B48">
        <v>64</v>
      </c>
      <c r="C48">
        <v>1</v>
      </c>
      <c r="D48">
        <v>210802922</v>
      </c>
      <c r="E48">
        <v>77305067</v>
      </c>
      <c r="G48" s="10"/>
      <c r="H48" s="6">
        <v>1</v>
      </c>
      <c r="I48" s="4">
        <f>D48*NUMBERS!$C$3</f>
        <v>210.802922</v>
      </c>
      <c r="J48" s="4">
        <f>E48*NUMBERS!$C$3</f>
        <v>77.305066999999994</v>
      </c>
      <c r="K48" s="4"/>
      <c r="L48" s="2">
        <f>$A48*NUMBERS!$C$2/'scan (no save)'!D48*NUMBERS!$C$4</f>
        <v>0.18096036000985793</v>
      </c>
      <c r="M48" s="2">
        <f>$A48*NUMBERS!$C$2/'scan (no save)'!E48*NUMBERS!$C$4</f>
        <v>0.49346018490935406</v>
      </c>
    </row>
    <row r="49" spans="1:13" x14ac:dyDescent="0.2">
      <c r="G49" s="8" t="s">
        <v>51</v>
      </c>
      <c r="H49" s="6"/>
      <c r="I49" s="4"/>
      <c r="J49" s="4"/>
      <c r="K49" s="4"/>
      <c r="L49" s="2"/>
      <c r="M49" s="2"/>
    </row>
    <row r="50" spans="1:13" x14ac:dyDescent="0.2">
      <c r="A50">
        <v>10000000</v>
      </c>
      <c r="B50">
        <v>128</v>
      </c>
      <c r="C50">
        <v>0</v>
      </c>
      <c r="D50">
        <v>208516272</v>
      </c>
      <c r="E50">
        <v>76424371</v>
      </c>
      <c r="G50" s="10">
        <v>128</v>
      </c>
      <c r="H50" s="6">
        <v>0</v>
      </c>
      <c r="I50" s="4">
        <f>D50*NUMBERS!$C$3</f>
        <v>208.51627199999999</v>
      </c>
      <c r="J50" s="4">
        <f>E50*NUMBERS!$C$3</f>
        <v>76.424370999999994</v>
      </c>
      <c r="K50" s="4"/>
      <c r="L50" s="2">
        <f>$A50*NUMBERS!$C$2/'scan (no save)'!D50*NUMBERS!$C$4</f>
        <v>0.18294482387566377</v>
      </c>
      <c r="M50" s="2">
        <f>$A50*NUMBERS!$C$2/'scan (no save)'!E50*NUMBERS!$C$4</f>
        <v>0.4991467009424258</v>
      </c>
    </row>
    <row r="51" spans="1:13" x14ac:dyDescent="0.2">
      <c r="A51">
        <v>10000000</v>
      </c>
      <c r="B51">
        <v>128</v>
      </c>
      <c r="C51" t="s">
        <v>18</v>
      </c>
      <c r="D51">
        <v>206382709</v>
      </c>
      <c r="E51">
        <v>75407531</v>
      </c>
      <c r="G51" s="10"/>
      <c r="H51" s="6">
        <v>0.2</v>
      </c>
      <c r="I51" s="4">
        <f>D51*NUMBERS!$C$3</f>
        <v>206.38270899999998</v>
      </c>
      <c r="J51" s="4">
        <f>E51*NUMBERS!$C$3</f>
        <v>75.407530999999992</v>
      </c>
      <c r="K51" s="4"/>
      <c r="L51" s="2">
        <f>$A51*NUMBERS!$C$2/'scan (no save)'!D51*NUMBERS!$C$4</f>
        <v>0.18483608845472613</v>
      </c>
      <c r="M51" s="2">
        <f>$A51*NUMBERS!$C$2/'scan (no save)'!E51*NUMBERS!$C$4</f>
        <v>0.50587749194772069</v>
      </c>
    </row>
    <row r="52" spans="1:13" x14ac:dyDescent="0.2">
      <c r="A52">
        <v>10000000</v>
      </c>
      <c r="B52">
        <v>128</v>
      </c>
      <c r="C52" t="s">
        <v>19</v>
      </c>
      <c r="D52">
        <v>210234861</v>
      </c>
      <c r="E52">
        <v>76105269</v>
      </c>
      <c r="G52" s="10"/>
      <c r="H52" s="6">
        <v>0.4</v>
      </c>
      <c r="I52" s="4">
        <f>D52*NUMBERS!$C$3</f>
        <v>210.234861</v>
      </c>
      <c r="J52" s="4">
        <f>E52*NUMBERS!$C$3</f>
        <v>76.105268999999993</v>
      </c>
      <c r="K52" s="4"/>
      <c r="L52" s="2">
        <f>$A52*NUMBERS!$C$2/'scan (no save)'!D52*NUMBERS!$C$4</f>
        <v>0.18144932041622724</v>
      </c>
      <c r="M52" s="2">
        <f>$A52*NUMBERS!$C$2/'scan (no save)'!E52*NUMBERS!$C$4</f>
        <v>0.50123957457203128</v>
      </c>
    </row>
    <row r="53" spans="1:13" x14ac:dyDescent="0.2">
      <c r="A53">
        <v>10000000</v>
      </c>
      <c r="B53">
        <v>128</v>
      </c>
      <c r="C53" t="s">
        <v>20</v>
      </c>
      <c r="D53">
        <v>209169600</v>
      </c>
      <c r="E53">
        <v>75092756</v>
      </c>
      <c r="G53" s="10"/>
      <c r="H53" s="6">
        <v>0.6</v>
      </c>
      <c r="I53" s="4">
        <f>D53*NUMBERS!$C$3</f>
        <v>209.1696</v>
      </c>
      <c r="J53" s="4">
        <f>E53*NUMBERS!$C$3</f>
        <v>75.092755999999994</v>
      </c>
      <c r="K53" s="4"/>
      <c r="L53" s="2">
        <f>$A53*NUMBERS!$C$2/'scan (no save)'!D53*NUMBERS!$C$4</f>
        <v>0.1823734073032123</v>
      </c>
      <c r="M53" s="2">
        <f>$A53*NUMBERS!$C$2/'scan (no save)'!E53*NUMBERS!$C$4</f>
        <v>0.50799803720414793</v>
      </c>
    </row>
    <row r="54" spans="1:13" x14ac:dyDescent="0.2">
      <c r="A54">
        <v>10000000</v>
      </c>
      <c r="B54">
        <v>128</v>
      </c>
      <c r="C54" t="s">
        <v>21</v>
      </c>
      <c r="D54">
        <v>206951959</v>
      </c>
      <c r="E54">
        <v>75727011</v>
      </c>
      <c r="G54" s="10"/>
      <c r="H54" s="6">
        <v>0.8</v>
      </c>
      <c r="I54" s="4">
        <f>D54*NUMBERS!$C$3</f>
        <v>206.95195899999999</v>
      </c>
      <c r="J54" s="4">
        <f>E54*NUMBERS!$C$3</f>
        <v>75.72701099999999</v>
      </c>
      <c r="K54" s="4"/>
      <c r="L54" s="2">
        <f>$A54*NUMBERS!$C$2/'scan (no save)'!D54*NUMBERS!$C$4</f>
        <v>0.1843276712169224</v>
      </c>
      <c r="M54" s="2">
        <f>$A54*NUMBERS!$C$2/'scan (no save)'!E54*NUMBERS!$C$4</f>
        <v>0.5037432767054546</v>
      </c>
    </row>
    <row r="55" spans="1:13" x14ac:dyDescent="0.2">
      <c r="A55">
        <v>10000000</v>
      </c>
      <c r="B55">
        <v>128</v>
      </c>
      <c r="C55">
        <v>1</v>
      </c>
      <c r="D55">
        <v>208301681</v>
      </c>
      <c r="E55">
        <v>74885410</v>
      </c>
      <c r="G55" s="10"/>
      <c r="H55" s="6">
        <v>1</v>
      </c>
      <c r="I55" s="4">
        <f>D55*NUMBERS!$C$3</f>
        <v>208.301681</v>
      </c>
      <c r="J55" s="4">
        <f>E55*NUMBERS!$C$3</f>
        <v>74.885409999999993</v>
      </c>
      <c r="K55" s="4"/>
      <c r="L55" s="2">
        <f>$A55*NUMBERS!$C$2/'scan (no save)'!D55*NUMBERS!$C$4</f>
        <v>0.18313329241087595</v>
      </c>
      <c r="M55" s="2">
        <f>$A55*NUMBERS!$C$2/'scan (no save)'!E55*NUMBERS!$C$4</f>
        <v>0.50940460439823998</v>
      </c>
    </row>
    <row r="56" spans="1:13" x14ac:dyDescent="0.2">
      <c r="G56" s="10"/>
    </row>
  </sheetData>
  <mergeCells count="8">
    <mergeCell ref="I2:J2"/>
    <mergeCell ref="L2:M2"/>
    <mergeCell ref="G22:G27"/>
    <mergeCell ref="G43:G48"/>
    <mergeCell ref="G50:G56"/>
    <mergeCell ref="G29:G34"/>
    <mergeCell ref="G36:G41"/>
    <mergeCell ref="D2:E2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workbookViewId="0">
      <selection activeCell="K5" sqref="K5"/>
    </sheetView>
  </sheetViews>
  <sheetFormatPr baseColWidth="10" defaultColWidth="11" defaultRowHeight="16" x14ac:dyDescent="0.2"/>
  <sheetData>
    <row r="1" spans="1:12" s="3" customFormat="1" x14ac:dyDescent="0.25">
      <c r="A1" s="3" t="s">
        <v>41</v>
      </c>
      <c r="E1" s="3" t="s">
        <v>37</v>
      </c>
      <c r="F1" s="5">
        <v>5.0000000000000001E-3</v>
      </c>
    </row>
    <row r="2" spans="1:12" s="3" customFormat="1" x14ac:dyDescent="0.25">
      <c r="E2" s="3" t="s">
        <v>38</v>
      </c>
      <c r="F2" s="3">
        <v>8</v>
      </c>
      <c r="H2" s="9" t="s">
        <v>0</v>
      </c>
      <c r="I2" s="9"/>
      <c r="K2" s="9" t="s">
        <v>0</v>
      </c>
      <c r="L2" s="9"/>
    </row>
    <row r="3" spans="1:12" s="3" customFormat="1" x14ac:dyDescent="0.25">
      <c r="A3" s="3" t="s">
        <v>42</v>
      </c>
      <c r="H3" s="3" t="s">
        <v>35</v>
      </c>
      <c r="I3" s="3" t="s">
        <v>36</v>
      </c>
      <c r="K3" s="3" t="s">
        <v>39</v>
      </c>
      <c r="L3" s="3" t="s">
        <v>40</v>
      </c>
    </row>
    <row r="4" spans="1:12" x14ac:dyDescent="0.25">
      <c r="A4">
        <v>1000000</v>
      </c>
      <c r="B4" t="s">
        <v>33</v>
      </c>
      <c r="C4">
        <v>1</v>
      </c>
      <c r="D4">
        <v>15747748</v>
      </c>
      <c r="F4">
        <f>A4</f>
        <v>1000000</v>
      </c>
      <c r="G4">
        <v>1</v>
      </c>
      <c r="H4" s="4">
        <f>SUMIF($C$4:$C$67,G4,$D$4:$D$67)/$F$2/$F$2</f>
        <v>1955035.71875</v>
      </c>
      <c r="I4" s="4">
        <f>SUMIF($C$69:$C$132,G4,$D$69:$D$132)/$F$2/$F$2</f>
        <v>2637489.296875</v>
      </c>
      <c r="K4">
        <f>D134</f>
        <v>7387095</v>
      </c>
      <c r="L4">
        <f>D142</f>
        <v>7517020</v>
      </c>
    </row>
    <row r="5" spans="1:12" x14ac:dyDescent="0.25">
      <c r="A5">
        <v>1000000</v>
      </c>
      <c r="B5" t="s">
        <v>33</v>
      </c>
      <c r="C5">
        <v>1</v>
      </c>
      <c r="D5">
        <v>15958455</v>
      </c>
      <c r="F5">
        <f>F4</f>
        <v>1000000</v>
      </c>
      <c r="G5">
        <f>G4*2</f>
        <v>2</v>
      </c>
      <c r="H5" s="4">
        <f t="shared" ref="H5:H11" si="0">SUMIF($C$4:$C$67,G5,$D$4:$D$67)/$F$2/$F$2</f>
        <v>1810403.84375</v>
      </c>
      <c r="I5" s="4">
        <f t="shared" ref="I5:I11" si="1">SUMIF($C$69:$C$132,G5,$D$69:$D$132)/$F$2/$F$2</f>
        <v>2672782.328125</v>
      </c>
      <c r="K5">
        <f t="shared" ref="K5:K11" si="2">D135</f>
        <v>7344633</v>
      </c>
      <c r="L5">
        <f t="shared" ref="L5:L11" si="3">D143</f>
        <v>7401693</v>
      </c>
    </row>
    <row r="6" spans="1:12" x14ac:dyDescent="0.25">
      <c r="A6">
        <v>1000000</v>
      </c>
      <c r="B6" t="s">
        <v>33</v>
      </c>
      <c r="C6">
        <v>1</v>
      </c>
      <c r="D6">
        <v>15968764</v>
      </c>
      <c r="F6">
        <f t="shared" ref="F6:F11" si="4">F5</f>
        <v>1000000</v>
      </c>
      <c r="G6">
        <f t="shared" ref="G6:G11" si="5">G5*2</f>
        <v>4</v>
      </c>
      <c r="H6" s="4">
        <f t="shared" si="0"/>
        <v>1990389.265625</v>
      </c>
      <c r="I6" s="4">
        <f t="shared" si="1"/>
        <v>2371938.78125</v>
      </c>
      <c r="K6">
        <f t="shared" si="2"/>
        <v>7520096</v>
      </c>
      <c r="L6">
        <f t="shared" si="3"/>
        <v>7412515</v>
      </c>
    </row>
    <row r="7" spans="1:12" x14ac:dyDescent="0.25">
      <c r="A7">
        <v>1000000</v>
      </c>
      <c r="B7" t="s">
        <v>33</v>
      </c>
      <c r="C7">
        <v>1</v>
      </c>
      <c r="D7">
        <v>15198402</v>
      </c>
      <c r="F7">
        <f t="shared" si="4"/>
        <v>1000000</v>
      </c>
      <c r="G7">
        <f t="shared" si="5"/>
        <v>8</v>
      </c>
      <c r="H7" s="4">
        <f t="shared" si="0"/>
        <v>2117201.703125</v>
      </c>
      <c r="I7" s="4">
        <f t="shared" si="1"/>
        <v>2045259.171875</v>
      </c>
      <c r="K7">
        <f t="shared" si="2"/>
        <v>7675049</v>
      </c>
      <c r="L7">
        <f t="shared" si="3"/>
        <v>7372896</v>
      </c>
    </row>
    <row r="8" spans="1:12" x14ac:dyDescent="0.25">
      <c r="A8">
        <v>1000000</v>
      </c>
      <c r="B8" t="s">
        <v>33</v>
      </c>
      <c r="C8">
        <v>1</v>
      </c>
      <c r="D8">
        <v>15152072</v>
      </c>
      <c r="F8">
        <f t="shared" si="4"/>
        <v>1000000</v>
      </c>
      <c r="G8">
        <f t="shared" si="5"/>
        <v>16</v>
      </c>
      <c r="H8" s="4">
        <f t="shared" si="0"/>
        <v>3121053.65625</v>
      </c>
      <c r="I8" s="4">
        <f t="shared" si="1"/>
        <v>2386772.046875</v>
      </c>
      <c r="K8">
        <f t="shared" si="2"/>
        <v>8794521</v>
      </c>
      <c r="L8">
        <f t="shared" si="3"/>
        <v>8162681</v>
      </c>
    </row>
    <row r="9" spans="1:12" x14ac:dyDescent="0.25">
      <c r="A9">
        <v>1000000</v>
      </c>
      <c r="B9" t="s">
        <v>33</v>
      </c>
      <c r="C9">
        <v>1</v>
      </c>
      <c r="D9">
        <v>15537324</v>
      </c>
      <c r="F9">
        <f t="shared" si="4"/>
        <v>1000000</v>
      </c>
      <c r="G9">
        <f t="shared" si="5"/>
        <v>32</v>
      </c>
      <c r="H9" s="4">
        <f t="shared" si="0"/>
        <v>4593804.296875</v>
      </c>
      <c r="I9" s="4">
        <f t="shared" si="1"/>
        <v>2131096.78125</v>
      </c>
      <c r="K9">
        <f t="shared" si="2"/>
        <v>15906838</v>
      </c>
      <c r="L9">
        <f t="shared" si="3"/>
        <v>7375757</v>
      </c>
    </row>
    <row r="10" spans="1:12" x14ac:dyDescent="0.25">
      <c r="A10">
        <v>1000000</v>
      </c>
      <c r="B10" t="s">
        <v>33</v>
      </c>
      <c r="C10">
        <v>1</v>
      </c>
      <c r="D10">
        <v>15681609</v>
      </c>
      <c r="F10">
        <f t="shared" si="4"/>
        <v>1000000</v>
      </c>
      <c r="G10">
        <f t="shared" si="5"/>
        <v>64</v>
      </c>
      <c r="H10" s="4">
        <f t="shared" si="0"/>
        <v>5283944.484375</v>
      </c>
      <c r="I10" s="4">
        <f t="shared" si="1"/>
        <v>2082100.734375</v>
      </c>
      <c r="K10">
        <f t="shared" si="2"/>
        <v>21907685</v>
      </c>
      <c r="L10">
        <f t="shared" si="3"/>
        <v>7551042</v>
      </c>
    </row>
    <row r="11" spans="1:12" x14ac:dyDescent="0.25">
      <c r="A11">
        <v>1000000</v>
      </c>
      <c r="B11" t="s">
        <v>33</v>
      </c>
      <c r="C11">
        <v>1</v>
      </c>
      <c r="D11">
        <v>15877912</v>
      </c>
      <c r="F11">
        <f t="shared" si="4"/>
        <v>1000000</v>
      </c>
      <c r="G11">
        <f t="shared" si="5"/>
        <v>128</v>
      </c>
      <c r="H11" s="4">
        <f t="shared" si="0"/>
        <v>3512593.390625</v>
      </c>
      <c r="I11" s="4">
        <f t="shared" si="1"/>
        <v>1209485.84375</v>
      </c>
      <c r="K11">
        <f t="shared" si="2"/>
        <v>20959771</v>
      </c>
      <c r="L11">
        <f t="shared" si="3"/>
        <v>7382420</v>
      </c>
    </row>
    <row r="12" spans="1:12" x14ac:dyDescent="0.25">
      <c r="A12">
        <v>1000000</v>
      </c>
      <c r="B12" t="s">
        <v>33</v>
      </c>
      <c r="C12">
        <v>2</v>
      </c>
      <c r="D12">
        <v>7448338</v>
      </c>
    </row>
    <row r="13" spans="1:12" x14ac:dyDescent="0.25">
      <c r="A13">
        <v>1000000</v>
      </c>
      <c r="B13" t="s">
        <v>33</v>
      </c>
      <c r="C13">
        <v>2</v>
      </c>
      <c r="D13">
        <v>11649611</v>
      </c>
      <c r="H13" s="9" t="s">
        <v>1</v>
      </c>
      <c r="I13" s="9"/>
      <c r="J13" s="3"/>
      <c r="K13" s="9" t="s">
        <v>1</v>
      </c>
      <c r="L13" s="9"/>
    </row>
    <row r="14" spans="1:12" x14ac:dyDescent="0.25">
      <c r="A14">
        <v>1000000</v>
      </c>
      <c r="B14" t="s">
        <v>33</v>
      </c>
      <c r="C14">
        <v>2</v>
      </c>
      <c r="D14">
        <v>15613049</v>
      </c>
      <c r="H14" s="3" t="s">
        <v>35</v>
      </c>
      <c r="I14" s="3" t="s">
        <v>36</v>
      </c>
      <c r="J14" s="3"/>
      <c r="K14" s="3" t="s">
        <v>39</v>
      </c>
      <c r="L14" s="3" t="s">
        <v>40</v>
      </c>
    </row>
    <row r="15" spans="1:12" x14ac:dyDescent="0.25">
      <c r="A15">
        <v>1000000</v>
      </c>
      <c r="B15" t="s">
        <v>33</v>
      </c>
      <c r="C15">
        <v>2</v>
      </c>
      <c r="D15">
        <v>16416265</v>
      </c>
      <c r="H15" s="1">
        <f>H4*NUMBERS!$C$3</f>
        <v>1.9550357187499998</v>
      </c>
      <c r="I15" s="1">
        <f>I4*NUMBERS!$C$3</f>
        <v>2.6374892968749997</v>
      </c>
      <c r="J15" s="1"/>
      <c r="K15" s="1">
        <f>K4*NUMBERS!$C$3</f>
        <v>7.3870949999999995</v>
      </c>
      <c r="L15" s="1">
        <f>L4*NUMBERS!$C$3</f>
        <v>7.5170199999999996</v>
      </c>
    </row>
    <row r="16" spans="1:12" x14ac:dyDescent="0.25">
      <c r="A16">
        <v>1000000</v>
      </c>
      <c r="B16" t="s">
        <v>33</v>
      </c>
      <c r="C16">
        <v>2</v>
      </c>
      <c r="D16">
        <v>15829191</v>
      </c>
      <c r="H16" s="1">
        <f>H5*NUMBERS!$C$3</f>
        <v>1.8104038437499999</v>
      </c>
      <c r="I16" s="1">
        <f>I5*NUMBERS!$C$3</f>
        <v>2.6727823281249998</v>
      </c>
      <c r="J16" s="1"/>
      <c r="K16" s="1">
        <f>K5*NUMBERS!$C$3</f>
        <v>7.344633</v>
      </c>
      <c r="L16" s="1">
        <f>L5*NUMBERS!$C$3</f>
        <v>7.4016929999999999</v>
      </c>
    </row>
    <row r="17" spans="1:12" x14ac:dyDescent="0.25">
      <c r="A17">
        <v>1000000</v>
      </c>
      <c r="B17" t="s">
        <v>33</v>
      </c>
      <c r="C17">
        <v>2</v>
      </c>
      <c r="D17">
        <v>16303682</v>
      </c>
      <c r="H17" s="1">
        <f>H6*NUMBERS!$C$3</f>
        <v>1.990389265625</v>
      </c>
      <c r="I17" s="1">
        <f>I6*NUMBERS!$C$3</f>
        <v>2.3719387812499999</v>
      </c>
      <c r="J17" s="1"/>
      <c r="K17" s="1">
        <f>K6*NUMBERS!$C$3</f>
        <v>7.5200959999999997</v>
      </c>
      <c r="L17" s="1">
        <f>L6*NUMBERS!$C$3</f>
        <v>7.412515</v>
      </c>
    </row>
    <row r="18" spans="1:12" x14ac:dyDescent="0.25">
      <c r="A18">
        <v>1000000</v>
      </c>
      <c r="B18" t="s">
        <v>33</v>
      </c>
      <c r="C18">
        <v>2</v>
      </c>
      <c r="D18">
        <v>15960954</v>
      </c>
      <c r="H18" s="1">
        <f>H7*NUMBERS!$C$3</f>
        <v>2.1172017031250001</v>
      </c>
      <c r="I18" s="1">
        <f>I7*NUMBERS!$C$3</f>
        <v>2.0452591718749997</v>
      </c>
      <c r="J18" s="1"/>
      <c r="K18" s="1">
        <f>K7*NUMBERS!$C$3</f>
        <v>7.6750489999999996</v>
      </c>
      <c r="L18" s="1">
        <f>L7*NUMBERS!$C$3</f>
        <v>7.3728959999999999</v>
      </c>
    </row>
    <row r="19" spans="1:12" x14ac:dyDescent="0.25">
      <c r="A19">
        <v>1000000</v>
      </c>
      <c r="B19" t="s">
        <v>33</v>
      </c>
      <c r="C19">
        <v>2</v>
      </c>
      <c r="D19">
        <v>16644756</v>
      </c>
      <c r="H19" s="1">
        <f>H8*NUMBERS!$C$3</f>
        <v>3.12105365625</v>
      </c>
      <c r="I19" s="1">
        <f>I8*NUMBERS!$C$3</f>
        <v>2.386772046875</v>
      </c>
      <c r="J19" s="1"/>
      <c r="K19" s="1">
        <f>K8*NUMBERS!$C$3</f>
        <v>8.7945209999999996</v>
      </c>
      <c r="L19" s="1">
        <f>L8*NUMBERS!$C$3</f>
        <v>8.1626809999999992</v>
      </c>
    </row>
    <row r="20" spans="1:12" x14ac:dyDescent="0.25">
      <c r="A20">
        <v>1000000</v>
      </c>
      <c r="B20" t="s">
        <v>33</v>
      </c>
      <c r="C20">
        <v>4</v>
      </c>
      <c r="D20">
        <v>16518183</v>
      </c>
      <c r="H20" s="1">
        <f>H9*NUMBERS!$C$3</f>
        <v>4.5938042968749997</v>
      </c>
      <c r="I20" s="1">
        <f>I9*NUMBERS!$C$3</f>
        <v>2.1310967812499997</v>
      </c>
      <c r="J20" s="1"/>
      <c r="K20" s="1">
        <f>K9*NUMBERS!$C$3</f>
        <v>15.906837999999999</v>
      </c>
      <c r="L20" s="1">
        <f>L9*NUMBERS!$C$3</f>
        <v>7.3757569999999992</v>
      </c>
    </row>
    <row r="21" spans="1:12" x14ac:dyDescent="0.25">
      <c r="A21">
        <v>1000000</v>
      </c>
      <c r="B21" t="s">
        <v>33</v>
      </c>
      <c r="C21">
        <v>4</v>
      </c>
      <c r="D21">
        <v>15586290</v>
      </c>
      <c r="H21" s="1">
        <f>H10*NUMBERS!$C$3</f>
        <v>5.2839444843749996</v>
      </c>
      <c r="I21" s="1">
        <f>I10*NUMBERS!$C$3</f>
        <v>2.082100734375</v>
      </c>
      <c r="J21" s="1"/>
      <c r="K21" s="1">
        <f>K10*NUMBERS!$C$3</f>
        <v>21.907685000000001</v>
      </c>
      <c r="L21" s="1">
        <f>L10*NUMBERS!$C$3</f>
        <v>7.5510419999999998</v>
      </c>
    </row>
    <row r="22" spans="1:12" x14ac:dyDescent="0.25">
      <c r="A22">
        <v>1000000</v>
      </c>
      <c r="B22" t="s">
        <v>33</v>
      </c>
      <c r="C22">
        <v>4</v>
      </c>
      <c r="D22">
        <v>12887195</v>
      </c>
      <c r="H22" s="1">
        <f>H11*NUMBERS!$C$3</f>
        <v>3.5125933906249998</v>
      </c>
      <c r="I22" s="1">
        <f>I11*NUMBERS!$C$3</f>
        <v>1.20948584375</v>
      </c>
      <c r="J22" s="1"/>
      <c r="K22" s="1">
        <f>K11*NUMBERS!$C$3</f>
        <v>20.959771</v>
      </c>
      <c r="L22" s="1">
        <f>L11*NUMBERS!$C$3</f>
        <v>7.3824199999999998</v>
      </c>
    </row>
    <row r="23" spans="1:12" x14ac:dyDescent="0.25">
      <c r="A23">
        <v>1000000</v>
      </c>
      <c r="B23" t="s">
        <v>33</v>
      </c>
      <c r="C23">
        <v>4</v>
      </c>
      <c r="D23">
        <v>11443590</v>
      </c>
    </row>
    <row r="24" spans="1:12" x14ac:dyDescent="0.25">
      <c r="A24">
        <v>1000000</v>
      </c>
      <c r="B24" t="s">
        <v>33</v>
      </c>
      <c r="C24">
        <v>4</v>
      </c>
      <c r="D24">
        <v>17324187</v>
      </c>
      <c r="H24" s="9" t="s">
        <v>2</v>
      </c>
      <c r="I24" s="9"/>
      <c r="J24" s="3"/>
      <c r="K24" s="9" t="s">
        <v>2</v>
      </c>
      <c r="L24" s="9"/>
    </row>
    <row r="25" spans="1:12" x14ac:dyDescent="0.25">
      <c r="A25">
        <v>1000000</v>
      </c>
      <c r="B25" t="s">
        <v>33</v>
      </c>
      <c r="C25">
        <v>4</v>
      </c>
      <c r="D25">
        <v>17685356</v>
      </c>
      <c r="H25" s="3" t="s">
        <v>35</v>
      </c>
      <c r="I25" s="3" t="s">
        <v>36</v>
      </c>
      <c r="J25" s="3"/>
      <c r="K25" s="3" t="s">
        <v>39</v>
      </c>
      <c r="L25" s="3" t="s">
        <v>40</v>
      </c>
    </row>
    <row r="26" spans="1:12" x14ac:dyDescent="0.25">
      <c r="A26">
        <v>1000000</v>
      </c>
      <c r="B26" t="s">
        <v>33</v>
      </c>
      <c r="C26">
        <v>4</v>
      </c>
      <c r="D26">
        <v>17624583</v>
      </c>
      <c r="H26" s="2">
        <f>$F4*NUMBERS!$C$2/H4*NUMBERS!$C$4</f>
        <v>1.9512161486563631</v>
      </c>
      <c r="I26" s="2">
        <f>$F4*NUMBERS!$C$2/I4*NUMBERS!$C$4</f>
        <v>1.4463365861407673</v>
      </c>
      <c r="J26" s="2"/>
      <c r="K26" s="2">
        <f>$F4*NUMBERS!$C$2/K4*NUMBERS!$C$4</f>
        <v>0.51640019055190167</v>
      </c>
      <c r="L26" s="2">
        <f>$F4*NUMBERS!$C$2/L4*NUMBERS!$C$4</f>
        <v>0.50747467289231629</v>
      </c>
    </row>
    <row r="27" spans="1:12" x14ac:dyDescent="0.25">
      <c r="A27">
        <v>1000000</v>
      </c>
      <c r="B27" t="s">
        <v>33</v>
      </c>
      <c r="C27">
        <v>4</v>
      </c>
      <c r="D27">
        <v>18315529</v>
      </c>
      <c r="H27" s="2">
        <f>$F5*NUMBERS!$C$2/H5*NUMBERS!$C$4</f>
        <v>2.1070974185093334</v>
      </c>
      <c r="I27" s="2">
        <f>$F5*NUMBERS!$C$2/I5*NUMBERS!$C$4</f>
        <v>1.4272382847955567</v>
      </c>
      <c r="J27" s="2"/>
      <c r="K27" s="2">
        <f>$F5*NUMBERS!$C$2/K5*NUMBERS!$C$4</f>
        <v>0.51938568824677833</v>
      </c>
      <c r="L27" s="2">
        <f>$F5*NUMBERS!$C$2/L5*NUMBERS!$C$4</f>
        <v>0.51538171950998235</v>
      </c>
    </row>
    <row r="28" spans="1:12" x14ac:dyDescent="0.25">
      <c r="A28">
        <v>1000000</v>
      </c>
      <c r="B28" t="s">
        <v>33</v>
      </c>
      <c r="C28">
        <v>8</v>
      </c>
      <c r="D28">
        <v>20151197</v>
      </c>
      <c r="H28" s="2">
        <f>$F6*NUMBERS!$C$2/H6*NUMBERS!$C$4</f>
        <v>1.9165583996591495</v>
      </c>
      <c r="I28" s="2">
        <f>$F6*NUMBERS!$C$2/I6*NUMBERS!$C$4</f>
        <v>1.6082612653327728</v>
      </c>
      <c r="J28" s="2"/>
      <c r="K28" s="2">
        <f>$F6*NUMBERS!$C$2/K6*NUMBERS!$C$4</f>
        <v>0.50726709680634396</v>
      </c>
      <c r="L28" s="2">
        <f>$F6*NUMBERS!$C$2/L6*NUMBERS!$C$4</f>
        <v>0.5146292811043216</v>
      </c>
    </row>
    <row r="29" spans="1:12" x14ac:dyDescent="0.25">
      <c r="A29">
        <v>1000000</v>
      </c>
      <c r="B29" t="s">
        <v>33</v>
      </c>
      <c r="C29">
        <v>8</v>
      </c>
      <c r="D29">
        <v>19006380</v>
      </c>
      <c r="H29" s="2">
        <f>$F7*NUMBERS!$C$2/H7*NUMBERS!$C$4</f>
        <v>1.8017637431495017</v>
      </c>
      <c r="I29" s="2">
        <f>$F7*NUMBERS!$C$2/I7*NUMBERS!$C$4</f>
        <v>1.8651412584195186</v>
      </c>
      <c r="J29" s="2"/>
      <c r="K29" s="2">
        <f>$F7*NUMBERS!$C$2/K7*NUMBERS!$C$4</f>
        <v>0.49702578649660739</v>
      </c>
      <c r="L29" s="2">
        <f>$F7*NUMBERS!$C$2/L7*NUMBERS!$C$4</f>
        <v>0.51739469343186184</v>
      </c>
    </row>
    <row r="30" spans="1:12" x14ac:dyDescent="0.25">
      <c r="A30">
        <v>1000000</v>
      </c>
      <c r="B30" t="s">
        <v>33</v>
      </c>
      <c r="C30">
        <v>8</v>
      </c>
      <c r="D30">
        <v>18252906</v>
      </c>
      <c r="H30" s="2">
        <f>$F8*NUMBERS!$C$2/H8*NUMBERS!$C$4</f>
        <v>1.222246614692432</v>
      </c>
      <c r="I30" s="2">
        <f>$F8*NUMBERS!$C$2/I8*NUMBERS!$C$4</f>
        <v>1.5982662737397073</v>
      </c>
      <c r="J30" s="2"/>
      <c r="K30" s="2">
        <f>$F8*NUMBERS!$C$2/K8*NUMBERS!$C$4</f>
        <v>0.43375838952741141</v>
      </c>
      <c r="L30" s="2">
        <f>$F8*NUMBERS!$C$2/L8*NUMBERS!$C$4</f>
        <v>0.46733386562882956</v>
      </c>
    </row>
    <row r="31" spans="1:12" x14ac:dyDescent="0.25">
      <c r="A31">
        <v>1000000</v>
      </c>
      <c r="B31" t="s">
        <v>33</v>
      </c>
      <c r="C31">
        <v>8</v>
      </c>
      <c r="D31">
        <v>18843989</v>
      </c>
      <c r="H31" s="2">
        <f>$F9*NUMBERS!$C$2/H9*NUMBERS!$C$4</f>
        <v>0.83040047400800276</v>
      </c>
      <c r="I31" s="2">
        <f>$F9*NUMBERS!$C$2/I9*NUMBERS!$C$4</f>
        <v>1.7900159669836675</v>
      </c>
      <c r="J31" s="2"/>
      <c r="K31" s="2">
        <f>$F9*NUMBERS!$C$2/K9*NUMBERS!$C$4</f>
        <v>0.23981493151718775</v>
      </c>
      <c r="L31" s="2">
        <f>$F9*NUMBERS!$C$2/L9*NUMBERS!$C$4</f>
        <v>0.51719399996841009</v>
      </c>
    </row>
    <row r="32" spans="1:12" x14ac:dyDescent="0.25">
      <c r="A32">
        <v>1000000</v>
      </c>
      <c r="B32" t="s">
        <v>33</v>
      </c>
      <c r="C32">
        <v>8</v>
      </c>
      <c r="D32">
        <v>18123616</v>
      </c>
      <c r="H32" s="2">
        <f>$F10*NUMBERS!$C$2/H10*NUMBERS!$C$4</f>
        <v>0.72194120829719755</v>
      </c>
      <c r="I32" s="2">
        <f>$F10*NUMBERS!$C$2/I10*NUMBERS!$C$4</f>
        <v>1.8321386677624349</v>
      </c>
      <c r="J32" s="2"/>
      <c r="K32" s="2">
        <f>$F10*NUMBERS!$C$2/K10*NUMBERS!$C$4</f>
        <v>0.17412598664007631</v>
      </c>
      <c r="L32" s="2">
        <f>$F10*NUMBERS!$C$2/L10*NUMBERS!$C$4</f>
        <v>0.50518819331490938</v>
      </c>
    </row>
    <row r="33" spans="1:12" x14ac:dyDescent="0.25">
      <c r="A33">
        <v>1000000</v>
      </c>
      <c r="B33" t="s">
        <v>33</v>
      </c>
      <c r="C33">
        <v>8</v>
      </c>
      <c r="D33">
        <v>11309335</v>
      </c>
      <c r="H33" s="2">
        <f>$F11*NUMBERS!$C$2/H11*NUMBERS!$C$4</f>
        <v>1.0860059339080652</v>
      </c>
      <c r="I33" s="2">
        <f>$F11*NUMBERS!$C$2/I11*NUMBERS!$C$4</f>
        <v>3.1539825665074055</v>
      </c>
      <c r="J33" s="2"/>
      <c r="K33" s="2">
        <f>$F11*NUMBERS!$C$2/K11*NUMBERS!$C$4</f>
        <v>0.18200090380877729</v>
      </c>
      <c r="L33" s="2">
        <f>$F11*NUMBERS!$C$2/L11*NUMBERS!$C$4</f>
        <v>0.5167272067458909</v>
      </c>
    </row>
    <row r="34" spans="1:12" x14ac:dyDescent="0.25">
      <c r="A34">
        <v>1000000</v>
      </c>
      <c r="B34" t="s">
        <v>33</v>
      </c>
      <c r="C34">
        <v>8</v>
      </c>
      <c r="D34">
        <v>17789560</v>
      </c>
    </row>
    <row r="35" spans="1:12" x14ac:dyDescent="0.25">
      <c r="A35">
        <v>1000000</v>
      </c>
      <c r="B35" t="s">
        <v>33</v>
      </c>
      <c r="C35">
        <v>8</v>
      </c>
      <c r="D35">
        <v>12023926</v>
      </c>
    </row>
    <row r="36" spans="1:12" x14ac:dyDescent="0.25">
      <c r="A36">
        <v>1000000</v>
      </c>
      <c r="B36" t="s">
        <v>33</v>
      </c>
      <c r="C36">
        <v>16</v>
      </c>
      <c r="D36">
        <v>12018253</v>
      </c>
    </row>
    <row r="37" spans="1:12" x14ac:dyDescent="0.25">
      <c r="A37">
        <v>1000000</v>
      </c>
      <c r="B37" t="s">
        <v>33</v>
      </c>
      <c r="C37">
        <v>16</v>
      </c>
      <c r="D37">
        <v>25674741</v>
      </c>
    </row>
    <row r="38" spans="1:12" x14ac:dyDescent="0.25">
      <c r="A38">
        <v>1000000</v>
      </c>
      <c r="B38" t="s">
        <v>33</v>
      </c>
      <c r="C38">
        <v>16</v>
      </c>
      <c r="D38">
        <v>28063103</v>
      </c>
    </row>
    <row r="39" spans="1:12" x14ac:dyDescent="0.25">
      <c r="A39">
        <v>1000000</v>
      </c>
      <c r="B39" t="s">
        <v>33</v>
      </c>
      <c r="C39">
        <v>16</v>
      </c>
      <c r="D39">
        <v>27037833</v>
      </c>
    </row>
    <row r="40" spans="1:12" x14ac:dyDescent="0.25">
      <c r="A40">
        <v>1000000</v>
      </c>
      <c r="B40" t="s">
        <v>33</v>
      </c>
      <c r="C40">
        <v>16</v>
      </c>
      <c r="D40">
        <v>26556548</v>
      </c>
    </row>
    <row r="41" spans="1:12" x14ac:dyDescent="0.25">
      <c r="A41">
        <v>1000000</v>
      </c>
      <c r="B41" t="s">
        <v>33</v>
      </c>
      <c r="C41">
        <v>16</v>
      </c>
      <c r="D41">
        <v>26934052</v>
      </c>
    </row>
    <row r="42" spans="1:12" x14ac:dyDescent="0.25">
      <c r="A42">
        <v>1000000</v>
      </c>
      <c r="B42" t="s">
        <v>33</v>
      </c>
      <c r="C42">
        <v>16</v>
      </c>
      <c r="D42">
        <v>25629879</v>
      </c>
    </row>
    <row r="43" spans="1:12" x14ac:dyDescent="0.25">
      <c r="A43">
        <v>1000000</v>
      </c>
      <c r="B43" t="s">
        <v>33</v>
      </c>
      <c r="C43">
        <v>16</v>
      </c>
      <c r="D43">
        <v>27833025</v>
      </c>
    </row>
    <row r="44" spans="1:12" x14ac:dyDescent="0.25">
      <c r="A44">
        <v>1000000</v>
      </c>
      <c r="B44" t="s">
        <v>33</v>
      </c>
      <c r="C44">
        <v>32</v>
      </c>
      <c r="D44">
        <v>17111406</v>
      </c>
    </row>
    <row r="45" spans="1:12" x14ac:dyDescent="0.25">
      <c r="A45">
        <v>1000000</v>
      </c>
      <c r="B45" t="s">
        <v>33</v>
      </c>
      <c r="C45">
        <v>32</v>
      </c>
      <c r="D45">
        <v>23746923</v>
      </c>
    </row>
    <row r="46" spans="1:12" x14ac:dyDescent="0.25">
      <c r="A46">
        <v>1000000</v>
      </c>
      <c r="B46" t="s">
        <v>33</v>
      </c>
      <c r="C46">
        <v>32</v>
      </c>
      <c r="D46">
        <v>37368914</v>
      </c>
    </row>
    <row r="47" spans="1:12" x14ac:dyDescent="0.25">
      <c r="A47">
        <v>1000000</v>
      </c>
      <c r="B47" t="s">
        <v>33</v>
      </c>
      <c r="C47">
        <v>32</v>
      </c>
      <c r="D47">
        <v>43982600</v>
      </c>
    </row>
    <row r="48" spans="1:12" x14ac:dyDescent="0.25">
      <c r="A48">
        <v>1000000</v>
      </c>
      <c r="B48" t="s">
        <v>33</v>
      </c>
      <c r="C48">
        <v>32</v>
      </c>
      <c r="D48">
        <v>42365923</v>
      </c>
    </row>
    <row r="49" spans="1:4" x14ac:dyDescent="0.25">
      <c r="A49">
        <v>1000000</v>
      </c>
      <c r="B49" t="s">
        <v>33</v>
      </c>
      <c r="C49">
        <v>32</v>
      </c>
      <c r="D49">
        <v>40535428</v>
      </c>
    </row>
    <row r="50" spans="1:4" x14ac:dyDescent="0.25">
      <c r="A50">
        <v>1000000</v>
      </c>
      <c r="B50" t="s">
        <v>33</v>
      </c>
      <c r="C50">
        <v>32</v>
      </c>
      <c r="D50">
        <v>44636693</v>
      </c>
    </row>
    <row r="51" spans="1:4" x14ac:dyDescent="0.2">
      <c r="A51">
        <v>1000000</v>
      </c>
      <c r="B51" t="s">
        <v>33</v>
      </c>
      <c r="C51">
        <v>32</v>
      </c>
      <c r="D51">
        <v>44255588</v>
      </c>
    </row>
    <row r="52" spans="1:4" x14ac:dyDescent="0.2">
      <c r="A52">
        <v>1000000</v>
      </c>
      <c r="B52" t="s">
        <v>33</v>
      </c>
      <c r="C52">
        <v>64</v>
      </c>
      <c r="D52">
        <v>24086050</v>
      </c>
    </row>
    <row r="53" spans="1:4" x14ac:dyDescent="0.2">
      <c r="A53">
        <v>1000000</v>
      </c>
      <c r="B53" t="s">
        <v>33</v>
      </c>
      <c r="C53">
        <v>64</v>
      </c>
      <c r="D53">
        <v>30565992</v>
      </c>
    </row>
    <row r="54" spans="1:4" x14ac:dyDescent="0.2">
      <c r="A54">
        <v>1000000</v>
      </c>
      <c r="B54" t="s">
        <v>33</v>
      </c>
      <c r="C54">
        <v>64</v>
      </c>
      <c r="D54">
        <v>32311371</v>
      </c>
    </row>
    <row r="55" spans="1:4" x14ac:dyDescent="0.2">
      <c r="A55">
        <v>1000000</v>
      </c>
      <c r="B55" t="s">
        <v>33</v>
      </c>
      <c r="C55">
        <v>64</v>
      </c>
      <c r="D55">
        <v>37885602</v>
      </c>
    </row>
    <row r="56" spans="1:4" x14ac:dyDescent="0.2">
      <c r="A56">
        <v>1000000</v>
      </c>
      <c r="B56" t="s">
        <v>33</v>
      </c>
      <c r="C56">
        <v>64</v>
      </c>
      <c r="D56">
        <v>56876222</v>
      </c>
    </row>
    <row r="57" spans="1:4" x14ac:dyDescent="0.2">
      <c r="A57">
        <v>1000000</v>
      </c>
      <c r="B57" t="s">
        <v>33</v>
      </c>
      <c r="C57">
        <v>64</v>
      </c>
      <c r="D57">
        <v>43663368</v>
      </c>
    </row>
    <row r="58" spans="1:4" x14ac:dyDescent="0.2">
      <c r="A58">
        <v>1000000</v>
      </c>
      <c r="B58" t="s">
        <v>33</v>
      </c>
      <c r="C58">
        <v>64</v>
      </c>
      <c r="D58">
        <v>54131013</v>
      </c>
    </row>
    <row r="59" spans="1:4" x14ac:dyDescent="0.2">
      <c r="A59">
        <v>1000000</v>
      </c>
      <c r="B59" t="s">
        <v>33</v>
      </c>
      <c r="C59">
        <v>64</v>
      </c>
      <c r="D59">
        <v>58652829</v>
      </c>
    </row>
    <row r="60" spans="1:4" x14ac:dyDescent="0.2">
      <c r="A60">
        <v>1000000</v>
      </c>
      <c r="B60" t="s">
        <v>33</v>
      </c>
      <c r="C60">
        <v>128</v>
      </c>
      <c r="D60">
        <v>30188427</v>
      </c>
    </row>
    <row r="61" spans="1:4" x14ac:dyDescent="0.2">
      <c r="A61">
        <v>1000000</v>
      </c>
      <c r="B61" t="s">
        <v>33</v>
      </c>
      <c r="C61">
        <v>128</v>
      </c>
      <c r="D61">
        <v>22099413</v>
      </c>
    </row>
    <row r="62" spans="1:4" x14ac:dyDescent="0.2">
      <c r="A62">
        <v>1000000</v>
      </c>
      <c r="B62" t="s">
        <v>33</v>
      </c>
      <c r="C62">
        <v>128</v>
      </c>
      <c r="D62">
        <v>21280853</v>
      </c>
    </row>
    <row r="63" spans="1:4" x14ac:dyDescent="0.2">
      <c r="A63">
        <v>1000000</v>
      </c>
      <c r="B63" t="s">
        <v>33</v>
      </c>
      <c r="C63">
        <v>128</v>
      </c>
      <c r="D63">
        <v>23017233</v>
      </c>
    </row>
    <row r="64" spans="1:4" x14ac:dyDescent="0.2">
      <c r="A64">
        <v>1000000</v>
      </c>
      <c r="B64" t="s">
        <v>33</v>
      </c>
      <c r="C64">
        <v>128</v>
      </c>
      <c r="D64">
        <v>30850259</v>
      </c>
    </row>
    <row r="65" spans="1:4" x14ac:dyDescent="0.2">
      <c r="A65">
        <v>1000000</v>
      </c>
      <c r="B65" t="s">
        <v>33</v>
      </c>
      <c r="C65">
        <v>128</v>
      </c>
      <c r="D65">
        <v>32352424</v>
      </c>
    </row>
    <row r="66" spans="1:4" x14ac:dyDescent="0.2">
      <c r="A66">
        <v>1000000</v>
      </c>
      <c r="B66" t="s">
        <v>33</v>
      </c>
      <c r="C66">
        <v>128</v>
      </c>
      <c r="D66">
        <v>31861257</v>
      </c>
    </row>
    <row r="67" spans="1:4" x14ac:dyDescent="0.2">
      <c r="A67">
        <v>1000000</v>
      </c>
      <c r="B67" t="s">
        <v>33</v>
      </c>
      <c r="C67">
        <v>128</v>
      </c>
      <c r="D67">
        <v>33156111</v>
      </c>
    </row>
    <row r="68" spans="1:4" x14ac:dyDescent="0.2">
      <c r="A68" t="s">
        <v>43</v>
      </c>
    </row>
    <row r="69" spans="1:4" x14ac:dyDescent="0.2">
      <c r="A69">
        <v>1000000</v>
      </c>
      <c r="B69" t="s">
        <v>34</v>
      </c>
      <c r="C69">
        <v>1</v>
      </c>
      <c r="D69">
        <v>21574601</v>
      </c>
    </row>
    <row r="70" spans="1:4" x14ac:dyDescent="0.2">
      <c r="A70">
        <v>1000000</v>
      </c>
      <c r="B70" t="s">
        <v>34</v>
      </c>
      <c r="C70">
        <v>1</v>
      </c>
      <c r="D70">
        <v>20962204</v>
      </c>
    </row>
    <row r="71" spans="1:4" x14ac:dyDescent="0.2">
      <c r="A71">
        <v>1000000</v>
      </c>
      <c r="B71" t="s">
        <v>34</v>
      </c>
      <c r="C71">
        <v>1</v>
      </c>
      <c r="D71">
        <v>21097437</v>
      </c>
    </row>
    <row r="72" spans="1:4" x14ac:dyDescent="0.2">
      <c r="A72">
        <v>1000000</v>
      </c>
      <c r="B72" t="s">
        <v>34</v>
      </c>
      <c r="C72">
        <v>1</v>
      </c>
      <c r="D72">
        <v>19604783</v>
      </c>
    </row>
    <row r="73" spans="1:4" x14ac:dyDescent="0.2">
      <c r="A73">
        <v>1000000</v>
      </c>
      <c r="B73" t="s">
        <v>34</v>
      </c>
      <c r="C73">
        <v>1</v>
      </c>
      <c r="D73">
        <v>20159328</v>
      </c>
    </row>
    <row r="74" spans="1:4" x14ac:dyDescent="0.2">
      <c r="A74">
        <v>1000000</v>
      </c>
      <c r="B74" t="s">
        <v>34</v>
      </c>
      <c r="C74">
        <v>1</v>
      </c>
      <c r="D74">
        <v>20855641</v>
      </c>
    </row>
    <row r="75" spans="1:4" x14ac:dyDescent="0.2">
      <c r="A75">
        <v>1000000</v>
      </c>
      <c r="B75" t="s">
        <v>34</v>
      </c>
      <c r="C75">
        <v>1</v>
      </c>
      <c r="D75">
        <v>22032679</v>
      </c>
    </row>
    <row r="76" spans="1:4" x14ac:dyDescent="0.2">
      <c r="A76">
        <v>1000000</v>
      </c>
      <c r="B76" t="s">
        <v>34</v>
      </c>
      <c r="C76">
        <v>1</v>
      </c>
      <c r="D76">
        <v>22512642</v>
      </c>
    </row>
    <row r="77" spans="1:4" x14ac:dyDescent="0.2">
      <c r="A77">
        <v>1000000</v>
      </c>
      <c r="B77" t="s">
        <v>34</v>
      </c>
      <c r="C77">
        <v>2</v>
      </c>
      <c r="D77">
        <v>13231796</v>
      </c>
    </row>
    <row r="78" spans="1:4" x14ac:dyDescent="0.2">
      <c r="A78">
        <v>1000000</v>
      </c>
      <c r="B78" t="s">
        <v>34</v>
      </c>
      <c r="C78">
        <v>2</v>
      </c>
      <c r="D78">
        <v>22064263</v>
      </c>
    </row>
    <row r="79" spans="1:4" x14ac:dyDescent="0.2">
      <c r="A79">
        <v>1000000</v>
      </c>
      <c r="B79" t="s">
        <v>34</v>
      </c>
      <c r="C79">
        <v>2</v>
      </c>
      <c r="D79">
        <v>22258196</v>
      </c>
    </row>
    <row r="80" spans="1:4" x14ac:dyDescent="0.2">
      <c r="A80">
        <v>1000000</v>
      </c>
      <c r="B80" t="s">
        <v>34</v>
      </c>
      <c r="C80">
        <v>2</v>
      </c>
      <c r="D80">
        <v>22013475</v>
      </c>
    </row>
    <row r="81" spans="1:4" x14ac:dyDescent="0.2">
      <c r="A81">
        <v>1000000</v>
      </c>
      <c r="B81" t="s">
        <v>34</v>
      </c>
      <c r="C81">
        <v>2</v>
      </c>
      <c r="D81">
        <v>22059427</v>
      </c>
    </row>
    <row r="82" spans="1:4" x14ac:dyDescent="0.2">
      <c r="A82">
        <v>1000000</v>
      </c>
      <c r="B82" t="s">
        <v>34</v>
      </c>
      <c r="C82">
        <v>2</v>
      </c>
      <c r="D82">
        <v>24098659</v>
      </c>
    </row>
    <row r="83" spans="1:4" x14ac:dyDescent="0.2">
      <c r="A83">
        <v>1000000</v>
      </c>
      <c r="B83" t="s">
        <v>34</v>
      </c>
      <c r="C83">
        <v>2</v>
      </c>
      <c r="D83">
        <v>22083450</v>
      </c>
    </row>
    <row r="84" spans="1:4" x14ac:dyDescent="0.2">
      <c r="A84">
        <v>1000000</v>
      </c>
      <c r="B84" t="s">
        <v>34</v>
      </c>
      <c r="C84">
        <v>2</v>
      </c>
      <c r="D84">
        <v>23248803</v>
      </c>
    </row>
    <row r="85" spans="1:4" x14ac:dyDescent="0.2">
      <c r="A85">
        <v>1000000</v>
      </c>
      <c r="B85" t="s">
        <v>34</v>
      </c>
      <c r="C85">
        <v>4</v>
      </c>
      <c r="D85">
        <v>21386518</v>
      </c>
    </row>
    <row r="86" spans="1:4" x14ac:dyDescent="0.2">
      <c r="A86">
        <v>1000000</v>
      </c>
      <c r="B86" t="s">
        <v>34</v>
      </c>
      <c r="C86">
        <v>4</v>
      </c>
      <c r="D86">
        <v>13348877</v>
      </c>
    </row>
    <row r="87" spans="1:4" x14ac:dyDescent="0.2">
      <c r="A87">
        <v>1000000</v>
      </c>
      <c r="B87" t="s">
        <v>34</v>
      </c>
      <c r="C87">
        <v>4</v>
      </c>
      <c r="D87">
        <v>10921732</v>
      </c>
    </row>
    <row r="88" spans="1:4" x14ac:dyDescent="0.2">
      <c r="A88">
        <v>1000000</v>
      </c>
      <c r="B88" t="s">
        <v>34</v>
      </c>
      <c r="C88">
        <v>4</v>
      </c>
      <c r="D88">
        <v>18671128</v>
      </c>
    </row>
    <row r="89" spans="1:4" x14ac:dyDescent="0.2">
      <c r="A89">
        <v>1000000</v>
      </c>
      <c r="B89" t="s">
        <v>34</v>
      </c>
      <c r="C89">
        <v>4</v>
      </c>
      <c r="D89">
        <v>19404475</v>
      </c>
    </row>
    <row r="90" spans="1:4" x14ac:dyDescent="0.2">
      <c r="A90">
        <v>1000000</v>
      </c>
      <c r="B90" t="s">
        <v>34</v>
      </c>
      <c r="C90">
        <v>4</v>
      </c>
      <c r="D90">
        <v>22988987</v>
      </c>
    </row>
    <row r="91" spans="1:4" x14ac:dyDescent="0.2">
      <c r="A91">
        <v>1000000</v>
      </c>
      <c r="B91" t="s">
        <v>34</v>
      </c>
      <c r="C91">
        <v>4</v>
      </c>
      <c r="D91">
        <v>22522223</v>
      </c>
    </row>
    <row r="92" spans="1:4" x14ac:dyDescent="0.2">
      <c r="A92">
        <v>1000000</v>
      </c>
      <c r="B92" t="s">
        <v>34</v>
      </c>
      <c r="C92">
        <v>4</v>
      </c>
      <c r="D92">
        <v>22560142</v>
      </c>
    </row>
    <row r="93" spans="1:4" x14ac:dyDescent="0.2">
      <c r="A93">
        <v>1000000</v>
      </c>
      <c r="B93" t="s">
        <v>34</v>
      </c>
      <c r="C93">
        <v>8</v>
      </c>
      <c r="D93">
        <v>20757986</v>
      </c>
    </row>
    <row r="94" spans="1:4" x14ac:dyDescent="0.2">
      <c r="A94">
        <v>1000000</v>
      </c>
      <c r="B94" t="s">
        <v>34</v>
      </c>
      <c r="C94">
        <v>8</v>
      </c>
      <c r="D94">
        <v>22654635</v>
      </c>
    </row>
    <row r="95" spans="1:4" x14ac:dyDescent="0.2">
      <c r="A95">
        <v>1000000</v>
      </c>
      <c r="B95" t="s">
        <v>34</v>
      </c>
      <c r="C95">
        <v>8</v>
      </c>
      <c r="D95">
        <v>22214379</v>
      </c>
    </row>
    <row r="96" spans="1:4" x14ac:dyDescent="0.2">
      <c r="A96">
        <v>1000000</v>
      </c>
      <c r="B96" t="s">
        <v>34</v>
      </c>
      <c r="C96">
        <v>8</v>
      </c>
      <c r="D96">
        <v>16292952</v>
      </c>
    </row>
    <row r="97" spans="1:4" x14ac:dyDescent="0.2">
      <c r="A97">
        <v>1000000</v>
      </c>
      <c r="B97" t="s">
        <v>34</v>
      </c>
      <c r="C97">
        <v>8</v>
      </c>
      <c r="D97">
        <v>15643366</v>
      </c>
    </row>
    <row r="98" spans="1:4" x14ac:dyDescent="0.2">
      <c r="A98">
        <v>1000000</v>
      </c>
      <c r="B98" t="s">
        <v>34</v>
      </c>
      <c r="C98">
        <v>8</v>
      </c>
      <c r="D98">
        <v>11330437</v>
      </c>
    </row>
    <row r="99" spans="1:4" x14ac:dyDescent="0.2">
      <c r="A99">
        <v>1000000</v>
      </c>
      <c r="B99" t="s">
        <v>34</v>
      </c>
      <c r="C99">
        <v>8</v>
      </c>
      <c r="D99">
        <v>8527893</v>
      </c>
    </row>
    <row r="100" spans="1:4" x14ac:dyDescent="0.2">
      <c r="A100">
        <v>1000000</v>
      </c>
      <c r="B100" t="s">
        <v>34</v>
      </c>
      <c r="C100">
        <v>8</v>
      </c>
      <c r="D100">
        <v>13474939</v>
      </c>
    </row>
    <row r="101" spans="1:4" x14ac:dyDescent="0.2">
      <c r="A101">
        <v>1000000</v>
      </c>
      <c r="B101" t="s">
        <v>34</v>
      </c>
      <c r="C101">
        <v>16</v>
      </c>
      <c r="D101">
        <v>20834173</v>
      </c>
    </row>
    <row r="102" spans="1:4" x14ac:dyDescent="0.2">
      <c r="A102">
        <v>1000000</v>
      </c>
      <c r="B102" t="s">
        <v>34</v>
      </c>
      <c r="C102">
        <v>16</v>
      </c>
      <c r="D102">
        <v>21194953</v>
      </c>
    </row>
    <row r="103" spans="1:4" x14ac:dyDescent="0.2">
      <c r="A103">
        <v>1000000</v>
      </c>
      <c r="B103" t="s">
        <v>34</v>
      </c>
      <c r="C103">
        <v>16</v>
      </c>
      <c r="D103">
        <v>20988351</v>
      </c>
    </row>
    <row r="104" spans="1:4" x14ac:dyDescent="0.2">
      <c r="A104">
        <v>1000000</v>
      </c>
      <c r="B104" t="s">
        <v>34</v>
      </c>
      <c r="C104">
        <v>16</v>
      </c>
      <c r="D104">
        <v>21030978</v>
      </c>
    </row>
    <row r="105" spans="1:4" x14ac:dyDescent="0.2">
      <c r="A105">
        <v>1000000</v>
      </c>
      <c r="B105" t="s">
        <v>34</v>
      </c>
      <c r="C105">
        <v>16</v>
      </c>
      <c r="D105">
        <v>20750595</v>
      </c>
    </row>
    <row r="106" spans="1:4" x14ac:dyDescent="0.2">
      <c r="A106">
        <v>1000000</v>
      </c>
      <c r="B106" t="s">
        <v>34</v>
      </c>
      <c r="C106">
        <v>16</v>
      </c>
      <c r="D106">
        <v>16109394</v>
      </c>
    </row>
    <row r="107" spans="1:4" x14ac:dyDescent="0.2">
      <c r="A107">
        <v>1000000</v>
      </c>
      <c r="B107" t="s">
        <v>34</v>
      </c>
      <c r="C107">
        <v>16</v>
      </c>
      <c r="D107">
        <v>15992101</v>
      </c>
    </row>
    <row r="108" spans="1:4" x14ac:dyDescent="0.2">
      <c r="A108">
        <v>1000000</v>
      </c>
      <c r="B108" t="s">
        <v>34</v>
      </c>
      <c r="C108">
        <v>16</v>
      </c>
      <c r="D108">
        <v>15852866</v>
      </c>
    </row>
    <row r="109" spans="1:4" x14ac:dyDescent="0.2">
      <c r="A109">
        <v>1000000</v>
      </c>
      <c r="B109" t="s">
        <v>34</v>
      </c>
      <c r="C109">
        <v>32</v>
      </c>
      <c r="D109">
        <v>13691449</v>
      </c>
    </row>
    <row r="110" spans="1:4" x14ac:dyDescent="0.2">
      <c r="A110">
        <v>1000000</v>
      </c>
      <c r="B110" t="s">
        <v>34</v>
      </c>
      <c r="C110">
        <v>32</v>
      </c>
      <c r="D110">
        <v>8928579</v>
      </c>
    </row>
    <row r="111" spans="1:4" x14ac:dyDescent="0.2">
      <c r="A111">
        <v>1000000</v>
      </c>
      <c r="B111" t="s">
        <v>34</v>
      </c>
      <c r="C111">
        <v>32</v>
      </c>
      <c r="D111">
        <v>12935833</v>
      </c>
    </row>
    <row r="112" spans="1:4" x14ac:dyDescent="0.2">
      <c r="A112">
        <v>1000000</v>
      </c>
      <c r="B112" t="s">
        <v>34</v>
      </c>
      <c r="C112">
        <v>32</v>
      </c>
      <c r="D112">
        <v>21921156</v>
      </c>
    </row>
    <row r="113" spans="1:4" x14ac:dyDescent="0.2">
      <c r="A113">
        <v>1000000</v>
      </c>
      <c r="B113" t="s">
        <v>34</v>
      </c>
      <c r="C113">
        <v>32</v>
      </c>
      <c r="D113">
        <v>19101636</v>
      </c>
    </row>
    <row r="114" spans="1:4" x14ac:dyDescent="0.2">
      <c r="A114">
        <v>1000000</v>
      </c>
      <c r="B114" t="s">
        <v>34</v>
      </c>
      <c r="C114">
        <v>32</v>
      </c>
      <c r="D114">
        <v>21156384</v>
      </c>
    </row>
    <row r="115" spans="1:4" x14ac:dyDescent="0.2">
      <c r="A115">
        <v>1000000</v>
      </c>
      <c r="B115" t="s">
        <v>34</v>
      </c>
      <c r="C115">
        <v>32</v>
      </c>
      <c r="D115">
        <v>21189196</v>
      </c>
    </row>
    <row r="116" spans="1:4" x14ac:dyDescent="0.2">
      <c r="A116">
        <v>1000000</v>
      </c>
      <c r="B116" t="s">
        <v>34</v>
      </c>
      <c r="C116">
        <v>32</v>
      </c>
      <c r="D116">
        <v>17465961</v>
      </c>
    </row>
    <row r="117" spans="1:4" x14ac:dyDescent="0.2">
      <c r="A117">
        <v>1000000</v>
      </c>
      <c r="B117" t="s">
        <v>34</v>
      </c>
      <c r="C117">
        <v>64</v>
      </c>
      <c r="D117">
        <v>17333937</v>
      </c>
    </row>
    <row r="118" spans="1:4" x14ac:dyDescent="0.2">
      <c r="A118">
        <v>1000000</v>
      </c>
      <c r="B118" t="s">
        <v>34</v>
      </c>
      <c r="C118">
        <v>64</v>
      </c>
      <c r="D118">
        <v>8100190</v>
      </c>
    </row>
    <row r="119" spans="1:4" x14ac:dyDescent="0.2">
      <c r="A119">
        <v>1000000</v>
      </c>
      <c r="B119" t="s">
        <v>34</v>
      </c>
      <c r="C119">
        <v>64</v>
      </c>
      <c r="D119">
        <v>20664635</v>
      </c>
    </row>
    <row r="120" spans="1:4" x14ac:dyDescent="0.2">
      <c r="A120">
        <v>1000000</v>
      </c>
      <c r="B120" t="s">
        <v>34</v>
      </c>
      <c r="C120">
        <v>64</v>
      </c>
      <c r="D120">
        <v>16919180</v>
      </c>
    </row>
    <row r="121" spans="1:4" x14ac:dyDescent="0.2">
      <c r="A121">
        <v>1000000</v>
      </c>
      <c r="B121" t="s">
        <v>34</v>
      </c>
      <c r="C121">
        <v>64</v>
      </c>
      <c r="D121">
        <v>18938911</v>
      </c>
    </row>
    <row r="122" spans="1:4" x14ac:dyDescent="0.2">
      <c r="A122">
        <v>1000000</v>
      </c>
      <c r="B122" t="s">
        <v>34</v>
      </c>
      <c r="C122">
        <v>64</v>
      </c>
      <c r="D122">
        <v>18604587</v>
      </c>
    </row>
    <row r="123" spans="1:4" x14ac:dyDescent="0.2">
      <c r="A123">
        <v>1000000</v>
      </c>
      <c r="B123" t="s">
        <v>34</v>
      </c>
      <c r="C123">
        <v>64</v>
      </c>
      <c r="D123">
        <v>14208102</v>
      </c>
    </row>
    <row r="124" spans="1:4" x14ac:dyDescent="0.2">
      <c r="A124">
        <v>1000000</v>
      </c>
      <c r="B124" t="s">
        <v>34</v>
      </c>
      <c r="C124">
        <v>64</v>
      </c>
      <c r="D124">
        <v>18484905</v>
      </c>
    </row>
    <row r="125" spans="1:4" x14ac:dyDescent="0.2">
      <c r="A125">
        <v>1000000</v>
      </c>
      <c r="B125" t="s">
        <v>34</v>
      </c>
      <c r="C125">
        <v>128</v>
      </c>
      <c r="D125">
        <v>8652927</v>
      </c>
    </row>
    <row r="126" spans="1:4" x14ac:dyDescent="0.2">
      <c r="A126">
        <v>1000000</v>
      </c>
      <c r="B126" t="s">
        <v>34</v>
      </c>
      <c r="C126">
        <v>128</v>
      </c>
      <c r="D126">
        <v>8955506</v>
      </c>
    </row>
    <row r="127" spans="1:4" x14ac:dyDescent="0.2">
      <c r="A127">
        <v>1000000</v>
      </c>
      <c r="B127" t="s">
        <v>34</v>
      </c>
      <c r="C127">
        <v>128</v>
      </c>
      <c r="D127">
        <v>7773887</v>
      </c>
    </row>
    <row r="128" spans="1:4" x14ac:dyDescent="0.2">
      <c r="A128">
        <v>1000000</v>
      </c>
      <c r="B128" t="s">
        <v>34</v>
      </c>
      <c r="C128">
        <v>128</v>
      </c>
      <c r="D128">
        <v>10786650</v>
      </c>
    </row>
    <row r="129" spans="1:4" x14ac:dyDescent="0.2">
      <c r="A129">
        <v>1000000</v>
      </c>
      <c r="B129" t="s">
        <v>34</v>
      </c>
      <c r="C129">
        <v>128</v>
      </c>
      <c r="D129">
        <v>9922360</v>
      </c>
    </row>
    <row r="130" spans="1:4" x14ac:dyDescent="0.2">
      <c r="A130">
        <v>1000000</v>
      </c>
      <c r="B130" t="s">
        <v>34</v>
      </c>
      <c r="C130">
        <v>128</v>
      </c>
      <c r="D130">
        <v>10649313</v>
      </c>
    </row>
    <row r="131" spans="1:4" x14ac:dyDescent="0.2">
      <c r="A131">
        <v>1000000</v>
      </c>
      <c r="B131" t="s">
        <v>34</v>
      </c>
      <c r="C131">
        <v>128</v>
      </c>
      <c r="D131">
        <v>10668091</v>
      </c>
    </row>
    <row r="132" spans="1:4" x14ac:dyDescent="0.2">
      <c r="A132">
        <v>1000000</v>
      </c>
      <c r="B132" t="s">
        <v>34</v>
      </c>
      <c r="C132">
        <v>128</v>
      </c>
      <c r="D132">
        <v>9998360</v>
      </c>
    </row>
    <row r="133" spans="1:4" x14ac:dyDescent="0.2">
      <c r="A133" t="s">
        <v>32</v>
      </c>
    </row>
    <row r="134" spans="1:4" x14ac:dyDescent="0.2">
      <c r="A134">
        <v>1000000</v>
      </c>
      <c r="B134" t="s">
        <v>33</v>
      </c>
      <c r="C134">
        <v>1</v>
      </c>
      <c r="D134">
        <v>7387095</v>
      </c>
    </row>
    <row r="135" spans="1:4" x14ac:dyDescent="0.2">
      <c r="A135">
        <v>1000000</v>
      </c>
      <c r="B135" t="s">
        <v>33</v>
      </c>
      <c r="C135">
        <v>2</v>
      </c>
      <c r="D135">
        <v>7344633</v>
      </c>
    </row>
    <row r="136" spans="1:4" x14ac:dyDescent="0.2">
      <c r="A136">
        <v>1000000</v>
      </c>
      <c r="B136" t="s">
        <v>33</v>
      </c>
      <c r="C136">
        <v>4</v>
      </c>
      <c r="D136">
        <v>7520096</v>
      </c>
    </row>
    <row r="137" spans="1:4" x14ac:dyDescent="0.2">
      <c r="A137">
        <v>1000000</v>
      </c>
      <c r="B137" t="s">
        <v>33</v>
      </c>
      <c r="C137">
        <v>8</v>
      </c>
      <c r="D137">
        <v>7675049</v>
      </c>
    </row>
    <row r="138" spans="1:4" x14ac:dyDescent="0.2">
      <c r="A138">
        <v>1000000</v>
      </c>
      <c r="B138" t="s">
        <v>33</v>
      </c>
      <c r="C138">
        <v>16</v>
      </c>
      <c r="D138">
        <v>8794521</v>
      </c>
    </row>
    <row r="139" spans="1:4" x14ac:dyDescent="0.2">
      <c r="A139">
        <v>1000000</v>
      </c>
      <c r="B139" t="s">
        <v>33</v>
      </c>
      <c r="C139">
        <v>32</v>
      </c>
      <c r="D139">
        <v>15906838</v>
      </c>
    </row>
    <row r="140" spans="1:4" x14ac:dyDescent="0.2">
      <c r="A140">
        <v>1000000</v>
      </c>
      <c r="B140" t="s">
        <v>33</v>
      </c>
      <c r="C140">
        <v>64</v>
      </c>
      <c r="D140">
        <v>21907685</v>
      </c>
    </row>
    <row r="141" spans="1:4" x14ac:dyDescent="0.2">
      <c r="A141">
        <v>1000000</v>
      </c>
      <c r="B141" t="s">
        <v>33</v>
      </c>
      <c r="C141">
        <v>128</v>
      </c>
      <c r="D141">
        <v>20959771</v>
      </c>
    </row>
    <row r="142" spans="1:4" x14ac:dyDescent="0.2">
      <c r="A142">
        <v>1000000</v>
      </c>
      <c r="B142" t="s">
        <v>34</v>
      </c>
      <c r="C142">
        <v>1</v>
      </c>
      <c r="D142">
        <v>7517020</v>
      </c>
    </row>
    <row r="143" spans="1:4" x14ac:dyDescent="0.2">
      <c r="A143">
        <v>1000000</v>
      </c>
      <c r="B143" t="s">
        <v>34</v>
      </c>
      <c r="C143">
        <v>2</v>
      </c>
      <c r="D143">
        <v>7401693</v>
      </c>
    </row>
    <row r="144" spans="1:4" x14ac:dyDescent="0.2">
      <c r="A144">
        <v>1000000</v>
      </c>
      <c r="B144" t="s">
        <v>34</v>
      </c>
      <c r="C144">
        <v>4</v>
      </c>
      <c r="D144">
        <v>7412515</v>
      </c>
    </row>
    <row r="145" spans="1:4" x14ac:dyDescent="0.2">
      <c r="A145">
        <v>1000000</v>
      </c>
      <c r="B145" t="s">
        <v>34</v>
      </c>
      <c r="C145">
        <v>8</v>
      </c>
      <c r="D145">
        <v>7372896</v>
      </c>
    </row>
    <row r="146" spans="1:4" x14ac:dyDescent="0.2">
      <c r="A146">
        <v>1000000</v>
      </c>
      <c r="B146" t="s">
        <v>34</v>
      </c>
      <c r="C146">
        <v>16</v>
      </c>
      <c r="D146">
        <v>8162681</v>
      </c>
    </row>
    <row r="147" spans="1:4" x14ac:dyDescent="0.2">
      <c r="A147">
        <v>1000000</v>
      </c>
      <c r="B147" t="s">
        <v>34</v>
      </c>
      <c r="C147">
        <v>32</v>
      </c>
      <c r="D147">
        <v>7375757</v>
      </c>
    </row>
    <row r="148" spans="1:4" x14ac:dyDescent="0.2">
      <c r="A148">
        <v>1000000</v>
      </c>
      <c r="B148" t="s">
        <v>34</v>
      </c>
      <c r="C148">
        <v>64</v>
      </c>
      <c r="D148">
        <v>7551042</v>
      </c>
    </row>
    <row r="149" spans="1:4" x14ac:dyDescent="0.2">
      <c r="A149">
        <v>1000000</v>
      </c>
      <c r="B149" t="s">
        <v>34</v>
      </c>
      <c r="C149">
        <v>128</v>
      </c>
      <c r="D149">
        <v>7382420</v>
      </c>
    </row>
  </sheetData>
  <mergeCells count="6">
    <mergeCell ref="H2:I2"/>
    <mergeCell ref="K2:L2"/>
    <mergeCell ref="H13:I13"/>
    <mergeCell ref="K13:L13"/>
    <mergeCell ref="H24:I24"/>
    <mergeCell ref="K24:L24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tabSelected="1" topLeftCell="A3" workbookViewId="0">
      <selection activeCell="A4" sqref="A4:E166"/>
    </sheetView>
  </sheetViews>
  <sheetFormatPr baseColWidth="10" defaultColWidth="11" defaultRowHeight="16" x14ac:dyDescent="0.2"/>
  <sheetData>
    <row r="1" spans="1:12" s="3" customFormat="1" x14ac:dyDescent="0.25">
      <c r="A1" s="3" t="s">
        <v>41</v>
      </c>
      <c r="E1" s="3" t="s">
        <v>37</v>
      </c>
      <c r="F1" s="5">
        <v>5.0000000000000001E-3</v>
      </c>
    </row>
    <row r="2" spans="1:12" s="3" customFormat="1" x14ac:dyDescent="0.25">
      <c r="E2" s="3" t="s">
        <v>38</v>
      </c>
      <c r="F2" s="3">
        <v>8</v>
      </c>
      <c r="H2" s="9" t="s">
        <v>0</v>
      </c>
      <c r="I2" s="9"/>
      <c r="K2" s="9" t="s">
        <v>0</v>
      </c>
      <c r="L2" s="9"/>
    </row>
    <row r="3" spans="1:12" s="3" customFormat="1" x14ac:dyDescent="0.2">
      <c r="A3" s="3" t="s">
        <v>42</v>
      </c>
      <c r="H3" s="3" t="s">
        <v>35</v>
      </c>
      <c r="I3" s="3" t="s">
        <v>36</v>
      </c>
      <c r="K3" s="3" t="s">
        <v>39</v>
      </c>
      <c r="L3" s="3" t="s">
        <v>40</v>
      </c>
    </row>
    <row r="4" spans="1:12" x14ac:dyDescent="0.2">
      <c r="A4">
        <v>1000000</v>
      </c>
      <c r="B4" t="s">
        <v>33</v>
      </c>
      <c r="C4">
        <v>1</v>
      </c>
      <c r="D4">
        <v>5888888</v>
      </c>
      <c r="E4">
        <v>5888930</v>
      </c>
      <c r="F4">
        <f>A4</f>
        <v>1000000</v>
      </c>
      <c r="G4">
        <v>1</v>
      </c>
      <c r="H4" s="4">
        <f>SUMIF($C$4:$C$67,G4,$D$4:$D$67)/$F$2/$F$2</f>
        <v>775375.03125</v>
      </c>
      <c r="I4" s="4">
        <f>SUMIF($C$69:$C$132,G4,$D$69:$D$132)/$F$2/$F$2</f>
        <v>715403.359375</v>
      </c>
      <c r="K4">
        <f>D134</f>
        <v>2937002</v>
      </c>
      <c r="L4">
        <f>D142</f>
        <v>2787204</v>
      </c>
    </row>
    <row r="5" spans="1:12" x14ac:dyDescent="0.2">
      <c r="A5">
        <v>1000000</v>
      </c>
      <c r="B5" t="s">
        <v>33</v>
      </c>
      <c r="C5">
        <v>1</v>
      </c>
      <c r="D5">
        <v>5321305</v>
      </c>
      <c r="E5">
        <v>5321300</v>
      </c>
      <c r="F5">
        <f>F4</f>
        <v>1000000</v>
      </c>
      <c r="G5">
        <f>G4*2</f>
        <v>2</v>
      </c>
      <c r="H5" s="4">
        <f t="shared" ref="H5:H11" si="0">SUMIF($C$4:$C$67,G5,$D$4:$D$67)/$F$2/$F$2</f>
        <v>706248.609375</v>
      </c>
      <c r="I5" s="4">
        <f t="shared" ref="I5:I11" si="1">SUMIF($C$69:$C$132,G5,$D$69:$D$132)/$F$2/$F$2</f>
        <v>616677.453125</v>
      </c>
      <c r="K5">
        <f t="shared" ref="K5:K11" si="2">D135</f>
        <v>2941411</v>
      </c>
      <c r="L5">
        <f t="shared" ref="L5:L11" si="3">D143</f>
        <v>2761334</v>
      </c>
    </row>
    <row r="6" spans="1:12" x14ac:dyDescent="0.2">
      <c r="A6">
        <v>1000000</v>
      </c>
      <c r="B6" t="s">
        <v>33</v>
      </c>
      <c r="C6">
        <v>1</v>
      </c>
      <c r="D6">
        <v>6711961</v>
      </c>
      <c r="E6">
        <v>6711960</v>
      </c>
      <c r="F6">
        <f t="shared" ref="F6:F11" si="4">F5</f>
        <v>1000000</v>
      </c>
      <c r="G6">
        <f t="shared" ref="G6:G11" si="5">G5*2</f>
        <v>4</v>
      </c>
      <c r="H6" s="4">
        <f t="shared" si="0"/>
        <v>545409.46875</v>
      </c>
      <c r="I6" s="4">
        <f t="shared" si="1"/>
        <v>574209.578125</v>
      </c>
      <c r="K6">
        <f t="shared" si="2"/>
        <v>2921214</v>
      </c>
      <c r="L6">
        <f t="shared" si="3"/>
        <v>2762258</v>
      </c>
    </row>
    <row r="7" spans="1:12" x14ac:dyDescent="0.2">
      <c r="A7">
        <v>1000000</v>
      </c>
      <c r="B7" t="s">
        <v>33</v>
      </c>
      <c r="C7">
        <v>1</v>
      </c>
      <c r="D7">
        <v>6408893</v>
      </c>
      <c r="E7">
        <v>6408900</v>
      </c>
      <c r="F7">
        <f t="shared" si="4"/>
        <v>1000000</v>
      </c>
      <c r="G7">
        <f t="shared" si="5"/>
        <v>8</v>
      </c>
      <c r="H7" s="4">
        <f t="shared" si="0"/>
        <v>730382.96875</v>
      </c>
      <c r="I7" s="4">
        <f t="shared" si="1"/>
        <v>581152.484375</v>
      </c>
      <c r="K7">
        <f t="shared" si="2"/>
        <v>3282132</v>
      </c>
      <c r="L7">
        <f t="shared" si="3"/>
        <v>2772199</v>
      </c>
    </row>
    <row r="8" spans="1:12" x14ac:dyDescent="0.2">
      <c r="A8">
        <v>1000000</v>
      </c>
      <c r="B8" t="s">
        <v>33</v>
      </c>
      <c r="C8">
        <v>1</v>
      </c>
      <c r="D8">
        <v>6353032</v>
      </c>
      <c r="E8">
        <v>6353020</v>
      </c>
      <c r="F8">
        <f t="shared" si="4"/>
        <v>1000000</v>
      </c>
      <c r="G8">
        <f t="shared" si="5"/>
        <v>16</v>
      </c>
      <c r="H8" s="4">
        <f t="shared" si="0"/>
        <v>1061720.46875</v>
      </c>
      <c r="I8" s="4">
        <f t="shared" si="1"/>
        <v>601339.34375</v>
      </c>
      <c r="K8">
        <f t="shared" si="2"/>
        <v>5007915</v>
      </c>
      <c r="L8">
        <f t="shared" si="3"/>
        <v>2815604</v>
      </c>
    </row>
    <row r="9" spans="1:12" x14ac:dyDescent="0.2">
      <c r="A9">
        <v>1000000</v>
      </c>
      <c r="B9" t="s">
        <v>33</v>
      </c>
      <c r="C9">
        <v>1</v>
      </c>
      <c r="D9">
        <v>6226194</v>
      </c>
      <c r="E9">
        <v>6226200</v>
      </c>
      <c r="F9">
        <f t="shared" si="4"/>
        <v>1000000</v>
      </c>
      <c r="G9">
        <f t="shared" si="5"/>
        <v>32</v>
      </c>
      <c r="H9" s="4">
        <f t="shared" si="0"/>
        <v>1799615.234375</v>
      </c>
      <c r="I9" s="4">
        <f t="shared" si="1"/>
        <v>518602.8125</v>
      </c>
      <c r="K9">
        <f t="shared" si="2"/>
        <v>11057949</v>
      </c>
      <c r="L9">
        <f t="shared" si="3"/>
        <v>2789562</v>
      </c>
    </row>
    <row r="10" spans="1:12" x14ac:dyDescent="0.2">
      <c r="A10">
        <v>1000000</v>
      </c>
      <c r="B10" t="s">
        <v>33</v>
      </c>
      <c r="C10">
        <v>1</v>
      </c>
      <c r="D10">
        <v>6323705</v>
      </c>
      <c r="E10">
        <v>6323700</v>
      </c>
      <c r="F10">
        <f t="shared" si="4"/>
        <v>1000000</v>
      </c>
      <c r="G10">
        <f t="shared" si="5"/>
        <v>64</v>
      </c>
      <c r="H10" s="4">
        <f t="shared" si="0"/>
        <v>2008598.953125</v>
      </c>
      <c r="I10" s="4">
        <f t="shared" si="1"/>
        <v>483281.4375</v>
      </c>
      <c r="K10">
        <f t="shared" si="2"/>
        <v>12320148</v>
      </c>
      <c r="L10">
        <f t="shared" si="3"/>
        <v>2754289</v>
      </c>
    </row>
    <row r="11" spans="1:12" x14ac:dyDescent="0.2">
      <c r="A11">
        <v>1000000</v>
      </c>
      <c r="B11" t="s">
        <v>33</v>
      </c>
      <c r="C11">
        <v>1</v>
      </c>
      <c r="D11">
        <v>6390024</v>
      </c>
      <c r="E11">
        <v>6390020</v>
      </c>
      <c r="F11">
        <f t="shared" si="4"/>
        <v>1000000</v>
      </c>
      <c r="G11">
        <f t="shared" si="5"/>
        <v>128</v>
      </c>
      <c r="H11" s="4">
        <f t="shared" si="0"/>
        <v>1805219.765625</v>
      </c>
      <c r="I11" s="4">
        <f t="shared" si="1"/>
        <v>364810.9375</v>
      </c>
      <c r="K11">
        <f t="shared" si="2"/>
        <v>10861479</v>
      </c>
      <c r="L11">
        <f t="shared" si="3"/>
        <v>2769154</v>
      </c>
    </row>
    <row r="12" spans="1:12" x14ac:dyDescent="0.2">
      <c r="A12">
        <v>1000000</v>
      </c>
      <c r="B12" t="s">
        <v>33</v>
      </c>
      <c r="C12">
        <v>2</v>
      </c>
      <c r="D12">
        <v>3603988</v>
      </c>
      <c r="E12">
        <v>3603980</v>
      </c>
    </row>
    <row r="13" spans="1:12" x14ac:dyDescent="0.2">
      <c r="A13">
        <v>1000000</v>
      </c>
      <c r="B13" t="s">
        <v>33</v>
      </c>
      <c r="C13">
        <v>2</v>
      </c>
      <c r="D13">
        <v>4999050</v>
      </c>
      <c r="E13">
        <v>4999030</v>
      </c>
      <c r="H13" s="9" t="s">
        <v>1</v>
      </c>
      <c r="I13" s="9"/>
      <c r="J13" s="3"/>
      <c r="K13" s="9" t="s">
        <v>1</v>
      </c>
      <c r="L13" s="9"/>
    </row>
    <row r="14" spans="1:12" x14ac:dyDescent="0.2">
      <c r="A14">
        <v>1000000</v>
      </c>
      <c r="B14" t="s">
        <v>33</v>
      </c>
      <c r="C14">
        <v>2</v>
      </c>
      <c r="D14">
        <v>6162642</v>
      </c>
      <c r="E14">
        <v>6162630</v>
      </c>
      <c r="H14" s="3" t="s">
        <v>35</v>
      </c>
      <c r="I14" s="3" t="s">
        <v>36</v>
      </c>
      <c r="J14" s="3"/>
      <c r="K14" s="3" t="s">
        <v>39</v>
      </c>
      <c r="L14" s="3" t="s">
        <v>40</v>
      </c>
    </row>
    <row r="15" spans="1:12" x14ac:dyDescent="0.2">
      <c r="A15">
        <v>1000000</v>
      </c>
      <c r="B15" t="s">
        <v>33</v>
      </c>
      <c r="C15">
        <v>2</v>
      </c>
      <c r="D15">
        <v>5791426</v>
      </c>
      <c r="E15">
        <v>5791410</v>
      </c>
      <c r="H15" s="1">
        <f>H4*NUMBERS!$C$3</f>
        <v>0.77537503124999996</v>
      </c>
      <c r="I15" s="1">
        <f>I4*NUMBERS!$C$3</f>
        <v>0.71540335937499999</v>
      </c>
      <c r="J15" s="1"/>
      <c r="K15" s="1">
        <f>K4*NUMBERS!$C$3</f>
        <v>2.9370019999999997</v>
      </c>
      <c r="L15" s="1">
        <f>L4*NUMBERS!$C$3</f>
        <v>2.787204</v>
      </c>
    </row>
    <row r="16" spans="1:12" x14ac:dyDescent="0.2">
      <c r="A16">
        <v>1000000</v>
      </c>
      <c r="B16" t="s">
        <v>33</v>
      </c>
      <c r="C16">
        <v>2</v>
      </c>
      <c r="D16">
        <v>6102381</v>
      </c>
      <c r="E16">
        <v>6102370</v>
      </c>
      <c r="H16" s="1">
        <f>H5*NUMBERS!$C$3</f>
        <v>0.706248609375</v>
      </c>
      <c r="I16" s="1">
        <f>I5*NUMBERS!$C$3</f>
        <v>0.616677453125</v>
      </c>
      <c r="J16" s="1"/>
      <c r="K16" s="1">
        <f>K5*NUMBERS!$C$3</f>
        <v>2.941411</v>
      </c>
      <c r="L16" s="1">
        <f>L5*NUMBERS!$C$3</f>
        <v>2.7613339999999997</v>
      </c>
    </row>
    <row r="17" spans="1:12" x14ac:dyDescent="0.2">
      <c r="A17">
        <v>1000000</v>
      </c>
      <c r="B17" t="s">
        <v>33</v>
      </c>
      <c r="C17">
        <v>2</v>
      </c>
      <c r="D17">
        <v>6203562</v>
      </c>
      <c r="E17">
        <v>6203690</v>
      </c>
      <c r="H17" s="1">
        <f>H6*NUMBERS!$C$3</f>
        <v>0.54540946874999996</v>
      </c>
      <c r="I17" s="1">
        <f>I6*NUMBERS!$C$3</f>
        <v>0.57420957812499995</v>
      </c>
      <c r="J17" s="1"/>
      <c r="K17" s="1">
        <f>K6*NUMBERS!$C$3</f>
        <v>2.921214</v>
      </c>
      <c r="L17" s="1">
        <f>L6*NUMBERS!$C$3</f>
        <v>2.7622579999999997</v>
      </c>
    </row>
    <row r="18" spans="1:12" x14ac:dyDescent="0.2">
      <c r="A18">
        <v>1000000</v>
      </c>
      <c r="B18" t="s">
        <v>33</v>
      </c>
      <c r="C18">
        <v>2</v>
      </c>
      <c r="D18">
        <v>6147371</v>
      </c>
      <c r="E18">
        <v>6147350</v>
      </c>
      <c r="H18" s="1">
        <f>H7*NUMBERS!$C$3</f>
        <v>0.73038296874999997</v>
      </c>
      <c r="I18" s="1">
        <f>I7*NUMBERS!$C$3</f>
        <v>0.581152484375</v>
      </c>
      <c r="J18" s="1"/>
      <c r="K18" s="1">
        <f>K7*NUMBERS!$C$3</f>
        <v>3.2821319999999998</v>
      </c>
      <c r="L18" s="1">
        <f>L7*NUMBERS!$C$3</f>
        <v>2.7721990000000001</v>
      </c>
    </row>
    <row r="19" spans="1:12" x14ac:dyDescent="0.2">
      <c r="A19">
        <v>1000000</v>
      </c>
      <c r="B19" t="s">
        <v>33</v>
      </c>
      <c r="C19">
        <v>2</v>
      </c>
      <c r="D19">
        <v>6189491</v>
      </c>
      <c r="E19">
        <v>6189490</v>
      </c>
      <c r="H19" s="1">
        <f>H8*NUMBERS!$C$3</f>
        <v>1.0617204687499999</v>
      </c>
      <c r="I19" s="1">
        <f>I8*NUMBERS!$C$3</f>
        <v>0.60133934374999998</v>
      </c>
      <c r="J19" s="1"/>
      <c r="K19" s="1">
        <f>K8*NUMBERS!$C$3</f>
        <v>5.0079149999999997</v>
      </c>
      <c r="L19" s="1">
        <f>L8*NUMBERS!$C$3</f>
        <v>2.815604</v>
      </c>
    </row>
    <row r="20" spans="1:12" x14ac:dyDescent="0.2">
      <c r="A20">
        <v>1000000</v>
      </c>
      <c r="B20" t="s">
        <v>33</v>
      </c>
      <c r="C20">
        <v>4</v>
      </c>
      <c r="D20">
        <v>5440522</v>
      </c>
      <c r="E20">
        <v>5440500</v>
      </c>
      <c r="H20" s="1">
        <f>H9*NUMBERS!$C$3</f>
        <v>1.7996152343749998</v>
      </c>
      <c r="I20" s="1">
        <f>I9*NUMBERS!$C$3</f>
        <v>0.51860281249999995</v>
      </c>
      <c r="J20" s="1"/>
      <c r="K20" s="1">
        <f>K9*NUMBERS!$C$3</f>
        <v>11.057948999999999</v>
      </c>
      <c r="L20" s="1">
        <f>L9*NUMBERS!$C$3</f>
        <v>2.7895619999999997</v>
      </c>
    </row>
    <row r="21" spans="1:12" x14ac:dyDescent="0.2">
      <c r="A21">
        <v>1000000</v>
      </c>
      <c r="B21" t="s">
        <v>33</v>
      </c>
      <c r="C21">
        <v>4</v>
      </c>
      <c r="D21">
        <v>5525592</v>
      </c>
      <c r="E21">
        <v>5525430</v>
      </c>
      <c r="H21" s="1">
        <f>H10*NUMBERS!$C$3</f>
        <v>2.0085989531249999</v>
      </c>
      <c r="I21" s="1">
        <f>I10*NUMBERS!$C$3</f>
        <v>0.48328143749999997</v>
      </c>
      <c r="J21" s="1"/>
      <c r="K21" s="1">
        <f>K10*NUMBERS!$C$3</f>
        <v>12.320148</v>
      </c>
      <c r="L21" s="1">
        <f>L10*NUMBERS!$C$3</f>
        <v>2.754289</v>
      </c>
    </row>
    <row r="22" spans="1:12" x14ac:dyDescent="0.2">
      <c r="A22">
        <v>1000000</v>
      </c>
      <c r="B22" t="s">
        <v>33</v>
      </c>
      <c r="C22">
        <v>4</v>
      </c>
      <c r="D22">
        <v>4748484</v>
      </c>
      <c r="E22">
        <v>4748480</v>
      </c>
      <c r="H22" s="1">
        <f>H11*NUMBERS!$C$3</f>
        <v>1.805219765625</v>
      </c>
      <c r="I22" s="1">
        <f>I11*NUMBERS!$C$3</f>
        <v>0.36481093749999999</v>
      </c>
      <c r="J22" s="1"/>
      <c r="K22" s="1">
        <f>K11*NUMBERS!$C$3</f>
        <v>10.861478999999999</v>
      </c>
      <c r="L22" s="1">
        <f>L11*NUMBERS!$C$3</f>
        <v>2.7691539999999999</v>
      </c>
    </row>
    <row r="23" spans="1:12" x14ac:dyDescent="0.2">
      <c r="A23">
        <v>1000000</v>
      </c>
      <c r="B23" t="s">
        <v>33</v>
      </c>
      <c r="C23">
        <v>4</v>
      </c>
      <c r="D23">
        <v>4238830</v>
      </c>
      <c r="E23">
        <v>4238820</v>
      </c>
    </row>
    <row r="24" spans="1:12" x14ac:dyDescent="0.2">
      <c r="A24">
        <v>1000000</v>
      </c>
      <c r="B24" t="s">
        <v>33</v>
      </c>
      <c r="C24">
        <v>4</v>
      </c>
      <c r="D24">
        <v>4207796</v>
      </c>
      <c r="E24">
        <v>4207790</v>
      </c>
      <c r="H24" s="9" t="s">
        <v>2</v>
      </c>
      <c r="I24" s="9"/>
      <c r="J24" s="3"/>
      <c r="K24" s="9" t="s">
        <v>2</v>
      </c>
      <c r="L24" s="9"/>
    </row>
    <row r="25" spans="1:12" x14ac:dyDescent="0.2">
      <c r="A25">
        <v>1000000</v>
      </c>
      <c r="B25" t="s">
        <v>33</v>
      </c>
      <c r="C25">
        <v>4</v>
      </c>
      <c r="D25">
        <v>3077555</v>
      </c>
      <c r="E25">
        <v>3077550</v>
      </c>
      <c r="H25" s="3" t="s">
        <v>35</v>
      </c>
      <c r="I25" s="3" t="s">
        <v>36</v>
      </c>
      <c r="J25" s="3"/>
      <c r="K25" s="3" t="s">
        <v>39</v>
      </c>
      <c r="L25" s="3" t="s">
        <v>40</v>
      </c>
    </row>
    <row r="26" spans="1:12" x14ac:dyDescent="0.2">
      <c r="A26">
        <v>1000000</v>
      </c>
      <c r="B26" t="s">
        <v>33</v>
      </c>
      <c r="C26">
        <v>4</v>
      </c>
      <c r="D26">
        <v>3290369</v>
      </c>
      <c r="E26">
        <v>3290360</v>
      </c>
      <c r="H26" s="2">
        <f>$F4*NUMBERS!$C$2/H4*NUMBERS!$C$4</f>
        <v>4.9198092689098312</v>
      </c>
      <c r="I26" s="2">
        <f>$F4*NUMBERS!$C$2/I4*NUMBERS!$C$4</f>
        <v>5.3322328105331316</v>
      </c>
      <c r="J26" s="2"/>
      <c r="K26" s="2">
        <f>$F4*NUMBERS!$C$2/K4*NUMBERS!$C$4</f>
        <v>1.298840540668682</v>
      </c>
      <c r="L26" s="2">
        <f>$F4*NUMBERS!$C$2/L4*NUMBERS!$C$4</f>
        <v>1.3686465955218923</v>
      </c>
    </row>
    <row r="27" spans="1:12" x14ac:dyDescent="0.2">
      <c r="A27">
        <v>1000000</v>
      </c>
      <c r="B27" t="s">
        <v>33</v>
      </c>
      <c r="C27">
        <v>4</v>
      </c>
      <c r="D27">
        <v>4377058</v>
      </c>
      <c r="E27">
        <v>4377050</v>
      </c>
      <c r="H27" s="2">
        <f>$F5*NUMBERS!$C$2/H5*NUMBERS!$C$4</f>
        <v>5.4013518964672294</v>
      </c>
      <c r="I27" s="2">
        <f>$F5*NUMBERS!$C$2/I5*NUMBERS!$C$4</f>
        <v>6.1858873650951596</v>
      </c>
      <c r="J27" s="2"/>
      <c r="K27" s="2">
        <f>$F5*NUMBERS!$C$2/K5*NUMBERS!$C$4</f>
        <v>1.2968936560123696</v>
      </c>
      <c r="L27" s="2">
        <f>$F5*NUMBERS!$C$2/L5*NUMBERS!$C$4</f>
        <v>1.3814689804366296</v>
      </c>
    </row>
    <row r="28" spans="1:12" x14ac:dyDescent="0.2">
      <c r="A28">
        <v>1000000</v>
      </c>
      <c r="B28" t="s">
        <v>33</v>
      </c>
      <c r="C28">
        <v>8</v>
      </c>
      <c r="D28">
        <v>4909298</v>
      </c>
      <c r="E28">
        <v>4909290</v>
      </c>
      <c r="H28" s="2">
        <f>$F6*NUMBERS!$C$2/H6*NUMBERS!$C$4</f>
        <v>6.9941896578505265</v>
      </c>
      <c r="I28" s="2">
        <f>$F6*NUMBERS!$C$2/I6*NUMBERS!$C$4</f>
        <v>6.6433884263675171</v>
      </c>
      <c r="J28" s="2"/>
      <c r="K28" s="2">
        <f>$F6*NUMBERS!$C$2/K6*NUMBERS!$C$4</f>
        <v>1.3058602572851561</v>
      </c>
      <c r="L28" s="2">
        <f>$F6*NUMBERS!$C$2/L6*NUMBERS!$C$4</f>
        <v>1.3810068667101334</v>
      </c>
    </row>
    <row r="29" spans="1:12" x14ac:dyDescent="0.2">
      <c r="A29">
        <v>1000000</v>
      </c>
      <c r="B29" t="s">
        <v>33</v>
      </c>
      <c r="C29">
        <v>8</v>
      </c>
      <c r="D29">
        <v>6402444</v>
      </c>
      <c r="E29">
        <v>6402430</v>
      </c>
      <c r="H29" s="2">
        <f>$F7*NUMBERS!$C$2/H7*NUMBERS!$C$4</f>
        <v>5.2228726967081265</v>
      </c>
      <c r="I29" s="2">
        <f>$F7*NUMBERS!$C$2/I7*NUMBERS!$C$4</f>
        <v>6.5640212649654472</v>
      </c>
      <c r="J29" s="2"/>
      <c r="K29" s="2">
        <f>$F7*NUMBERS!$C$2/K7*NUMBERS!$C$4</f>
        <v>1.1622619887393317</v>
      </c>
      <c r="L29" s="2">
        <f>$F7*NUMBERS!$C$2/L7*NUMBERS!$C$4</f>
        <v>1.3760546286990942</v>
      </c>
    </row>
    <row r="30" spans="1:12" x14ac:dyDescent="0.2">
      <c r="A30">
        <v>1000000</v>
      </c>
      <c r="B30" t="s">
        <v>33</v>
      </c>
      <c r="C30">
        <v>8</v>
      </c>
      <c r="D30">
        <v>6140600</v>
      </c>
      <c r="E30">
        <v>6140590</v>
      </c>
      <c r="H30" s="2">
        <f>$F8*NUMBERS!$C$2/H8*NUMBERS!$C$4</f>
        <v>3.5929393638950695</v>
      </c>
      <c r="I30" s="2">
        <f>$F8*NUMBERS!$C$2/I8*NUMBERS!$C$4</f>
        <v>6.3436681888070794</v>
      </c>
      <c r="J30" s="2"/>
      <c r="K30" s="2">
        <f>$F8*NUMBERS!$C$2/K8*NUMBERS!$C$4</f>
        <v>0.76173362879062445</v>
      </c>
      <c r="L30" s="2">
        <f>$F8*NUMBERS!$C$2/L8*NUMBERS!$C$4</f>
        <v>1.354841542214388</v>
      </c>
    </row>
    <row r="31" spans="1:12" x14ac:dyDescent="0.2">
      <c r="A31">
        <v>1000000</v>
      </c>
      <c r="B31" t="s">
        <v>33</v>
      </c>
      <c r="C31">
        <v>8</v>
      </c>
      <c r="D31">
        <v>6448323</v>
      </c>
      <c r="E31">
        <v>6448310</v>
      </c>
      <c r="H31" s="2">
        <f>$F9*NUMBERS!$C$2/H9*NUMBERS!$C$4</f>
        <v>2.1197293692336578</v>
      </c>
      <c r="I31" s="2">
        <f>$F9*NUMBERS!$C$2/I9*NUMBERS!$C$4</f>
        <v>7.3557203580051933</v>
      </c>
      <c r="J31" s="2"/>
      <c r="K31" s="2">
        <f>$F9*NUMBERS!$C$2/K9*NUMBERS!$C$4</f>
        <v>0.34497330975436763</v>
      </c>
      <c r="L31" s="2">
        <f>$F9*NUMBERS!$C$2/L9*NUMBERS!$C$4</f>
        <v>1.3674896867769923</v>
      </c>
    </row>
    <row r="32" spans="1:12" x14ac:dyDescent="0.2">
      <c r="A32">
        <v>1000000</v>
      </c>
      <c r="B32" t="s">
        <v>33</v>
      </c>
      <c r="C32">
        <v>8</v>
      </c>
      <c r="D32">
        <v>5289238</v>
      </c>
      <c r="E32">
        <v>5289230</v>
      </c>
      <c r="H32" s="2">
        <f>$F10*NUMBERS!$C$2/H10*NUMBERS!$C$4</f>
        <v>1.8991831394166827</v>
      </c>
      <c r="I32" s="2">
        <f>$F10*NUMBERS!$C$2/I10*NUMBERS!$C$4</f>
        <v>7.8933246130004733</v>
      </c>
      <c r="J32" s="2"/>
      <c r="K32" s="2">
        <f>$F10*NUMBERS!$C$2/K10*NUMBERS!$C$4</f>
        <v>0.30963079872295368</v>
      </c>
      <c r="L32" s="2">
        <f>$F10*NUMBERS!$C$2/L10*NUMBERS!$C$4</f>
        <v>1.385002541717663</v>
      </c>
    </row>
    <row r="33" spans="1:12" x14ac:dyDescent="0.2">
      <c r="A33">
        <v>1000000</v>
      </c>
      <c r="B33" t="s">
        <v>33</v>
      </c>
      <c r="C33">
        <v>8</v>
      </c>
      <c r="D33">
        <v>7155737</v>
      </c>
      <c r="E33">
        <v>7155720</v>
      </c>
      <c r="H33" s="2">
        <f>$F11*NUMBERS!$C$2/H11*NUMBERS!$C$4</f>
        <v>2.1131484034600527</v>
      </c>
      <c r="I33" s="2">
        <f>$F11*NUMBERS!$C$2/I11*NUMBERS!$C$4</f>
        <v>10.456641710817676</v>
      </c>
      <c r="J33" s="2"/>
      <c r="K33" s="2">
        <f>$F11*NUMBERS!$C$2/K11*NUMBERS!$C$4</f>
        <v>0.35121342734493161</v>
      </c>
      <c r="L33" s="2">
        <f>$F11*NUMBERS!$C$2/L11*NUMBERS!$C$4</f>
        <v>1.3775677573818574</v>
      </c>
    </row>
    <row r="34" spans="1:12" x14ac:dyDescent="0.2">
      <c r="A34">
        <v>1000000</v>
      </c>
      <c r="B34" t="s">
        <v>33</v>
      </c>
      <c r="C34">
        <v>8</v>
      </c>
      <c r="D34">
        <v>5690753</v>
      </c>
      <c r="E34">
        <v>5690760</v>
      </c>
    </row>
    <row r="35" spans="1:12" x14ac:dyDescent="0.2">
      <c r="A35">
        <v>1000000</v>
      </c>
      <c r="B35" t="s">
        <v>33</v>
      </c>
      <c r="C35">
        <v>8</v>
      </c>
      <c r="D35">
        <v>4708117</v>
      </c>
      <c r="E35">
        <v>4708110</v>
      </c>
    </row>
    <row r="36" spans="1:12" x14ac:dyDescent="0.2">
      <c r="A36">
        <v>1000000</v>
      </c>
      <c r="B36" t="s">
        <v>33</v>
      </c>
      <c r="C36">
        <v>16</v>
      </c>
      <c r="D36">
        <v>5753004</v>
      </c>
      <c r="E36">
        <v>5752990</v>
      </c>
    </row>
    <row r="37" spans="1:12" x14ac:dyDescent="0.2">
      <c r="A37">
        <v>1000000</v>
      </c>
      <c r="B37" t="s">
        <v>33</v>
      </c>
      <c r="C37">
        <v>16</v>
      </c>
      <c r="D37">
        <v>5829761</v>
      </c>
      <c r="E37">
        <v>5829750</v>
      </c>
    </row>
    <row r="38" spans="1:12" x14ac:dyDescent="0.2">
      <c r="A38">
        <v>1000000</v>
      </c>
      <c r="B38" t="s">
        <v>33</v>
      </c>
      <c r="C38">
        <v>16</v>
      </c>
      <c r="D38">
        <v>5173985</v>
      </c>
      <c r="E38">
        <v>5173980</v>
      </c>
    </row>
    <row r="39" spans="1:12" x14ac:dyDescent="0.2">
      <c r="A39">
        <v>1000000</v>
      </c>
      <c r="B39" t="s">
        <v>33</v>
      </c>
      <c r="C39">
        <v>16</v>
      </c>
      <c r="D39">
        <v>7743516</v>
      </c>
      <c r="E39">
        <v>7743500</v>
      </c>
    </row>
    <row r="40" spans="1:12" x14ac:dyDescent="0.2">
      <c r="A40">
        <v>1000000</v>
      </c>
      <c r="B40" t="s">
        <v>33</v>
      </c>
      <c r="C40">
        <v>16</v>
      </c>
      <c r="D40">
        <v>9441117</v>
      </c>
      <c r="E40">
        <v>9441030</v>
      </c>
    </row>
    <row r="41" spans="1:12" x14ac:dyDescent="0.2">
      <c r="A41">
        <v>1000000</v>
      </c>
      <c r="B41" t="s">
        <v>33</v>
      </c>
      <c r="C41">
        <v>16</v>
      </c>
      <c r="D41">
        <v>12936263</v>
      </c>
      <c r="E41">
        <v>12936250</v>
      </c>
    </row>
    <row r="42" spans="1:12" x14ac:dyDescent="0.2">
      <c r="A42">
        <v>1000000</v>
      </c>
      <c r="B42" t="s">
        <v>33</v>
      </c>
      <c r="C42">
        <v>16</v>
      </c>
      <c r="D42">
        <v>10722303</v>
      </c>
      <c r="E42">
        <v>10722310</v>
      </c>
    </row>
    <row r="43" spans="1:12" x14ac:dyDescent="0.2">
      <c r="A43">
        <v>1000000</v>
      </c>
      <c r="B43" t="s">
        <v>33</v>
      </c>
      <c r="C43">
        <v>16</v>
      </c>
      <c r="D43">
        <v>10350161</v>
      </c>
      <c r="E43">
        <v>10350170</v>
      </c>
    </row>
    <row r="44" spans="1:12" x14ac:dyDescent="0.2">
      <c r="A44">
        <v>1000000</v>
      </c>
      <c r="B44" t="s">
        <v>33</v>
      </c>
      <c r="C44">
        <v>32</v>
      </c>
      <c r="D44">
        <v>11138152</v>
      </c>
      <c r="E44">
        <v>11138140</v>
      </c>
    </row>
    <row r="45" spans="1:12" x14ac:dyDescent="0.2">
      <c r="A45">
        <v>1000000</v>
      </c>
      <c r="B45" t="s">
        <v>33</v>
      </c>
      <c r="C45">
        <v>32</v>
      </c>
      <c r="D45">
        <v>11650360</v>
      </c>
      <c r="E45">
        <v>11650220</v>
      </c>
    </row>
    <row r="46" spans="1:12" x14ac:dyDescent="0.2">
      <c r="A46">
        <v>1000000</v>
      </c>
      <c r="B46" t="s">
        <v>33</v>
      </c>
      <c r="C46">
        <v>32</v>
      </c>
      <c r="D46">
        <v>11229101</v>
      </c>
      <c r="E46">
        <v>11229090</v>
      </c>
    </row>
    <row r="47" spans="1:12" x14ac:dyDescent="0.2">
      <c r="A47">
        <v>1000000</v>
      </c>
      <c r="B47" t="s">
        <v>33</v>
      </c>
      <c r="C47">
        <v>32</v>
      </c>
      <c r="D47">
        <v>11549628</v>
      </c>
      <c r="E47">
        <v>11549610</v>
      </c>
    </row>
    <row r="48" spans="1:12" x14ac:dyDescent="0.2">
      <c r="A48">
        <v>1000000</v>
      </c>
      <c r="B48" t="s">
        <v>33</v>
      </c>
      <c r="C48">
        <v>32</v>
      </c>
      <c r="D48">
        <v>14035520</v>
      </c>
      <c r="E48">
        <v>14035510</v>
      </c>
    </row>
    <row r="49" spans="1:5" x14ac:dyDescent="0.2">
      <c r="A49">
        <v>1000000</v>
      </c>
      <c r="B49" t="s">
        <v>33</v>
      </c>
      <c r="C49">
        <v>32</v>
      </c>
      <c r="D49">
        <v>20804723</v>
      </c>
      <c r="E49">
        <v>20804710</v>
      </c>
    </row>
    <row r="50" spans="1:5" x14ac:dyDescent="0.2">
      <c r="A50">
        <v>1000000</v>
      </c>
      <c r="B50" t="s">
        <v>33</v>
      </c>
      <c r="C50">
        <v>32</v>
      </c>
      <c r="D50">
        <v>17705110</v>
      </c>
      <c r="E50">
        <v>17705110</v>
      </c>
    </row>
    <row r="51" spans="1:5" x14ac:dyDescent="0.2">
      <c r="A51">
        <v>1000000</v>
      </c>
      <c r="B51" t="s">
        <v>33</v>
      </c>
      <c r="C51">
        <v>32</v>
      </c>
      <c r="D51">
        <v>17062781</v>
      </c>
      <c r="E51">
        <v>17062770</v>
      </c>
    </row>
    <row r="52" spans="1:5" x14ac:dyDescent="0.2">
      <c r="A52">
        <v>1000000</v>
      </c>
      <c r="B52" t="s">
        <v>33</v>
      </c>
      <c r="C52">
        <v>64</v>
      </c>
      <c r="D52">
        <v>12498407</v>
      </c>
      <c r="E52">
        <v>12498400</v>
      </c>
    </row>
    <row r="53" spans="1:5" x14ac:dyDescent="0.2">
      <c r="A53">
        <v>1000000</v>
      </c>
      <c r="B53" t="s">
        <v>33</v>
      </c>
      <c r="C53">
        <v>64</v>
      </c>
      <c r="D53">
        <v>14813430</v>
      </c>
      <c r="E53">
        <v>14813420</v>
      </c>
    </row>
    <row r="54" spans="1:5" x14ac:dyDescent="0.2">
      <c r="A54">
        <v>1000000</v>
      </c>
      <c r="B54" t="s">
        <v>33</v>
      </c>
      <c r="C54">
        <v>64</v>
      </c>
      <c r="D54">
        <v>17785666</v>
      </c>
      <c r="E54">
        <v>17785660</v>
      </c>
    </row>
    <row r="55" spans="1:5" x14ac:dyDescent="0.2">
      <c r="A55">
        <v>1000000</v>
      </c>
      <c r="B55" t="s">
        <v>33</v>
      </c>
      <c r="C55">
        <v>64</v>
      </c>
      <c r="D55">
        <v>21378911</v>
      </c>
      <c r="E55">
        <v>21378910</v>
      </c>
    </row>
    <row r="56" spans="1:5" x14ac:dyDescent="0.2">
      <c r="A56">
        <v>1000000</v>
      </c>
      <c r="B56" t="s">
        <v>33</v>
      </c>
      <c r="C56">
        <v>64</v>
      </c>
      <c r="D56">
        <v>13663002</v>
      </c>
      <c r="E56">
        <v>13662990</v>
      </c>
    </row>
    <row r="57" spans="1:5" x14ac:dyDescent="0.2">
      <c r="A57">
        <v>1000000</v>
      </c>
      <c r="B57" t="s">
        <v>33</v>
      </c>
      <c r="C57">
        <v>64</v>
      </c>
      <c r="D57">
        <v>17563720</v>
      </c>
      <c r="E57">
        <v>17563710</v>
      </c>
    </row>
    <row r="58" spans="1:5" x14ac:dyDescent="0.2">
      <c r="A58">
        <v>1000000</v>
      </c>
      <c r="B58" t="s">
        <v>33</v>
      </c>
      <c r="C58">
        <v>64</v>
      </c>
      <c r="D58">
        <v>17039796</v>
      </c>
      <c r="E58">
        <v>17039790</v>
      </c>
    </row>
    <row r="59" spans="1:5" x14ac:dyDescent="0.2">
      <c r="A59">
        <v>1000000</v>
      </c>
      <c r="B59" t="s">
        <v>33</v>
      </c>
      <c r="C59">
        <v>64</v>
      </c>
      <c r="D59">
        <v>13807401</v>
      </c>
      <c r="E59">
        <v>13807380</v>
      </c>
    </row>
    <row r="60" spans="1:5" x14ac:dyDescent="0.2">
      <c r="A60">
        <v>1000000</v>
      </c>
      <c r="B60" t="s">
        <v>33</v>
      </c>
      <c r="C60">
        <v>128</v>
      </c>
      <c r="D60">
        <v>12042521</v>
      </c>
      <c r="E60">
        <v>12042520</v>
      </c>
    </row>
    <row r="61" spans="1:5" x14ac:dyDescent="0.2">
      <c r="A61">
        <v>1000000</v>
      </c>
      <c r="B61" t="s">
        <v>33</v>
      </c>
      <c r="C61">
        <v>128</v>
      </c>
      <c r="D61">
        <v>12311510</v>
      </c>
      <c r="E61">
        <v>12311500</v>
      </c>
    </row>
    <row r="62" spans="1:5" x14ac:dyDescent="0.2">
      <c r="A62">
        <v>1000000</v>
      </c>
      <c r="B62" t="s">
        <v>33</v>
      </c>
      <c r="C62">
        <v>128</v>
      </c>
      <c r="D62">
        <v>11514296</v>
      </c>
      <c r="E62">
        <v>11514290</v>
      </c>
    </row>
    <row r="63" spans="1:5" x14ac:dyDescent="0.2">
      <c r="A63">
        <v>1000000</v>
      </c>
      <c r="B63" t="s">
        <v>33</v>
      </c>
      <c r="C63">
        <v>128</v>
      </c>
      <c r="D63">
        <v>14511016</v>
      </c>
      <c r="E63">
        <v>14511010</v>
      </c>
    </row>
    <row r="64" spans="1:5" x14ac:dyDescent="0.2">
      <c r="A64">
        <v>1000000</v>
      </c>
      <c r="B64" t="s">
        <v>33</v>
      </c>
      <c r="C64">
        <v>128</v>
      </c>
      <c r="D64">
        <v>14517851</v>
      </c>
      <c r="E64">
        <v>14517850</v>
      </c>
    </row>
    <row r="65" spans="1:5" x14ac:dyDescent="0.2">
      <c r="A65">
        <v>1000000</v>
      </c>
      <c r="B65" t="s">
        <v>33</v>
      </c>
      <c r="C65">
        <v>128</v>
      </c>
      <c r="D65">
        <v>16316011</v>
      </c>
      <c r="E65">
        <v>16315990</v>
      </c>
    </row>
    <row r="66" spans="1:5" x14ac:dyDescent="0.2">
      <c r="A66">
        <v>1000000</v>
      </c>
      <c r="B66" t="s">
        <v>33</v>
      </c>
      <c r="C66">
        <v>128</v>
      </c>
      <c r="D66">
        <v>18926143</v>
      </c>
      <c r="E66">
        <v>18926130</v>
      </c>
    </row>
    <row r="67" spans="1:5" x14ac:dyDescent="0.2">
      <c r="A67">
        <v>1000000</v>
      </c>
      <c r="B67" t="s">
        <v>33</v>
      </c>
      <c r="C67">
        <v>128</v>
      </c>
      <c r="D67">
        <v>15394717</v>
      </c>
      <c r="E67">
        <v>15394720</v>
      </c>
    </row>
    <row r="68" spans="1:5" x14ac:dyDescent="0.2">
      <c r="A68" t="s">
        <v>43</v>
      </c>
    </row>
    <row r="69" spans="1:5" x14ac:dyDescent="0.2">
      <c r="A69">
        <v>1000000</v>
      </c>
      <c r="B69" t="s">
        <v>34</v>
      </c>
      <c r="C69">
        <v>1</v>
      </c>
      <c r="D69">
        <v>5063149</v>
      </c>
      <c r="E69">
        <v>5063150</v>
      </c>
    </row>
    <row r="70" spans="1:5" x14ac:dyDescent="0.2">
      <c r="A70">
        <v>1000000</v>
      </c>
      <c r="B70" t="s">
        <v>34</v>
      </c>
      <c r="C70">
        <v>1</v>
      </c>
      <c r="D70">
        <v>5782334</v>
      </c>
      <c r="E70">
        <v>5782320</v>
      </c>
    </row>
    <row r="71" spans="1:5" x14ac:dyDescent="0.2">
      <c r="A71">
        <v>1000000</v>
      </c>
      <c r="B71" t="s">
        <v>34</v>
      </c>
      <c r="C71">
        <v>1</v>
      </c>
      <c r="D71">
        <v>5821129</v>
      </c>
      <c r="E71">
        <v>5821120</v>
      </c>
    </row>
    <row r="72" spans="1:5" x14ac:dyDescent="0.2">
      <c r="A72">
        <v>1000000</v>
      </c>
      <c r="B72" t="s">
        <v>34</v>
      </c>
      <c r="C72">
        <v>1</v>
      </c>
      <c r="D72">
        <v>5826647</v>
      </c>
      <c r="E72">
        <v>5826640</v>
      </c>
    </row>
    <row r="73" spans="1:5" x14ac:dyDescent="0.2">
      <c r="A73">
        <v>1000000</v>
      </c>
      <c r="B73" t="s">
        <v>34</v>
      </c>
      <c r="C73">
        <v>1</v>
      </c>
      <c r="D73">
        <v>5819283</v>
      </c>
      <c r="E73">
        <v>5819280</v>
      </c>
    </row>
    <row r="74" spans="1:5" x14ac:dyDescent="0.2">
      <c r="A74">
        <v>1000000</v>
      </c>
      <c r="B74" t="s">
        <v>34</v>
      </c>
      <c r="C74">
        <v>1</v>
      </c>
      <c r="D74">
        <v>5839061</v>
      </c>
      <c r="E74">
        <v>5839060</v>
      </c>
    </row>
    <row r="75" spans="1:5" x14ac:dyDescent="0.2">
      <c r="A75">
        <v>1000000</v>
      </c>
      <c r="B75" t="s">
        <v>34</v>
      </c>
      <c r="C75">
        <v>1</v>
      </c>
      <c r="D75">
        <v>5843325</v>
      </c>
      <c r="E75">
        <v>5843320</v>
      </c>
    </row>
    <row r="76" spans="1:5" x14ac:dyDescent="0.2">
      <c r="A76">
        <v>1000000</v>
      </c>
      <c r="B76" t="s">
        <v>34</v>
      </c>
      <c r="C76">
        <v>1</v>
      </c>
      <c r="D76">
        <v>5790887</v>
      </c>
      <c r="E76">
        <v>5790880</v>
      </c>
    </row>
    <row r="77" spans="1:5" x14ac:dyDescent="0.2">
      <c r="A77">
        <v>1000000</v>
      </c>
      <c r="B77" t="s">
        <v>34</v>
      </c>
      <c r="C77">
        <v>2</v>
      </c>
      <c r="D77">
        <v>5049908</v>
      </c>
      <c r="E77">
        <v>5049910</v>
      </c>
    </row>
    <row r="78" spans="1:5" x14ac:dyDescent="0.2">
      <c r="A78">
        <v>1000000</v>
      </c>
      <c r="B78" t="s">
        <v>34</v>
      </c>
      <c r="C78">
        <v>2</v>
      </c>
      <c r="D78">
        <v>4095405</v>
      </c>
      <c r="E78">
        <v>4095410</v>
      </c>
    </row>
    <row r="79" spans="1:5" x14ac:dyDescent="0.2">
      <c r="A79">
        <v>1000000</v>
      </c>
      <c r="B79" t="s">
        <v>34</v>
      </c>
      <c r="C79">
        <v>2</v>
      </c>
      <c r="D79">
        <v>2902029</v>
      </c>
      <c r="E79">
        <v>2902020</v>
      </c>
    </row>
    <row r="80" spans="1:5" x14ac:dyDescent="0.2">
      <c r="A80">
        <v>1000000</v>
      </c>
      <c r="B80" t="s">
        <v>34</v>
      </c>
      <c r="C80">
        <v>2</v>
      </c>
      <c r="D80">
        <v>5198871</v>
      </c>
      <c r="E80">
        <v>5198870</v>
      </c>
    </row>
    <row r="81" spans="1:5" x14ac:dyDescent="0.2">
      <c r="A81">
        <v>1000000</v>
      </c>
      <c r="B81" t="s">
        <v>34</v>
      </c>
      <c r="C81">
        <v>2</v>
      </c>
      <c r="D81">
        <v>5540302</v>
      </c>
      <c r="E81">
        <v>5540300</v>
      </c>
    </row>
    <row r="82" spans="1:5" x14ac:dyDescent="0.2">
      <c r="A82">
        <v>1000000</v>
      </c>
      <c r="B82" t="s">
        <v>34</v>
      </c>
      <c r="C82">
        <v>2</v>
      </c>
      <c r="D82">
        <v>4822760</v>
      </c>
      <c r="E82">
        <v>4822760</v>
      </c>
    </row>
    <row r="83" spans="1:5" x14ac:dyDescent="0.2">
      <c r="A83">
        <v>1000000</v>
      </c>
      <c r="B83" t="s">
        <v>34</v>
      </c>
      <c r="C83">
        <v>2</v>
      </c>
      <c r="D83">
        <v>5786347</v>
      </c>
      <c r="E83">
        <v>5786340</v>
      </c>
    </row>
    <row r="84" spans="1:5" x14ac:dyDescent="0.2">
      <c r="A84">
        <v>1000000</v>
      </c>
      <c r="B84" t="s">
        <v>34</v>
      </c>
      <c r="C84">
        <v>2</v>
      </c>
      <c r="D84">
        <v>6071735</v>
      </c>
      <c r="E84">
        <v>6071740</v>
      </c>
    </row>
    <row r="85" spans="1:5" x14ac:dyDescent="0.2">
      <c r="A85">
        <v>1000000</v>
      </c>
      <c r="B85" t="s">
        <v>34</v>
      </c>
      <c r="C85">
        <v>4</v>
      </c>
      <c r="D85">
        <v>5543280</v>
      </c>
      <c r="E85">
        <v>5543270</v>
      </c>
    </row>
    <row r="86" spans="1:5" x14ac:dyDescent="0.2">
      <c r="A86">
        <v>1000000</v>
      </c>
      <c r="B86" t="s">
        <v>34</v>
      </c>
      <c r="C86">
        <v>4</v>
      </c>
      <c r="D86">
        <v>4536671</v>
      </c>
      <c r="E86">
        <v>4536660</v>
      </c>
    </row>
    <row r="87" spans="1:5" x14ac:dyDescent="0.2">
      <c r="A87">
        <v>1000000</v>
      </c>
      <c r="B87" t="s">
        <v>34</v>
      </c>
      <c r="C87">
        <v>4</v>
      </c>
      <c r="D87">
        <v>5468006</v>
      </c>
      <c r="E87">
        <v>5468020</v>
      </c>
    </row>
    <row r="88" spans="1:5" x14ac:dyDescent="0.2">
      <c r="A88">
        <v>1000000</v>
      </c>
      <c r="B88" t="s">
        <v>34</v>
      </c>
      <c r="C88">
        <v>4</v>
      </c>
      <c r="D88">
        <v>4622846</v>
      </c>
      <c r="E88">
        <v>4622850</v>
      </c>
    </row>
    <row r="89" spans="1:5" x14ac:dyDescent="0.2">
      <c r="A89">
        <v>1000000</v>
      </c>
      <c r="B89" t="s">
        <v>34</v>
      </c>
      <c r="C89">
        <v>4</v>
      </c>
      <c r="D89">
        <v>3325483</v>
      </c>
      <c r="E89">
        <v>3325480</v>
      </c>
    </row>
    <row r="90" spans="1:5" x14ac:dyDescent="0.2">
      <c r="A90">
        <v>1000000</v>
      </c>
      <c r="B90" t="s">
        <v>34</v>
      </c>
      <c r="C90">
        <v>4</v>
      </c>
      <c r="D90">
        <v>5657053</v>
      </c>
      <c r="E90">
        <v>5657050</v>
      </c>
    </row>
    <row r="91" spans="1:5" x14ac:dyDescent="0.2">
      <c r="A91">
        <v>1000000</v>
      </c>
      <c r="B91" t="s">
        <v>34</v>
      </c>
      <c r="C91">
        <v>4</v>
      </c>
      <c r="D91">
        <v>4101342</v>
      </c>
      <c r="E91">
        <v>4101340</v>
      </c>
    </row>
    <row r="92" spans="1:5" x14ac:dyDescent="0.2">
      <c r="A92">
        <v>1000000</v>
      </c>
      <c r="B92" t="s">
        <v>34</v>
      </c>
      <c r="C92">
        <v>4</v>
      </c>
      <c r="D92">
        <v>3494732</v>
      </c>
      <c r="E92">
        <v>3494890</v>
      </c>
    </row>
    <row r="93" spans="1:5" x14ac:dyDescent="0.2">
      <c r="A93">
        <v>1000000</v>
      </c>
      <c r="B93" t="s">
        <v>34</v>
      </c>
      <c r="C93">
        <v>8</v>
      </c>
      <c r="D93">
        <v>3189827</v>
      </c>
      <c r="E93">
        <v>3189820</v>
      </c>
    </row>
    <row r="94" spans="1:5" x14ac:dyDescent="0.2">
      <c r="A94">
        <v>1000000</v>
      </c>
      <c r="B94" t="s">
        <v>34</v>
      </c>
      <c r="C94">
        <v>8</v>
      </c>
      <c r="D94">
        <v>4381957</v>
      </c>
      <c r="E94">
        <v>4381950</v>
      </c>
    </row>
    <row r="95" spans="1:5" x14ac:dyDescent="0.2">
      <c r="A95">
        <v>1000000</v>
      </c>
      <c r="B95" t="s">
        <v>34</v>
      </c>
      <c r="C95">
        <v>8</v>
      </c>
      <c r="D95">
        <v>5694056</v>
      </c>
      <c r="E95">
        <v>5694050</v>
      </c>
    </row>
    <row r="96" spans="1:5" x14ac:dyDescent="0.2">
      <c r="A96">
        <v>1000000</v>
      </c>
      <c r="B96" t="s">
        <v>34</v>
      </c>
      <c r="C96">
        <v>8</v>
      </c>
      <c r="D96">
        <v>5246723</v>
      </c>
      <c r="E96">
        <v>5246730</v>
      </c>
    </row>
    <row r="97" spans="1:5" x14ac:dyDescent="0.2">
      <c r="A97">
        <v>1000000</v>
      </c>
      <c r="B97" t="s">
        <v>34</v>
      </c>
      <c r="C97">
        <v>8</v>
      </c>
      <c r="D97">
        <v>4378697</v>
      </c>
      <c r="E97">
        <v>4378700</v>
      </c>
    </row>
    <row r="98" spans="1:5" x14ac:dyDescent="0.2">
      <c r="A98">
        <v>1000000</v>
      </c>
      <c r="B98" t="s">
        <v>34</v>
      </c>
      <c r="C98">
        <v>8</v>
      </c>
      <c r="D98">
        <v>4929581</v>
      </c>
      <c r="E98">
        <v>4929590</v>
      </c>
    </row>
    <row r="99" spans="1:5" x14ac:dyDescent="0.2">
      <c r="A99">
        <v>1000000</v>
      </c>
      <c r="B99" t="s">
        <v>34</v>
      </c>
      <c r="C99">
        <v>8</v>
      </c>
      <c r="D99">
        <v>4135009</v>
      </c>
      <c r="E99">
        <v>4135010</v>
      </c>
    </row>
    <row r="100" spans="1:5" x14ac:dyDescent="0.2">
      <c r="A100">
        <v>1000000</v>
      </c>
      <c r="B100" t="s">
        <v>34</v>
      </c>
      <c r="C100">
        <v>8</v>
      </c>
      <c r="D100">
        <v>5237909</v>
      </c>
      <c r="E100">
        <v>5237910</v>
      </c>
    </row>
    <row r="101" spans="1:5" x14ac:dyDescent="0.2">
      <c r="A101">
        <v>1000000</v>
      </c>
      <c r="B101" t="s">
        <v>34</v>
      </c>
      <c r="C101">
        <v>16</v>
      </c>
      <c r="D101">
        <v>3217565</v>
      </c>
      <c r="E101">
        <v>3217560</v>
      </c>
    </row>
    <row r="102" spans="1:5" x14ac:dyDescent="0.2">
      <c r="A102">
        <v>1000000</v>
      </c>
      <c r="B102" t="s">
        <v>34</v>
      </c>
      <c r="C102">
        <v>16</v>
      </c>
      <c r="D102">
        <v>3477099</v>
      </c>
      <c r="E102">
        <v>3477090</v>
      </c>
    </row>
    <row r="103" spans="1:5" x14ac:dyDescent="0.2">
      <c r="A103">
        <v>1000000</v>
      </c>
      <c r="B103" t="s">
        <v>34</v>
      </c>
      <c r="C103">
        <v>16</v>
      </c>
      <c r="D103">
        <v>5340588</v>
      </c>
      <c r="E103">
        <v>5340570</v>
      </c>
    </row>
    <row r="104" spans="1:5" x14ac:dyDescent="0.2">
      <c r="A104">
        <v>1000000</v>
      </c>
      <c r="B104" t="s">
        <v>34</v>
      </c>
      <c r="C104">
        <v>16</v>
      </c>
      <c r="D104">
        <v>4651061</v>
      </c>
      <c r="E104">
        <v>4651070</v>
      </c>
    </row>
    <row r="105" spans="1:5" x14ac:dyDescent="0.2">
      <c r="A105">
        <v>1000000</v>
      </c>
      <c r="B105" t="s">
        <v>34</v>
      </c>
      <c r="C105">
        <v>16</v>
      </c>
      <c r="D105">
        <v>5809561</v>
      </c>
      <c r="E105">
        <v>5809550</v>
      </c>
    </row>
    <row r="106" spans="1:5" x14ac:dyDescent="0.2">
      <c r="A106">
        <v>1000000</v>
      </c>
      <c r="B106" t="s">
        <v>34</v>
      </c>
      <c r="C106">
        <v>16</v>
      </c>
      <c r="D106">
        <v>4992515</v>
      </c>
      <c r="E106">
        <v>4992520</v>
      </c>
    </row>
    <row r="107" spans="1:5" x14ac:dyDescent="0.2">
      <c r="A107">
        <v>1000000</v>
      </c>
      <c r="B107" t="s">
        <v>34</v>
      </c>
      <c r="C107">
        <v>16</v>
      </c>
      <c r="D107">
        <v>5253800</v>
      </c>
      <c r="E107">
        <v>5253800</v>
      </c>
    </row>
    <row r="108" spans="1:5" x14ac:dyDescent="0.2">
      <c r="A108">
        <v>1000000</v>
      </c>
      <c r="B108" t="s">
        <v>34</v>
      </c>
      <c r="C108">
        <v>16</v>
      </c>
      <c r="D108">
        <v>5743529</v>
      </c>
      <c r="E108">
        <v>5743530</v>
      </c>
    </row>
    <row r="109" spans="1:5" x14ac:dyDescent="0.2">
      <c r="A109">
        <v>1000000</v>
      </c>
      <c r="B109" t="s">
        <v>34</v>
      </c>
      <c r="C109">
        <v>32</v>
      </c>
      <c r="D109">
        <v>2906046</v>
      </c>
      <c r="E109">
        <v>2906050</v>
      </c>
    </row>
    <row r="110" spans="1:5" x14ac:dyDescent="0.2">
      <c r="A110">
        <v>1000000</v>
      </c>
      <c r="B110" t="s">
        <v>34</v>
      </c>
      <c r="C110">
        <v>32</v>
      </c>
      <c r="D110">
        <v>3110386</v>
      </c>
      <c r="E110">
        <v>3110370</v>
      </c>
    </row>
    <row r="111" spans="1:5" x14ac:dyDescent="0.2">
      <c r="A111">
        <v>1000000</v>
      </c>
      <c r="B111" t="s">
        <v>34</v>
      </c>
      <c r="C111">
        <v>32</v>
      </c>
      <c r="D111">
        <v>3099376</v>
      </c>
      <c r="E111">
        <v>3099370</v>
      </c>
    </row>
    <row r="112" spans="1:5" x14ac:dyDescent="0.2">
      <c r="A112">
        <v>1000000</v>
      </c>
      <c r="B112" t="s">
        <v>34</v>
      </c>
      <c r="C112">
        <v>32</v>
      </c>
      <c r="D112">
        <v>4341515</v>
      </c>
      <c r="E112">
        <v>4341500</v>
      </c>
    </row>
    <row r="113" spans="1:5" x14ac:dyDescent="0.2">
      <c r="A113">
        <v>1000000</v>
      </c>
      <c r="B113" t="s">
        <v>34</v>
      </c>
      <c r="C113">
        <v>32</v>
      </c>
      <c r="D113">
        <v>5694887</v>
      </c>
      <c r="E113">
        <v>5694890</v>
      </c>
    </row>
    <row r="114" spans="1:5" x14ac:dyDescent="0.2">
      <c r="A114">
        <v>1000000</v>
      </c>
      <c r="B114" t="s">
        <v>34</v>
      </c>
      <c r="C114">
        <v>32</v>
      </c>
      <c r="D114">
        <v>4775001</v>
      </c>
      <c r="E114">
        <v>4775010</v>
      </c>
    </row>
    <row r="115" spans="1:5" x14ac:dyDescent="0.2">
      <c r="A115">
        <v>1000000</v>
      </c>
      <c r="B115" t="s">
        <v>34</v>
      </c>
      <c r="C115">
        <v>32</v>
      </c>
      <c r="D115">
        <v>5024011</v>
      </c>
      <c r="E115">
        <v>5024010</v>
      </c>
    </row>
    <row r="116" spans="1:5" x14ac:dyDescent="0.2">
      <c r="A116">
        <v>1000000</v>
      </c>
      <c r="B116" t="s">
        <v>34</v>
      </c>
      <c r="C116">
        <v>32</v>
      </c>
      <c r="D116">
        <v>4239358</v>
      </c>
      <c r="E116">
        <v>4239360</v>
      </c>
    </row>
    <row r="117" spans="1:5" x14ac:dyDescent="0.2">
      <c r="A117">
        <v>1000000</v>
      </c>
      <c r="B117" t="s">
        <v>34</v>
      </c>
      <c r="C117">
        <v>64</v>
      </c>
      <c r="D117">
        <v>3624891</v>
      </c>
      <c r="E117">
        <v>3624890</v>
      </c>
    </row>
    <row r="118" spans="1:5" x14ac:dyDescent="0.2">
      <c r="A118">
        <v>1000000</v>
      </c>
      <c r="B118" t="s">
        <v>34</v>
      </c>
      <c r="C118">
        <v>64</v>
      </c>
      <c r="D118">
        <v>2930507</v>
      </c>
      <c r="E118">
        <v>2930510</v>
      </c>
    </row>
    <row r="119" spans="1:5" x14ac:dyDescent="0.2">
      <c r="A119">
        <v>1000000</v>
      </c>
      <c r="B119" t="s">
        <v>34</v>
      </c>
      <c r="C119">
        <v>64</v>
      </c>
      <c r="D119">
        <v>2919715</v>
      </c>
      <c r="E119">
        <v>2919830</v>
      </c>
    </row>
    <row r="120" spans="1:5" x14ac:dyDescent="0.2">
      <c r="A120">
        <v>1000000</v>
      </c>
      <c r="B120" t="s">
        <v>34</v>
      </c>
      <c r="C120">
        <v>64</v>
      </c>
      <c r="D120">
        <v>3141208</v>
      </c>
      <c r="E120">
        <v>3141210</v>
      </c>
    </row>
    <row r="121" spans="1:5" x14ac:dyDescent="0.2">
      <c r="A121">
        <v>1000000</v>
      </c>
      <c r="B121" t="s">
        <v>34</v>
      </c>
      <c r="C121">
        <v>64</v>
      </c>
      <c r="D121">
        <v>5854930</v>
      </c>
      <c r="E121">
        <v>5854930</v>
      </c>
    </row>
    <row r="122" spans="1:5" x14ac:dyDescent="0.2">
      <c r="A122">
        <v>1000000</v>
      </c>
      <c r="B122" t="s">
        <v>34</v>
      </c>
      <c r="C122">
        <v>64</v>
      </c>
      <c r="D122">
        <v>3946429</v>
      </c>
      <c r="E122">
        <v>3946430</v>
      </c>
    </row>
    <row r="123" spans="1:5" x14ac:dyDescent="0.2">
      <c r="A123">
        <v>1000000</v>
      </c>
      <c r="B123" t="s">
        <v>34</v>
      </c>
      <c r="C123">
        <v>64</v>
      </c>
      <c r="D123">
        <v>4150638</v>
      </c>
      <c r="E123">
        <v>4150640</v>
      </c>
    </row>
    <row r="124" spans="1:5" x14ac:dyDescent="0.2">
      <c r="A124">
        <v>1000000</v>
      </c>
      <c r="B124" t="s">
        <v>34</v>
      </c>
      <c r="C124">
        <v>64</v>
      </c>
      <c r="D124">
        <v>4361694</v>
      </c>
      <c r="E124">
        <v>4361690</v>
      </c>
    </row>
    <row r="125" spans="1:5" x14ac:dyDescent="0.2">
      <c r="A125">
        <v>1000000</v>
      </c>
      <c r="B125" t="s">
        <v>34</v>
      </c>
      <c r="C125">
        <v>128</v>
      </c>
      <c r="D125">
        <v>2955104</v>
      </c>
      <c r="E125">
        <v>2955100</v>
      </c>
    </row>
    <row r="126" spans="1:5" x14ac:dyDescent="0.2">
      <c r="A126">
        <v>1000000</v>
      </c>
      <c r="B126" t="s">
        <v>34</v>
      </c>
      <c r="C126">
        <v>128</v>
      </c>
      <c r="D126">
        <v>3052382</v>
      </c>
      <c r="E126">
        <v>3052380</v>
      </c>
    </row>
    <row r="127" spans="1:5" x14ac:dyDescent="0.2">
      <c r="A127">
        <v>1000000</v>
      </c>
      <c r="B127" t="s">
        <v>34</v>
      </c>
      <c r="C127">
        <v>128</v>
      </c>
      <c r="D127">
        <v>2912352</v>
      </c>
      <c r="E127">
        <v>2912350</v>
      </c>
    </row>
    <row r="128" spans="1:5" x14ac:dyDescent="0.2">
      <c r="A128">
        <v>1000000</v>
      </c>
      <c r="B128" t="s">
        <v>34</v>
      </c>
      <c r="C128">
        <v>128</v>
      </c>
      <c r="D128">
        <v>2905356</v>
      </c>
      <c r="E128">
        <v>2905360</v>
      </c>
    </row>
    <row r="129" spans="1:5" x14ac:dyDescent="0.2">
      <c r="A129">
        <v>1000000</v>
      </c>
      <c r="B129" t="s">
        <v>34</v>
      </c>
      <c r="C129">
        <v>128</v>
      </c>
      <c r="D129">
        <v>2944873</v>
      </c>
      <c r="E129">
        <v>2944870</v>
      </c>
    </row>
    <row r="130" spans="1:5" x14ac:dyDescent="0.2">
      <c r="A130">
        <v>1000000</v>
      </c>
      <c r="B130" t="s">
        <v>34</v>
      </c>
      <c r="C130">
        <v>128</v>
      </c>
      <c r="D130">
        <v>2900328</v>
      </c>
      <c r="E130">
        <v>2900320</v>
      </c>
    </row>
    <row r="131" spans="1:5" x14ac:dyDescent="0.2">
      <c r="A131">
        <v>1000000</v>
      </c>
      <c r="B131" t="s">
        <v>34</v>
      </c>
      <c r="C131">
        <v>128</v>
      </c>
      <c r="D131">
        <v>2842768</v>
      </c>
      <c r="E131">
        <v>2842770</v>
      </c>
    </row>
    <row r="132" spans="1:5" x14ac:dyDescent="0.2">
      <c r="A132">
        <v>1000000</v>
      </c>
      <c r="B132" t="s">
        <v>34</v>
      </c>
      <c r="C132">
        <v>128</v>
      </c>
      <c r="D132">
        <v>2834737</v>
      </c>
      <c r="E132">
        <v>2834730</v>
      </c>
    </row>
    <row r="133" spans="1:5" x14ac:dyDescent="0.2">
      <c r="A133" t="s">
        <v>32</v>
      </c>
    </row>
    <row r="134" spans="1:5" x14ac:dyDescent="0.2">
      <c r="A134">
        <v>1000000</v>
      </c>
      <c r="B134" t="s">
        <v>33</v>
      </c>
      <c r="C134">
        <v>1</v>
      </c>
      <c r="D134">
        <v>2937002</v>
      </c>
      <c r="E134">
        <v>2937000</v>
      </c>
    </row>
    <row r="135" spans="1:5" x14ac:dyDescent="0.2">
      <c r="A135">
        <v>1000000</v>
      </c>
      <c r="B135" t="s">
        <v>33</v>
      </c>
      <c r="C135">
        <v>2</v>
      </c>
      <c r="D135">
        <v>2941411</v>
      </c>
      <c r="E135">
        <v>2941400</v>
      </c>
    </row>
    <row r="136" spans="1:5" x14ac:dyDescent="0.2">
      <c r="A136">
        <v>1000000</v>
      </c>
      <c r="B136" t="s">
        <v>33</v>
      </c>
      <c r="C136">
        <v>4</v>
      </c>
      <c r="D136">
        <v>2921214</v>
      </c>
      <c r="E136">
        <v>2921200</v>
      </c>
    </row>
    <row r="137" spans="1:5" x14ac:dyDescent="0.2">
      <c r="A137">
        <v>1000000</v>
      </c>
      <c r="B137" t="s">
        <v>33</v>
      </c>
      <c r="C137">
        <v>8</v>
      </c>
      <c r="D137">
        <v>3282132</v>
      </c>
      <c r="E137">
        <v>3282120</v>
      </c>
    </row>
    <row r="138" spans="1:5" x14ac:dyDescent="0.2">
      <c r="A138">
        <v>1000000</v>
      </c>
      <c r="B138" t="s">
        <v>33</v>
      </c>
      <c r="C138">
        <v>16</v>
      </c>
      <c r="D138">
        <v>5007915</v>
      </c>
      <c r="E138">
        <v>5007900</v>
      </c>
    </row>
    <row r="139" spans="1:5" x14ac:dyDescent="0.2">
      <c r="A139">
        <v>1000000</v>
      </c>
      <c r="B139" t="s">
        <v>33</v>
      </c>
      <c r="C139">
        <v>32</v>
      </c>
      <c r="D139">
        <v>11057949</v>
      </c>
      <c r="E139">
        <v>11057930</v>
      </c>
    </row>
    <row r="140" spans="1:5" x14ac:dyDescent="0.2">
      <c r="A140">
        <v>1000000</v>
      </c>
      <c r="B140" t="s">
        <v>33</v>
      </c>
      <c r="C140">
        <v>64</v>
      </c>
      <c r="D140">
        <v>12320148</v>
      </c>
      <c r="E140">
        <v>12320130</v>
      </c>
    </row>
    <row r="141" spans="1:5" x14ac:dyDescent="0.2">
      <c r="A141">
        <v>1000000</v>
      </c>
      <c r="B141" t="s">
        <v>33</v>
      </c>
      <c r="C141">
        <v>128</v>
      </c>
      <c r="D141">
        <v>10861479</v>
      </c>
      <c r="E141">
        <v>10861550</v>
      </c>
    </row>
    <row r="142" spans="1:5" x14ac:dyDescent="0.2">
      <c r="A142">
        <v>1000000</v>
      </c>
      <c r="B142" t="s">
        <v>34</v>
      </c>
      <c r="C142">
        <v>1</v>
      </c>
      <c r="D142">
        <v>2787204</v>
      </c>
      <c r="E142">
        <v>2787200</v>
      </c>
    </row>
    <row r="143" spans="1:5" x14ac:dyDescent="0.2">
      <c r="A143">
        <v>1000000</v>
      </c>
      <c r="B143" t="s">
        <v>34</v>
      </c>
      <c r="C143">
        <v>2</v>
      </c>
      <c r="D143">
        <v>2761334</v>
      </c>
      <c r="E143">
        <v>2761330</v>
      </c>
    </row>
    <row r="144" spans="1:5" x14ac:dyDescent="0.2">
      <c r="A144">
        <v>1000000</v>
      </c>
      <c r="B144" t="s">
        <v>34</v>
      </c>
      <c r="C144">
        <v>4</v>
      </c>
      <c r="D144">
        <v>2762258</v>
      </c>
      <c r="E144">
        <v>2762250</v>
      </c>
    </row>
    <row r="145" spans="1:5" x14ac:dyDescent="0.2">
      <c r="A145">
        <v>1000000</v>
      </c>
      <c r="B145" t="s">
        <v>34</v>
      </c>
      <c r="C145">
        <v>8</v>
      </c>
      <c r="D145">
        <v>2772199</v>
      </c>
      <c r="E145">
        <v>2772190</v>
      </c>
    </row>
    <row r="146" spans="1:5" x14ac:dyDescent="0.2">
      <c r="A146">
        <v>1000000</v>
      </c>
      <c r="B146" t="s">
        <v>34</v>
      </c>
      <c r="C146">
        <v>16</v>
      </c>
      <c r="D146">
        <v>2815604</v>
      </c>
      <c r="E146">
        <v>2815610</v>
      </c>
    </row>
    <row r="147" spans="1:5" x14ac:dyDescent="0.2">
      <c r="A147">
        <v>1000000</v>
      </c>
      <c r="B147" t="s">
        <v>34</v>
      </c>
      <c r="C147">
        <v>32</v>
      </c>
      <c r="D147">
        <v>2789562</v>
      </c>
      <c r="E147">
        <v>2789560</v>
      </c>
    </row>
    <row r="148" spans="1:5" x14ac:dyDescent="0.2">
      <c r="A148">
        <v>1000000</v>
      </c>
      <c r="B148" t="s">
        <v>34</v>
      </c>
      <c r="C148">
        <v>64</v>
      </c>
      <c r="D148">
        <v>2754289</v>
      </c>
      <c r="E148">
        <v>2754300</v>
      </c>
    </row>
    <row r="149" spans="1:5" x14ac:dyDescent="0.2">
      <c r="A149">
        <v>1000000</v>
      </c>
      <c r="B149" t="s">
        <v>34</v>
      </c>
      <c r="C149">
        <v>128</v>
      </c>
      <c r="D149">
        <v>2769154</v>
      </c>
      <c r="E149">
        <v>2769160</v>
      </c>
    </row>
    <row r="150" spans="1:5" x14ac:dyDescent="0.2">
      <c r="A150" t="s">
        <v>44</v>
      </c>
    </row>
    <row r="151" spans="1:5" x14ac:dyDescent="0.2">
      <c r="A151">
        <v>1000000</v>
      </c>
      <c r="B151" t="s">
        <v>33</v>
      </c>
      <c r="C151">
        <v>1</v>
      </c>
      <c r="D151">
        <v>2891752</v>
      </c>
      <c r="E151">
        <v>2891760</v>
      </c>
    </row>
    <row r="152" spans="1:5" x14ac:dyDescent="0.2">
      <c r="A152">
        <v>1000000</v>
      </c>
      <c r="B152" t="s">
        <v>33</v>
      </c>
      <c r="C152">
        <v>2</v>
      </c>
      <c r="D152">
        <v>2880606</v>
      </c>
      <c r="E152">
        <v>2880600</v>
      </c>
    </row>
    <row r="153" spans="1:5" x14ac:dyDescent="0.2">
      <c r="A153">
        <v>1000000</v>
      </c>
      <c r="B153" t="s">
        <v>33</v>
      </c>
      <c r="C153">
        <v>4</v>
      </c>
      <c r="D153">
        <v>2921062</v>
      </c>
      <c r="E153">
        <v>2921050</v>
      </c>
    </row>
    <row r="154" spans="1:5" x14ac:dyDescent="0.2">
      <c r="A154">
        <v>1000000</v>
      </c>
      <c r="B154" t="s">
        <v>33</v>
      </c>
      <c r="C154">
        <v>8</v>
      </c>
      <c r="D154">
        <v>3453465</v>
      </c>
      <c r="E154">
        <v>3453440</v>
      </c>
    </row>
    <row r="155" spans="1:5" x14ac:dyDescent="0.2">
      <c r="A155">
        <v>1000000</v>
      </c>
      <c r="B155" t="s">
        <v>33</v>
      </c>
      <c r="C155">
        <v>16</v>
      </c>
      <c r="D155">
        <v>4996595</v>
      </c>
      <c r="E155">
        <v>4996570</v>
      </c>
    </row>
    <row r="156" spans="1:5" x14ac:dyDescent="0.2">
      <c r="A156">
        <v>1000000</v>
      </c>
      <c r="B156" t="s">
        <v>33</v>
      </c>
      <c r="C156">
        <v>32</v>
      </c>
      <c r="D156">
        <v>10801394</v>
      </c>
      <c r="E156">
        <v>10801380</v>
      </c>
    </row>
    <row r="157" spans="1:5" x14ac:dyDescent="0.2">
      <c r="A157">
        <v>1000000</v>
      </c>
      <c r="B157" t="s">
        <v>33</v>
      </c>
      <c r="C157">
        <v>64</v>
      </c>
      <c r="D157">
        <v>12235985</v>
      </c>
      <c r="E157">
        <v>12235970</v>
      </c>
    </row>
    <row r="158" spans="1:5" x14ac:dyDescent="0.2">
      <c r="A158">
        <v>1000000</v>
      </c>
      <c r="B158" t="s">
        <v>33</v>
      </c>
      <c r="C158">
        <v>128</v>
      </c>
      <c r="D158">
        <v>10908855</v>
      </c>
      <c r="E158">
        <v>10908850</v>
      </c>
    </row>
    <row r="159" spans="1:5" x14ac:dyDescent="0.2">
      <c r="A159">
        <v>1000000</v>
      </c>
      <c r="B159" t="s">
        <v>34</v>
      </c>
      <c r="C159">
        <v>1</v>
      </c>
      <c r="D159">
        <v>2812941</v>
      </c>
      <c r="E159">
        <v>2812940</v>
      </c>
    </row>
    <row r="160" spans="1:5" x14ac:dyDescent="0.2">
      <c r="A160">
        <v>1000000</v>
      </c>
      <c r="B160" t="s">
        <v>34</v>
      </c>
      <c r="C160">
        <v>2</v>
      </c>
      <c r="D160">
        <v>2826111</v>
      </c>
      <c r="E160">
        <v>2826110</v>
      </c>
    </row>
    <row r="161" spans="1:5" x14ac:dyDescent="0.2">
      <c r="A161">
        <v>1000000</v>
      </c>
      <c r="B161" t="s">
        <v>34</v>
      </c>
      <c r="C161">
        <v>4</v>
      </c>
      <c r="D161">
        <v>2817338</v>
      </c>
      <c r="E161">
        <v>2817340</v>
      </c>
    </row>
    <row r="162" spans="1:5" x14ac:dyDescent="0.2">
      <c r="A162">
        <v>1000000</v>
      </c>
      <c r="B162" t="s">
        <v>34</v>
      </c>
      <c r="C162">
        <v>8</v>
      </c>
      <c r="D162">
        <v>2801182</v>
      </c>
      <c r="E162">
        <v>2801180</v>
      </c>
    </row>
    <row r="163" spans="1:5" x14ac:dyDescent="0.2">
      <c r="A163">
        <v>1000000</v>
      </c>
      <c r="B163" t="s">
        <v>34</v>
      </c>
      <c r="C163">
        <v>16</v>
      </c>
      <c r="D163">
        <v>2870319</v>
      </c>
      <c r="E163">
        <v>2870310</v>
      </c>
    </row>
    <row r="164" spans="1:5" x14ac:dyDescent="0.2">
      <c r="A164">
        <v>1000000</v>
      </c>
      <c r="B164" t="s">
        <v>34</v>
      </c>
      <c r="C164">
        <v>32</v>
      </c>
      <c r="D164">
        <v>2827303</v>
      </c>
      <c r="E164">
        <v>2827310</v>
      </c>
    </row>
    <row r="165" spans="1:5" x14ac:dyDescent="0.2">
      <c r="A165">
        <v>1000000</v>
      </c>
      <c r="B165" t="s">
        <v>34</v>
      </c>
      <c r="C165">
        <v>64</v>
      </c>
      <c r="D165">
        <v>2799255</v>
      </c>
      <c r="E165">
        <v>2799250</v>
      </c>
    </row>
    <row r="166" spans="1:5" x14ac:dyDescent="0.2">
      <c r="A166">
        <v>1000000</v>
      </c>
      <c r="B166" t="s">
        <v>34</v>
      </c>
      <c r="C166">
        <v>128</v>
      </c>
      <c r="D166">
        <v>2816660</v>
      </c>
      <c r="E166">
        <v>2816650</v>
      </c>
    </row>
  </sheetData>
  <mergeCells count="6">
    <mergeCell ref="H2:I2"/>
    <mergeCell ref="K2:L2"/>
    <mergeCell ref="H13:I13"/>
    <mergeCell ref="K13:L13"/>
    <mergeCell ref="H24:I24"/>
    <mergeCell ref="K24:L24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NUMBERS</vt:lpstr>
      <vt:lpstr>insert</vt:lpstr>
      <vt:lpstr>update</vt:lpstr>
      <vt:lpstr>updateLess</vt:lpstr>
      <vt:lpstr>updateRandom</vt:lpstr>
      <vt:lpstr>scan</vt:lpstr>
      <vt:lpstr>scan (no save)</vt:lpstr>
      <vt:lpstr>threads (8)</vt:lpstr>
      <vt:lpstr>threads (8 -pimped)</vt:lpstr>
      <vt:lpstr>threads (4)</vt:lpstr>
      <vt:lpstr>threads (4 - pimped)</vt:lpstr>
      <vt:lpstr>materialize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2017-07-11T07:00:23Z</dcterms:created>
  <dcterms:modified xsi:type="dcterms:W3CDTF">2017-07-20T14:41:48Z</dcterms:modified>
</cp:coreProperties>
</file>