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queryTables/queryTable22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queryTables/queryTable23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460" windowWidth="38400" windowHeight="20180" tabRatio="500" firstSheet="9" activeTab="13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VM)" sheetId="15" r:id="rId10"/>
    <sheet name="Compare Inserts (32bit)" sheetId="12" r:id="rId11"/>
    <sheet name="Compare Inserts (64bit)" sheetId="11" r:id="rId12"/>
    <sheet name="Compare Update (64bit)" sheetId="14" r:id="rId13"/>
    <sheet name="Compate Scan (64bit,%)" sheetId="16" r:id="rId14"/>
    <sheet name="Compate Scan (VM)" sheetId="17" r:id="rId15"/>
    <sheet name="Compate Scan (64bit)" sheetId="13" r:id="rId16"/>
    <sheet name="Compare Scan (8 threads, VM)" sheetId="19" r:id="rId17"/>
    <sheet name="Compare Scan (5 threads, 64bit)" sheetId="18" r:id="rId18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10">'Compare Inserts (32bit)'!$A$2:$H$10</definedName>
    <definedName name="times_insert" localSheetId="11">'Compare Inserts (64bit)'!$A$1:$H$9</definedName>
    <definedName name="times_insert" localSheetId="9">'Compare Inserts (VM)'!$A$2:$H$10</definedName>
    <definedName name="times_insert" localSheetId="12">'Compare Update (64bit)'!$A$1:$E$9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10">'Compare Inserts (32bit)'!$A$60:$H$68</definedName>
    <definedName name="times_insert_1" localSheetId="11">'Compare Inserts (64bit)'!$A$59:$H$67</definedName>
    <definedName name="times_insert_1" localSheetId="9">'Compare Inserts (VM)'!$A$60:$H$68</definedName>
    <definedName name="times_insert_1" localSheetId="12">'Compare Update (64bit)'!$A$59:$H$67</definedName>
    <definedName name="times_insert_2" localSheetId="10">'Compare Inserts (32bit)'!$A$71:$H$79</definedName>
    <definedName name="times_insert_2" localSheetId="11">'Compare Inserts (64bit)'!$A$70:$H$78</definedName>
    <definedName name="times_insert_2" localSheetId="9">'Compare Inserts (VM)'!$A$71:$H$79</definedName>
    <definedName name="times_insert_2" localSheetId="12">'Compare Update (64bit)'!$A$70:$H$78</definedName>
    <definedName name="times_insert_5" localSheetId="4">'insert 5'!$A$1:$D$33</definedName>
    <definedName name="times_scan" localSheetId="15">'Compate Scan (64bit)'!$A$1:$D$9</definedName>
    <definedName name="times_scan" localSheetId="14">'Compate Scan (VM)'!$A$1:$D$9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6" l="1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47" i="16"/>
  <c r="I47" i="16"/>
  <c r="H48" i="16"/>
  <c r="I48" i="16"/>
  <c r="H49" i="16"/>
  <c r="I49" i="16"/>
  <c r="I3" i="16"/>
  <c r="H3" i="16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I13" i="19"/>
  <c r="H13" i="19"/>
  <c r="F20" i="19"/>
  <c r="L20" i="19"/>
  <c r="L30" i="19"/>
  <c r="L40" i="19"/>
  <c r="K20" i="19"/>
  <c r="K30" i="19"/>
  <c r="K40" i="19"/>
  <c r="I30" i="19"/>
  <c r="I40" i="19"/>
  <c r="H30" i="19"/>
  <c r="H40" i="19"/>
  <c r="G3" i="19"/>
  <c r="G4" i="19"/>
  <c r="G5" i="19"/>
  <c r="G6" i="19"/>
  <c r="G7" i="19"/>
  <c r="G8" i="19"/>
  <c r="G9" i="19"/>
  <c r="G20" i="19"/>
  <c r="G30" i="19"/>
  <c r="G40" i="19"/>
  <c r="F30" i="19"/>
  <c r="F40" i="19"/>
  <c r="F19" i="19"/>
  <c r="L19" i="19"/>
  <c r="L29" i="19"/>
  <c r="L39" i="19"/>
  <c r="K19" i="19"/>
  <c r="K29" i="19"/>
  <c r="K39" i="19"/>
  <c r="I29" i="19"/>
  <c r="I39" i="19"/>
  <c r="H29" i="19"/>
  <c r="H39" i="19"/>
  <c r="G19" i="19"/>
  <c r="G29" i="19"/>
  <c r="G39" i="19"/>
  <c r="F29" i="19"/>
  <c r="F39" i="19"/>
  <c r="F18" i="19"/>
  <c r="L18" i="19"/>
  <c r="L28" i="19"/>
  <c r="L38" i="19"/>
  <c r="K18" i="19"/>
  <c r="K28" i="19"/>
  <c r="K38" i="19"/>
  <c r="I28" i="19"/>
  <c r="I38" i="19"/>
  <c r="H28" i="19"/>
  <c r="H38" i="19"/>
  <c r="G18" i="19"/>
  <c r="G28" i="19"/>
  <c r="G38" i="19"/>
  <c r="F28" i="19"/>
  <c r="F38" i="19"/>
  <c r="F17" i="19"/>
  <c r="L17" i="19"/>
  <c r="L27" i="19"/>
  <c r="L37" i="19"/>
  <c r="K17" i="19"/>
  <c r="K27" i="19"/>
  <c r="K37" i="19"/>
  <c r="I27" i="19"/>
  <c r="I37" i="19"/>
  <c r="H27" i="19"/>
  <c r="H37" i="19"/>
  <c r="G17" i="19"/>
  <c r="G27" i="19"/>
  <c r="G37" i="19"/>
  <c r="F27" i="19"/>
  <c r="F37" i="19"/>
  <c r="F16" i="19"/>
  <c r="L16" i="19"/>
  <c r="L26" i="19"/>
  <c r="L36" i="19"/>
  <c r="K16" i="19"/>
  <c r="K26" i="19"/>
  <c r="K36" i="19"/>
  <c r="I26" i="19"/>
  <c r="I36" i="19"/>
  <c r="H26" i="19"/>
  <c r="H36" i="19"/>
  <c r="G16" i="19"/>
  <c r="G26" i="19"/>
  <c r="G36" i="19"/>
  <c r="F26" i="19"/>
  <c r="F36" i="19"/>
  <c r="F15" i="19"/>
  <c r="L15" i="19"/>
  <c r="L25" i="19"/>
  <c r="L35" i="19"/>
  <c r="K15" i="19"/>
  <c r="K25" i="19"/>
  <c r="K35" i="19"/>
  <c r="I25" i="19"/>
  <c r="I35" i="19"/>
  <c r="H25" i="19"/>
  <c r="H35" i="19"/>
  <c r="G15" i="19"/>
  <c r="G25" i="19"/>
  <c r="G35" i="19"/>
  <c r="F25" i="19"/>
  <c r="F35" i="19"/>
  <c r="F14" i="19"/>
  <c r="L14" i="19"/>
  <c r="L24" i="19"/>
  <c r="L34" i="19"/>
  <c r="K14" i="19"/>
  <c r="K24" i="19"/>
  <c r="K34" i="19"/>
  <c r="I24" i="19"/>
  <c r="I34" i="19"/>
  <c r="H24" i="19"/>
  <c r="H34" i="19"/>
  <c r="G14" i="19"/>
  <c r="G24" i="19"/>
  <c r="G34" i="19"/>
  <c r="F24" i="19"/>
  <c r="F34" i="19"/>
  <c r="F13" i="19"/>
  <c r="L13" i="19"/>
  <c r="L23" i="19"/>
  <c r="L33" i="19"/>
  <c r="K13" i="19"/>
  <c r="K23" i="19"/>
  <c r="K33" i="19"/>
  <c r="I23" i="19"/>
  <c r="I33" i="19"/>
  <c r="H23" i="19"/>
  <c r="H33" i="19"/>
  <c r="G13" i="19"/>
  <c r="G23" i="19"/>
  <c r="G33" i="19"/>
  <c r="F23" i="19"/>
  <c r="F33" i="19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I13" i="18"/>
  <c r="H13" i="18"/>
  <c r="K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L13" i="18"/>
  <c r="L30" i="18"/>
  <c r="L40" i="18"/>
  <c r="K30" i="18"/>
  <c r="K40" i="18"/>
  <c r="L29" i="18"/>
  <c r="L39" i="18"/>
  <c r="K29" i="18"/>
  <c r="K39" i="18"/>
  <c r="L28" i="18"/>
  <c r="L38" i="18"/>
  <c r="K28" i="18"/>
  <c r="K38" i="18"/>
  <c r="L27" i="18"/>
  <c r="L37" i="18"/>
  <c r="K27" i="18"/>
  <c r="K37" i="18"/>
  <c r="L26" i="18"/>
  <c r="L36" i="18"/>
  <c r="K26" i="18"/>
  <c r="K36" i="18"/>
  <c r="L25" i="18"/>
  <c r="L35" i="18"/>
  <c r="K25" i="18"/>
  <c r="K35" i="18"/>
  <c r="L24" i="18"/>
  <c r="L34" i="18"/>
  <c r="K24" i="18"/>
  <c r="K34" i="18"/>
  <c r="L23" i="18"/>
  <c r="L33" i="18"/>
  <c r="K23" i="18"/>
  <c r="K33" i="18"/>
  <c r="F14" i="18"/>
  <c r="F15" i="18"/>
  <c r="F16" i="18"/>
  <c r="F17" i="18"/>
  <c r="F18" i="18"/>
  <c r="F19" i="18"/>
  <c r="F20" i="18"/>
  <c r="F13" i="18"/>
  <c r="I30" i="18"/>
  <c r="I40" i="18"/>
  <c r="H30" i="18"/>
  <c r="H40" i="18"/>
  <c r="G20" i="18"/>
  <c r="G30" i="18"/>
  <c r="G40" i="18"/>
  <c r="F30" i="18"/>
  <c r="F40" i="18"/>
  <c r="I29" i="18"/>
  <c r="I39" i="18"/>
  <c r="H29" i="18"/>
  <c r="H39" i="18"/>
  <c r="G19" i="18"/>
  <c r="G29" i="18"/>
  <c r="G39" i="18"/>
  <c r="F29" i="18"/>
  <c r="F39" i="18"/>
  <c r="I28" i="18"/>
  <c r="I38" i="18"/>
  <c r="H28" i="18"/>
  <c r="H38" i="18"/>
  <c r="G18" i="18"/>
  <c r="G28" i="18"/>
  <c r="G38" i="18"/>
  <c r="F28" i="18"/>
  <c r="F38" i="18"/>
  <c r="I27" i="18"/>
  <c r="I37" i="18"/>
  <c r="H27" i="18"/>
  <c r="H37" i="18"/>
  <c r="G17" i="18"/>
  <c r="G27" i="18"/>
  <c r="G37" i="18"/>
  <c r="F27" i="18"/>
  <c r="F37" i="18"/>
  <c r="I26" i="18"/>
  <c r="I36" i="18"/>
  <c r="H26" i="18"/>
  <c r="H36" i="18"/>
  <c r="G16" i="18"/>
  <c r="G26" i="18"/>
  <c r="G36" i="18"/>
  <c r="F26" i="18"/>
  <c r="F36" i="18"/>
  <c r="I25" i="18"/>
  <c r="I35" i="18"/>
  <c r="H25" i="18"/>
  <c r="H35" i="18"/>
  <c r="G15" i="18"/>
  <c r="G25" i="18"/>
  <c r="G35" i="18"/>
  <c r="F25" i="18"/>
  <c r="F35" i="18"/>
  <c r="I24" i="18"/>
  <c r="I34" i="18"/>
  <c r="H24" i="18"/>
  <c r="H34" i="18"/>
  <c r="G14" i="18"/>
  <c r="G24" i="18"/>
  <c r="G34" i="18"/>
  <c r="F24" i="18"/>
  <c r="F34" i="18"/>
  <c r="I23" i="18"/>
  <c r="I33" i="18"/>
  <c r="H23" i="18"/>
  <c r="H33" i="18"/>
  <c r="G13" i="18"/>
  <c r="G23" i="18"/>
  <c r="G33" i="18"/>
  <c r="F23" i="18"/>
  <c r="F33" i="18"/>
  <c r="G3" i="18"/>
  <c r="G4" i="18"/>
  <c r="G5" i="18"/>
  <c r="G6" i="18"/>
  <c r="G7" i="18"/>
  <c r="G8" i="18"/>
  <c r="G9" i="18"/>
  <c r="D35" i="15"/>
  <c r="E35" i="15"/>
  <c r="F35" i="15"/>
  <c r="G35" i="15"/>
  <c r="H35" i="15"/>
  <c r="D36" i="15"/>
  <c r="E36" i="15"/>
  <c r="F36" i="15"/>
  <c r="G36" i="15"/>
  <c r="H36" i="15"/>
  <c r="D37" i="15"/>
  <c r="E37" i="15"/>
  <c r="F37" i="15"/>
  <c r="G37" i="15"/>
  <c r="H37" i="15"/>
  <c r="D38" i="15"/>
  <c r="E38" i="15"/>
  <c r="F38" i="15"/>
  <c r="G38" i="15"/>
  <c r="H38" i="15"/>
  <c r="D39" i="15"/>
  <c r="E39" i="15"/>
  <c r="F39" i="15"/>
  <c r="G39" i="15"/>
  <c r="H39" i="15"/>
  <c r="D40" i="15"/>
  <c r="E40" i="15"/>
  <c r="F40" i="15"/>
  <c r="G40" i="15"/>
  <c r="H40" i="15"/>
  <c r="D41" i="15"/>
  <c r="E41" i="15"/>
  <c r="F41" i="15"/>
  <c r="G41" i="15"/>
  <c r="H41" i="15"/>
  <c r="D42" i="15"/>
  <c r="E42" i="15"/>
  <c r="F42" i="15"/>
  <c r="G42" i="15"/>
  <c r="H42" i="15"/>
  <c r="C36" i="15"/>
  <c r="C37" i="15"/>
  <c r="C38" i="15"/>
  <c r="C39" i="15"/>
  <c r="C40" i="15"/>
  <c r="C41" i="15"/>
  <c r="C42" i="15"/>
  <c r="C35" i="15"/>
  <c r="D45" i="11"/>
  <c r="E45" i="11"/>
  <c r="F45" i="11"/>
  <c r="G45" i="11"/>
  <c r="H45" i="11"/>
  <c r="D46" i="11"/>
  <c r="E46" i="11"/>
  <c r="F46" i="11"/>
  <c r="G46" i="11"/>
  <c r="H46" i="11"/>
  <c r="D47" i="11"/>
  <c r="E47" i="11"/>
  <c r="F47" i="11"/>
  <c r="G47" i="11"/>
  <c r="H47" i="11"/>
  <c r="D48" i="11"/>
  <c r="E48" i="11"/>
  <c r="F48" i="11"/>
  <c r="G48" i="11"/>
  <c r="H48" i="11"/>
  <c r="D49" i="11"/>
  <c r="E49" i="11"/>
  <c r="F49" i="11"/>
  <c r="G49" i="11"/>
  <c r="H49" i="11"/>
  <c r="D50" i="11"/>
  <c r="E50" i="11"/>
  <c r="F50" i="11"/>
  <c r="G50" i="11"/>
  <c r="H50" i="11"/>
  <c r="D51" i="11"/>
  <c r="E51" i="11"/>
  <c r="F51" i="11"/>
  <c r="G51" i="11"/>
  <c r="H51" i="11"/>
  <c r="D52" i="11"/>
  <c r="E52" i="11"/>
  <c r="F52" i="11"/>
  <c r="G52" i="11"/>
  <c r="H52" i="11"/>
  <c r="C46" i="11"/>
  <c r="C47" i="11"/>
  <c r="C48" i="11"/>
  <c r="C49" i="11"/>
  <c r="C50" i="11"/>
  <c r="C51" i="11"/>
  <c r="C52" i="11"/>
  <c r="C45" i="11"/>
  <c r="A20" i="17"/>
  <c r="D20" i="17"/>
  <c r="D30" i="17"/>
  <c r="D40" i="17"/>
  <c r="C20" i="17"/>
  <c r="C30" i="17"/>
  <c r="C40" i="17"/>
  <c r="B20" i="17"/>
  <c r="B30" i="17"/>
  <c r="B40" i="17"/>
  <c r="A30" i="17"/>
  <c r="A40" i="17"/>
  <c r="A19" i="17"/>
  <c r="D19" i="17"/>
  <c r="D29" i="17"/>
  <c r="D39" i="17"/>
  <c r="C19" i="17"/>
  <c r="C29" i="17"/>
  <c r="C39" i="17"/>
  <c r="B19" i="17"/>
  <c r="B29" i="17"/>
  <c r="B39" i="17"/>
  <c r="A29" i="17"/>
  <c r="A39" i="17"/>
  <c r="A18" i="17"/>
  <c r="D18" i="17"/>
  <c r="D28" i="17"/>
  <c r="D38" i="17"/>
  <c r="C18" i="17"/>
  <c r="C28" i="17"/>
  <c r="C38" i="17"/>
  <c r="B18" i="17"/>
  <c r="B28" i="17"/>
  <c r="B38" i="17"/>
  <c r="A28" i="17"/>
  <c r="A38" i="17"/>
  <c r="A17" i="17"/>
  <c r="D17" i="17"/>
  <c r="D27" i="17"/>
  <c r="D37" i="17"/>
  <c r="C17" i="17"/>
  <c r="C27" i="17"/>
  <c r="C37" i="17"/>
  <c r="B17" i="17"/>
  <c r="B27" i="17"/>
  <c r="B37" i="17"/>
  <c r="A27" i="17"/>
  <c r="A37" i="17"/>
  <c r="A16" i="17"/>
  <c r="D16" i="17"/>
  <c r="D26" i="17"/>
  <c r="D36" i="17"/>
  <c r="C16" i="17"/>
  <c r="C26" i="17"/>
  <c r="C36" i="17"/>
  <c r="B16" i="17"/>
  <c r="B26" i="17"/>
  <c r="B36" i="17"/>
  <c r="A26" i="17"/>
  <c r="A36" i="17"/>
  <c r="A15" i="17"/>
  <c r="D15" i="17"/>
  <c r="D25" i="17"/>
  <c r="D35" i="17"/>
  <c r="C15" i="17"/>
  <c r="C25" i="17"/>
  <c r="C35" i="17"/>
  <c r="B15" i="17"/>
  <c r="B25" i="17"/>
  <c r="B35" i="17"/>
  <c r="A25" i="17"/>
  <c r="A35" i="17"/>
  <c r="A14" i="17"/>
  <c r="D14" i="17"/>
  <c r="D24" i="17"/>
  <c r="D34" i="17"/>
  <c r="C14" i="17"/>
  <c r="C24" i="17"/>
  <c r="C34" i="17"/>
  <c r="B14" i="17"/>
  <c r="B24" i="17"/>
  <c r="B34" i="17"/>
  <c r="A24" i="17"/>
  <c r="A34" i="17"/>
  <c r="A13" i="17"/>
  <c r="D13" i="17"/>
  <c r="D23" i="17"/>
  <c r="D33" i="17"/>
  <c r="C13" i="17"/>
  <c r="C23" i="17"/>
  <c r="C33" i="17"/>
  <c r="B13" i="17"/>
  <c r="B23" i="17"/>
  <c r="B33" i="17"/>
  <c r="A23" i="17"/>
  <c r="A33" i="17"/>
  <c r="A21" i="15"/>
  <c r="A31" i="15"/>
  <c r="A42" i="15"/>
  <c r="B21" i="15"/>
  <c r="B31" i="15"/>
  <c r="B42" i="15"/>
  <c r="A20" i="15"/>
  <c r="A30" i="15"/>
  <c r="A41" i="15"/>
  <c r="B20" i="15"/>
  <c r="B30" i="15"/>
  <c r="B41" i="15"/>
  <c r="A19" i="15"/>
  <c r="A29" i="15"/>
  <c r="A40" i="15"/>
  <c r="B19" i="15"/>
  <c r="B29" i="15"/>
  <c r="B40" i="15"/>
  <c r="A18" i="15"/>
  <c r="A28" i="15"/>
  <c r="A39" i="15"/>
  <c r="B18" i="15"/>
  <c r="B28" i="15"/>
  <c r="B39" i="15"/>
  <c r="A17" i="15"/>
  <c r="A27" i="15"/>
  <c r="A38" i="15"/>
  <c r="B17" i="15"/>
  <c r="B27" i="15"/>
  <c r="B38" i="15"/>
  <c r="A16" i="15"/>
  <c r="A26" i="15"/>
  <c r="A37" i="15"/>
  <c r="B16" i="15"/>
  <c r="B26" i="15"/>
  <c r="B37" i="15"/>
  <c r="A15" i="15"/>
  <c r="A25" i="15"/>
  <c r="A36" i="15"/>
  <c r="B15" i="15"/>
  <c r="B25" i="15"/>
  <c r="B36" i="15"/>
  <c r="A14" i="15"/>
  <c r="A24" i="15"/>
  <c r="A35" i="15"/>
  <c r="B14" i="15"/>
  <c r="B24" i="15"/>
  <c r="B35" i="15"/>
  <c r="H21" i="15"/>
  <c r="H31" i="15"/>
  <c r="G21" i="15"/>
  <c r="G31" i="15"/>
  <c r="F21" i="15"/>
  <c r="F31" i="15"/>
  <c r="E21" i="15"/>
  <c r="E31" i="15"/>
  <c r="D21" i="15"/>
  <c r="D31" i="15"/>
  <c r="C21" i="15"/>
  <c r="C31" i="15"/>
  <c r="H20" i="15"/>
  <c r="H30" i="15"/>
  <c r="G20" i="15"/>
  <c r="G30" i="15"/>
  <c r="F20" i="15"/>
  <c r="F30" i="15"/>
  <c r="E20" i="15"/>
  <c r="E30" i="15"/>
  <c r="D20" i="15"/>
  <c r="D30" i="15"/>
  <c r="C20" i="15"/>
  <c r="C30" i="15"/>
  <c r="H19" i="15"/>
  <c r="H29" i="15"/>
  <c r="G19" i="15"/>
  <c r="G29" i="15"/>
  <c r="F19" i="15"/>
  <c r="F29" i="15"/>
  <c r="E19" i="15"/>
  <c r="E29" i="15"/>
  <c r="D19" i="15"/>
  <c r="D29" i="15"/>
  <c r="C19" i="15"/>
  <c r="C29" i="15"/>
  <c r="H18" i="15"/>
  <c r="H28" i="15"/>
  <c r="G18" i="15"/>
  <c r="G28" i="15"/>
  <c r="F18" i="15"/>
  <c r="F28" i="15"/>
  <c r="E18" i="15"/>
  <c r="E28" i="15"/>
  <c r="D18" i="15"/>
  <c r="D28" i="15"/>
  <c r="C18" i="15"/>
  <c r="C28" i="15"/>
  <c r="H17" i="15"/>
  <c r="H27" i="15"/>
  <c r="G17" i="15"/>
  <c r="G27" i="15"/>
  <c r="F17" i="15"/>
  <c r="F27" i="15"/>
  <c r="E17" i="15"/>
  <c r="E27" i="15"/>
  <c r="D17" i="15"/>
  <c r="D27" i="15"/>
  <c r="C17" i="15"/>
  <c r="C27" i="15"/>
  <c r="H16" i="15"/>
  <c r="H26" i="15"/>
  <c r="G16" i="15"/>
  <c r="G26" i="15"/>
  <c r="F16" i="15"/>
  <c r="F26" i="15"/>
  <c r="E16" i="15"/>
  <c r="E26" i="15"/>
  <c r="D16" i="15"/>
  <c r="D26" i="15"/>
  <c r="C16" i="15"/>
  <c r="C26" i="15"/>
  <c r="H15" i="15"/>
  <c r="H25" i="15"/>
  <c r="G15" i="15"/>
  <c r="G25" i="15"/>
  <c r="F15" i="15"/>
  <c r="F25" i="15"/>
  <c r="E15" i="15"/>
  <c r="E25" i="15"/>
  <c r="D15" i="15"/>
  <c r="D25" i="15"/>
  <c r="C15" i="15"/>
  <c r="C25" i="15"/>
  <c r="H14" i="15"/>
  <c r="H24" i="15"/>
  <c r="G14" i="15"/>
  <c r="G24" i="15"/>
  <c r="F14" i="15"/>
  <c r="F24" i="15"/>
  <c r="E14" i="15"/>
  <c r="E24" i="15"/>
  <c r="D14" i="15"/>
  <c r="D24" i="15"/>
  <c r="C14" i="15"/>
  <c r="C24" i="15"/>
  <c r="A20" i="14"/>
  <c r="A30" i="14"/>
  <c r="A40" i="14"/>
  <c r="A52" i="14"/>
  <c r="B20" i="14"/>
  <c r="B30" i="14"/>
  <c r="B40" i="14"/>
  <c r="B52" i="14"/>
  <c r="D52" i="14"/>
  <c r="C52" i="14"/>
  <c r="A19" i="14"/>
  <c r="A29" i="14"/>
  <c r="A39" i="14"/>
  <c r="A51" i="14"/>
  <c r="B19" i="14"/>
  <c r="B29" i="14"/>
  <c r="B39" i="14"/>
  <c r="B51" i="14"/>
  <c r="D51" i="14"/>
  <c r="C51" i="14"/>
  <c r="A18" i="14"/>
  <c r="A28" i="14"/>
  <c r="A38" i="14"/>
  <c r="A50" i="14"/>
  <c r="B18" i="14"/>
  <c r="B28" i="14"/>
  <c r="B38" i="14"/>
  <c r="B50" i="14"/>
  <c r="D50" i="14"/>
  <c r="C50" i="14"/>
  <c r="A17" i="14"/>
  <c r="A27" i="14"/>
  <c r="A37" i="14"/>
  <c r="A49" i="14"/>
  <c r="B17" i="14"/>
  <c r="B27" i="14"/>
  <c r="B37" i="14"/>
  <c r="B49" i="14"/>
  <c r="D49" i="14"/>
  <c r="C49" i="14"/>
  <c r="A16" i="14"/>
  <c r="A26" i="14"/>
  <c r="A36" i="14"/>
  <c r="A48" i="14"/>
  <c r="B16" i="14"/>
  <c r="B26" i="14"/>
  <c r="B36" i="14"/>
  <c r="B48" i="14"/>
  <c r="D48" i="14"/>
  <c r="C48" i="14"/>
  <c r="A15" i="14"/>
  <c r="A25" i="14"/>
  <c r="A35" i="14"/>
  <c r="A47" i="14"/>
  <c r="B15" i="14"/>
  <c r="B25" i="14"/>
  <c r="B35" i="14"/>
  <c r="B47" i="14"/>
  <c r="D47" i="14"/>
  <c r="C47" i="14"/>
  <c r="A14" i="14"/>
  <c r="A24" i="14"/>
  <c r="A34" i="14"/>
  <c r="A46" i="14"/>
  <c r="B14" i="14"/>
  <c r="B24" i="14"/>
  <c r="B34" i="14"/>
  <c r="B46" i="14"/>
  <c r="D46" i="14"/>
  <c r="C46" i="14"/>
  <c r="A13" i="14"/>
  <c r="A23" i="14"/>
  <c r="A33" i="14"/>
  <c r="A45" i="14"/>
  <c r="B13" i="14"/>
  <c r="B23" i="14"/>
  <c r="B33" i="14"/>
  <c r="B45" i="14"/>
  <c r="D45" i="14"/>
  <c r="C45" i="14"/>
  <c r="D20" i="14"/>
  <c r="D30" i="14"/>
  <c r="D40" i="14"/>
  <c r="C20" i="14"/>
  <c r="C30" i="14"/>
  <c r="C40" i="14"/>
  <c r="D19" i="14"/>
  <c r="D29" i="14"/>
  <c r="D39" i="14"/>
  <c r="C19" i="14"/>
  <c r="C29" i="14"/>
  <c r="C39" i="14"/>
  <c r="D18" i="14"/>
  <c r="D28" i="14"/>
  <c r="D38" i="14"/>
  <c r="C18" i="14"/>
  <c r="C28" i="14"/>
  <c r="C38" i="14"/>
  <c r="D17" i="14"/>
  <c r="D27" i="14"/>
  <c r="D37" i="14"/>
  <c r="C17" i="14"/>
  <c r="C27" i="14"/>
  <c r="C37" i="14"/>
  <c r="D16" i="14"/>
  <c r="D26" i="14"/>
  <c r="D36" i="14"/>
  <c r="C16" i="14"/>
  <c r="C26" i="14"/>
  <c r="C36" i="14"/>
  <c r="D15" i="14"/>
  <c r="D25" i="14"/>
  <c r="D35" i="14"/>
  <c r="C15" i="14"/>
  <c r="C25" i="14"/>
  <c r="C35" i="14"/>
  <c r="D14" i="14"/>
  <c r="D24" i="14"/>
  <c r="D34" i="14"/>
  <c r="C14" i="14"/>
  <c r="C24" i="14"/>
  <c r="C34" i="14"/>
  <c r="D13" i="14"/>
  <c r="D23" i="14"/>
  <c r="D33" i="14"/>
  <c r="C13" i="14"/>
  <c r="C23" i="14"/>
  <c r="C33" i="14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B45" i="11"/>
  <c r="A45" i="11"/>
  <c r="D35" i="12"/>
  <c r="E35" i="12"/>
  <c r="F35" i="12"/>
  <c r="G35" i="12"/>
  <c r="H35" i="12"/>
  <c r="D36" i="12"/>
  <c r="E36" i="12"/>
  <c r="F36" i="12"/>
  <c r="G36" i="12"/>
  <c r="H36" i="12"/>
  <c r="D37" i="12"/>
  <c r="E37" i="12"/>
  <c r="F37" i="12"/>
  <c r="G37" i="12"/>
  <c r="H37" i="12"/>
  <c r="D38" i="12"/>
  <c r="E38" i="12"/>
  <c r="F38" i="12"/>
  <c r="G38" i="12"/>
  <c r="H38" i="12"/>
  <c r="D39" i="12"/>
  <c r="E39" i="12"/>
  <c r="F39" i="12"/>
  <c r="G39" i="12"/>
  <c r="H39" i="12"/>
  <c r="D40" i="12"/>
  <c r="E40" i="12"/>
  <c r="F40" i="12"/>
  <c r="G40" i="12"/>
  <c r="H40" i="12"/>
  <c r="D41" i="12"/>
  <c r="E41" i="12"/>
  <c r="F41" i="12"/>
  <c r="G41" i="12"/>
  <c r="H41" i="12"/>
  <c r="D42" i="12"/>
  <c r="E42" i="12"/>
  <c r="F42" i="12"/>
  <c r="G42" i="12"/>
  <c r="H42" i="12"/>
  <c r="C36" i="12"/>
  <c r="C37" i="12"/>
  <c r="C38" i="12"/>
  <c r="C39" i="12"/>
  <c r="C40" i="12"/>
  <c r="C41" i="12"/>
  <c r="C42" i="12"/>
  <c r="C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B35" i="12"/>
  <c r="A35" i="12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D33" i="13"/>
  <c r="C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B33" i="13"/>
  <c r="A33" i="13"/>
  <c r="C13" i="13"/>
  <c r="D33" i="11"/>
  <c r="E33" i="11"/>
  <c r="F33" i="11"/>
  <c r="G33" i="11"/>
  <c r="H33" i="11"/>
  <c r="D34" i="11"/>
  <c r="E34" i="11"/>
  <c r="F34" i="11"/>
  <c r="G34" i="11"/>
  <c r="H34" i="11"/>
  <c r="D35" i="11"/>
  <c r="E35" i="11"/>
  <c r="F35" i="11"/>
  <c r="G35" i="11"/>
  <c r="H35" i="11"/>
  <c r="D36" i="11"/>
  <c r="E36" i="11"/>
  <c r="F36" i="11"/>
  <c r="G36" i="11"/>
  <c r="H36" i="11"/>
  <c r="D37" i="11"/>
  <c r="E37" i="11"/>
  <c r="F37" i="11"/>
  <c r="G37" i="11"/>
  <c r="H37" i="11"/>
  <c r="D38" i="11"/>
  <c r="E38" i="11"/>
  <c r="F38" i="11"/>
  <c r="G38" i="11"/>
  <c r="H38" i="11"/>
  <c r="D39" i="11"/>
  <c r="E39" i="11"/>
  <c r="F39" i="11"/>
  <c r="G39" i="11"/>
  <c r="H39" i="11"/>
  <c r="D40" i="11"/>
  <c r="E40" i="11"/>
  <c r="F40" i="11"/>
  <c r="G40" i="11"/>
  <c r="H40" i="11"/>
  <c r="C34" i="11"/>
  <c r="C35" i="11"/>
  <c r="C36" i="11"/>
  <c r="C37" i="11"/>
  <c r="C38" i="11"/>
  <c r="C39" i="11"/>
  <c r="C40" i="11"/>
  <c r="C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B33" i="11"/>
  <c r="A33" i="11"/>
  <c r="A13" i="13"/>
  <c r="D13" i="13"/>
  <c r="D23" i="13"/>
  <c r="A14" i="13"/>
  <c r="D14" i="13"/>
  <c r="D24" i="13"/>
  <c r="A15" i="13"/>
  <c r="D15" i="13"/>
  <c r="D25" i="13"/>
  <c r="A16" i="13"/>
  <c r="D16" i="13"/>
  <c r="D26" i="13"/>
  <c r="A17" i="13"/>
  <c r="D17" i="13"/>
  <c r="D27" i="13"/>
  <c r="A18" i="13"/>
  <c r="D18" i="13"/>
  <c r="D28" i="13"/>
  <c r="A19" i="13"/>
  <c r="D19" i="13"/>
  <c r="D29" i="13"/>
  <c r="A20" i="13"/>
  <c r="D20" i="13"/>
  <c r="D30" i="13"/>
  <c r="C14" i="13"/>
  <c r="C24" i="13"/>
  <c r="C15" i="13"/>
  <c r="C25" i="13"/>
  <c r="C16" i="13"/>
  <c r="C26" i="13"/>
  <c r="C17" i="13"/>
  <c r="C27" i="13"/>
  <c r="C18" i="13"/>
  <c r="C28" i="13"/>
  <c r="C19" i="13"/>
  <c r="C29" i="13"/>
  <c r="C20" i="13"/>
  <c r="C30" i="13"/>
  <c r="C23" i="13"/>
  <c r="A30" i="13"/>
  <c r="B20" i="13"/>
  <c r="B30" i="13"/>
  <c r="B13" i="13"/>
  <c r="B23" i="13"/>
  <c r="B14" i="13"/>
  <c r="B24" i="13"/>
  <c r="B15" i="13"/>
  <c r="B25" i="13"/>
  <c r="B16" i="13"/>
  <c r="B26" i="13"/>
  <c r="B17" i="13"/>
  <c r="B27" i="13"/>
  <c r="B18" i="13"/>
  <c r="B28" i="13"/>
  <c r="B19" i="13"/>
  <c r="B29" i="13"/>
  <c r="A24" i="13"/>
  <c r="A25" i="13"/>
  <c r="A26" i="13"/>
  <c r="A27" i="13"/>
  <c r="A28" i="13"/>
  <c r="A29" i="13"/>
  <c r="A23" i="13"/>
  <c r="H21" i="12"/>
  <c r="H31" i="12"/>
  <c r="G21" i="12"/>
  <c r="G31" i="12"/>
  <c r="F21" i="12"/>
  <c r="F31" i="12"/>
  <c r="E21" i="12"/>
  <c r="E31" i="12"/>
  <c r="D21" i="12"/>
  <c r="D31" i="12"/>
  <c r="C21" i="12"/>
  <c r="C31" i="12"/>
  <c r="B21" i="12"/>
  <c r="B31" i="12"/>
  <c r="A21" i="12"/>
  <c r="A31" i="12"/>
  <c r="H20" i="12"/>
  <c r="H30" i="12"/>
  <c r="G20" i="12"/>
  <c r="G30" i="12"/>
  <c r="F20" i="12"/>
  <c r="F30" i="12"/>
  <c r="E20" i="12"/>
  <c r="E30" i="12"/>
  <c r="D20" i="12"/>
  <c r="D30" i="12"/>
  <c r="C20" i="12"/>
  <c r="C30" i="12"/>
  <c r="B20" i="12"/>
  <c r="B30" i="12"/>
  <c r="A20" i="12"/>
  <c r="A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B19" i="12"/>
  <c r="B29" i="12"/>
  <c r="A19" i="12"/>
  <c r="A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B18" i="12"/>
  <c r="B28" i="12"/>
  <c r="A18" i="12"/>
  <c r="A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B17" i="12"/>
  <c r="B27" i="12"/>
  <c r="A17" i="12"/>
  <c r="A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B16" i="12"/>
  <c r="B26" i="12"/>
  <c r="A16" i="12"/>
  <c r="A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B15" i="12"/>
  <c r="B25" i="12"/>
  <c r="A15" i="12"/>
  <c r="A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B14" i="12"/>
  <c r="B24" i="12"/>
  <c r="A14" i="12"/>
  <c r="A24" i="12"/>
  <c r="B14" i="1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1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insert52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name="times_insert52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name="times_insert53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name="times_insert54" type="6" refreshedVersion="0" background="1" saveData="1">
    <textPr fileType="mac" sourceFile="/Users/maxklenk/dev/hpi/epic-battle-db/build/times_updat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9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20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21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22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3" name="times_scan32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<sst xmlns="http://schemas.openxmlformats.org/spreadsheetml/2006/main" count="399" uniqueCount="52">
  <si>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</si>
  <si>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</si>
  <si>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</si>
  <si>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</si>
  <si>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</si>
  <si>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</si>
  <si>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</si>
  <si>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</si>
  <si>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</si>
  <si>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</si>
  <si>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</si>
  <si>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</si>
  <si>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</si>
  <si>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</si>
  <si>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</si>
  <si>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</si>
  <si>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</si>
  <si>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</si>
  <si>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</si>
  <si>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</si>
  <si>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</si>
  <si>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</si>
  <si>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</si>
  <si>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</si>
  <si>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</si>
  <si>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</si>
  <si>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</si>
  <si>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</si>
  <si>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</si>
  <si>
    <t>RAW data</t>
  </si>
  <si>
    <t>Fields per Second</t>
  </si>
  <si>
    <t>=(ROWS * COLS) / TIME * 1.000.000.000</t>
  </si>
  <si>
    <t>time ns row store (row update)</t>
  </si>
  <si>
    <t xml:space="preserve"> time ns col store (inlined update)</t>
  </si>
  <si>
    <t>row</t>
  </si>
  <si>
    <t>col</t>
  </si>
  <si>
    <t>RowStore</t>
  </si>
  <si>
    <t>with</t>
  </si>
  <si>
    <t>Threads:</t>
  </si>
  <si>
    <t>ColStore</t>
  </si>
  <si>
    <t>Singlethreaded:</t>
  </si>
  <si>
    <t>col multi</t>
  </si>
  <si>
    <t>row multi</t>
  </si>
  <si>
    <t>col single</t>
  </si>
  <si>
    <t>row single</t>
  </si>
  <si>
    <t>* THREADS</t>
  </si>
  <si>
    <t>selectivity</t>
  </si>
  <si>
    <t>columnstore</t>
  </si>
  <si>
    <t>Consolidate</t>
  </si>
  <si>
    <t>1-128</t>
  </si>
  <si>
    <t>Execution Time ns</t>
  </si>
  <si>
    <t>Bandwidth GB/s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</si>
</sst>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168" fontId="0" fillId="0" borderId="0" xfId="0" applyNumberFormat="1"/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54272"/>
        <c:axId val="2126764528"/>
      </c:lineChart>
      <c:catAx>
        <c:axId val="-21162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64528"/>
        <c:crosses val="autoZero"/>
        <c:auto val="1"/>
        <c:lblAlgn val="ctr"/>
        <c:lblOffset val="100"/>
        <c:noMultiLvlLbl val="0"/>
      </c:catAx>
      <c:valAx>
        <c:axId val="21267645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5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07568"/>
        <c:axId val="-2114208160"/>
      </c:lineChart>
      <c:catAx>
        <c:axId val="21276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08160"/>
        <c:crosses val="autoZero"/>
        <c:auto val="1"/>
        <c:lblAlgn val="ctr"/>
        <c:lblOffset val="100"/>
        <c:noMultiLvlLbl val="0"/>
      </c:catAx>
      <c:valAx>
        <c:axId val="-21142081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0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93584"/>
        <c:axId val="-2119574816"/>
      </c:lineChart>
      <c:catAx>
        <c:axId val="21276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74816"/>
        <c:crosses val="autoZero"/>
        <c:auto val="1"/>
        <c:lblAlgn val="ctr"/>
        <c:lblOffset val="100"/>
        <c:noMultiLvlLbl val="0"/>
      </c:catAx>
      <c:valAx>
        <c:axId val="-21195748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9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1.277814E6</c:v>
                </c:pt>
                <c:pt idx="1">
                  <c:v>1.273258E6</c:v>
                </c:pt>
                <c:pt idx="2">
                  <c:v>1.303577E6</c:v>
                </c:pt>
                <c:pt idx="3">
                  <c:v>1.295117E6</c:v>
                </c:pt>
                <c:pt idx="4">
                  <c:v>1.489263E6</c:v>
                </c:pt>
                <c:pt idx="5">
                  <c:v>2.281612E6</c:v>
                </c:pt>
                <c:pt idx="6">
                  <c:v>5.586646E6</c:v>
                </c:pt>
                <c:pt idx="7">
                  <c:v>1.1771719E7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1.33287E6</c:v>
                </c:pt>
                <c:pt idx="1">
                  <c:v>2.179135E6</c:v>
                </c:pt>
                <c:pt idx="2">
                  <c:v>3.972623E6</c:v>
                </c:pt>
                <c:pt idx="3">
                  <c:v>7.519802E6</c:v>
                </c:pt>
                <c:pt idx="4">
                  <c:v>1.3680378E7</c:v>
                </c:pt>
                <c:pt idx="5">
                  <c:v>2.8370505E7</c:v>
                </c:pt>
                <c:pt idx="6">
                  <c:v>5.8211657E7</c:v>
                </c:pt>
                <c:pt idx="7">
                  <c:v>1.13239541E8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446362.0</c:v>
                </c:pt>
                <c:pt idx="1">
                  <c:v>740534.0</c:v>
                </c:pt>
                <c:pt idx="2">
                  <c:v>1.376306E6</c:v>
                </c:pt>
                <c:pt idx="3">
                  <c:v>2.684202E6</c:v>
                </c:pt>
                <c:pt idx="4">
                  <c:v>5.437711E6</c:v>
                </c:pt>
                <c:pt idx="5">
                  <c:v>1.1294084E7</c:v>
                </c:pt>
                <c:pt idx="6">
                  <c:v>2.3099878E7</c:v>
                </c:pt>
                <c:pt idx="7">
                  <c:v>4.6203814E7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1.015241E6</c:v>
                </c:pt>
                <c:pt idx="1">
                  <c:v>1.086993E6</c:v>
                </c:pt>
                <c:pt idx="2">
                  <c:v>1.145585E6</c:v>
                </c:pt>
                <c:pt idx="3">
                  <c:v>892044.0</c:v>
                </c:pt>
                <c:pt idx="4">
                  <c:v>1.206837E6</c:v>
                </c:pt>
                <c:pt idx="5">
                  <c:v>2.290264E6</c:v>
                </c:pt>
                <c:pt idx="6">
                  <c:v>5.527494E6</c:v>
                </c:pt>
                <c:pt idx="7">
                  <c:v>1.2073927E7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1.329806E6</c:v>
                </c:pt>
                <c:pt idx="1">
                  <c:v>2.176521E6</c:v>
                </c:pt>
                <c:pt idx="2">
                  <c:v>3.977947E6</c:v>
                </c:pt>
                <c:pt idx="3">
                  <c:v>7.398055E6</c:v>
                </c:pt>
                <c:pt idx="4">
                  <c:v>1.4748874E7</c:v>
                </c:pt>
                <c:pt idx="5">
                  <c:v>3.1868505E7</c:v>
                </c:pt>
                <c:pt idx="6">
                  <c:v>1.07561482E8</c:v>
                </c:pt>
                <c:pt idx="7">
                  <c:v>2.25886933E8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445806.0</c:v>
                </c:pt>
                <c:pt idx="1">
                  <c:v>730384.0</c:v>
                </c:pt>
                <c:pt idx="2">
                  <c:v>1.542312E6</c:v>
                </c:pt>
                <c:pt idx="3">
                  <c:v>2.783976E6</c:v>
                </c:pt>
                <c:pt idx="4">
                  <c:v>5.715059E6</c:v>
                </c:pt>
                <c:pt idx="5">
                  <c:v>1.2149039E7</c:v>
                </c:pt>
                <c:pt idx="6">
                  <c:v>6.8444434E7</c:v>
                </c:pt>
                <c:pt idx="7">
                  <c:v>1.38783781E8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41968"/>
        <c:axId val="-2104618640"/>
      </c:lineChart>
      <c:catAx>
        <c:axId val="-209944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18640"/>
        <c:crosses val="autoZero"/>
        <c:auto val="1"/>
        <c:lblAlgn val="ctr"/>
        <c:lblOffset val="100"/>
        <c:noMultiLvlLbl val="0"/>
      </c:catAx>
      <c:valAx>
        <c:axId val="-21046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4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1.277814E6</c:v>
                </c:pt>
                <c:pt idx="1">
                  <c:v>1.273258E6</c:v>
                </c:pt>
                <c:pt idx="2">
                  <c:v>1.303577E6</c:v>
                </c:pt>
                <c:pt idx="3">
                  <c:v>1.295117E6</c:v>
                </c:pt>
                <c:pt idx="4">
                  <c:v>1.489263E6</c:v>
                </c:pt>
                <c:pt idx="5">
                  <c:v>2.281612E6</c:v>
                </c:pt>
                <c:pt idx="6">
                  <c:v>5.586646E6</c:v>
                </c:pt>
                <c:pt idx="7">
                  <c:v>1.1771719E7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1.33287E6</c:v>
                </c:pt>
                <c:pt idx="1">
                  <c:v>2.179135E6</c:v>
                </c:pt>
                <c:pt idx="2">
                  <c:v>3.972623E6</c:v>
                </c:pt>
                <c:pt idx="3">
                  <c:v>7.519802E6</c:v>
                </c:pt>
                <c:pt idx="4">
                  <c:v>1.3680378E7</c:v>
                </c:pt>
                <c:pt idx="5">
                  <c:v>2.8370505E7</c:v>
                </c:pt>
                <c:pt idx="6">
                  <c:v>5.8211657E7</c:v>
                </c:pt>
                <c:pt idx="7">
                  <c:v>1.13239541E8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446362.0</c:v>
                </c:pt>
                <c:pt idx="1">
                  <c:v>740534.0</c:v>
                </c:pt>
                <c:pt idx="2">
                  <c:v>1.376306E6</c:v>
                </c:pt>
                <c:pt idx="3">
                  <c:v>2.684202E6</c:v>
                </c:pt>
                <c:pt idx="4">
                  <c:v>5.437711E6</c:v>
                </c:pt>
                <c:pt idx="5">
                  <c:v>1.1294084E7</c:v>
                </c:pt>
                <c:pt idx="6">
                  <c:v>2.3099878E7</c:v>
                </c:pt>
                <c:pt idx="7">
                  <c:v>4.6203814E7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1.015241E6</c:v>
                </c:pt>
                <c:pt idx="1">
                  <c:v>1.086993E6</c:v>
                </c:pt>
                <c:pt idx="2">
                  <c:v>1.145585E6</c:v>
                </c:pt>
                <c:pt idx="3">
                  <c:v>892044.0</c:v>
                </c:pt>
                <c:pt idx="4">
                  <c:v>1.206837E6</c:v>
                </c:pt>
                <c:pt idx="5">
                  <c:v>2.290264E6</c:v>
                </c:pt>
                <c:pt idx="6">
                  <c:v>5.527494E6</c:v>
                </c:pt>
                <c:pt idx="7">
                  <c:v>1.2073927E7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1.329806E6</c:v>
                </c:pt>
                <c:pt idx="1">
                  <c:v>2.176521E6</c:v>
                </c:pt>
                <c:pt idx="2">
                  <c:v>3.977947E6</c:v>
                </c:pt>
                <c:pt idx="3">
                  <c:v>7.398055E6</c:v>
                </c:pt>
                <c:pt idx="4">
                  <c:v>1.4748874E7</c:v>
                </c:pt>
                <c:pt idx="5">
                  <c:v>3.1868505E7</c:v>
                </c:pt>
                <c:pt idx="6">
                  <c:v>1.07561482E8</c:v>
                </c:pt>
                <c:pt idx="7">
                  <c:v>2.25886933E8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445806.0</c:v>
                </c:pt>
                <c:pt idx="1">
                  <c:v>730384.0</c:v>
                </c:pt>
                <c:pt idx="2">
                  <c:v>1.542312E6</c:v>
                </c:pt>
                <c:pt idx="3">
                  <c:v>2.783976E6</c:v>
                </c:pt>
                <c:pt idx="4">
                  <c:v>5.715059E6</c:v>
                </c:pt>
                <c:pt idx="5">
                  <c:v>1.2149039E7</c:v>
                </c:pt>
                <c:pt idx="6">
                  <c:v>6.8444434E7</c:v>
                </c:pt>
                <c:pt idx="7">
                  <c:v>1.38783781E8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16336"/>
        <c:axId val="2088392448"/>
      </c:lineChart>
      <c:catAx>
        <c:axId val="214181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92448"/>
        <c:crosses val="autoZero"/>
        <c:auto val="1"/>
        <c:lblAlgn val="ctr"/>
        <c:lblOffset val="100"/>
        <c:noMultiLvlLbl val="0"/>
      </c:catAx>
      <c:valAx>
        <c:axId val="2088392448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(VM)'!$C$24:$C$31</c:f>
              <c:numCache>
                <c:formatCode>0.00</c:formatCode>
                <c:ptCount val="8"/>
                <c:pt idx="0">
                  <c:v>0.298533062372536</c:v>
                </c:pt>
                <c:pt idx="1">
                  <c:v>0.599202559987842</c:v>
                </c:pt>
                <c:pt idx="2">
                  <c:v>1.170532240327959</c:v>
                </c:pt>
                <c:pt idx="3">
                  <c:v>2.356356848454618</c:v>
                </c:pt>
                <c:pt idx="4">
                  <c:v>4.0983463800551</c:v>
                </c:pt>
                <c:pt idx="5">
                  <c:v>5.350178404566596</c:v>
                </c:pt>
                <c:pt idx="6">
                  <c:v>4.37007508619662</c:v>
                </c:pt>
                <c:pt idx="7">
                  <c:v>4.147917988868066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(VM)'!$D$24:$D$31</c:f>
              <c:numCache>
                <c:formatCode>0.00</c:formatCode>
                <c:ptCount val="8"/>
                <c:pt idx="0">
                  <c:v>0.28620175003001</c:v>
                </c:pt>
                <c:pt idx="1">
                  <c:v>0.350111146452606</c:v>
                </c:pt>
                <c:pt idx="2">
                  <c:v>0.384098593360105</c:v>
                </c:pt>
                <c:pt idx="3">
                  <c:v>0.405829543450745</c:v>
                </c:pt>
                <c:pt idx="4">
                  <c:v>0.446151095020912</c:v>
                </c:pt>
                <c:pt idx="5">
                  <c:v>0.430271905628751</c:v>
                </c:pt>
                <c:pt idx="6">
                  <c:v>0.419401607138584</c:v>
                </c:pt>
                <c:pt idx="7">
                  <c:v>0.43119324370981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(VM)'!$E$24:$E$31</c:f>
              <c:numCache>
                <c:formatCode>0.00</c:formatCode>
                <c:ptCount val="8"/>
                <c:pt idx="0">
                  <c:v>0.854619628378984</c:v>
                </c:pt>
                <c:pt idx="1">
                  <c:v>1.030255806114236</c:v>
                </c:pt>
                <c:pt idx="2">
                  <c:v>1.108677071995617</c:v>
                </c:pt>
                <c:pt idx="3">
                  <c:v>1.136932992561662</c:v>
                </c:pt>
                <c:pt idx="4">
                  <c:v>1.122442076270695</c:v>
                </c:pt>
                <c:pt idx="5">
                  <c:v>1.080834111912042</c:v>
                </c:pt>
                <c:pt idx="6">
                  <c:v>1.056891404361529</c:v>
                </c:pt>
                <c:pt idx="7">
                  <c:v>1.056798579441948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(VM)'!$F$24:$F$31</c:f>
              <c:numCache>
                <c:formatCode>0.00</c:formatCode>
                <c:ptCount val="8"/>
                <c:pt idx="0">
                  <c:v>0.375743027086672</c:v>
                </c:pt>
                <c:pt idx="1">
                  <c:v>0.701880741757307</c:v>
                </c:pt>
                <c:pt idx="2">
                  <c:v>1.33196480946416</c:v>
                </c:pt>
                <c:pt idx="3">
                  <c:v>3.421084399984754</c:v>
                </c:pt>
                <c:pt idx="4">
                  <c:v>5.057448209658802</c:v>
                </c:pt>
                <c:pt idx="5">
                  <c:v>5.329966872814663</c:v>
                </c:pt>
                <c:pt idx="6">
                  <c:v>4.41684106757963</c:v>
                </c:pt>
                <c:pt idx="7">
                  <c:v>4.044096423640792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(VM)'!$G$24:$G$31</c:f>
              <c:numCache>
                <c:formatCode>0.00</c:formatCode>
                <c:ptCount val="8"/>
                <c:pt idx="0">
                  <c:v>0.28686118618994</c:v>
                </c:pt>
                <c:pt idx="1">
                  <c:v>0.350531629662659</c:v>
                </c:pt>
                <c:pt idx="2">
                  <c:v>0.383584523939107</c:v>
                </c:pt>
                <c:pt idx="3">
                  <c:v>0.412508127136119</c:v>
                </c:pt>
                <c:pt idx="4">
                  <c:v>0.413829260796451</c:v>
                </c:pt>
                <c:pt idx="5">
                  <c:v>0.383043737068934</c:v>
                </c:pt>
                <c:pt idx="6">
                  <c:v>0.22697774376147</c:v>
                </c:pt>
                <c:pt idx="7">
                  <c:v>0.216161795423554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(VM)'!$H$24:$H$31</c:f>
              <c:numCache>
                <c:formatCode>0.00</c:formatCode>
                <c:ptCount val="8"/>
                <c:pt idx="0">
                  <c:v>0.855685492260086</c:v>
                </c:pt>
                <c:pt idx="1">
                  <c:v>1.044573064477042</c:v>
                </c:pt>
                <c:pt idx="2">
                  <c:v>0.989345156006048</c:v>
                </c:pt>
                <c:pt idx="3">
                  <c:v>1.096186825066021</c:v>
                </c:pt>
                <c:pt idx="4">
                  <c:v>1.067970711238502</c:v>
                </c:pt>
                <c:pt idx="5">
                  <c:v>1.004773402241939</c:v>
                </c:pt>
                <c:pt idx="6">
                  <c:v>0.356699019528746</c:v>
                </c:pt>
                <c:pt idx="7">
                  <c:v>0.351828755839993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61872"/>
        <c:axId val="-2102224112"/>
      </c:lineChart>
      <c:catAx>
        <c:axId val="-210366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24112"/>
        <c:crosses val="autoZero"/>
        <c:auto val="1"/>
        <c:lblAlgn val="ctr"/>
        <c:lblOffset val="100"/>
        <c:noMultiLvlLbl val="0"/>
      </c:catAx>
      <c:valAx>
        <c:axId val="-21022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6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82576"/>
        <c:axId val="-2117639136"/>
      </c:lineChart>
      <c:catAx>
        <c:axId val="-211718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39136"/>
        <c:crosses val="autoZero"/>
        <c:auto val="1"/>
        <c:lblAlgn val="ctr"/>
        <c:lblOffset val="100"/>
        <c:noMultiLvlLbl val="0"/>
      </c:catAx>
      <c:valAx>
        <c:axId val="-2117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8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20224"/>
        <c:axId val="-2118203664"/>
      </c:lineChart>
      <c:catAx>
        <c:axId val="-210492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03664"/>
        <c:crosses val="autoZero"/>
        <c:auto val="1"/>
        <c:lblAlgn val="ctr"/>
        <c:lblOffset val="100"/>
        <c:noMultiLvlLbl val="0"/>
      </c:catAx>
      <c:valAx>
        <c:axId val="-211820366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2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(32bit)'!$C$24:$C$31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(32bit)'!$D$24:$D$31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(32bit)'!$E$24:$E$31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(32bit)'!$F$24:$F$31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(32bit)'!$G$24:$G$31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(32bit)'!$H$24:$H$31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73728"/>
        <c:axId val="-2100023184"/>
      </c:lineChart>
      <c:catAx>
        <c:axId val="212947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23184"/>
        <c:crosses val="autoZero"/>
        <c:auto val="1"/>
        <c:lblAlgn val="ctr"/>
        <c:lblOffset val="100"/>
        <c:noMultiLvlLbl val="0"/>
      </c:catAx>
      <c:valAx>
        <c:axId val="-21000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7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3968"/>
        <c:axId val="-2118207024"/>
      </c:lineChart>
      <c:catAx>
        <c:axId val="-211902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07024"/>
        <c:crosses val="autoZero"/>
        <c:auto val="1"/>
        <c:lblAlgn val="ctr"/>
        <c:lblOffset val="100"/>
        <c:noMultiLvlLbl val="0"/>
      </c:catAx>
      <c:valAx>
        <c:axId val="-2118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2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46000"/>
        <c:axId val="-2118243024"/>
      </c:lineChart>
      <c:catAx>
        <c:axId val="-211824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43024"/>
        <c:crosses val="autoZero"/>
        <c:auto val="1"/>
        <c:lblAlgn val="ctr"/>
        <c:lblOffset val="100"/>
        <c:noMultiLvlLbl val="0"/>
      </c:catAx>
      <c:valAx>
        <c:axId val="-211824302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4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921424"/>
        <c:axId val="2126608320"/>
      </c:lineChart>
      <c:catAx>
        <c:axId val="-214692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8320"/>
        <c:crosses val="autoZero"/>
        <c:auto val="1"/>
        <c:lblAlgn val="ctr"/>
        <c:lblOffset val="100"/>
        <c:noMultiLvlLbl val="0"/>
      </c:catAx>
      <c:valAx>
        <c:axId val="2126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2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</c:v>
                </c:pt>
                <c:pt idx="1">
                  <c:v>0.534940417804289</c:v>
                </c:pt>
                <c:pt idx="2">
                  <c:v>1.25368282225321</c:v>
                </c:pt>
                <c:pt idx="3">
                  <c:v>2.172299680208125</c:v>
                </c:pt>
                <c:pt idx="4">
                  <c:v>1.534936258121926</c:v>
                </c:pt>
                <c:pt idx="5">
                  <c:v>3.668746883601802</c:v>
                </c:pt>
                <c:pt idx="6">
                  <c:v>3.747507160443405</c:v>
                </c:pt>
                <c:pt idx="7">
                  <c:v>5.72659739804947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</c:v>
                </c:pt>
                <c:pt idx="1">
                  <c:v>0.386825119188604</c:v>
                </c:pt>
                <c:pt idx="2">
                  <c:v>0.538514372473567</c:v>
                </c:pt>
                <c:pt idx="3">
                  <c:v>0.607086436010036</c:v>
                </c:pt>
                <c:pt idx="4">
                  <c:v>0.556065504779884</c:v>
                </c:pt>
                <c:pt idx="5">
                  <c:v>0.471961493915621</c:v>
                </c:pt>
                <c:pt idx="6">
                  <c:v>0.551105247679303</c:v>
                </c:pt>
                <c:pt idx="7">
                  <c:v>0.615657986655626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1.118648687142673</c:v>
                </c:pt>
                <c:pt idx="1">
                  <c:v>1.382484194876825</c:v>
                </c:pt>
                <c:pt idx="2">
                  <c:v>1.449558910624405</c:v>
                </c:pt>
                <c:pt idx="3">
                  <c:v>1.463607264608182</c:v>
                </c:pt>
                <c:pt idx="4">
                  <c:v>1.457985044963852</c:v>
                </c:pt>
                <c:pt idx="5">
                  <c:v>1.341872729583976</c:v>
                </c:pt>
                <c:pt idx="6">
                  <c:v>1.211555566438189</c:v>
                </c:pt>
                <c:pt idx="7">
                  <c:v>1.155463097663542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0.368703363743984</c:v>
                </c:pt>
                <c:pt idx="1">
                  <c:v>0.819083555064931</c:v>
                </c:pt>
                <c:pt idx="2">
                  <c:v>1.933565930608255</c:v>
                </c:pt>
                <c:pt idx="3">
                  <c:v>3.146768677488242</c:v>
                </c:pt>
                <c:pt idx="4">
                  <c:v>2.986490429464474</c:v>
                </c:pt>
                <c:pt idx="5">
                  <c:v>3.961125827411422</c:v>
                </c:pt>
                <c:pt idx="6">
                  <c:v>4.711009389502786</c:v>
                </c:pt>
                <c:pt idx="7">
                  <c:v>5.039946051022993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0.318782329151285</c:v>
                </c:pt>
                <c:pt idx="1">
                  <c:v>0.453702262788464</c:v>
                </c:pt>
                <c:pt idx="2">
                  <c:v>0.494813207423069</c:v>
                </c:pt>
                <c:pt idx="3">
                  <c:v>0.591023340383983</c:v>
                </c:pt>
                <c:pt idx="4">
                  <c:v>0.483101868643091</c:v>
                </c:pt>
                <c:pt idx="5">
                  <c:v>0.394244445086413</c:v>
                </c:pt>
                <c:pt idx="6">
                  <c:v>0.600238362417439</c:v>
                </c:pt>
                <c:pt idx="7">
                  <c:v>0.450793100713535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</c:v>
                </c:pt>
                <c:pt idx="1">
                  <c:v>1.162201083636677</c:v>
                </c:pt>
                <c:pt idx="2">
                  <c:v>1.323726363007455</c:v>
                </c:pt>
                <c:pt idx="3">
                  <c:v>1.039267742551431</c:v>
                </c:pt>
                <c:pt idx="4">
                  <c:v>0.965834090336864</c:v>
                </c:pt>
                <c:pt idx="5">
                  <c:v>1.137593845856224</c:v>
                </c:pt>
                <c:pt idx="6">
                  <c:v>0.911176219257938</c:v>
                </c:pt>
                <c:pt idx="7">
                  <c:v>0.829600638622884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93952"/>
        <c:axId val="-2146722480"/>
      </c:lineChart>
      <c:catAx>
        <c:axId val="-211619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22480"/>
        <c:crosses val="autoZero"/>
        <c:auto val="1"/>
        <c:lblAlgn val="ctr"/>
        <c:lblOffset val="100"/>
        <c:noMultiLvlLbl val="0"/>
      </c:catAx>
      <c:valAx>
        <c:axId val="-21467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9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01520"/>
        <c:axId val="-2119110400"/>
      </c:lineChart>
      <c:catAx>
        <c:axId val="-212220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10400"/>
        <c:crosses val="autoZero"/>
        <c:auto val="1"/>
        <c:lblAlgn val="ctr"/>
        <c:lblOffset val="100"/>
        <c:noMultiLvlLbl val="0"/>
      </c:catAx>
      <c:valAx>
        <c:axId val="-21191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0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39392"/>
        <c:axId val="2141342416"/>
      </c:lineChart>
      <c:catAx>
        <c:axId val="214133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42416"/>
        <c:crosses val="autoZero"/>
        <c:auto val="1"/>
        <c:lblAlgn val="ctr"/>
        <c:lblOffset val="100"/>
        <c:noMultiLvlLbl val="0"/>
      </c:catAx>
      <c:valAx>
        <c:axId val="2141342416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3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(64bit)'!$C$33:$C$40</c:f>
              <c:numCache>
                <c:formatCode>0.00</c:formatCode>
                <c:ptCount val="8"/>
                <c:pt idx="0">
                  <c:v>0.191124721016177</c:v>
                </c:pt>
                <c:pt idx="1">
                  <c:v>0.325306838548774</c:v>
                </c:pt>
                <c:pt idx="2">
                  <c:v>0.588933311220979</c:v>
                </c:pt>
                <c:pt idx="3">
                  <c:v>1.012928528427946</c:v>
                </c:pt>
                <c:pt idx="4">
                  <c:v>1.991713139984824</c:v>
                </c:pt>
                <c:pt idx="5">
                  <c:v>2.763657525842502</c:v>
                </c:pt>
                <c:pt idx="6">
                  <c:v>2.936270398365207</c:v>
                </c:pt>
                <c:pt idx="7">
                  <c:v>3.414735082201658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(64bit)'!$D$33:$D$40</c:f>
              <c:numCache>
                <c:formatCode>0.00</c:formatCode>
                <c:ptCount val="8"/>
                <c:pt idx="0">
                  <c:v>0.188120986882142</c:v>
                </c:pt>
                <c:pt idx="1">
                  <c:v>0.194708079466166</c:v>
                </c:pt>
                <c:pt idx="2">
                  <c:v>0.179105963016751</c:v>
                </c:pt>
                <c:pt idx="3">
                  <c:v>0.179001624689724</c:v>
                </c:pt>
                <c:pt idx="4">
                  <c:v>0.166821673090967</c:v>
                </c:pt>
                <c:pt idx="5">
                  <c:v>0.157271777318065</c:v>
                </c:pt>
                <c:pt idx="6">
                  <c:v>0.153647681036264</c:v>
                </c:pt>
                <c:pt idx="7">
                  <c:v>0.151008006206023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(64bit)'!$E$33:$E$40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(64bit)'!$F$33:$F$40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(64bit)'!$G$33:$G$40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(64bit)'!$H$33:$H$40</c:f>
              <c:numCache>
                <c:formatCode>0.00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81456"/>
        <c:axId val="2141532896"/>
      </c:lineChart>
      <c:catAx>
        <c:axId val="-209958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32896"/>
        <c:crosses val="autoZero"/>
        <c:auto val="1"/>
        <c:lblAlgn val="ctr"/>
        <c:lblOffset val="100"/>
        <c:noMultiLvlLbl val="0"/>
      </c:catAx>
      <c:valAx>
        <c:axId val="21415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8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Summed Scan times</a:t>
            </a:r>
            <a:r>
              <a:rPr lang="en-US" baseline="0"/>
              <a:t> by Selectivity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(64bit,%)'!$C$54:$C$59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(64bit,%)'!$D$54:$D$59</c:f>
              <c:numCache>
                <c:formatCode>General</c:formatCode>
                <c:ptCount val="6"/>
                <c:pt idx="0">
                  <c:v>6.44832344E8</c:v>
                </c:pt>
                <c:pt idx="1">
                  <c:v>1.219307194E9</c:v>
                </c:pt>
                <c:pt idx="2">
                  <c:v>1.902724735E9</c:v>
                </c:pt>
                <c:pt idx="3">
                  <c:v>2.334234516E9</c:v>
                </c:pt>
                <c:pt idx="4">
                  <c:v>2.456375146E9</c:v>
                </c:pt>
                <c:pt idx="5">
                  <c:v>2.060776694E9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(64bit,%)'!$C$54:$C$59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(64bit,%)'!$E$54:$E$59</c:f>
              <c:numCache>
                <c:formatCode>General</c:formatCode>
                <c:ptCount val="6"/>
                <c:pt idx="0">
                  <c:v>2.45481422E8</c:v>
                </c:pt>
                <c:pt idx="1">
                  <c:v>8.64074479E8</c:v>
                </c:pt>
                <c:pt idx="2">
                  <c:v>1.514751552E9</c:v>
                </c:pt>
                <c:pt idx="3">
                  <c:v>1.862924856E9</c:v>
                </c:pt>
                <c:pt idx="4">
                  <c:v>1.969480818E9</c:v>
                </c:pt>
                <c:pt idx="5">
                  <c:v>1.813466112E9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74800"/>
        <c:axId val="2143478448"/>
      </c:lineChart>
      <c:catAx>
        <c:axId val="20840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78448"/>
        <c:crosses val="autoZero"/>
        <c:auto val="1"/>
        <c:lblAlgn val="ctr"/>
        <c:lblOffset val="100"/>
        <c:noMultiLvlLbl val="0"/>
      </c:catAx>
      <c:valAx>
        <c:axId val="2143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Bandwidth by 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66643852703"/>
          <c:y val="0.180972222222222"/>
          <c:w val="0.803522262804071"/>
          <c:h val="0.638903238090971"/>
        </c:manualLayout>
      </c:layout>
      <c:lineChart>
        <c:grouping val="standard"/>
        <c:varyColors val="0"/>
        <c:ser>
          <c:idx val="0"/>
          <c:order val="0"/>
          <c:tx>
            <c:strRef>
              <c:f>'Compate Scan (64bit,%)'!$H$53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(64bit,%)'!$G$54:$G$59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(64bit,%)'!$H$54:$H$59</c:f>
              <c:numCache>
                <c:formatCode>0.0000</c:formatCode>
                <c:ptCount val="6"/>
                <c:pt idx="0">
                  <c:v>0.750281932055045</c:v>
                </c:pt>
                <c:pt idx="1">
                  <c:v>0.27114114844486</c:v>
                </c:pt>
                <c:pt idx="2">
                  <c:v>0.169425575283378</c:v>
                </c:pt>
                <c:pt idx="3">
                  <c:v>0.138837033739887</c:v>
                </c:pt>
                <c:pt idx="4">
                  <c:v>0.132027745412486</c:v>
                </c:pt>
                <c:pt idx="5">
                  <c:v>0.132217527947765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(64bit,%)'!$I$53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(64bit,%)'!$G$54:$G$59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(64bit,%)'!$I$54:$I$59</c:f>
              <c:numCache>
                <c:formatCode>0.0000</c:formatCode>
                <c:ptCount val="6"/>
                <c:pt idx="0">
                  <c:v>1.217584747359921</c:v>
                </c:pt>
                <c:pt idx="1">
                  <c:v>0.345140481942643</c:v>
                </c:pt>
                <c:pt idx="2">
                  <c:v>0.197153346454566</c:v>
                </c:pt>
                <c:pt idx="3">
                  <c:v>0.160280403620053</c:v>
                </c:pt>
                <c:pt idx="4">
                  <c:v>0.151864847919283</c:v>
                </c:pt>
                <c:pt idx="5">
                  <c:v>0.144124298166239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02704"/>
        <c:axId val="-2088668720"/>
      </c:lineChart>
      <c:catAx>
        <c:axId val="-20857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68720"/>
        <c:crosses val="autoZero"/>
        <c:auto val="1"/>
        <c:lblAlgn val="ctr"/>
        <c:lblOffset val="100"/>
        <c:noMultiLvlLbl val="0"/>
      </c:catAx>
      <c:valAx>
        <c:axId val="-208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70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(VM)'!$C$2:$C$9</c:f>
              <c:numCache>
                <c:formatCode>General</c:formatCode>
                <c:ptCount val="8"/>
                <c:pt idx="0">
                  <c:v>8.1522649E7</c:v>
                </c:pt>
                <c:pt idx="1">
                  <c:v>9.4093938E7</c:v>
                </c:pt>
                <c:pt idx="2">
                  <c:v>8.2568417E7</c:v>
                </c:pt>
                <c:pt idx="3">
                  <c:v>7.8251202E7</c:v>
                </c:pt>
                <c:pt idx="4">
                  <c:v>9.1998426E7</c:v>
                </c:pt>
                <c:pt idx="5">
                  <c:v>1.92693221E8</c:v>
                </c:pt>
                <c:pt idx="6">
                  <c:v>2.55675638E8</c:v>
                </c:pt>
                <c:pt idx="7">
                  <c:v>2.55743958E8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(VM)'!$D$2:$D$9</c:f>
              <c:numCache>
                <c:formatCode>General</c:formatCode>
                <c:ptCount val="8"/>
                <c:pt idx="0">
                  <c:v>8.0905823E7</c:v>
                </c:pt>
                <c:pt idx="1">
                  <c:v>8.0599257E7</c:v>
                </c:pt>
                <c:pt idx="2">
                  <c:v>9.4055632E7</c:v>
                </c:pt>
                <c:pt idx="3">
                  <c:v>7.9780472E7</c:v>
                </c:pt>
                <c:pt idx="4">
                  <c:v>9.0900244E7</c:v>
                </c:pt>
                <c:pt idx="5">
                  <c:v>6.8638764E7</c:v>
                </c:pt>
                <c:pt idx="6">
                  <c:v>7.9958504E7</c:v>
                </c:pt>
                <c:pt idx="7">
                  <c:v>8.4407798E7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06000"/>
        <c:axId val="2143808960"/>
      </c:lineChart>
      <c:catAx>
        <c:axId val="214380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08960"/>
        <c:crosses val="autoZero"/>
        <c:auto val="1"/>
        <c:lblAlgn val="ctr"/>
        <c:lblOffset val="100"/>
        <c:noMultiLvlLbl val="0"/>
      </c:catAx>
      <c:valAx>
        <c:axId val="2143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0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(VM)'!$C$33:$C$40</c:f>
              <c:numCache>
                <c:formatCode>0.00</c:formatCode>
                <c:ptCount val="8"/>
                <c:pt idx="0">
                  <c:v>0.456963843074078</c:v>
                </c:pt>
                <c:pt idx="1">
                  <c:v>0.395911827865246</c:v>
                </c:pt>
                <c:pt idx="2">
                  <c:v>0.451176180168492</c:v>
                </c:pt>
                <c:pt idx="3">
                  <c:v>0.476068124610011</c:v>
                </c:pt>
                <c:pt idx="4">
                  <c:v>0.404929786348944</c:v>
                </c:pt>
                <c:pt idx="5">
                  <c:v>0.193327522324302</c:v>
                </c:pt>
                <c:pt idx="6">
                  <c:v>0.145703764645027</c:v>
                </c:pt>
                <c:pt idx="7">
                  <c:v>0.145664841022829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(VM)'!$D$33:$D$40</c:f>
              <c:numCache>
                <c:formatCode>0.00</c:formatCode>
                <c:ptCount val="8"/>
                <c:pt idx="0">
                  <c:v>0.460447735444446</c:v>
                </c:pt>
                <c:pt idx="1">
                  <c:v>0.462199086830529</c:v>
                </c:pt>
                <c:pt idx="2">
                  <c:v>0.396073070718605</c:v>
                </c:pt>
                <c:pt idx="3">
                  <c:v>0.466942624563805</c:v>
                </c:pt>
                <c:pt idx="4">
                  <c:v>0.409821815050564</c:v>
                </c:pt>
                <c:pt idx="5">
                  <c:v>0.542738546175149</c:v>
                </c:pt>
                <c:pt idx="6">
                  <c:v>0.46590295116851</c:v>
                </c:pt>
                <c:pt idx="7">
                  <c:v>0.441344329165169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52048"/>
        <c:axId val="-2098628992"/>
      </c:lineChart>
      <c:catAx>
        <c:axId val="-209865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28992"/>
        <c:crosses val="autoZero"/>
        <c:auto val="1"/>
        <c:lblAlgn val="ctr"/>
        <c:lblOffset val="100"/>
        <c:noMultiLvlLbl val="0"/>
      </c:catAx>
      <c:valAx>
        <c:axId val="-2098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5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58624"/>
        <c:axId val="-2098555664"/>
      </c:lineChart>
      <c:catAx>
        <c:axId val="-209855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55664"/>
        <c:crosses val="autoZero"/>
        <c:auto val="1"/>
        <c:lblAlgn val="ctr"/>
        <c:lblOffset val="100"/>
        <c:noMultiLvlLbl val="0"/>
      </c:catAx>
      <c:valAx>
        <c:axId val="-2098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5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14864"/>
        <c:axId val="-2116594864"/>
      </c:lineChart>
      <c:catAx>
        <c:axId val="-214691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94864"/>
        <c:crosses val="autoZero"/>
        <c:auto val="1"/>
        <c:lblAlgn val="ctr"/>
        <c:lblOffset val="100"/>
        <c:noMultiLvlLbl val="0"/>
      </c:catAx>
      <c:valAx>
        <c:axId val="-2116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1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847584"/>
        <c:axId val="-2118745536"/>
      </c:lineChart>
      <c:catAx>
        <c:axId val="-21168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45536"/>
        <c:crosses val="autoZero"/>
        <c:auto val="1"/>
        <c:lblAlgn val="ctr"/>
        <c:lblOffset val="100"/>
        <c:noMultiLvlLbl val="0"/>
      </c:catAx>
      <c:valAx>
        <c:axId val="-2118745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4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(8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VM)'!$H$2:$H$9</c:f>
              <c:numCache>
                <c:formatCode>General</c:formatCode>
                <c:ptCount val="8"/>
                <c:pt idx="0">
                  <c:v>2.8682663375E7</c:v>
                </c:pt>
                <c:pt idx="1">
                  <c:v>2.28414965E7</c:v>
                </c:pt>
                <c:pt idx="2">
                  <c:v>2.478883675E7</c:v>
                </c:pt>
                <c:pt idx="3">
                  <c:v>2.4572492625E7</c:v>
                </c:pt>
                <c:pt idx="4">
                  <c:v>3.0403978375E7</c:v>
                </c:pt>
                <c:pt idx="5">
                  <c:v>4.9563111E7</c:v>
                </c:pt>
                <c:pt idx="6">
                  <c:v>6.912690875E7</c:v>
                </c:pt>
                <c:pt idx="7">
                  <c:v>3.9941610125E7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(8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VM)'!$I$2:$I$9</c:f>
              <c:numCache>
                <c:formatCode>General</c:formatCode>
                <c:ptCount val="8"/>
                <c:pt idx="0">
                  <c:v>3.45490345E7</c:v>
                </c:pt>
                <c:pt idx="1">
                  <c:v>2.7312795375E7</c:v>
                </c:pt>
                <c:pt idx="2">
                  <c:v>3.0050635125E7</c:v>
                </c:pt>
                <c:pt idx="3">
                  <c:v>2.8906404E7</c:v>
                </c:pt>
                <c:pt idx="4">
                  <c:v>2.3501934875E7</c:v>
                </c:pt>
                <c:pt idx="5">
                  <c:v>2.39248825E7</c:v>
                </c:pt>
                <c:pt idx="6">
                  <c:v>2.2069218125E7</c:v>
                </c:pt>
                <c:pt idx="7">
                  <c:v>1.811712875E7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Scan (8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VM)'!$K$2:$K$9</c:f>
              <c:numCache>
                <c:formatCode>General</c:formatCode>
                <c:ptCount val="8"/>
                <c:pt idx="0">
                  <c:v>8.908228E6</c:v>
                </c:pt>
                <c:pt idx="1">
                  <c:v>1.9211352E7</c:v>
                </c:pt>
                <c:pt idx="2">
                  <c:v>2.6017376E7</c:v>
                </c:pt>
                <c:pt idx="3">
                  <c:v>1.9735471E7</c:v>
                </c:pt>
                <c:pt idx="4">
                  <c:v>1.4766457E7</c:v>
                </c:pt>
                <c:pt idx="5">
                  <c:v>1.8648691E7</c:v>
                </c:pt>
                <c:pt idx="6">
                  <c:v>4.4920351E7</c:v>
                </c:pt>
                <c:pt idx="7">
                  <c:v>3.0848149E7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Scan (8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VM)'!$L$2:$L$9</c:f>
              <c:numCache>
                <c:formatCode>General</c:formatCode>
                <c:ptCount val="8"/>
                <c:pt idx="0">
                  <c:v>2.9676442E7</c:v>
                </c:pt>
                <c:pt idx="1">
                  <c:v>3.3259491E7</c:v>
                </c:pt>
                <c:pt idx="2">
                  <c:v>1.0492923E7</c:v>
                </c:pt>
                <c:pt idx="3">
                  <c:v>1.2589398E7</c:v>
                </c:pt>
                <c:pt idx="4">
                  <c:v>1.2260121E7</c:v>
                </c:pt>
                <c:pt idx="5">
                  <c:v>3.289499E7</c:v>
                </c:pt>
                <c:pt idx="6">
                  <c:v>1.5435658E7</c:v>
                </c:pt>
                <c:pt idx="7">
                  <c:v>1.9005718E7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17312"/>
        <c:axId val="-2118604656"/>
      </c:lineChart>
      <c:catAx>
        <c:axId val="-211911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4656"/>
        <c:crosses val="autoZero"/>
        <c:auto val="1"/>
        <c:lblAlgn val="ctr"/>
        <c:lblOffset val="100"/>
        <c:noMultiLvlLbl val="0"/>
      </c:catAx>
      <c:valAx>
        <c:axId val="-2118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1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(8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VM)'!$H$33:$H$40</c:f>
              <c:numCache>
                <c:formatCode>0.00</c:formatCode>
                <c:ptCount val="8"/>
                <c:pt idx="0">
                  <c:v>1.039036089433425</c:v>
                </c:pt>
                <c:pt idx="1">
                  <c:v>1.304744738931414</c:v>
                </c:pt>
                <c:pt idx="2">
                  <c:v>1.202247716916176</c:v>
                </c:pt>
                <c:pt idx="3">
                  <c:v>1.21283269233234</c:v>
                </c:pt>
                <c:pt idx="4">
                  <c:v>0.980211274331144</c:v>
                </c:pt>
                <c:pt idx="5">
                  <c:v>0.601300479053773</c:v>
                </c:pt>
                <c:pt idx="6">
                  <c:v>0.431124766412983</c:v>
                </c:pt>
                <c:pt idx="7">
                  <c:v>0.746147245802733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(8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VM)'!$I$33:$I$40</c:f>
              <c:numCache>
                <c:formatCode>0.00</c:formatCode>
                <c:ptCount val="8"/>
                <c:pt idx="0">
                  <c:v>0.862609413519076</c:v>
                </c:pt>
                <c:pt idx="1">
                  <c:v>1.09114874470059</c:v>
                </c:pt>
                <c:pt idx="2">
                  <c:v>0.991736855601494</c:v>
                </c:pt>
                <c:pt idx="3">
                  <c:v>1.030993768290767</c:v>
                </c:pt>
                <c:pt idx="4">
                  <c:v>1.268079523928785</c:v>
                </c:pt>
                <c:pt idx="5">
                  <c:v>1.245662225831007</c:v>
                </c:pt>
                <c:pt idx="6">
                  <c:v>1.350402276097641</c:v>
                </c:pt>
                <c:pt idx="7">
                  <c:v>1.644980438067225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Scan (8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VM)'!$K$33:$K$40</c:f>
              <c:numCache>
                <c:formatCode>0.00</c:formatCode>
                <c:ptCount val="8"/>
                <c:pt idx="0">
                  <c:v>0.418185333655797</c:v>
                </c:pt>
                <c:pt idx="1">
                  <c:v>0.193910886566542</c:v>
                </c:pt>
                <c:pt idx="2">
                  <c:v>0.143184704655147</c:v>
                </c:pt>
                <c:pt idx="3">
                  <c:v>0.188761154900327</c:v>
                </c:pt>
                <c:pt idx="4">
                  <c:v>0.252280577423678</c:v>
                </c:pt>
                <c:pt idx="5">
                  <c:v>0.199761489879473</c:v>
                </c:pt>
                <c:pt idx="6">
                  <c:v>0.0829310149081852</c:v>
                </c:pt>
                <c:pt idx="7">
                  <c:v>0.120762198680443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Scan (8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VM)'!$L$33:$L$40</c:f>
              <c:numCache>
                <c:formatCode>0.00</c:formatCode>
                <c:ptCount val="8"/>
                <c:pt idx="0">
                  <c:v>0.125530220181446</c:v>
                </c:pt>
                <c:pt idx="1">
                  <c:v>0.112006834333752</c:v>
                </c:pt>
                <c:pt idx="2">
                  <c:v>0.355028841673756</c:v>
                </c:pt>
                <c:pt idx="3">
                  <c:v>0.295906944753189</c:v>
                </c:pt>
                <c:pt idx="4">
                  <c:v>0.303854284836333</c:v>
                </c:pt>
                <c:pt idx="5">
                  <c:v>0.113247953516992</c:v>
                </c:pt>
                <c:pt idx="6">
                  <c:v>0.241343148342747</c:v>
                </c:pt>
                <c:pt idx="7">
                  <c:v>0.196008922076078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96224"/>
        <c:axId val="-2098599584"/>
      </c:lineChart>
      <c:catAx>
        <c:axId val="-209859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99584"/>
        <c:crosses val="autoZero"/>
        <c:auto val="1"/>
        <c:lblAlgn val="ctr"/>
        <c:lblOffset val="100"/>
        <c:noMultiLvlLbl val="0"/>
      </c:catAx>
      <c:valAx>
        <c:axId val="-2098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9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64bit)'!$H$1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64bit)'!$H$2:$H$9</c:f>
              <c:numCache>
                <c:formatCode>General</c:formatCode>
                <c:ptCount val="8"/>
                <c:pt idx="0">
                  <c:v>2.1790915E7</c:v>
                </c:pt>
                <c:pt idx="1">
                  <c:v>3.17394432E7</c:v>
                </c:pt>
                <c:pt idx="2">
                  <c:v>3.47509622E7</c:v>
                </c:pt>
                <c:pt idx="3">
                  <c:v>1.97818296E7</c:v>
                </c:pt>
                <c:pt idx="4">
                  <c:v>3.53761002E7</c:v>
                </c:pt>
                <c:pt idx="5">
                  <c:v>7.69832814E7</c:v>
                </c:pt>
                <c:pt idx="6">
                  <c:v>1.20856519E8</c:v>
                </c:pt>
                <c:pt idx="7">
                  <c:v>6.88269722E7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(5 threads, 64bit)'!$I$1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64bit)'!$I$2:$I$9</c:f>
              <c:numCache>
                <c:formatCode>General</c:formatCode>
                <c:ptCount val="8"/>
                <c:pt idx="0">
                  <c:v>3.08276332E7</c:v>
                </c:pt>
                <c:pt idx="1">
                  <c:v>3.12505234E7</c:v>
                </c:pt>
                <c:pt idx="2">
                  <c:v>3.04166402E7</c:v>
                </c:pt>
                <c:pt idx="3">
                  <c:v>3.2063696E7</c:v>
                </c:pt>
                <c:pt idx="4">
                  <c:v>3.1849578E7</c:v>
                </c:pt>
                <c:pt idx="5">
                  <c:v>5.172618E7</c:v>
                </c:pt>
                <c:pt idx="6">
                  <c:v>2.64963566E7</c:v>
                </c:pt>
                <c:pt idx="7">
                  <c:v>2.6062033E7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64bit)'!$J$2:$J$9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Scan (5 threads, 64bit)'!$K$1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64bit)'!$K$2:$K$9</c:f>
              <c:numCache>
                <c:formatCode>General</c:formatCode>
                <c:ptCount val="8"/>
                <c:pt idx="0">
                  <c:v>6.856402E6</c:v>
                </c:pt>
                <c:pt idx="1">
                  <c:v>2.0950617E7</c:v>
                </c:pt>
                <c:pt idx="2">
                  <c:v>7.015962E6</c:v>
                </c:pt>
                <c:pt idx="3">
                  <c:v>6.92793E6</c:v>
                </c:pt>
                <c:pt idx="4">
                  <c:v>8.562548E6</c:v>
                </c:pt>
                <c:pt idx="5">
                  <c:v>1.8566059E7</c:v>
                </c:pt>
                <c:pt idx="6">
                  <c:v>2.8768335E7</c:v>
                </c:pt>
                <c:pt idx="7">
                  <c:v>2.4760908E7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Scan (5 threads, 64bit)'!$L$1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64bit)'!$L$2:$L$9</c:f>
              <c:numCache>
                <c:formatCode>General</c:formatCode>
                <c:ptCount val="8"/>
                <c:pt idx="0">
                  <c:v>8.474387E6</c:v>
                </c:pt>
                <c:pt idx="1">
                  <c:v>6.860451E6</c:v>
                </c:pt>
                <c:pt idx="2">
                  <c:v>1.8120252E7</c:v>
                </c:pt>
                <c:pt idx="3">
                  <c:v>1.8066218E7</c:v>
                </c:pt>
                <c:pt idx="4">
                  <c:v>1.0022754E7</c:v>
                </c:pt>
                <c:pt idx="5">
                  <c:v>1.0201041E7</c:v>
                </c:pt>
                <c:pt idx="6">
                  <c:v>7.3769E6</c:v>
                </c:pt>
                <c:pt idx="7">
                  <c:v>6.743495E6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6064"/>
        <c:axId val="-2103179376"/>
      </c:lineChart>
      <c:catAx>
        <c:axId val="-210316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79376"/>
        <c:crosses val="autoZero"/>
        <c:auto val="1"/>
        <c:lblAlgn val="ctr"/>
        <c:lblOffset val="100"/>
        <c:noMultiLvlLbl val="0"/>
      </c:catAx>
      <c:valAx>
        <c:axId val="-21031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6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64bit)'!$H$1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64bit)'!$H$33:$H$40</c:f>
              <c:numCache>
                <c:formatCode>0.00</c:formatCode>
                <c:ptCount val="8"/>
                <c:pt idx="0">
                  <c:v>0.854780604316504</c:v>
                </c:pt>
                <c:pt idx="1">
                  <c:v>0.586855017428585</c:v>
                </c:pt>
                <c:pt idx="2">
                  <c:v>0.535998151219812</c:v>
                </c:pt>
                <c:pt idx="3">
                  <c:v>0.941593971283099</c:v>
                </c:pt>
                <c:pt idx="4">
                  <c:v>0.52652642283927</c:v>
                </c:pt>
                <c:pt idx="5">
                  <c:v>0.241954501725222</c:v>
                </c:pt>
                <c:pt idx="6">
                  <c:v>0.154120370555349</c:v>
                </c:pt>
                <c:pt idx="7">
                  <c:v>0.270627210480568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(5 threads, 64bit)'!$I$1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64bit)'!$I$33:$I$40</c:f>
              <c:numCache>
                <c:formatCode>0.00</c:formatCode>
                <c:ptCount val="8"/>
                <c:pt idx="0">
                  <c:v>0.604212829816256</c:v>
                </c:pt>
                <c:pt idx="1">
                  <c:v>0.596036464858364</c:v>
                </c:pt>
                <c:pt idx="2">
                  <c:v>0.612377020270292</c:v>
                </c:pt>
                <c:pt idx="3">
                  <c:v>0.580920287302798</c:v>
                </c:pt>
                <c:pt idx="4">
                  <c:v>0.584825691954523</c:v>
                </c:pt>
                <c:pt idx="5">
                  <c:v>0.360097178881363</c:v>
                </c:pt>
                <c:pt idx="6">
                  <c:v>0.702981612661024</c:v>
                </c:pt>
                <c:pt idx="7">
                  <c:v>0.714696796382292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64bit)'!$J$2:$J$9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Scan (5 threads, 64bit)'!$K$1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64bit)'!$K$33:$K$40</c:f>
              <c:numCache>
                <c:formatCode>0.00</c:formatCode>
                <c:ptCount val="8"/>
                <c:pt idx="0">
                  <c:v>0.543330204159837</c:v>
                </c:pt>
                <c:pt idx="1">
                  <c:v>0.177812915889872</c:v>
                </c:pt>
                <c:pt idx="2">
                  <c:v>0.530973556935159</c:v>
                </c:pt>
                <c:pt idx="3">
                  <c:v>0.537720545453247</c:v>
                </c:pt>
                <c:pt idx="4">
                  <c:v>0.435067960899246</c:v>
                </c:pt>
                <c:pt idx="5">
                  <c:v>0.200650568785864</c:v>
                </c:pt>
                <c:pt idx="6">
                  <c:v>0.129492732146713</c:v>
                </c:pt>
                <c:pt idx="7">
                  <c:v>0.150450472109581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Scan (5 threads, 64bit)'!$L$1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64bit)'!$L$33:$L$40</c:f>
              <c:numCache>
                <c:formatCode>0.00</c:formatCode>
                <c:ptCount val="8"/>
                <c:pt idx="0">
                  <c:v>0.439594073112535</c:v>
                </c:pt>
                <c:pt idx="1">
                  <c:v>0.543009533697116</c:v>
                </c:pt>
                <c:pt idx="2">
                  <c:v>0.20558711316277</c:v>
                </c:pt>
                <c:pt idx="3">
                  <c:v>0.206202000798502</c:v>
                </c:pt>
                <c:pt idx="4">
                  <c:v>0.371683301661591</c:v>
                </c:pt>
                <c:pt idx="5">
                  <c:v>0.365187268481904</c:v>
                </c:pt>
                <c:pt idx="6">
                  <c:v>0.504994008114779</c:v>
                </c:pt>
                <c:pt idx="7">
                  <c:v>0.552427235203987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61824"/>
        <c:axId val="-2118987504"/>
      </c:lineChart>
      <c:catAx>
        <c:axId val="214386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87504"/>
        <c:crosses val="autoZero"/>
        <c:auto val="1"/>
        <c:lblAlgn val="ctr"/>
        <c:lblOffset val="100"/>
        <c:noMultiLvlLbl val="0"/>
      </c:catAx>
      <c:valAx>
        <c:axId val="-21189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47200"/>
        <c:axId val="-2146717888"/>
      </c:lineChart>
      <c:catAx>
        <c:axId val="212744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17888"/>
        <c:crosses val="autoZero"/>
        <c:auto val="1"/>
        <c:lblAlgn val="ctr"/>
        <c:lblOffset val="100"/>
        <c:noMultiLvlLbl val="0"/>
      </c:catAx>
      <c:valAx>
        <c:axId val="-21467178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77248"/>
        <c:axId val="-2120280208"/>
      </c:lineChart>
      <c:catAx>
        <c:axId val="21395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80208"/>
        <c:crosses val="autoZero"/>
        <c:auto val="1"/>
        <c:lblAlgn val="ctr"/>
        <c:lblOffset val="100"/>
        <c:noMultiLvlLbl val="0"/>
      </c:catAx>
      <c:valAx>
        <c:axId val="-21202802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7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54752"/>
        <c:axId val="-2119669216"/>
      </c:lineChart>
      <c:catAx>
        <c:axId val="-210155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69216"/>
        <c:crosses val="autoZero"/>
        <c:auto val="1"/>
        <c:lblAlgn val="ctr"/>
        <c:lblOffset val="100"/>
        <c:noMultiLvlLbl val="0"/>
      </c:catAx>
      <c:valAx>
        <c:axId val="-21196692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5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67792"/>
        <c:axId val="-2101441088"/>
      </c:lineChart>
      <c:catAx>
        <c:axId val="-210396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41088"/>
        <c:crosses val="autoZero"/>
        <c:auto val="1"/>
        <c:lblAlgn val="ctr"/>
        <c:lblOffset val="100"/>
        <c:noMultiLvlLbl val="0"/>
      </c:catAx>
      <c:valAx>
        <c:axId val="-21014410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6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6528"/>
        <c:axId val="-2121139616"/>
      </c:lineChart>
      <c:catAx>
        <c:axId val="21258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39616"/>
        <c:crosses val="autoZero"/>
        <c:auto val="1"/>
        <c:lblAlgn val="ctr"/>
        <c:lblOffset val="100"/>
        <c:noMultiLvlLbl val="0"/>
      </c:catAx>
      <c:valAx>
        <c:axId val="-2121139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1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97312"/>
        <c:axId val="2123203232"/>
      </c:lineChart>
      <c:catAx>
        <c:axId val="-21284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03232"/>
        <c:crosses val="autoZero"/>
        <c:auto val="1"/>
        <c:lblAlgn val="ctr"/>
        <c:lblOffset val="100"/>
        <c:noMultiLvlLbl val="0"/>
      </c:catAx>
      <c:valAx>
        <c:axId val="21232032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18</xdr:col>
      <xdr:colOff>812800</xdr:colOff>
      <xdr:row>20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1212850</xdr:colOff>
      <xdr:row>21</xdr:row>
      <xdr:rowOff>196850</xdr:rowOff>
    </xdr:from>
    <xdr:to>
      <xdr:col>18</xdr:col>
      <xdr:colOff>812800</xdr:colOff>
      <xdr:row>43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_2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_2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insert" connectionId="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1" connectionId="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imes_insert_2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imes_insert_1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imes_insert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imes_scan" connectionId="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imes_scan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4" Type="http://schemas.openxmlformats.org/officeDocument/2006/relationships/queryTable" Target="../queryTables/queryTable18.xml"/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L39" zoomScale="99" zoomScaleNormal="41" zoomScalePageLayoutView="41" workbookViewId="0">
      <selection activeCell="AD57" sqref="AD57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s="3" t="s">
        <v>29</v>
      </c>
    </row>
    <row r="2" spans="1:8" x14ac:dyDescent="0.2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2">
      <c r="A3">
        <v>100000</v>
      </c>
      <c r="B3">
        <v>1</v>
      </c>
      <c r="C3">
        <v>1277814</v>
      </c>
      <c r="D3">
        <v>1332870</v>
      </c>
      <c r="E3">
        <v>446362</v>
      </c>
      <c r="F3">
        <v>1015241</v>
      </c>
      <c r="G3">
        <v>1329806</v>
      </c>
      <c r="H3">
        <v>445806</v>
      </c>
    </row>
    <row r="4" spans="1:8" x14ac:dyDescent="0.2">
      <c r="A4">
        <v>100000</v>
      </c>
      <c r="B4">
        <v>2</v>
      </c>
      <c r="C4">
        <v>1273258</v>
      </c>
      <c r="D4">
        <v>2179135</v>
      </c>
      <c r="E4">
        <v>740534</v>
      </c>
      <c r="F4">
        <v>1086993</v>
      </c>
      <c r="G4">
        <v>2176521</v>
      </c>
      <c r="H4">
        <v>730384</v>
      </c>
    </row>
    <row r="5" spans="1:8" x14ac:dyDescent="0.2">
      <c r="A5">
        <v>100000</v>
      </c>
      <c r="B5">
        <v>4</v>
      </c>
      <c r="C5">
        <v>1303577</v>
      </c>
      <c r="D5">
        <v>3972623</v>
      </c>
      <c r="E5">
        <v>1376306</v>
      </c>
      <c r="F5">
        <v>1145585</v>
      </c>
      <c r="G5">
        <v>3977947</v>
      </c>
      <c r="H5">
        <v>1542312</v>
      </c>
    </row>
    <row r="6" spans="1:8" x14ac:dyDescent="0.2">
      <c r="A6">
        <v>100000</v>
      </c>
      <c r="B6">
        <v>8</v>
      </c>
      <c r="C6">
        <v>1295117</v>
      </c>
      <c r="D6">
        <v>7519802</v>
      </c>
      <c r="E6">
        <v>2684202</v>
      </c>
      <c r="F6">
        <v>892044</v>
      </c>
      <c r="G6">
        <v>7398055</v>
      </c>
      <c r="H6">
        <v>2783976</v>
      </c>
    </row>
    <row r="7" spans="1:8" x14ac:dyDescent="0.2">
      <c r="A7">
        <v>100000</v>
      </c>
      <c r="B7">
        <v>16</v>
      </c>
      <c r="C7">
        <v>1489263</v>
      </c>
      <c r="D7">
        <v>13680378</v>
      </c>
      <c r="E7">
        <v>5437711</v>
      </c>
      <c r="F7">
        <v>1206837</v>
      </c>
      <c r="G7">
        <v>14748874</v>
      </c>
      <c r="H7">
        <v>5715059</v>
      </c>
    </row>
    <row r="8" spans="1:8" x14ac:dyDescent="0.2">
      <c r="A8">
        <v>100000</v>
      </c>
      <c r="B8">
        <v>32</v>
      </c>
      <c r="C8">
        <v>2281612</v>
      </c>
      <c r="D8">
        <v>28370505</v>
      </c>
      <c r="E8">
        <v>11294084</v>
      </c>
      <c r="F8">
        <v>2290264</v>
      </c>
      <c r="G8">
        <v>31868505</v>
      </c>
      <c r="H8">
        <v>12149039</v>
      </c>
    </row>
    <row r="9" spans="1:8" x14ac:dyDescent="0.2">
      <c r="A9">
        <v>100000</v>
      </c>
      <c r="B9">
        <v>64</v>
      </c>
      <c r="C9">
        <v>5586646</v>
      </c>
      <c r="D9">
        <v>58211657</v>
      </c>
      <c r="E9">
        <v>23099878</v>
      </c>
      <c r="F9">
        <v>5527494</v>
      </c>
      <c r="G9">
        <v>107561482</v>
      </c>
      <c r="H9">
        <v>68444434</v>
      </c>
    </row>
    <row r="10" spans="1:8" x14ac:dyDescent="0.2">
      <c r="A10">
        <v>100000</v>
      </c>
      <c r="B10">
        <v>128</v>
      </c>
      <c r="C10">
        <v>11771719</v>
      </c>
      <c r="D10">
        <v>113239541</v>
      </c>
      <c r="E10">
        <v>46203814</v>
      </c>
      <c r="F10">
        <v>12073927</v>
      </c>
      <c r="G10">
        <v>225886933</v>
      </c>
      <c r="H10">
        <v>138783781</v>
      </c>
    </row>
    <row r="12" spans="1:8" x14ac:dyDescent="0.2">
      <c r="C12" s="1" t="s">
        <v>18</v>
      </c>
    </row>
    <row r="13" spans="1:8" x14ac:dyDescent="0.2">
      <c r="A13" s="3" t="s">
        <v>17</v>
      </c>
    </row>
    <row r="14" spans="1:8" x14ac:dyDescent="0.2">
      <c r="A14">
        <f t="shared" ref="A14:B21" si="0">A3</f>
        <v>100000</v>
      </c>
      <c r="B14">
        <f t="shared" si="0"/>
        <v>1</v>
      </c>
      <c r="C14">
        <f t="shared" ref="C14:H14" si="1">($A3*$B3*4)/C3</f>
        <v>0.31303460441034453</v>
      </c>
      <c r="D14">
        <f t="shared" si="1"/>
        <v>0.30010428623946822</v>
      </c>
      <c r="E14">
        <f t="shared" si="1"/>
        <v>0.89613363144712144</v>
      </c>
      <c r="F14">
        <f t="shared" si="1"/>
        <v>0.39399512037043422</v>
      </c>
      <c r="G14">
        <f t="shared" si="1"/>
        <v>0.30079575517030305</v>
      </c>
      <c r="H14">
        <f t="shared" si="1"/>
        <v>0.89725127073211219</v>
      </c>
    </row>
    <row r="15" spans="1:8" x14ac:dyDescent="0.2">
      <c r="A15">
        <f t="shared" si="0"/>
        <v>100000</v>
      </c>
      <c r="B15">
        <f t="shared" si="0"/>
        <v>2</v>
      </c>
      <c r="C15">
        <f t="shared" ref="C15:C21" si="2">(A4*B4*4)/C4</f>
        <v>0.62830942354181163</v>
      </c>
      <c r="D15">
        <f t="shared" ref="D15:H21" si="3">($A4*$B4*4)/D4</f>
        <v>0.36711814550268801</v>
      </c>
      <c r="E15">
        <f t="shared" si="3"/>
        <v>1.0803015121520416</v>
      </c>
      <c r="F15">
        <f t="shared" si="3"/>
        <v>0.73597530066890959</v>
      </c>
      <c r="G15">
        <f t="shared" si="3"/>
        <v>0.36755905410515222</v>
      </c>
      <c r="H15">
        <f t="shared" si="3"/>
        <v>1.095314245657079</v>
      </c>
    </row>
    <row r="16" spans="1:8" x14ac:dyDescent="0.2">
      <c r="A16">
        <f t="shared" si="0"/>
        <v>100000</v>
      </c>
      <c r="B16">
        <f t="shared" si="0"/>
        <v>4</v>
      </c>
      <c r="C16">
        <f t="shared" si="2"/>
        <v>1.2273920144341302</v>
      </c>
      <c r="D16">
        <f t="shared" si="3"/>
        <v>0.40275656663116538</v>
      </c>
      <c r="E16">
        <f t="shared" si="3"/>
        <v>1.1625321694448763</v>
      </c>
      <c r="F16">
        <f t="shared" si="3"/>
        <v>1.3966663320486912</v>
      </c>
      <c r="G16">
        <f t="shared" si="3"/>
        <v>0.40221752577397335</v>
      </c>
      <c r="H16">
        <f t="shared" si="3"/>
        <v>1.0374035863041979</v>
      </c>
    </row>
    <row r="17" spans="1:8" x14ac:dyDescent="0.2">
      <c r="A17">
        <f t="shared" si="0"/>
        <v>100000</v>
      </c>
      <c r="B17">
        <f t="shared" si="0"/>
        <v>8</v>
      </c>
      <c r="C17">
        <f t="shared" si="2"/>
        <v>2.47081923872515</v>
      </c>
      <c r="D17">
        <f t="shared" si="3"/>
        <v>0.42554311935340849</v>
      </c>
      <c r="E17">
        <f t="shared" si="3"/>
        <v>1.1921606496083379</v>
      </c>
      <c r="F17">
        <f t="shared" si="3"/>
        <v>3.5872669957984136</v>
      </c>
      <c r="G17">
        <f t="shared" si="3"/>
        <v>0.43254612191988301</v>
      </c>
      <c r="H17">
        <f t="shared" si="3"/>
        <v>1.1494351962804277</v>
      </c>
    </row>
    <row r="18" spans="1:8" x14ac:dyDescent="0.2">
      <c r="A18">
        <f t="shared" si="0"/>
        <v>100000</v>
      </c>
      <c r="B18">
        <f t="shared" si="0"/>
        <v>16</v>
      </c>
      <c r="C18">
        <f t="shared" si="2"/>
        <v>4.2974276538126572</v>
      </c>
      <c r="D18">
        <f t="shared" si="3"/>
        <v>0.4678233306126483</v>
      </c>
      <c r="E18">
        <f t="shared" si="3"/>
        <v>1.1769658225676207</v>
      </c>
      <c r="F18">
        <f t="shared" si="3"/>
        <v>5.3031188138911887</v>
      </c>
      <c r="G18">
        <f t="shared" si="3"/>
        <v>0.43393143096889975</v>
      </c>
      <c r="H18">
        <f t="shared" si="3"/>
        <v>1.1198484565076232</v>
      </c>
    </row>
    <row r="19" spans="1:8" x14ac:dyDescent="0.2">
      <c r="A19">
        <f t="shared" si="0"/>
        <v>100000</v>
      </c>
      <c r="B19">
        <f t="shared" si="0"/>
        <v>32</v>
      </c>
      <c r="C19">
        <f t="shared" si="2"/>
        <v>5.6100686707468226</v>
      </c>
      <c r="D19">
        <f t="shared" si="3"/>
        <v>0.45117279371657287</v>
      </c>
      <c r="E19">
        <f t="shared" si="3"/>
        <v>1.1333367097322811</v>
      </c>
      <c r="F19">
        <f t="shared" si="3"/>
        <v>5.5888753436285077</v>
      </c>
      <c r="G19">
        <f t="shared" si="3"/>
        <v>0.40165046964079426</v>
      </c>
      <c r="H19">
        <f t="shared" si="3"/>
        <v>1.053581275029243</v>
      </c>
    </row>
    <row r="20" spans="1:8" x14ac:dyDescent="0.2">
      <c r="A20">
        <f t="shared" si="0"/>
        <v>100000</v>
      </c>
      <c r="B20">
        <f t="shared" si="0"/>
        <v>64</v>
      </c>
      <c r="C20">
        <f t="shared" si="2"/>
        <v>4.5823558535837066</v>
      </c>
      <c r="D20">
        <f t="shared" si="3"/>
        <v>0.43977445960694778</v>
      </c>
      <c r="E20">
        <f t="shared" si="3"/>
        <v>1.1082309612197951</v>
      </c>
      <c r="F20">
        <f t="shared" si="3"/>
        <v>4.6313935392783785</v>
      </c>
      <c r="G20">
        <f t="shared" si="3"/>
        <v>0.23800341464242747</v>
      </c>
      <c r="H20">
        <f t="shared" si="3"/>
        <v>0.37402603110137489</v>
      </c>
    </row>
    <row r="21" spans="1:8" x14ac:dyDescent="0.2">
      <c r="A21">
        <f t="shared" si="0"/>
        <v>100000</v>
      </c>
      <c r="B21">
        <f t="shared" si="0"/>
        <v>128</v>
      </c>
      <c r="C21">
        <f t="shared" si="2"/>
        <v>4.3494072530953209</v>
      </c>
      <c r="D21">
        <f t="shared" si="3"/>
        <v>0.45213888671625752</v>
      </c>
      <c r="E21">
        <f t="shared" si="3"/>
        <v>1.1081336272369202</v>
      </c>
      <c r="F21">
        <f t="shared" si="3"/>
        <v>4.2405424515155676</v>
      </c>
      <c r="G21">
        <f t="shared" si="3"/>
        <v>0.22666207079804834</v>
      </c>
      <c r="H21">
        <f t="shared" si="3"/>
        <v>0.36891918948367602</v>
      </c>
    </row>
    <row r="23" spans="1:8" x14ac:dyDescent="0.2">
      <c r="A23" s="3" t="s">
        <v>16</v>
      </c>
    </row>
    <row r="24" spans="1:8" x14ac:dyDescent="0.2">
      <c r="A24">
        <f>A14</f>
        <v>100000</v>
      </c>
      <c r="B24">
        <f>B14</f>
        <v>1</v>
      </c>
      <c r="C24" s="2">
        <f>C14*1000000/1048576</f>
        <v>0.29853306237253618</v>
      </c>
      <c r="D24" s="2">
        <f t="shared" ref="D24:H24" si="4">D14*1000000/1048576</f>
        <v>0.28620175003001042</v>
      </c>
      <c r="E24" s="2">
        <f t="shared" si="4"/>
        <v>0.85461962837898386</v>
      </c>
      <c r="F24" s="2">
        <f t="shared" si="4"/>
        <v>0.37574302708667201</v>
      </c>
      <c r="G24" s="2">
        <f t="shared" si="4"/>
        <v>0.2868611861899405</v>
      </c>
      <c r="H24" s="2">
        <f t="shared" si="4"/>
        <v>0.85568549226008628</v>
      </c>
    </row>
    <row r="25" spans="1:8" x14ac:dyDescent="0.2">
      <c r="A25">
        <f t="shared" ref="A25:B31" si="5">A15</f>
        <v>100000</v>
      </c>
      <c r="B25">
        <f t="shared" si="5"/>
        <v>2</v>
      </c>
      <c r="C25" s="2">
        <f t="shared" ref="C25:H31" si="6">C15*1000000/1048576</f>
        <v>0.59920255998784222</v>
      </c>
      <c r="D25" s="2">
        <f t="shared" si="6"/>
        <v>0.35011114645260621</v>
      </c>
      <c r="E25" s="2">
        <f t="shared" si="6"/>
        <v>1.0302558061142364</v>
      </c>
      <c r="F25" s="2">
        <f t="shared" si="6"/>
        <v>0.70188074175730664</v>
      </c>
      <c r="G25" s="2">
        <f t="shared" si="6"/>
        <v>0.35053162966265888</v>
      </c>
      <c r="H25" s="2">
        <f t="shared" si="6"/>
        <v>1.0445730644770421</v>
      </c>
    </row>
    <row r="26" spans="1:8" x14ac:dyDescent="0.2">
      <c r="A26">
        <f t="shared" si="5"/>
        <v>100000</v>
      </c>
      <c r="B26">
        <f t="shared" si="5"/>
        <v>4</v>
      </c>
      <c r="C26" s="2">
        <f t="shared" si="6"/>
        <v>1.1705322403279592</v>
      </c>
      <c r="D26" s="2">
        <f t="shared" si="6"/>
        <v>0.38409859336010493</v>
      </c>
      <c r="E26" s="2">
        <f t="shared" si="6"/>
        <v>1.1086770719956172</v>
      </c>
      <c r="F26" s="2">
        <f t="shared" si="6"/>
        <v>1.3319648094641601</v>
      </c>
      <c r="G26" s="2">
        <f t="shared" si="6"/>
        <v>0.3835845239391073</v>
      </c>
      <c r="H26" s="2">
        <f t="shared" si="6"/>
        <v>0.98934515600604811</v>
      </c>
    </row>
    <row r="27" spans="1:8" x14ac:dyDescent="0.2">
      <c r="A27">
        <f t="shared" si="5"/>
        <v>100000</v>
      </c>
      <c r="B27">
        <f t="shared" si="5"/>
        <v>8</v>
      </c>
      <c r="C27" s="2">
        <f t="shared" si="6"/>
        <v>2.3563568484546185</v>
      </c>
      <c r="D27" s="2">
        <f t="shared" si="6"/>
        <v>0.40582954345074512</v>
      </c>
      <c r="E27" s="2">
        <f t="shared" si="6"/>
        <v>1.1369329925616625</v>
      </c>
      <c r="F27" s="2">
        <f t="shared" si="6"/>
        <v>3.4210843999847542</v>
      </c>
      <c r="G27" s="2">
        <f t="shared" si="6"/>
        <v>0.4125081271361189</v>
      </c>
      <c r="H27" s="2">
        <f t="shared" si="6"/>
        <v>1.0961868250660207</v>
      </c>
    </row>
    <row r="28" spans="1:8" x14ac:dyDescent="0.2">
      <c r="A28">
        <f t="shared" si="5"/>
        <v>100000</v>
      </c>
      <c r="B28">
        <f t="shared" si="5"/>
        <v>16</v>
      </c>
      <c r="C28" s="2">
        <f t="shared" si="6"/>
        <v>4.0983463800551005</v>
      </c>
      <c r="D28" s="2">
        <f t="shared" si="6"/>
        <v>0.44615109502091244</v>
      </c>
      <c r="E28" s="2">
        <f t="shared" si="6"/>
        <v>1.1224420762706955</v>
      </c>
      <c r="F28" s="2">
        <f t="shared" si="6"/>
        <v>5.0574482096588023</v>
      </c>
      <c r="G28" s="2">
        <f t="shared" si="6"/>
        <v>0.41382926079645133</v>
      </c>
      <c r="H28" s="2">
        <f t="shared" si="6"/>
        <v>1.0679707112385017</v>
      </c>
    </row>
    <row r="29" spans="1:8" x14ac:dyDescent="0.2">
      <c r="A29">
        <f t="shared" si="5"/>
        <v>100000</v>
      </c>
      <c r="B29">
        <f t="shared" si="5"/>
        <v>32</v>
      </c>
      <c r="C29" s="2">
        <f t="shared" si="6"/>
        <v>5.3501784045665959</v>
      </c>
      <c r="D29" s="2">
        <f t="shared" si="6"/>
        <v>0.43027190562875067</v>
      </c>
      <c r="E29" s="2">
        <f t="shared" si="6"/>
        <v>1.0808341119120417</v>
      </c>
      <c r="F29" s="2">
        <f t="shared" si="6"/>
        <v>5.329966872814663</v>
      </c>
      <c r="G29" s="2">
        <f t="shared" si="6"/>
        <v>0.38304373706893374</v>
      </c>
      <c r="H29" s="2">
        <f t="shared" si="6"/>
        <v>1.0047734022419386</v>
      </c>
    </row>
    <row r="30" spans="1:8" x14ac:dyDescent="0.2">
      <c r="A30">
        <f t="shared" si="5"/>
        <v>100000</v>
      </c>
      <c r="B30">
        <f t="shared" si="5"/>
        <v>64</v>
      </c>
      <c r="C30" s="2">
        <f t="shared" si="6"/>
        <v>4.3700750861966196</v>
      </c>
      <c r="D30" s="2">
        <f t="shared" si="6"/>
        <v>0.41940160713858393</v>
      </c>
      <c r="E30" s="2">
        <f t="shared" si="6"/>
        <v>1.0568914043615294</v>
      </c>
      <c r="F30" s="2">
        <f t="shared" si="6"/>
        <v>4.4168410675796306</v>
      </c>
      <c r="G30" s="2">
        <f t="shared" si="6"/>
        <v>0.22697774376147029</v>
      </c>
      <c r="H30" s="2">
        <f t="shared" si="6"/>
        <v>0.3566990195287465</v>
      </c>
    </row>
    <row r="31" spans="1:8" x14ac:dyDescent="0.2">
      <c r="A31">
        <f t="shared" si="5"/>
        <v>100000</v>
      </c>
      <c r="B31">
        <f t="shared" si="5"/>
        <v>128</v>
      </c>
      <c r="C31" s="2">
        <f t="shared" si="6"/>
        <v>4.1479179888680662</v>
      </c>
      <c r="D31" s="2">
        <f t="shared" si="6"/>
        <v>0.43119324370980977</v>
      </c>
      <c r="E31" s="2">
        <f t="shared" si="6"/>
        <v>1.0567985794419481</v>
      </c>
      <c r="F31" s="2">
        <f t="shared" si="6"/>
        <v>4.0440964236407924</v>
      </c>
      <c r="G31" s="2">
        <f t="shared" si="6"/>
        <v>0.21616179542355379</v>
      </c>
      <c r="H31" s="2">
        <f t="shared" si="6"/>
        <v>0.35182875583999257</v>
      </c>
    </row>
    <row r="33" spans="1:8" x14ac:dyDescent="0.2">
      <c r="C33" s="1" t="s">
        <v>31</v>
      </c>
    </row>
    <row r="34" spans="1:8" x14ac:dyDescent="0.2">
      <c r="A34" s="3" t="s">
        <v>30</v>
      </c>
    </row>
    <row r="35" spans="1:8" x14ac:dyDescent="0.2">
      <c r="A35">
        <f>A24</f>
        <v>100000</v>
      </c>
      <c r="B35">
        <f>B24</f>
        <v>1</v>
      </c>
      <c r="C35" s="4">
        <f>($A35)/C3*1000000000</f>
        <v>78258651.102586135</v>
      </c>
      <c r="D35" s="4">
        <f t="shared" ref="D35:H35" si="7">($A35)/D3*1000000000</f>
        <v>75026071.559867054</v>
      </c>
      <c r="E35" s="4">
        <f t="shared" si="7"/>
        <v>224033407.86178035</v>
      </c>
      <c r="F35" s="4">
        <f t="shared" si="7"/>
        <v>98498780.092608556</v>
      </c>
      <c r="G35" s="4">
        <f t="shared" si="7"/>
        <v>75198938.792575762</v>
      </c>
      <c r="H35" s="4">
        <f t="shared" si="7"/>
        <v>224312817.68302804</v>
      </c>
    </row>
    <row r="36" spans="1:8" x14ac:dyDescent="0.2">
      <c r="A36">
        <f t="shared" ref="A36:B42" si="8">A25</f>
        <v>100000</v>
      </c>
      <c r="B36">
        <f t="shared" si="8"/>
        <v>2</v>
      </c>
      <c r="C36" s="4">
        <f t="shared" ref="C36:H42" si="9">($A36)/C4*1000000000</f>
        <v>78538677.942726448</v>
      </c>
      <c r="D36" s="4">
        <f t="shared" si="9"/>
        <v>45889768.187835999</v>
      </c>
      <c r="E36" s="4">
        <f t="shared" si="9"/>
        <v>135037689.01900521</v>
      </c>
      <c r="F36" s="4">
        <f t="shared" si="9"/>
        <v>91996912.583613694</v>
      </c>
      <c r="G36" s="4">
        <f t="shared" si="9"/>
        <v>45944881.763144024</v>
      </c>
      <c r="H36" s="4">
        <f t="shared" si="9"/>
        <v>136914280.70713487</v>
      </c>
    </row>
    <row r="37" spans="1:8" x14ac:dyDescent="0.2">
      <c r="A37">
        <f t="shared" si="8"/>
        <v>100000</v>
      </c>
      <c r="B37">
        <f t="shared" si="8"/>
        <v>4</v>
      </c>
      <c r="C37" s="4">
        <f t="shared" si="9"/>
        <v>76712000.902133137</v>
      </c>
      <c r="D37" s="4">
        <f t="shared" si="9"/>
        <v>25172285.414447837</v>
      </c>
      <c r="E37" s="4">
        <f t="shared" si="9"/>
        <v>72658260.590304762</v>
      </c>
      <c r="F37" s="4">
        <f t="shared" si="9"/>
        <v>87291645.753043205</v>
      </c>
      <c r="G37" s="4">
        <f t="shared" si="9"/>
        <v>25138595.360873334</v>
      </c>
      <c r="H37" s="4">
        <f t="shared" si="9"/>
        <v>64837724.144012369</v>
      </c>
    </row>
    <row r="38" spans="1:8" x14ac:dyDescent="0.2">
      <c r="A38">
        <f t="shared" si="8"/>
        <v>100000</v>
      </c>
      <c r="B38">
        <f t="shared" si="8"/>
        <v>8</v>
      </c>
      <c r="C38" s="4">
        <f t="shared" si="9"/>
        <v>77213101.210160941</v>
      </c>
      <c r="D38" s="4">
        <f t="shared" si="9"/>
        <v>13298222.479794016</v>
      </c>
      <c r="E38" s="4">
        <f t="shared" si="9"/>
        <v>37255020.300260559</v>
      </c>
      <c r="F38" s="4">
        <f t="shared" si="9"/>
        <v>112102093.61870043</v>
      </c>
      <c r="G38" s="4">
        <f t="shared" si="9"/>
        <v>13517066.309996344</v>
      </c>
      <c r="H38" s="4">
        <f t="shared" si="9"/>
        <v>35919849.883763365</v>
      </c>
    </row>
    <row r="39" spans="1:8" x14ac:dyDescent="0.2">
      <c r="A39">
        <f t="shared" si="8"/>
        <v>100000</v>
      </c>
      <c r="B39">
        <f t="shared" si="8"/>
        <v>16</v>
      </c>
      <c r="C39" s="4">
        <f t="shared" si="9"/>
        <v>67147307.090822771</v>
      </c>
      <c r="D39" s="4">
        <f t="shared" si="9"/>
        <v>7309739.5408226298</v>
      </c>
      <c r="E39" s="4">
        <f t="shared" si="9"/>
        <v>18390090.977619074</v>
      </c>
      <c r="F39" s="4">
        <f t="shared" si="9"/>
        <v>82861231.467049822</v>
      </c>
      <c r="G39" s="4">
        <f t="shared" si="9"/>
        <v>6780178.6088890582</v>
      </c>
      <c r="H39" s="4">
        <f t="shared" si="9"/>
        <v>17497632.132931612</v>
      </c>
    </row>
    <row r="40" spans="1:8" x14ac:dyDescent="0.2">
      <c r="A40">
        <f t="shared" si="8"/>
        <v>100000</v>
      </c>
      <c r="B40">
        <f t="shared" si="8"/>
        <v>32</v>
      </c>
      <c r="C40" s="4">
        <f t="shared" si="9"/>
        <v>43828661.49020955</v>
      </c>
      <c r="D40" s="4">
        <f t="shared" si="9"/>
        <v>3524787.4509107256</v>
      </c>
      <c r="E40" s="4">
        <f t="shared" si="9"/>
        <v>8854193.0447834451</v>
      </c>
      <c r="F40" s="4">
        <f t="shared" si="9"/>
        <v>43663088.622097716</v>
      </c>
      <c r="G40" s="4">
        <f t="shared" si="9"/>
        <v>3137894.2940687053</v>
      </c>
      <c r="H40" s="4">
        <f t="shared" si="9"/>
        <v>8231103.7111659609</v>
      </c>
    </row>
    <row r="41" spans="1:8" x14ac:dyDescent="0.2">
      <c r="A41">
        <f t="shared" si="8"/>
        <v>100000</v>
      </c>
      <c r="B41">
        <f t="shared" si="8"/>
        <v>64</v>
      </c>
      <c r="C41" s="4">
        <f t="shared" si="9"/>
        <v>17899827.553061355</v>
      </c>
      <c r="D41" s="4">
        <f t="shared" si="9"/>
        <v>1717868.9828396398</v>
      </c>
      <c r="E41" s="4">
        <f t="shared" si="9"/>
        <v>4329027.1922648251</v>
      </c>
      <c r="F41" s="4">
        <f t="shared" si="9"/>
        <v>18091381.012806166</v>
      </c>
      <c r="G41" s="4">
        <f t="shared" si="9"/>
        <v>929700.83844698232</v>
      </c>
      <c r="H41" s="4">
        <f t="shared" si="9"/>
        <v>1461039.1839897456</v>
      </c>
    </row>
    <row r="42" spans="1:8" x14ac:dyDescent="0.2">
      <c r="A42">
        <f t="shared" si="8"/>
        <v>100000</v>
      </c>
      <c r="B42">
        <f t="shared" si="8"/>
        <v>128</v>
      </c>
      <c r="C42" s="4">
        <f t="shared" si="9"/>
        <v>8494936.0412017982</v>
      </c>
      <c r="D42" s="4">
        <f t="shared" si="9"/>
        <v>883083.76311769045</v>
      </c>
      <c r="E42" s="4">
        <f t="shared" si="9"/>
        <v>2164323.4906971096</v>
      </c>
      <c r="F42" s="4">
        <f t="shared" si="9"/>
        <v>8282309.4756163433</v>
      </c>
      <c r="G42" s="4">
        <f t="shared" si="9"/>
        <v>442699.35702743818</v>
      </c>
      <c r="H42" s="4">
        <f t="shared" si="9"/>
        <v>720545.29196030472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Y1" zoomScale="74" zoomScaleNormal="41" zoomScalePageLayoutView="41" workbookViewId="0">
      <selection activeCell="I17" sqref="I17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s="3" t="s">
        <v>29</v>
      </c>
    </row>
    <row r="2" spans="1:8" x14ac:dyDescent="0.2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2">
      <c r="A3">
        <v>100000</v>
      </c>
      <c r="B3">
        <v>1</v>
      </c>
      <c r="C3">
        <v>1587403</v>
      </c>
      <c r="D3">
        <v>1669745</v>
      </c>
      <c r="E3">
        <v>338773</v>
      </c>
      <c r="F3">
        <v>848271</v>
      </c>
      <c r="G3">
        <v>1661601</v>
      </c>
      <c r="H3">
        <v>320876</v>
      </c>
    </row>
    <row r="4" spans="1:8" x14ac:dyDescent="0.2">
      <c r="A4">
        <v>100000</v>
      </c>
      <c r="B4">
        <v>2</v>
      </c>
      <c r="C4">
        <v>1640509</v>
      </c>
      <c r="D4">
        <v>2322927</v>
      </c>
      <c r="E4">
        <v>536641</v>
      </c>
      <c r="F4">
        <v>944621</v>
      </c>
      <c r="G4">
        <v>2400658</v>
      </c>
      <c r="H4">
        <v>524517</v>
      </c>
    </row>
    <row r="5" spans="1:8" x14ac:dyDescent="0.2">
      <c r="A5">
        <v>100000</v>
      </c>
      <c r="B5">
        <v>4</v>
      </c>
      <c r="C5">
        <v>1764156</v>
      </c>
      <c r="D5">
        <v>4527444</v>
      </c>
      <c r="E5">
        <v>961910</v>
      </c>
      <c r="F5">
        <v>1025142</v>
      </c>
      <c r="G5">
        <v>3705243</v>
      </c>
      <c r="H5">
        <v>987366</v>
      </c>
    </row>
    <row r="6" spans="1:8" x14ac:dyDescent="0.2">
      <c r="A6">
        <v>100000</v>
      </c>
      <c r="B6">
        <v>8</v>
      </c>
      <c r="C6">
        <v>1737417</v>
      </c>
      <c r="D6">
        <v>7617014</v>
      </c>
      <c r="E6">
        <v>1918697</v>
      </c>
      <c r="F6">
        <v>914026</v>
      </c>
      <c r="G6">
        <v>7345545</v>
      </c>
      <c r="H6">
        <v>1955217</v>
      </c>
    </row>
    <row r="7" spans="1:8" x14ac:dyDescent="0.2">
      <c r="A7">
        <v>100000</v>
      </c>
      <c r="B7">
        <v>16</v>
      </c>
      <c r="C7">
        <v>1776439</v>
      </c>
      <c r="D7">
        <v>12670200</v>
      </c>
      <c r="E7">
        <v>3910421</v>
      </c>
      <c r="F7">
        <v>1259810</v>
      </c>
      <c r="G7">
        <v>12444252</v>
      </c>
      <c r="H7">
        <v>4235425</v>
      </c>
    </row>
    <row r="8" spans="1:8" x14ac:dyDescent="0.2">
      <c r="A8">
        <v>100000</v>
      </c>
      <c r="B8">
        <v>32</v>
      </c>
      <c r="C8">
        <v>2837372</v>
      </c>
      <c r="D8">
        <v>23052823</v>
      </c>
      <c r="E8">
        <v>8699730</v>
      </c>
      <c r="F8">
        <v>2336760</v>
      </c>
      <c r="G8">
        <v>28357708</v>
      </c>
      <c r="H8">
        <v>10742689</v>
      </c>
    </row>
    <row r="9" spans="1:8" x14ac:dyDescent="0.2">
      <c r="A9">
        <v>100000</v>
      </c>
      <c r="B9">
        <v>64</v>
      </c>
      <c r="C9">
        <v>18435381</v>
      </c>
      <c r="D9">
        <v>44781703</v>
      </c>
      <c r="E9">
        <v>18237650</v>
      </c>
      <c r="F9">
        <v>16728171</v>
      </c>
      <c r="G9">
        <v>82013530</v>
      </c>
      <c r="H9">
        <v>51476258</v>
      </c>
    </row>
    <row r="10" spans="1:8" x14ac:dyDescent="0.2">
      <c r="A10">
        <v>100000</v>
      </c>
      <c r="B10">
        <v>128</v>
      </c>
      <c r="C10">
        <v>24503890</v>
      </c>
      <c r="D10">
        <v>86560831</v>
      </c>
      <c r="E10">
        <v>33422579</v>
      </c>
      <c r="F10">
        <v>23728559</v>
      </c>
      <c r="G10">
        <v>173527057</v>
      </c>
      <c r="H10">
        <v>124354571</v>
      </c>
    </row>
    <row r="12" spans="1:8" x14ac:dyDescent="0.2">
      <c r="C12" s="1" t="s">
        <v>18</v>
      </c>
    </row>
    <row r="13" spans="1:8" x14ac:dyDescent="0.2">
      <c r="A13" s="3" t="s">
        <v>17</v>
      </c>
    </row>
    <row r="14" spans="1:8" x14ac:dyDescent="0.2">
      <c r="A14">
        <f>A3</f>
        <v>100000</v>
      </c>
      <c r="B14">
        <f>B3</f>
        <v>1</v>
      </c>
      <c r="C14">
        <f>($A3*$B3*4)/C3</f>
        <v>0.25198390074858118</v>
      </c>
      <c r="D14">
        <f t="shared" ref="D14:H21" si="0">($A3*$B3*4)/D3</f>
        <v>0.23955753722873852</v>
      </c>
      <c r="E14">
        <f t="shared" si="0"/>
        <v>1.1807316403609496</v>
      </c>
      <c r="F14">
        <f t="shared" si="0"/>
        <v>0.47154741821894181</v>
      </c>
      <c r="G14">
        <f t="shared" si="0"/>
        <v>0.24073167986779015</v>
      </c>
      <c r="H14">
        <f t="shared" si="0"/>
        <v>1.2465874668096086</v>
      </c>
    </row>
    <row r="15" spans="1:8" x14ac:dyDescent="0.2">
      <c r="A15">
        <f t="shared" ref="A15:B21" si="1">A4</f>
        <v>100000</v>
      </c>
      <c r="B15">
        <f t="shared" si="1"/>
        <v>2</v>
      </c>
      <c r="C15">
        <f t="shared" ref="C15:C21" si="2">(A4*B4*4)/C4</f>
        <v>0.48765352704556941</v>
      </c>
      <c r="D15">
        <f t="shared" si="0"/>
        <v>0.34439308682537162</v>
      </c>
      <c r="E15">
        <f t="shared" si="0"/>
        <v>1.4907545267692928</v>
      </c>
      <c r="F15">
        <f t="shared" si="0"/>
        <v>0.8469005029530362</v>
      </c>
      <c r="G15">
        <f t="shared" si="0"/>
        <v>0.33324196949336388</v>
      </c>
      <c r="H15">
        <f t="shared" si="0"/>
        <v>1.5252127195114744</v>
      </c>
    </row>
    <row r="16" spans="1:8" x14ac:dyDescent="0.2">
      <c r="A16">
        <f t="shared" si="1"/>
        <v>100000</v>
      </c>
      <c r="B16">
        <f t="shared" si="1"/>
        <v>4</v>
      </c>
      <c r="C16">
        <f t="shared" si="2"/>
        <v>0.90694927205984055</v>
      </c>
      <c r="D16">
        <f t="shared" si="0"/>
        <v>0.35340028501732984</v>
      </c>
      <c r="E16">
        <f t="shared" si="0"/>
        <v>1.663357278747492</v>
      </c>
      <c r="F16">
        <f t="shared" si="0"/>
        <v>1.5607593874799783</v>
      </c>
      <c r="G16">
        <f t="shared" si="0"/>
        <v>0.43182053106908236</v>
      </c>
      <c r="H16">
        <f t="shared" si="0"/>
        <v>1.6204730565970471</v>
      </c>
    </row>
    <row r="17" spans="1:8" x14ac:dyDescent="0.2">
      <c r="A17">
        <f t="shared" si="1"/>
        <v>100000</v>
      </c>
      <c r="B17">
        <f t="shared" si="1"/>
        <v>8</v>
      </c>
      <c r="C17">
        <f t="shared" si="2"/>
        <v>1.8418146017910495</v>
      </c>
      <c r="D17">
        <f t="shared" si="0"/>
        <v>0.42011213317974733</v>
      </c>
      <c r="E17">
        <f t="shared" si="0"/>
        <v>1.6677985111771165</v>
      </c>
      <c r="F17">
        <f t="shared" si="0"/>
        <v>3.5009945012505113</v>
      </c>
      <c r="G17">
        <f t="shared" si="0"/>
        <v>0.43563819975236689</v>
      </c>
      <c r="H17">
        <f t="shared" si="0"/>
        <v>1.6366469808722</v>
      </c>
    </row>
    <row r="18" spans="1:8" x14ac:dyDescent="0.2">
      <c r="A18">
        <f t="shared" si="1"/>
        <v>100000</v>
      </c>
      <c r="B18">
        <f t="shared" si="1"/>
        <v>16</v>
      </c>
      <c r="C18">
        <f t="shared" si="2"/>
        <v>3.6027130681098534</v>
      </c>
      <c r="D18">
        <f t="shared" si="0"/>
        <v>0.50512225537087019</v>
      </c>
      <c r="E18">
        <f t="shared" si="0"/>
        <v>1.6366524218236349</v>
      </c>
      <c r="F18">
        <f t="shared" si="0"/>
        <v>5.0801311308848156</v>
      </c>
      <c r="G18">
        <f t="shared" si="0"/>
        <v>0.51429366746992911</v>
      </c>
      <c r="H18">
        <f t="shared" si="0"/>
        <v>1.5110644150232857</v>
      </c>
    </row>
    <row r="19" spans="1:8" x14ac:dyDescent="0.2">
      <c r="A19">
        <f t="shared" si="1"/>
        <v>100000</v>
      </c>
      <c r="B19">
        <f t="shared" si="1"/>
        <v>32</v>
      </c>
      <c r="C19">
        <f t="shared" si="2"/>
        <v>4.5112167174413509</v>
      </c>
      <c r="D19">
        <f t="shared" si="0"/>
        <v>0.55524653097800647</v>
      </c>
      <c r="E19">
        <f t="shared" si="0"/>
        <v>1.4713100291618246</v>
      </c>
      <c r="F19">
        <f t="shared" si="0"/>
        <v>5.4776699361509102</v>
      </c>
      <c r="G19">
        <f t="shared" si="0"/>
        <v>0.45137639473542784</v>
      </c>
      <c r="H19">
        <f t="shared" si="0"/>
        <v>1.1915080107038378</v>
      </c>
    </row>
    <row r="20" spans="1:8" x14ac:dyDescent="0.2">
      <c r="A20">
        <f t="shared" si="1"/>
        <v>100000</v>
      </c>
      <c r="B20">
        <f t="shared" si="1"/>
        <v>64</v>
      </c>
      <c r="C20">
        <f t="shared" si="2"/>
        <v>1.3886341703488525</v>
      </c>
      <c r="D20">
        <f t="shared" si="0"/>
        <v>0.57166204688553268</v>
      </c>
      <c r="E20">
        <f t="shared" si="0"/>
        <v>1.4036896200990807</v>
      </c>
      <c r="F20">
        <f t="shared" si="0"/>
        <v>1.5303526010105946</v>
      </c>
      <c r="G20">
        <f t="shared" si="0"/>
        <v>0.31214361825420756</v>
      </c>
      <c r="H20">
        <f t="shared" si="0"/>
        <v>0.49731664644310392</v>
      </c>
    </row>
    <row r="21" spans="1:8" x14ac:dyDescent="0.2">
      <c r="A21">
        <f t="shared" si="1"/>
        <v>100000</v>
      </c>
      <c r="B21">
        <f t="shared" si="1"/>
        <v>128</v>
      </c>
      <c r="C21">
        <f t="shared" si="2"/>
        <v>2.0894641626288726</v>
      </c>
      <c r="D21">
        <f t="shared" si="0"/>
        <v>0.59149154887387811</v>
      </c>
      <c r="E21">
        <f t="shared" si="0"/>
        <v>1.5318985408038082</v>
      </c>
      <c r="F21">
        <f t="shared" si="0"/>
        <v>2.1577374336132253</v>
      </c>
      <c r="G21">
        <f t="shared" si="0"/>
        <v>0.29505485130194997</v>
      </c>
      <c r="H21">
        <f t="shared" si="0"/>
        <v>0.41172591878428016</v>
      </c>
    </row>
    <row r="23" spans="1:8" x14ac:dyDescent="0.2">
      <c r="A23" s="3" t="s">
        <v>16</v>
      </c>
    </row>
    <row r="24" spans="1:8" x14ac:dyDescent="0.2">
      <c r="A24">
        <f>A14</f>
        <v>100000</v>
      </c>
      <c r="B24">
        <f>B14</f>
        <v>1</v>
      </c>
      <c r="C24" s="2">
        <f>C14*1000000/1048576</f>
        <v>0.24031057429178351</v>
      </c>
      <c r="D24" s="2">
        <f t="shared" ref="D24:H24" si="3">D14*1000000/1048576</f>
        <v>0.22845987055658198</v>
      </c>
      <c r="E24" s="2">
        <f t="shared" si="3"/>
        <v>1.1260334399804588</v>
      </c>
      <c r="F24" s="2">
        <f t="shared" si="3"/>
        <v>0.44970266172308138</v>
      </c>
      <c r="G24" s="2">
        <f t="shared" si="3"/>
        <v>0.22957962023524298</v>
      </c>
      <c r="H24" s="2">
        <f t="shared" si="3"/>
        <v>1.1888384502502525</v>
      </c>
    </row>
    <row r="25" spans="1:8" x14ac:dyDescent="0.2">
      <c r="A25">
        <f t="shared" ref="A25:B31" si="4">A15</f>
        <v>100000</v>
      </c>
      <c r="B25">
        <f t="shared" si="4"/>
        <v>2</v>
      </c>
      <c r="C25" s="2">
        <f t="shared" ref="C25:H31" si="5">C15*1000000/1048576</f>
        <v>0.46506264404828018</v>
      </c>
      <c r="D25" s="2">
        <f t="shared" si="5"/>
        <v>0.32843884165322457</v>
      </c>
      <c r="E25" s="2">
        <f t="shared" si="5"/>
        <v>1.421694304246228</v>
      </c>
      <c r="F25" s="2">
        <f t="shared" si="5"/>
        <v>0.80766725821784613</v>
      </c>
      <c r="G25" s="2">
        <f t="shared" si="5"/>
        <v>0.3178043074544562</v>
      </c>
      <c r="H25" s="2">
        <f t="shared" si="5"/>
        <v>1.4545561976542229</v>
      </c>
    </row>
    <row r="26" spans="1:8" x14ac:dyDescent="0.2">
      <c r="A26">
        <f t="shared" si="4"/>
        <v>100000</v>
      </c>
      <c r="B26">
        <f t="shared" si="4"/>
        <v>4</v>
      </c>
      <c r="C26" s="2">
        <f t="shared" si="5"/>
        <v>0.86493422704681444</v>
      </c>
      <c r="D26" s="2">
        <f t="shared" si="5"/>
        <v>0.33702877523167596</v>
      </c>
      <c r="E26" s="2">
        <f t="shared" si="5"/>
        <v>1.5863011157488747</v>
      </c>
      <c r="F26" s="2">
        <f t="shared" si="5"/>
        <v>1.4884561419296058</v>
      </c>
      <c r="G26" s="2">
        <f t="shared" si="5"/>
        <v>0.41181614977749098</v>
      </c>
      <c r="H26" s="2">
        <f t="shared" si="5"/>
        <v>1.5454035345049353</v>
      </c>
    </row>
    <row r="27" spans="1:8" x14ac:dyDescent="0.2">
      <c r="A27">
        <f t="shared" si="4"/>
        <v>100000</v>
      </c>
      <c r="B27">
        <f t="shared" si="4"/>
        <v>8</v>
      </c>
      <c r="C27" s="2">
        <f t="shared" si="5"/>
        <v>1.7564912813101288</v>
      </c>
      <c r="D27" s="2">
        <f t="shared" si="5"/>
        <v>0.40065015142416699</v>
      </c>
      <c r="E27" s="2">
        <f t="shared" si="5"/>
        <v>1.5905366050501981</v>
      </c>
      <c r="F27" s="2">
        <f t="shared" si="5"/>
        <v>3.3388085377221213</v>
      </c>
      <c r="G27" s="2">
        <f t="shared" si="5"/>
        <v>0.41545696234928786</v>
      </c>
      <c r="H27" s="2">
        <f t="shared" si="5"/>
        <v>1.5608281906816481</v>
      </c>
    </row>
    <row r="28" spans="1:8" x14ac:dyDescent="0.2">
      <c r="A28">
        <f t="shared" si="4"/>
        <v>100000</v>
      </c>
      <c r="B28">
        <f t="shared" si="4"/>
        <v>16</v>
      </c>
      <c r="C28" s="2">
        <f t="shared" si="5"/>
        <v>3.4358149224375278</v>
      </c>
      <c r="D28" s="2">
        <f t="shared" si="5"/>
        <v>0.48172212159239786</v>
      </c>
      <c r="E28" s="2">
        <f t="shared" si="5"/>
        <v>1.5608333795772886</v>
      </c>
      <c r="F28" s="2">
        <f t="shared" si="5"/>
        <v>4.8447905835006866</v>
      </c>
      <c r="G28" s="2">
        <f t="shared" si="5"/>
        <v>0.49046866175644788</v>
      </c>
      <c r="H28" s="2">
        <f t="shared" si="5"/>
        <v>1.441063323043142</v>
      </c>
    </row>
    <row r="29" spans="1:8" x14ac:dyDescent="0.2">
      <c r="A29">
        <f t="shared" si="4"/>
        <v>100000</v>
      </c>
      <c r="B29">
        <f t="shared" si="4"/>
        <v>32</v>
      </c>
      <c r="C29" s="2">
        <f t="shared" si="5"/>
        <v>4.3022315191663276</v>
      </c>
      <c r="D29" s="2">
        <f t="shared" si="5"/>
        <v>0.52952435586739199</v>
      </c>
      <c r="E29" s="2">
        <f t="shared" si="5"/>
        <v>1.4031505862825628</v>
      </c>
      <c r="F29" s="2">
        <f t="shared" si="5"/>
        <v>5.2239131318577865</v>
      </c>
      <c r="G29" s="2">
        <f t="shared" si="5"/>
        <v>0.43046607469122683</v>
      </c>
      <c r="H29" s="2">
        <f t="shared" si="5"/>
        <v>1.1363105876005533</v>
      </c>
    </row>
    <row r="30" spans="1:8" x14ac:dyDescent="0.2">
      <c r="A30">
        <f t="shared" si="4"/>
        <v>100000</v>
      </c>
      <c r="B30">
        <f t="shared" si="4"/>
        <v>64</v>
      </c>
      <c r="C30" s="2">
        <f t="shared" si="5"/>
        <v>1.3243047431458019</v>
      </c>
      <c r="D30" s="2">
        <f t="shared" si="5"/>
        <v>0.54517941177895801</v>
      </c>
      <c r="E30" s="2">
        <f t="shared" si="5"/>
        <v>1.3386627388945396</v>
      </c>
      <c r="F30" s="2">
        <f t="shared" si="5"/>
        <v>1.4594579706293054</v>
      </c>
      <c r="G30" s="2">
        <f t="shared" si="5"/>
        <v>0.29768335175915484</v>
      </c>
      <c r="H30" s="2">
        <f t="shared" si="5"/>
        <v>0.47427811283407584</v>
      </c>
    </row>
    <row r="31" spans="1:8" x14ac:dyDescent="0.2">
      <c r="A31">
        <f t="shared" si="4"/>
        <v>100000</v>
      </c>
      <c r="B31">
        <f t="shared" si="4"/>
        <v>128</v>
      </c>
      <c r="C31" s="2">
        <f t="shared" si="5"/>
        <v>1.9926683069504476</v>
      </c>
      <c r="D31" s="2">
        <f t="shared" si="5"/>
        <v>0.56409029853236969</v>
      </c>
      <c r="E31" s="2">
        <f t="shared" si="5"/>
        <v>1.4609322937048037</v>
      </c>
      <c r="F31" s="2">
        <f t="shared" si="5"/>
        <v>2.0577787719852689</v>
      </c>
      <c r="G31" s="2">
        <f t="shared" si="5"/>
        <v>0.2813862336177349</v>
      </c>
      <c r="H31" s="2">
        <f t="shared" si="5"/>
        <v>0.39265243414333362</v>
      </c>
    </row>
    <row r="33" spans="1:8" x14ac:dyDescent="0.2">
      <c r="C33" s="1" t="s">
        <v>31</v>
      </c>
    </row>
    <row r="34" spans="1:8" x14ac:dyDescent="0.2">
      <c r="A34" s="3" t="s">
        <v>30</v>
      </c>
    </row>
    <row r="35" spans="1:8" x14ac:dyDescent="0.2">
      <c r="A35">
        <f>A24</f>
        <v>100000</v>
      </c>
      <c r="B35">
        <f>B24</f>
        <v>1</v>
      </c>
      <c r="C35" s="4">
        <f>($A35*$B35)/C3*1000000000</f>
        <v>62995975.187145293</v>
      </c>
      <c r="D35" s="4">
        <f t="shared" ref="D35:H35" si="6">($A35*$B35)/D3*1000000000</f>
        <v>59889384.307184629</v>
      </c>
      <c r="E35" s="4">
        <f t="shared" si="6"/>
        <v>295182910.09023738</v>
      </c>
      <c r="F35" s="4">
        <f t="shared" si="6"/>
        <v>117886854.55473545</v>
      </c>
      <c r="G35" s="4">
        <f t="shared" si="6"/>
        <v>60182919.966947541</v>
      </c>
      <c r="H35" s="4">
        <f t="shared" si="6"/>
        <v>311646866.70240217</v>
      </c>
    </row>
    <row r="36" spans="1:8" x14ac:dyDescent="0.2">
      <c r="A36">
        <f t="shared" ref="A36:B36" si="7">A25</f>
        <v>100000</v>
      </c>
      <c r="B36">
        <f t="shared" si="7"/>
        <v>2</v>
      </c>
      <c r="C36" s="4">
        <f t="shared" ref="C36:H42" si="8">($A36*$B36)/C4*1000000000</f>
        <v>121913381.76139235</v>
      </c>
      <c r="D36" s="4">
        <f t="shared" si="8"/>
        <v>86098271.706342906</v>
      </c>
      <c r="E36" s="4">
        <f t="shared" si="8"/>
        <v>372688631.69232321</v>
      </c>
      <c r="F36" s="4">
        <f t="shared" si="8"/>
        <v>211725125.73825905</v>
      </c>
      <c r="G36" s="4">
        <f t="shared" si="8"/>
        <v>83310492.373340964</v>
      </c>
      <c r="H36" s="4">
        <f t="shared" si="8"/>
        <v>381303179.87786859</v>
      </c>
    </row>
    <row r="37" spans="1:8" x14ac:dyDescent="0.2">
      <c r="A37">
        <f t="shared" ref="A37:B37" si="9">A26</f>
        <v>100000</v>
      </c>
      <c r="B37">
        <f t="shared" si="9"/>
        <v>4</v>
      </c>
      <c r="C37" s="4">
        <f t="shared" si="8"/>
        <v>226737318.01496014</v>
      </c>
      <c r="D37" s="4">
        <f t="shared" si="8"/>
        <v>88350071.254332453</v>
      </c>
      <c r="E37" s="4">
        <f t="shared" si="8"/>
        <v>415839319.68687296</v>
      </c>
      <c r="F37" s="4">
        <f t="shared" si="8"/>
        <v>390189846.86999458</v>
      </c>
      <c r="G37" s="4">
        <f t="shared" si="8"/>
        <v>107955132.76727059</v>
      </c>
      <c r="H37" s="4">
        <f t="shared" si="8"/>
        <v>405118264.14926177</v>
      </c>
    </row>
    <row r="38" spans="1:8" x14ac:dyDescent="0.2">
      <c r="A38">
        <f t="shared" ref="A38:B38" si="10">A27</f>
        <v>100000</v>
      </c>
      <c r="B38">
        <f t="shared" si="10"/>
        <v>8</v>
      </c>
      <c r="C38" s="4">
        <f t="shared" si="8"/>
        <v>460453650.44776237</v>
      </c>
      <c r="D38" s="4">
        <f t="shared" si="8"/>
        <v>105028033.29493684</v>
      </c>
      <c r="E38" s="4">
        <f t="shared" si="8"/>
        <v>416949627.79427916</v>
      </c>
      <c r="F38" s="4">
        <f t="shared" si="8"/>
        <v>875248625.31262779</v>
      </c>
      <c r="G38" s="4">
        <f t="shared" si="8"/>
        <v>108909549.93809173</v>
      </c>
      <c r="H38" s="4">
        <f t="shared" si="8"/>
        <v>409161745.21805</v>
      </c>
    </row>
    <row r="39" spans="1:8" x14ac:dyDescent="0.2">
      <c r="A39">
        <f t="shared" ref="A39:B39" si="11">A28</f>
        <v>100000</v>
      </c>
      <c r="B39">
        <f t="shared" si="11"/>
        <v>16</v>
      </c>
      <c r="C39" s="4">
        <f t="shared" si="8"/>
        <v>900678267.02746332</v>
      </c>
      <c r="D39" s="4">
        <f t="shared" si="8"/>
        <v>126280563.84271754</v>
      </c>
      <c r="E39" s="4">
        <f t="shared" si="8"/>
        <v>409163105.45590872</v>
      </c>
      <c r="F39" s="4">
        <f t="shared" si="8"/>
        <v>1270032782.7212038</v>
      </c>
      <c r="G39" s="4">
        <f t="shared" si="8"/>
        <v>128573416.86748227</v>
      </c>
      <c r="H39" s="4">
        <f t="shared" si="8"/>
        <v>377766103.75582141</v>
      </c>
    </row>
    <row r="40" spans="1:8" x14ac:dyDescent="0.2">
      <c r="A40">
        <f t="shared" ref="A40:B40" si="12">A29</f>
        <v>100000</v>
      </c>
      <c r="B40">
        <f t="shared" si="12"/>
        <v>32</v>
      </c>
      <c r="C40" s="4">
        <f t="shared" si="8"/>
        <v>1127804179.3603377</v>
      </c>
      <c r="D40" s="4">
        <f t="shared" si="8"/>
        <v>138811632.74450162</v>
      </c>
      <c r="E40" s="4">
        <f t="shared" si="8"/>
        <v>367827507.29045618</v>
      </c>
      <c r="F40" s="4">
        <f t="shared" si="8"/>
        <v>1369417484.0377276</v>
      </c>
      <c r="G40" s="4">
        <f t="shared" si="8"/>
        <v>112844098.68385696</v>
      </c>
      <c r="H40" s="4">
        <f t="shared" si="8"/>
        <v>297877002.67595947</v>
      </c>
    </row>
    <row r="41" spans="1:8" x14ac:dyDescent="0.2">
      <c r="A41">
        <f t="shared" ref="A41:B41" si="13">A30</f>
        <v>100000</v>
      </c>
      <c r="B41">
        <f t="shared" si="13"/>
        <v>64</v>
      </c>
      <c r="C41" s="4">
        <f t="shared" si="8"/>
        <v>347158542.5872131</v>
      </c>
      <c r="D41" s="4">
        <f t="shared" si="8"/>
        <v>142915511.72138318</v>
      </c>
      <c r="E41" s="4">
        <f t="shared" si="8"/>
        <v>350922405.0247702</v>
      </c>
      <c r="F41" s="4">
        <f t="shared" si="8"/>
        <v>382588150.25264865</v>
      </c>
      <c r="G41" s="4">
        <f t="shared" si="8"/>
        <v>78035904.563551888</v>
      </c>
      <c r="H41" s="4">
        <f t="shared" si="8"/>
        <v>124329161.61077598</v>
      </c>
    </row>
    <row r="42" spans="1:8" x14ac:dyDescent="0.2">
      <c r="A42">
        <f t="shared" ref="A42:B42" si="14">A31</f>
        <v>100000</v>
      </c>
      <c r="B42">
        <f t="shared" si="14"/>
        <v>128</v>
      </c>
      <c r="C42" s="4">
        <f t="shared" si="8"/>
        <v>522366040.65721816</v>
      </c>
      <c r="D42" s="4">
        <f t="shared" si="8"/>
        <v>147872887.21846953</v>
      </c>
      <c r="E42" s="4">
        <f t="shared" si="8"/>
        <v>382974635.20095205</v>
      </c>
      <c r="F42" s="4">
        <f t="shared" si="8"/>
        <v>539434358.40330637</v>
      </c>
      <c r="G42" s="4">
        <f t="shared" si="8"/>
        <v>73763712.825487494</v>
      </c>
      <c r="H42" s="4">
        <f t="shared" si="8"/>
        <v>102931479.69607005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C2" zoomScale="99" zoomScaleNormal="41" zoomScalePageLayoutView="41" workbookViewId="0">
      <selection sqref="A1:XFD1"/>
    </sheetView>
  </sheetViews>
  <sheetFormatPr baseColWidth="10" defaultRowHeight="16" x14ac:dyDescent="0.2"/>
  <cols>
    <col min="1" max="1" width="11.164062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2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2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2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2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2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2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2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2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2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2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2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2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2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2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($A45)/C2*1000000000</f>
        <v>69752615.374313459</v>
      </c>
      <c r="D45" s="4">
        <f t="shared" ref="D45:H45" si="34">($A45)/D2*1000000000</f>
        <v>78969168.067711323</v>
      </c>
      <c r="E45" s="4">
        <f t="shared" si="34"/>
        <v>300284970.43694466</v>
      </c>
      <c r="F45" s="4">
        <f t="shared" si="34"/>
        <v>98973055.575350165</v>
      </c>
      <c r="G45" s="4">
        <f t="shared" si="34"/>
        <v>85572479.890467227</v>
      </c>
      <c r="H45" s="4">
        <f t="shared" si="34"/>
        <v>243556114.11091056</v>
      </c>
    </row>
    <row r="46" spans="1:8" x14ac:dyDescent="0.2">
      <c r="A46">
        <f t="shared" ref="A46:B46" si="35">A34</f>
        <v>100000</v>
      </c>
      <c r="B46">
        <f t="shared" si="35"/>
        <v>2</v>
      </c>
      <c r="C46" s="4">
        <f t="shared" ref="C46:H52" si="36">($A46)/C3*1000000000</f>
        <v>71798487.493062481</v>
      </c>
      <c r="D46" s="4">
        <f t="shared" si="36"/>
        <v>51918788.630823664</v>
      </c>
      <c r="E46" s="4">
        <f t="shared" si="36"/>
        <v>185553887.63227674</v>
      </c>
      <c r="F46" s="4">
        <f t="shared" si="36"/>
        <v>109935533.80297793</v>
      </c>
      <c r="G46" s="4">
        <f t="shared" si="36"/>
        <v>60894886.899926558</v>
      </c>
      <c r="H46" s="4">
        <f t="shared" si="36"/>
        <v>155987988.92485279</v>
      </c>
    </row>
    <row r="47" spans="1:8" x14ac:dyDescent="0.2">
      <c r="A47">
        <f t="shared" ref="A47:B47" si="37">A35</f>
        <v>100000</v>
      </c>
      <c r="B47">
        <f t="shared" si="37"/>
        <v>4</v>
      </c>
      <c r="C47" s="4">
        <f t="shared" si="36"/>
        <v>84133230.017726868</v>
      </c>
      <c r="D47" s="4">
        <f t="shared" si="36"/>
        <v>36139087.784373961</v>
      </c>
      <c r="E47" s="4">
        <f t="shared" si="36"/>
        <v>97278251.793081373</v>
      </c>
      <c r="F47" s="4">
        <f t="shared" si="36"/>
        <v>129759413.0722228</v>
      </c>
      <c r="G47" s="4">
        <f t="shared" si="36"/>
        <v>33206352.24235855</v>
      </c>
      <c r="H47" s="4">
        <f t="shared" si="36"/>
        <v>88833772.46828191</v>
      </c>
    </row>
    <row r="48" spans="1:8" x14ac:dyDescent="0.2">
      <c r="A48">
        <f t="shared" ref="A48:B48" si="38">A36</f>
        <v>100000</v>
      </c>
      <c r="B48">
        <f t="shared" si="38"/>
        <v>8</v>
      </c>
      <c r="C48" s="4">
        <f t="shared" si="36"/>
        <v>72890281.903165266</v>
      </c>
      <c r="D48" s="4">
        <f t="shared" si="36"/>
        <v>20370440.535221104</v>
      </c>
      <c r="E48" s="4">
        <f t="shared" si="36"/>
        <v>49110510.435001262</v>
      </c>
      <c r="F48" s="4">
        <f t="shared" si="36"/>
        <v>105588035.60850912</v>
      </c>
      <c r="G48" s="4">
        <f t="shared" si="36"/>
        <v>19831452.485327207</v>
      </c>
      <c r="H48" s="4">
        <f t="shared" si="36"/>
        <v>34872038.797235489</v>
      </c>
    </row>
    <row r="49" spans="1:8" x14ac:dyDescent="0.2">
      <c r="A49">
        <f t="shared" ref="A49:B49" si="39">A37</f>
        <v>100000</v>
      </c>
      <c r="B49">
        <f t="shared" si="39"/>
        <v>16</v>
      </c>
      <c r="C49" s="4">
        <f t="shared" si="36"/>
        <v>25751957.148743305</v>
      </c>
      <c r="D49" s="4">
        <f t="shared" si="36"/>
        <v>9329231.0838411469</v>
      </c>
      <c r="E49" s="4">
        <f t="shared" si="36"/>
        <v>24460930.024128262</v>
      </c>
      <c r="F49" s="4">
        <f t="shared" si="36"/>
        <v>50104995.017058246</v>
      </c>
      <c r="G49" s="4">
        <f t="shared" si="36"/>
        <v>8105104.4002287583</v>
      </c>
      <c r="H49" s="4">
        <f t="shared" si="36"/>
        <v>16204007.153745079</v>
      </c>
    </row>
    <row r="50" spans="1:8" x14ac:dyDescent="0.2">
      <c r="A50">
        <f t="shared" ref="A50:B50" si="40">A38</f>
        <v>100000</v>
      </c>
      <c r="B50">
        <f t="shared" si="40"/>
        <v>32</v>
      </c>
      <c r="C50" s="4">
        <f t="shared" si="36"/>
        <v>30775679.457757149</v>
      </c>
      <c r="D50" s="4">
        <f t="shared" si="36"/>
        <v>3959099.9635525257</v>
      </c>
      <c r="E50" s="4">
        <f t="shared" si="36"/>
        <v>11256444.314369977</v>
      </c>
      <c r="F50" s="4">
        <f t="shared" si="36"/>
        <v>33228331.804830071</v>
      </c>
      <c r="G50" s="4">
        <f t="shared" si="36"/>
        <v>3307162.1060074433</v>
      </c>
      <c r="H50" s="4">
        <f t="shared" si="36"/>
        <v>9542828.8361002933</v>
      </c>
    </row>
    <row r="51" spans="1:8" x14ac:dyDescent="0.2">
      <c r="A51">
        <f t="shared" ref="A51:B51" si="41">A39</f>
        <v>100000</v>
      </c>
      <c r="B51">
        <f t="shared" si="41"/>
        <v>64</v>
      </c>
      <c r="C51" s="4">
        <f t="shared" si="36"/>
        <v>15718184.273076415</v>
      </c>
      <c r="D51" s="4">
        <f t="shared" si="36"/>
        <v>2311502.9447622914</v>
      </c>
      <c r="E51" s="4">
        <f t="shared" si="36"/>
        <v>5081632.3585339608</v>
      </c>
      <c r="F51" s="4">
        <f t="shared" si="36"/>
        <v>19759405.526429094</v>
      </c>
      <c r="G51" s="4">
        <f t="shared" si="36"/>
        <v>2517582.1644409145</v>
      </c>
      <c r="H51" s="4">
        <f t="shared" si="36"/>
        <v>3821750.0611384469</v>
      </c>
    </row>
    <row r="52" spans="1:8" x14ac:dyDescent="0.2">
      <c r="A52">
        <f t="shared" ref="A52:B52" si="42">A40</f>
        <v>100000</v>
      </c>
      <c r="B52">
        <f t="shared" si="42"/>
        <v>128</v>
      </c>
      <c r="C52" s="4">
        <f t="shared" si="36"/>
        <v>12009545.186514242</v>
      </c>
      <c r="D52" s="4">
        <f t="shared" si="36"/>
        <v>1291128.3780308205</v>
      </c>
      <c r="E52" s="4">
        <f t="shared" si="36"/>
        <v>2423181.7461912916</v>
      </c>
      <c r="F52" s="4">
        <f t="shared" si="36"/>
        <v>10569532.940794973</v>
      </c>
      <c r="G52" s="4">
        <f t="shared" si="36"/>
        <v>945381.65274759196</v>
      </c>
      <c r="H52" s="4">
        <f t="shared" si="36"/>
        <v>1739798.6384892592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72" zoomScaleNormal="41" zoomScalePageLayoutView="41" workbookViewId="0">
      <selection activeCell="AX26" sqref="AX26"/>
    </sheetView>
  </sheetViews>
  <sheetFormatPr baseColWidth="10" defaultRowHeight="16" x14ac:dyDescent="0.2"/>
  <cols>
    <col min="1" max="2" width="8.33203125" customWidth="1"/>
    <col min="3" max="3" width="31.6640625" customWidth="1"/>
    <col min="4" max="4" width="29.164062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4" x14ac:dyDescent="0.2">
      <c r="A1" t="s">
        <v>0</v>
      </c>
      <c r="B1" t="s">
        <v>1</v>
      </c>
      <c r="C1" t="s">
        <v>32</v>
      </c>
      <c r="D1" t="s">
        <v>33</v>
      </c>
    </row>
    <row r="2" spans="1:4" x14ac:dyDescent="0.2">
      <c r="A2">
        <v>100000</v>
      </c>
      <c r="B2">
        <v>1</v>
      </c>
      <c r="C2">
        <v>1949141</v>
      </c>
      <c r="D2">
        <v>1980263</v>
      </c>
    </row>
    <row r="3" spans="1:4" x14ac:dyDescent="0.2">
      <c r="A3">
        <v>100000</v>
      </c>
      <c r="B3">
        <v>2</v>
      </c>
      <c r="C3">
        <v>2290324</v>
      </c>
      <c r="D3">
        <v>3826539</v>
      </c>
    </row>
    <row r="4" spans="1:4" x14ac:dyDescent="0.2">
      <c r="A4">
        <v>100000</v>
      </c>
      <c r="B4">
        <v>4</v>
      </c>
      <c r="C4">
        <v>2530195</v>
      </c>
      <c r="D4">
        <v>8319746</v>
      </c>
    </row>
    <row r="5" spans="1:4" x14ac:dyDescent="0.2">
      <c r="A5">
        <v>100000</v>
      </c>
      <c r="B5">
        <v>8</v>
      </c>
      <c r="C5">
        <v>2942194</v>
      </c>
      <c r="D5">
        <v>16649191</v>
      </c>
    </row>
    <row r="6" spans="1:4" x14ac:dyDescent="0.2">
      <c r="A6">
        <v>100000</v>
      </c>
      <c r="B6">
        <v>16</v>
      </c>
      <c r="C6">
        <v>2992632</v>
      </c>
      <c r="D6">
        <v>35729557</v>
      </c>
    </row>
    <row r="7" spans="1:4" x14ac:dyDescent="0.2">
      <c r="A7">
        <v>100000</v>
      </c>
      <c r="B7">
        <v>32</v>
      </c>
      <c r="C7">
        <v>4313461</v>
      </c>
      <c r="D7">
        <v>75798272</v>
      </c>
    </row>
    <row r="8" spans="1:4" x14ac:dyDescent="0.2">
      <c r="A8">
        <v>100000</v>
      </c>
      <c r="B8">
        <v>64</v>
      </c>
      <c r="C8">
        <v>8119776</v>
      </c>
      <c r="D8">
        <v>155172260</v>
      </c>
    </row>
    <row r="9" spans="1:4" x14ac:dyDescent="0.2">
      <c r="A9">
        <v>100000</v>
      </c>
      <c r="B9">
        <v>128</v>
      </c>
      <c r="C9">
        <v>13964104</v>
      </c>
      <c r="D9">
        <v>315769455</v>
      </c>
    </row>
    <row r="11" spans="1:4" x14ac:dyDescent="0.2">
      <c r="C11" s="1" t="s">
        <v>18</v>
      </c>
    </row>
    <row r="12" spans="1:4" x14ac:dyDescent="0.2">
      <c r="A12" t="s">
        <v>17</v>
      </c>
    </row>
    <row r="13" spans="1:4" x14ac:dyDescent="0.2">
      <c r="A13">
        <f>A2</f>
        <v>100000</v>
      </c>
      <c r="B13">
        <f>B2</f>
        <v>1</v>
      </c>
      <c r="C13">
        <f>($A2*$B2*4)/C2</f>
        <v>0.20521860655540056</v>
      </c>
      <c r="D13">
        <f t="shared" ref="D13:D20" si="0">($A2*$B2*4)/D2</f>
        <v>0.20199337158751135</v>
      </c>
    </row>
    <row r="14" spans="1:4" x14ac:dyDescent="0.2">
      <c r="A14">
        <f t="shared" ref="A14:B20" si="1">A3</f>
        <v>100000</v>
      </c>
      <c r="B14">
        <f t="shared" si="1"/>
        <v>2</v>
      </c>
      <c r="C14">
        <f t="shared" ref="C14:C20" si="2">(A3*B3*4)/C3</f>
        <v>0.34929555818303437</v>
      </c>
      <c r="D14">
        <f t="shared" si="0"/>
        <v>0.20906620839353787</v>
      </c>
    </row>
    <row r="15" spans="1:4" x14ac:dyDescent="0.2">
      <c r="A15">
        <f t="shared" si="1"/>
        <v>100000</v>
      </c>
      <c r="B15">
        <f t="shared" si="1"/>
        <v>4</v>
      </c>
      <c r="C15">
        <f t="shared" si="2"/>
        <v>0.63236232780477397</v>
      </c>
      <c r="D15">
        <f t="shared" si="0"/>
        <v>0.19231356341888323</v>
      </c>
    </row>
    <row r="16" spans="1:4" x14ac:dyDescent="0.2">
      <c r="A16">
        <f t="shared" si="1"/>
        <v>100000</v>
      </c>
      <c r="B16">
        <f t="shared" si="1"/>
        <v>8</v>
      </c>
      <c r="C16">
        <f t="shared" si="2"/>
        <v>1.0876237256958583</v>
      </c>
      <c r="D16">
        <f t="shared" si="0"/>
        <v>0.19220153099330772</v>
      </c>
    </row>
    <row r="17" spans="1:8" x14ac:dyDescent="0.2">
      <c r="A17">
        <f t="shared" si="1"/>
        <v>100000</v>
      </c>
      <c r="B17">
        <f t="shared" si="1"/>
        <v>16</v>
      </c>
      <c r="C17">
        <f t="shared" si="2"/>
        <v>2.1385856998120718</v>
      </c>
      <c r="D17">
        <f t="shared" si="0"/>
        <v>0.17912340754742634</v>
      </c>
    </row>
    <row r="18" spans="1:8" x14ac:dyDescent="0.2">
      <c r="A18">
        <f t="shared" si="1"/>
        <v>100000</v>
      </c>
      <c r="B18">
        <f t="shared" si="1"/>
        <v>32</v>
      </c>
      <c r="C18">
        <f t="shared" si="2"/>
        <v>2.9674546727094553</v>
      </c>
      <c r="D18">
        <f t="shared" si="0"/>
        <v>0.16886928504122098</v>
      </c>
    </row>
    <row r="19" spans="1:8" x14ac:dyDescent="0.2">
      <c r="A19">
        <f t="shared" si="1"/>
        <v>100000</v>
      </c>
      <c r="B19">
        <f t="shared" si="1"/>
        <v>64</v>
      </c>
      <c r="C19">
        <f t="shared" si="2"/>
        <v>3.1527963332978644</v>
      </c>
      <c r="D19">
        <f t="shared" si="0"/>
        <v>0.16497794128924848</v>
      </c>
    </row>
    <row r="20" spans="1:8" x14ac:dyDescent="0.2">
      <c r="A20">
        <f t="shared" si="1"/>
        <v>100000</v>
      </c>
      <c r="B20">
        <f t="shared" si="1"/>
        <v>128</v>
      </c>
      <c r="C20">
        <f t="shared" si="2"/>
        <v>3.6665438756399982</v>
      </c>
      <c r="D20">
        <f t="shared" si="0"/>
        <v>0.16214361202225847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0.19571171432056481</v>
      </c>
      <c r="D23" s="2">
        <f t="shared" ref="D23" si="3">D13*1000000/1048576</f>
        <v>0.19263589056731353</v>
      </c>
      <c r="E23" s="2"/>
      <c r="F23" s="2"/>
      <c r="G23" s="2"/>
      <c r="H23" s="2"/>
    </row>
    <row r="24" spans="1:8" x14ac:dyDescent="0.2">
      <c r="A24">
        <f t="shared" ref="A24:B30" si="4">A14</f>
        <v>100000</v>
      </c>
      <c r="B24">
        <f t="shared" si="4"/>
        <v>2</v>
      </c>
      <c r="C24" s="2">
        <f t="shared" ref="C24:D30" si="5">C14*1000000/1048576</f>
        <v>0.33311420267394481</v>
      </c>
      <c r="D24" s="2">
        <f t="shared" si="5"/>
        <v>0.19938107337335384</v>
      </c>
      <c r="E24" s="2"/>
      <c r="F24" s="2"/>
      <c r="G24" s="2"/>
      <c r="H24" s="2"/>
    </row>
    <row r="25" spans="1:8" x14ac:dyDescent="0.2">
      <c r="A25">
        <f t="shared" si="4"/>
        <v>100000</v>
      </c>
      <c r="B25">
        <f t="shared" si="4"/>
        <v>4</v>
      </c>
      <c r="C25" s="2">
        <f t="shared" si="5"/>
        <v>0.60306771069028275</v>
      </c>
      <c r="D25" s="2">
        <f t="shared" si="5"/>
        <v>0.18340450612915346</v>
      </c>
      <c r="E25" s="2"/>
      <c r="F25" s="2"/>
      <c r="G25" s="2"/>
      <c r="H25" s="2"/>
    </row>
    <row r="26" spans="1:8" x14ac:dyDescent="0.2">
      <c r="A26">
        <f t="shared" si="4"/>
        <v>100000</v>
      </c>
      <c r="B26">
        <f t="shared" si="4"/>
        <v>8</v>
      </c>
      <c r="C26" s="2">
        <f t="shared" si="5"/>
        <v>1.0372388131102164</v>
      </c>
      <c r="D26" s="2">
        <f t="shared" si="5"/>
        <v>0.18329766368227743</v>
      </c>
      <c r="E26" s="2"/>
      <c r="F26" s="2"/>
      <c r="G26" s="2"/>
      <c r="H26" s="2"/>
    </row>
    <row r="27" spans="1:8" x14ac:dyDescent="0.2">
      <c r="A27">
        <f t="shared" si="4"/>
        <v>100000</v>
      </c>
      <c r="B27">
        <f t="shared" si="4"/>
        <v>16</v>
      </c>
      <c r="C27" s="2">
        <f t="shared" si="5"/>
        <v>2.0395142553444594</v>
      </c>
      <c r="D27" s="2">
        <f t="shared" si="5"/>
        <v>0.17082539324514995</v>
      </c>
      <c r="E27" s="2"/>
      <c r="F27" s="2"/>
      <c r="G27" s="2"/>
      <c r="H27" s="2"/>
    </row>
    <row r="28" spans="1:8" x14ac:dyDescent="0.2">
      <c r="A28">
        <f t="shared" si="4"/>
        <v>100000</v>
      </c>
      <c r="B28">
        <f t="shared" si="4"/>
        <v>32</v>
      </c>
      <c r="C28" s="2">
        <f t="shared" si="5"/>
        <v>2.8299853064627221</v>
      </c>
      <c r="D28" s="2">
        <f t="shared" si="5"/>
        <v>0.1610462999736986</v>
      </c>
      <c r="E28" s="2"/>
      <c r="F28" s="2"/>
      <c r="G28" s="2"/>
      <c r="H28" s="2"/>
    </row>
    <row r="29" spans="1:8" x14ac:dyDescent="0.2">
      <c r="A29">
        <f t="shared" si="4"/>
        <v>100000</v>
      </c>
      <c r="B29">
        <f t="shared" si="4"/>
        <v>64</v>
      </c>
      <c r="C29" s="2">
        <f t="shared" si="5"/>
        <v>3.0067408879259725</v>
      </c>
      <c r="D29" s="2">
        <f t="shared" si="5"/>
        <v>0.15733522538113448</v>
      </c>
      <c r="E29" s="2"/>
      <c r="F29" s="2"/>
      <c r="G29" s="2"/>
      <c r="H29" s="2"/>
    </row>
    <row r="30" spans="1:8" x14ac:dyDescent="0.2">
      <c r="A30">
        <f t="shared" si="4"/>
        <v>100000</v>
      </c>
      <c r="B30">
        <f t="shared" si="4"/>
        <v>128</v>
      </c>
      <c r="C30" s="2">
        <f t="shared" si="5"/>
        <v>3.4966887241744979</v>
      </c>
      <c r="D30" s="2">
        <f t="shared" si="5"/>
        <v>0.15463219835496755</v>
      </c>
      <c r="E30" s="2"/>
      <c r="F30" s="2"/>
      <c r="G30" s="2"/>
      <c r="H30" s="2"/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0.19112472101617656</v>
      </c>
      <c r="D33" s="2">
        <f t="shared" ref="D33" si="6">D23*1000/1024</f>
        <v>0.18812098688214213</v>
      </c>
      <c r="E33" s="2"/>
      <c r="F33" s="2"/>
      <c r="G33" s="2"/>
      <c r="H33" s="2"/>
    </row>
    <row r="34" spans="1:8" x14ac:dyDescent="0.2">
      <c r="A34">
        <f t="shared" ref="A34:B40" si="7">A24</f>
        <v>100000</v>
      </c>
      <c r="B34">
        <f t="shared" si="7"/>
        <v>2</v>
      </c>
      <c r="C34" s="2">
        <f t="shared" ref="C34:D40" si="8">C24*1000/1024</f>
        <v>0.32530683854877424</v>
      </c>
      <c r="D34" s="2">
        <f t="shared" si="8"/>
        <v>0.19470807946616586</v>
      </c>
      <c r="E34" s="2"/>
      <c r="F34" s="2"/>
      <c r="G34" s="2"/>
      <c r="H34" s="2"/>
    </row>
    <row r="35" spans="1:8" x14ac:dyDescent="0.2">
      <c r="A35">
        <f t="shared" si="7"/>
        <v>100000</v>
      </c>
      <c r="B35">
        <f t="shared" si="7"/>
        <v>4</v>
      </c>
      <c r="C35" s="2">
        <f t="shared" si="8"/>
        <v>0.58893331122097925</v>
      </c>
      <c r="D35" s="2">
        <f t="shared" si="8"/>
        <v>0.17910596301675141</v>
      </c>
      <c r="E35" s="2"/>
      <c r="F35" s="2"/>
      <c r="G35" s="2"/>
      <c r="H35" s="2"/>
    </row>
    <row r="36" spans="1:8" x14ac:dyDescent="0.2">
      <c r="A36">
        <f t="shared" si="7"/>
        <v>100000</v>
      </c>
      <c r="B36">
        <f t="shared" si="7"/>
        <v>8</v>
      </c>
      <c r="C36" s="2">
        <f t="shared" si="8"/>
        <v>1.0129285284279457</v>
      </c>
      <c r="D36" s="2">
        <f t="shared" si="8"/>
        <v>0.17900162468972405</v>
      </c>
      <c r="E36" s="2"/>
      <c r="F36" s="2"/>
      <c r="G36" s="2"/>
      <c r="H36" s="2"/>
    </row>
    <row r="37" spans="1:8" x14ac:dyDescent="0.2">
      <c r="A37">
        <f t="shared" si="7"/>
        <v>100000</v>
      </c>
      <c r="B37">
        <f t="shared" si="7"/>
        <v>16</v>
      </c>
      <c r="C37" s="2">
        <f t="shared" si="8"/>
        <v>1.9917131399848236</v>
      </c>
      <c r="D37" s="2">
        <f t="shared" si="8"/>
        <v>0.16682167309096674</v>
      </c>
      <c r="E37" s="2"/>
      <c r="F37" s="2"/>
      <c r="G37" s="2"/>
      <c r="H37" s="2"/>
    </row>
    <row r="38" spans="1:8" x14ac:dyDescent="0.2">
      <c r="A38">
        <f t="shared" si="7"/>
        <v>100000</v>
      </c>
      <c r="B38">
        <f t="shared" si="7"/>
        <v>32</v>
      </c>
      <c r="C38" s="2">
        <f t="shared" si="8"/>
        <v>2.7636575258425018</v>
      </c>
      <c r="D38" s="2">
        <f t="shared" si="8"/>
        <v>0.15727177731806505</v>
      </c>
      <c r="E38" s="2"/>
      <c r="F38" s="2"/>
      <c r="G38" s="2"/>
      <c r="H38" s="2"/>
    </row>
    <row r="39" spans="1:8" x14ac:dyDescent="0.2">
      <c r="A39">
        <f t="shared" si="7"/>
        <v>100000</v>
      </c>
      <c r="B39">
        <f t="shared" si="7"/>
        <v>64</v>
      </c>
      <c r="C39" s="2">
        <f t="shared" si="8"/>
        <v>2.9362703983652074</v>
      </c>
      <c r="D39" s="2">
        <f t="shared" si="8"/>
        <v>0.15364768103626414</v>
      </c>
      <c r="E39" s="2"/>
      <c r="F39" s="2"/>
      <c r="G39" s="2"/>
      <c r="H39" s="2"/>
    </row>
    <row r="40" spans="1:8" x14ac:dyDescent="0.2">
      <c r="A40">
        <f t="shared" si="7"/>
        <v>100000</v>
      </c>
      <c r="B40">
        <f t="shared" si="7"/>
        <v>128</v>
      </c>
      <c r="C40" s="2">
        <f t="shared" si="8"/>
        <v>3.4147350822016582</v>
      </c>
      <c r="D40" s="2">
        <f t="shared" si="8"/>
        <v>0.151008006206023</v>
      </c>
      <c r="E40" s="2"/>
      <c r="F40" s="2"/>
      <c r="G40" s="2"/>
      <c r="H40" s="2"/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($A45*$B45)/C2*1000000000</f>
        <v>51304651.638850138</v>
      </c>
      <c r="D45" s="4">
        <f t="shared" ref="D45" si="9">($A45*$B45)/D2*1000000000</f>
        <v>50498342.89687784</v>
      </c>
      <c r="E45" s="4"/>
      <c r="F45" s="4"/>
      <c r="G45" s="4"/>
      <c r="H45" s="4"/>
    </row>
    <row r="46" spans="1:8" x14ac:dyDescent="0.2">
      <c r="A46">
        <f t="shared" ref="A46:B52" si="10">A34</f>
        <v>100000</v>
      </c>
      <c r="B46">
        <f t="shared" si="10"/>
        <v>2</v>
      </c>
      <c r="C46" s="4">
        <f t="shared" ref="C46:D52" si="11">($A46*$B46)/C3*1000000000</f>
        <v>87323889.54575859</v>
      </c>
      <c r="D46" s="4">
        <f t="shared" si="11"/>
        <v>52266552.09838447</v>
      </c>
      <c r="E46" s="4"/>
      <c r="F46" s="4"/>
      <c r="G46" s="4"/>
      <c r="H46" s="4"/>
    </row>
    <row r="47" spans="1:8" x14ac:dyDescent="0.2">
      <c r="A47">
        <f t="shared" si="10"/>
        <v>100000</v>
      </c>
      <c r="B47">
        <f t="shared" si="10"/>
        <v>4</v>
      </c>
      <c r="C47" s="4">
        <f t="shared" si="11"/>
        <v>158090581.95119348</v>
      </c>
      <c r="D47" s="4">
        <f t="shared" si="11"/>
        <v>48078390.854720809</v>
      </c>
      <c r="E47" s="4"/>
      <c r="F47" s="4"/>
      <c r="G47" s="4"/>
      <c r="H47" s="4"/>
    </row>
    <row r="48" spans="1:8" x14ac:dyDescent="0.2">
      <c r="A48">
        <f t="shared" si="10"/>
        <v>100000</v>
      </c>
      <c r="B48">
        <f t="shared" si="10"/>
        <v>8</v>
      </c>
      <c r="C48" s="4">
        <f t="shared" si="11"/>
        <v>271905931.42396456</v>
      </c>
      <c r="D48" s="4">
        <f t="shared" si="11"/>
        <v>48050382.748326927</v>
      </c>
      <c r="E48" s="4"/>
      <c r="F48" s="4"/>
      <c r="G48" s="4"/>
      <c r="H48" s="4"/>
    </row>
    <row r="49" spans="1:8" x14ac:dyDescent="0.2">
      <c r="A49">
        <f t="shared" si="10"/>
        <v>100000</v>
      </c>
      <c r="B49">
        <f t="shared" si="10"/>
        <v>16</v>
      </c>
      <c r="C49" s="4">
        <f t="shared" si="11"/>
        <v>534646424.95301795</v>
      </c>
      <c r="D49" s="4">
        <f t="shared" si="11"/>
        <v>44780851.886856586</v>
      </c>
      <c r="E49" s="4"/>
      <c r="F49" s="4"/>
      <c r="G49" s="4"/>
      <c r="H49" s="4"/>
    </row>
    <row r="50" spans="1:8" x14ac:dyDescent="0.2">
      <c r="A50">
        <f t="shared" si="10"/>
        <v>100000</v>
      </c>
      <c r="B50">
        <f t="shared" si="10"/>
        <v>32</v>
      </c>
      <c r="C50" s="4">
        <f t="shared" si="11"/>
        <v>741863668.17736387</v>
      </c>
      <c r="D50" s="4">
        <f t="shared" si="11"/>
        <v>42217321.260305248</v>
      </c>
      <c r="E50" s="4"/>
      <c r="F50" s="4"/>
      <c r="G50" s="4"/>
      <c r="H50" s="4"/>
    </row>
    <row r="51" spans="1:8" x14ac:dyDescent="0.2">
      <c r="A51">
        <f t="shared" si="10"/>
        <v>100000</v>
      </c>
      <c r="B51">
        <f t="shared" si="10"/>
        <v>64</v>
      </c>
      <c r="C51" s="4">
        <f t="shared" si="11"/>
        <v>788199083.32446611</v>
      </c>
      <c r="D51" s="4">
        <f t="shared" si="11"/>
        <v>41244485.322312117</v>
      </c>
      <c r="E51" s="4"/>
      <c r="F51" s="4"/>
      <c r="G51" s="4"/>
      <c r="H51" s="4"/>
    </row>
    <row r="52" spans="1:8" x14ac:dyDescent="0.2">
      <c r="A52">
        <f t="shared" si="10"/>
        <v>100000</v>
      </c>
      <c r="B52">
        <f t="shared" si="10"/>
        <v>128</v>
      </c>
      <c r="C52" s="4">
        <f t="shared" si="11"/>
        <v>916635968.90999949</v>
      </c>
      <c r="D52" s="4">
        <f t="shared" si="11"/>
        <v>40535903.005564615</v>
      </c>
      <c r="E52" s="4"/>
      <c r="F52" s="4"/>
      <c r="G52" s="4"/>
      <c r="H52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C1" workbookViewId="0">
      <selection activeCell="U9" sqref="U9"/>
    </sheetView>
  </sheetViews>
  <sheetFormatPr baseColWidth="10" defaultRowHeight="16" x14ac:dyDescent="0.2"/>
  <cols>
    <col min="6" max="6" width="4.6640625" customWidth="1"/>
    <col min="8" max="11" width="16" customWidth="1"/>
    <col min="24" max="24" width="9.1640625" bestFit="1" customWidth="1"/>
    <col min="25" max="25" width="8" bestFit="1" customWidth="1"/>
    <col min="26" max="26" width="15.5" bestFit="1" customWidth="1"/>
    <col min="27" max="27" width="15.5" customWidth="1"/>
    <col min="28" max="28" width="10.6640625" bestFit="1" customWidth="1"/>
    <col min="29" max="29" width="14" bestFit="1" customWidth="1"/>
  </cols>
  <sheetData>
    <row r="1" spans="1:11" s="3" customFormat="1" x14ac:dyDescent="0.2">
      <c r="D1" s="8" t="s">
        <v>50</v>
      </c>
      <c r="E1" s="8"/>
      <c r="F1" s="10"/>
      <c r="H1" s="8" t="s">
        <v>51</v>
      </c>
      <c r="I1" s="8"/>
    </row>
    <row r="2" spans="1:11" s="3" customFormat="1" x14ac:dyDescent="0.2">
      <c r="A2" s="3" t="s">
        <v>0</v>
      </c>
      <c r="B2" s="3" t="s">
        <v>1</v>
      </c>
      <c r="C2" s="3" t="s">
        <v>46</v>
      </c>
      <c r="D2" s="3" t="s">
        <v>21</v>
      </c>
      <c r="E2" s="3" t="s">
        <v>47</v>
      </c>
      <c r="G2" s="3" t="s">
        <v>46</v>
      </c>
      <c r="H2" s="3" t="s">
        <v>21</v>
      </c>
      <c r="I2" s="3" t="s">
        <v>47</v>
      </c>
    </row>
    <row r="3" spans="1:11" x14ac:dyDescent="0.2">
      <c r="A3">
        <v>10000000</v>
      </c>
      <c r="B3">
        <v>1</v>
      </c>
      <c r="C3">
        <v>0</v>
      </c>
      <c r="D3">
        <v>29832199</v>
      </c>
      <c r="E3">
        <v>30380726</v>
      </c>
      <c r="G3">
        <v>0</v>
      </c>
      <c r="H3" s="9">
        <f>($A3*4)/D3*1000*1000*1000/1024/1024/1024</f>
        <v>1.2487481390365873</v>
      </c>
      <c r="I3" s="9">
        <f>($A3*4)/E3*1000*1000*1000/1024/1024/1024</f>
        <v>1.2262018684023266</v>
      </c>
    </row>
    <row r="4" spans="1:11" x14ac:dyDescent="0.2">
      <c r="A4">
        <v>10000000</v>
      </c>
      <c r="B4">
        <v>1</v>
      </c>
      <c r="C4">
        <v>0.2</v>
      </c>
      <c r="D4">
        <v>108343734</v>
      </c>
      <c r="E4">
        <v>113310179</v>
      </c>
      <c r="G4">
        <v>0.2</v>
      </c>
      <c r="H4" s="9">
        <f t="shared" ref="H4:H49" si="0">($A4*4)/D4*1000*1000*1000/1024/1024/1024</f>
        <v>0.34383993987708739</v>
      </c>
      <c r="I4" s="9">
        <f t="shared" ref="I4:I49" si="1">($A4*4)/E4*1000*1000*1000/1024/1024/1024</f>
        <v>0.3287692536839002</v>
      </c>
    </row>
    <row r="5" spans="1:11" x14ac:dyDescent="0.2">
      <c r="A5">
        <v>10000000</v>
      </c>
      <c r="B5">
        <v>1</v>
      </c>
      <c r="C5">
        <v>0.4</v>
      </c>
      <c r="D5">
        <v>184707418</v>
      </c>
      <c r="E5">
        <v>187593782</v>
      </c>
      <c r="G5">
        <v>0.4</v>
      </c>
      <c r="H5" s="9">
        <f t="shared" si="0"/>
        <v>0.20168601449790793</v>
      </c>
      <c r="I5" s="9">
        <f t="shared" si="1"/>
        <v>0.19858282394785953</v>
      </c>
    </row>
    <row r="6" spans="1:11" x14ac:dyDescent="0.2">
      <c r="A6">
        <v>10000000</v>
      </c>
      <c r="B6">
        <v>1</v>
      </c>
      <c r="C6">
        <v>0.6</v>
      </c>
      <c r="D6">
        <v>227717205</v>
      </c>
      <c r="E6">
        <v>226993847</v>
      </c>
      <c r="G6">
        <v>0.6</v>
      </c>
      <c r="H6" s="9">
        <f t="shared" si="0"/>
        <v>0.16359283429909977</v>
      </c>
      <c r="I6" s="9">
        <f t="shared" si="1"/>
        <v>0.16411415321147069</v>
      </c>
    </row>
    <row r="7" spans="1:11" x14ac:dyDescent="0.2">
      <c r="A7">
        <v>10000000</v>
      </c>
      <c r="B7">
        <v>1</v>
      </c>
      <c r="C7">
        <v>0.8</v>
      </c>
      <c r="D7">
        <v>241700595</v>
      </c>
      <c r="E7">
        <v>239866414</v>
      </c>
      <c r="G7">
        <v>0.8</v>
      </c>
      <c r="H7" s="9">
        <f t="shared" si="0"/>
        <v>0.15412830483358611</v>
      </c>
      <c r="I7" s="9">
        <f t="shared" si="1"/>
        <v>0.15530687420298508</v>
      </c>
    </row>
    <row r="8" spans="1:11" x14ac:dyDescent="0.2">
      <c r="A8">
        <v>10000000</v>
      </c>
      <c r="B8">
        <v>1</v>
      </c>
      <c r="C8">
        <v>1</v>
      </c>
      <c r="D8">
        <v>259465395</v>
      </c>
      <c r="E8">
        <v>258774647</v>
      </c>
      <c r="G8">
        <v>1</v>
      </c>
      <c r="H8" s="9">
        <f t="shared" si="0"/>
        <v>0.14357561240341563</v>
      </c>
      <c r="I8" s="9">
        <f t="shared" si="1"/>
        <v>0.14395885924875451</v>
      </c>
    </row>
    <row r="9" spans="1:11" x14ac:dyDescent="0.2">
      <c r="A9">
        <v>10000000</v>
      </c>
      <c r="B9">
        <v>2</v>
      </c>
      <c r="C9">
        <v>0</v>
      </c>
      <c r="D9">
        <v>30388776</v>
      </c>
      <c r="E9">
        <v>30410830</v>
      </c>
      <c r="G9">
        <v>0</v>
      </c>
      <c r="H9" s="9">
        <f t="shared" si="0"/>
        <v>1.225877046993243</v>
      </c>
      <c r="I9" s="9">
        <f t="shared" si="1"/>
        <v>1.2249880382948819</v>
      </c>
    </row>
    <row r="10" spans="1:11" x14ac:dyDescent="0.2">
      <c r="A10">
        <v>10000000</v>
      </c>
      <c r="B10">
        <v>2</v>
      </c>
      <c r="C10">
        <v>0.2</v>
      </c>
      <c r="D10">
        <v>112745120</v>
      </c>
      <c r="E10">
        <v>108181086</v>
      </c>
      <c r="G10">
        <v>0.2</v>
      </c>
      <c r="H10" s="9">
        <f t="shared" si="0"/>
        <v>0.33041698819974774</v>
      </c>
      <c r="I10" s="9">
        <f t="shared" si="1"/>
        <v>0.34435689603466491</v>
      </c>
    </row>
    <row r="11" spans="1:11" x14ac:dyDescent="0.2">
      <c r="A11">
        <v>10000000</v>
      </c>
      <c r="B11">
        <v>2</v>
      </c>
      <c r="C11">
        <v>0.4</v>
      </c>
      <c r="D11">
        <v>182663040</v>
      </c>
      <c r="E11">
        <v>184315493</v>
      </c>
      <c r="G11">
        <v>0.4</v>
      </c>
      <c r="H11" s="9">
        <f t="shared" si="0"/>
        <v>0.20394329900903402</v>
      </c>
      <c r="I11" s="9">
        <f t="shared" si="1"/>
        <v>0.20211487584833218</v>
      </c>
    </row>
    <row r="12" spans="1:11" x14ac:dyDescent="0.2">
      <c r="A12">
        <v>10000000</v>
      </c>
      <c r="B12">
        <v>2</v>
      </c>
      <c r="C12">
        <v>0.6</v>
      </c>
      <c r="D12">
        <v>229508270</v>
      </c>
      <c r="E12">
        <v>226797077</v>
      </c>
      <c r="G12">
        <v>0.6</v>
      </c>
      <c r="H12" s="9">
        <f t="shared" si="0"/>
        <v>0.16231616832203538</v>
      </c>
      <c r="I12" s="9">
        <f t="shared" si="1"/>
        <v>0.16425653927020914</v>
      </c>
    </row>
    <row r="13" spans="1:11" x14ac:dyDescent="0.2">
      <c r="A13">
        <v>10000000</v>
      </c>
      <c r="B13">
        <v>2</v>
      </c>
      <c r="C13">
        <v>0.8</v>
      </c>
      <c r="D13">
        <v>241760133</v>
      </c>
      <c r="E13">
        <v>237116470</v>
      </c>
      <c r="G13">
        <v>0.8</v>
      </c>
      <c r="H13" s="9">
        <f t="shared" si="0"/>
        <v>0.15409034782678224</v>
      </c>
      <c r="I13" s="9">
        <f t="shared" si="1"/>
        <v>0.15710803633597928</v>
      </c>
    </row>
    <row r="14" spans="1:11" x14ac:dyDescent="0.2">
      <c r="A14">
        <v>10000000</v>
      </c>
      <c r="B14">
        <v>2</v>
      </c>
      <c r="C14">
        <v>1</v>
      </c>
      <c r="D14">
        <v>266099361</v>
      </c>
      <c r="E14">
        <v>254941086</v>
      </c>
      <c r="G14">
        <v>1</v>
      </c>
      <c r="H14" s="9">
        <f t="shared" si="0"/>
        <v>0.13999621361217451</v>
      </c>
      <c r="I14" s="9">
        <f t="shared" si="1"/>
        <v>0.14612357532916109</v>
      </c>
      <c r="J14" s="2"/>
      <c r="K14" s="2"/>
    </row>
    <row r="15" spans="1:11" x14ac:dyDescent="0.2">
      <c r="A15">
        <v>10000000</v>
      </c>
      <c r="B15">
        <v>4</v>
      </c>
      <c r="C15">
        <v>0</v>
      </c>
      <c r="D15">
        <v>31086808</v>
      </c>
      <c r="E15">
        <v>30154654</v>
      </c>
      <c r="G15">
        <v>0</v>
      </c>
      <c r="H15" s="9">
        <f t="shared" si="0"/>
        <v>1.1983508562416296</v>
      </c>
      <c r="I15" s="9">
        <f t="shared" si="1"/>
        <v>1.2353948078667771</v>
      </c>
      <c r="J15" s="2"/>
      <c r="K15" s="2"/>
    </row>
    <row r="16" spans="1:11" x14ac:dyDescent="0.2">
      <c r="A16">
        <v>10000000</v>
      </c>
      <c r="B16">
        <v>4</v>
      </c>
      <c r="C16">
        <v>0.2</v>
      </c>
      <c r="D16">
        <v>106859945</v>
      </c>
      <c r="E16">
        <v>106865368</v>
      </c>
      <c r="G16">
        <v>0.2</v>
      </c>
      <c r="H16" s="9">
        <f t="shared" si="0"/>
        <v>0.34861428184919191</v>
      </c>
      <c r="I16" s="9">
        <f t="shared" si="1"/>
        <v>0.34859659103610757</v>
      </c>
      <c r="J16" s="2"/>
      <c r="K16" s="2"/>
    </row>
    <row r="17" spans="1:11" x14ac:dyDescent="0.2">
      <c r="A17">
        <v>10000000</v>
      </c>
      <c r="B17">
        <v>4</v>
      </c>
      <c r="C17">
        <v>0.4</v>
      </c>
      <c r="D17">
        <v>183056039</v>
      </c>
      <c r="E17">
        <v>186723134</v>
      </c>
      <c r="G17">
        <v>0.4</v>
      </c>
      <c r="H17" s="9">
        <f t="shared" si="0"/>
        <v>0.20350545760808875</v>
      </c>
      <c r="I17" s="9">
        <f t="shared" si="1"/>
        <v>0.19950877101612455</v>
      </c>
      <c r="J17" s="2"/>
      <c r="K17" s="2"/>
    </row>
    <row r="18" spans="1:11" x14ac:dyDescent="0.2">
      <c r="A18">
        <v>10000000</v>
      </c>
      <c r="B18">
        <v>4</v>
      </c>
      <c r="C18">
        <v>0.6</v>
      </c>
      <c r="D18">
        <v>230897313</v>
      </c>
      <c r="E18">
        <v>230712067</v>
      </c>
      <c r="G18">
        <v>0.6</v>
      </c>
      <c r="H18" s="9">
        <f t="shared" si="0"/>
        <v>0.16133969902291215</v>
      </c>
      <c r="I18" s="9">
        <f t="shared" si="1"/>
        <v>0.1614692437592315</v>
      </c>
      <c r="J18" s="2"/>
      <c r="K18" s="2"/>
    </row>
    <row r="19" spans="1:11" x14ac:dyDescent="0.2">
      <c r="A19">
        <v>10000000</v>
      </c>
      <c r="B19">
        <v>4</v>
      </c>
      <c r="C19">
        <v>0.8</v>
      </c>
      <c r="D19">
        <v>239614868</v>
      </c>
      <c r="E19">
        <v>234671926</v>
      </c>
      <c r="G19">
        <v>0.8</v>
      </c>
      <c r="H19" s="9">
        <f t="shared" si="0"/>
        <v>0.15546991426516632</v>
      </c>
      <c r="I19" s="9">
        <f t="shared" si="1"/>
        <v>0.1587446083542994</v>
      </c>
      <c r="J19" s="2"/>
      <c r="K19" s="2"/>
    </row>
    <row r="20" spans="1:11" x14ac:dyDescent="0.2">
      <c r="A20">
        <v>10000000</v>
      </c>
      <c r="B20">
        <v>4</v>
      </c>
      <c r="C20">
        <v>1</v>
      </c>
      <c r="D20">
        <v>254819237</v>
      </c>
      <c r="E20">
        <v>252159073</v>
      </c>
      <c r="G20">
        <v>1</v>
      </c>
      <c r="H20" s="9">
        <f t="shared" si="0"/>
        <v>0.14619344843505336</v>
      </c>
      <c r="I20" s="9">
        <f t="shared" si="1"/>
        <v>0.14773572309499705</v>
      </c>
      <c r="J20" s="2"/>
      <c r="K20" s="2"/>
    </row>
    <row r="21" spans="1:11" x14ac:dyDescent="0.2">
      <c r="A21">
        <v>10000000</v>
      </c>
      <c r="B21">
        <v>8</v>
      </c>
      <c r="C21">
        <v>0</v>
      </c>
      <c r="D21">
        <v>37965219</v>
      </c>
      <c r="E21">
        <v>29778850</v>
      </c>
      <c r="G21">
        <v>0</v>
      </c>
      <c r="H21" s="9">
        <f t="shared" si="0"/>
        <v>0.98123766873619622</v>
      </c>
      <c r="I21" s="9">
        <f t="shared" si="1"/>
        <v>1.2509852793045781</v>
      </c>
      <c r="J21" s="2"/>
      <c r="K21" s="2"/>
    </row>
    <row r="22" spans="1:11" x14ac:dyDescent="0.2">
      <c r="A22">
        <v>10000000</v>
      </c>
      <c r="B22">
        <v>8</v>
      </c>
      <c r="C22">
        <v>0.2</v>
      </c>
      <c r="D22">
        <v>110565506</v>
      </c>
      <c r="E22">
        <v>107202778</v>
      </c>
      <c r="G22">
        <v>0.2</v>
      </c>
      <c r="H22" s="9">
        <f t="shared" si="0"/>
        <v>0.33693060641009631</v>
      </c>
      <c r="I22" s="9">
        <f t="shared" si="1"/>
        <v>0.34749941820182256</v>
      </c>
      <c r="J22" s="2"/>
      <c r="K22" s="2"/>
    </row>
    <row r="23" spans="1:11" x14ac:dyDescent="0.2">
      <c r="A23">
        <v>10000000</v>
      </c>
      <c r="B23">
        <v>8</v>
      </c>
      <c r="C23">
        <v>0.4</v>
      </c>
      <c r="D23">
        <v>190114517</v>
      </c>
      <c r="E23">
        <v>187496305</v>
      </c>
      <c r="G23">
        <v>0.4</v>
      </c>
      <c r="H23" s="9">
        <f t="shared" si="0"/>
        <v>0.19594980737120218</v>
      </c>
      <c r="I23" s="9">
        <f t="shared" si="1"/>
        <v>0.19868606469135025</v>
      </c>
      <c r="J23" s="2"/>
      <c r="K23" s="2"/>
    </row>
    <row r="24" spans="1:11" x14ac:dyDescent="0.2">
      <c r="A24">
        <v>10000000</v>
      </c>
      <c r="B24">
        <v>8</v>
      </c>
      <c r="C24">
        <v>0.6</v>
      </c>
      <c r="D24">
        <v>229348221</v>
      </c>
      <c r="E24">
        <v>229834720</v>
      </c>
      <c r="G24">
        <v>0.6</v>
      </c>
      <c r="H24" s="9">
        <f t="shared" si="0"/>
        <v>0.16242943948808369</v>
      </c>
      <c r="I24" s="9">
        <f t="shared" si="1"/>
        <v>0.16208561954703424</v>
      </c>
      <c r="J24" s="2"/>
      <c r="K24" s="2"/>
    </row>
    <row r="25" spans="1:11" x14ac:dyDescent="0.2">
      <c r="A25">
        <v>10000000</v>
      </c>
      <c r="B25">
        <v>8</v>
      </c>
      <c r="C25">
        <v>0.8</v>
      </c>
      <c r="D25">
        <v>243396241</v>
      </c>
      <c r="E25">
        <v>236236246</v>
      </c>
      <c r="G25">
        <v>0.8</v>
      </c>
      <c r="H25" s="9">
        <f t="shared" si="0"/>
        <v>0.15305455347857708</v>
      </c>
      <c r="I25" s="9">
        <f t="shared" si="1"/>
        <v>0.15769342603174932</v>
      </c>
      <c r="J25" s="2"/>
      <c r="K25" s="2"/>
    </row>
    <row r="26" spans="1:11" x14ac:dyDescent="0.2">
      <c r="A26">
        <v>10000000</v>
      </c>
      <c r="B26">
        <v>8</v>
      </c>
      <c r="C26">
        <v>1</v>
      </c>
      <c r="D26">
        <v>256147446</v>
      </c>
      <c r="E26">
        <v>253028004</v>
      </c>
      <c r="G26">
        <v>1</v>
      </c>
      <c r="H26" s="9">
        <f t="shared" si="0"/>
        <v>0.14543538718172166</v>
      </c>
      <c r="I26" s="9">
        <f t="shared" si="1"/>
        <v>0.14722837945091302</v>
      </c>
      <c r="J26" s="2"/>
      <c r="K26" s="2"/>
    </row>
    <row r="27" spans="1:11" x14ac:dyDescent="0.2">
      <c r="A27">
        <v>10000000</v>
      </c>
      <c r="B27">
        <v>16</v>
      </c>
      <c r="C27">
        <v>0</v>
      </c>
      <c r="D27">
        <v>61957611</v>
      </c>
      <c r="E27">
        <v>30022552</v>
      </c>
      <c r="G27">
        <v>0</v>
      </c>
      <c r="H27" s="9">
        <f t="shared" si="0"/>
        <v>0.60126435450552052</v>
      </c>
      <c r="I27" s="9">
        <f t="shared" si="1"/>
        <v>1.2408306590532057</v>
      </c>
      <c r="J27" s="2"/>
      <c r="K27" s="2"/>
    </row>
    <row r="28" spans="1:11" x14ac:dyDescent="0.2">
      <c r="A28">
        <v>10000000</v>
      </c>
      <c r="B28">
        <v>16</v>
      </c>
      <c r="C28">
        <v>0.2</v>
      </c>
      <c r="D28">
        <v>128636256</v>
      </c>
      <c r="E28">
        <v>109041872</v>
      </c>
      <c r="G28">
        <v>0.2</v>
      </c>
      <c r="H28" s="9">
        <f t="shared" si="0"/>
        <v>0.28959878142457091</v>
      </c>
      <c r="I28" s="9">
        <f t="shared" si="1"/>
        <v>0.34163851281477581</v>
      </c>
      <c r="J28" s="2"/>
      <c r="K28" s="2"/>
    </row>
    <row r="29" spans="1:11" x14ac:dyDescent="0.2">
      <c r="A29">
        <v>10000000</v>
      </c>
      <c r="B29">
        <v>16</v>
      </c>
      <c r="C29">
        <v>0.4</v>
      </c>
      <c r="D29">
        <v>195662046</v>
      </c>
      <c r="E29">
        <v>184381026</v>
      </c>
      <c r="G29">
        <v>0.4</v>
      </c>
      <c r="H29" s="9">
        <f t="shared" si="0"/>
        <v>0.1903941195862745</v>
      </c>
      <c r="I29" s="9">
        <f t="shared" si="1"/>
        <v>0.20204303985497477</v>
      </c>
      <c r="J29" s="2"/>
      <c r="K29" s="2"/>
    </row>
    <row r="30" spans="1:11" x14ac:dyDescent="0.2">
      <c r="A30">
        <v>10000000</v>
      </c>
      <c r="B30">
        <v>16</v>
      </c>
      <c r="C30">
        <v>0.6</v>
      </c>
      <c r="D30">
        <v>233569289</v>
      </c>
      <c r="E30">
        <v>229058681</v>
      </c>
      <c r="G30">
        <v>0.6</v>
      </c>
      <c r="H30" s="9">
        <f t="shared" si="0"/>
        <v>0.15949401200865557</v>
      </c>
      <c r="I30" s="9">
        <f t="shared" si="1"/>
        <v>0.16263475726824403</v>
      </c>
      <c r="J30" s="2"/>
      <c r="K30" s="2"/>
    </row>
    <row r="31" spans="1:11" x14ac:dyDescent="0.2">
      <c r="A31">
        <v>10000000</v>
      </c>
      <c r="B31">
        <v>16</v>
      </c>
      <c r="C31">
        <v>0.8</v>
      </c>
      <c r="D31">
        <v>246449925</v>
      </c>
      <c r="E31">
        <v>236989257</v>
      </c>
      <c r="G31">
        <v>0.8</v>
      </c>
      <c r="H31" s="9">
        <f t="shared" si="0"/>
        <v>0.1511581023391228</v>
      </c>
      <c r="I31" s="9">
        <f t="shared" si="1"/>
        <v>0.15719237005169034</v>
      </c>
      <c r="J31" s="2"/>
      <c r="K31" s="2"/>
    </row>
    <row r="32" spans="1:11" x14ac:dyDescent="0.2">
      <c r="A32">
        <v>10000000</v>
      </c>
      <c r="B32">
        <v>16</v>
      </c>
      <c r="C32">
        <v>1</v>
      </c>
      <c r="D32">
        <v>260818913</v>
      </c>
      <c r="E32">
        <v>249952520</v>
      </c>
      <c r="G32">
        <v>1</v>
      </c>
      <c r="H32" s="9">
        <f t="shared" si="0"/>
        <v>0.14283052772564517</v>
      </c>
      <c r="I32" s="9">
        <f t="shared" si="1"/>
        <v>0.14903991759962709</v>
      </c>
      <c r="J32" s="2"/>
      <c r="K32" s="2"/>
    </row>
    <row r="33" spans="1:11" x14ac:dyDescent="0.2">
      <c r="A33">
        <v>10000000</v>
      </c>
      <c r="B33">
        <v>32</v>
      </c>
      <c r="C33">
        <v>0</v>
      </c>
      <c r="D33">
        <v>130397642</v>
      </c>
      <c r="E33">
        <v>29913616</v>
      </c>
      <c r="G33">
        <v>0</v>
      </c>
      <c r="H33" s="9">
        <f t="shared" si="0"/>
        <v>0.28568693738050216</v>
      </c>
      <c r="I33" s="9">
        <f t="shared" si="1"/>
        <v>1.2453493748338262</v>
      </c>
    </row>
    <row r="34" spans="1:11" x14ac:dyDescent="0.2">
      <c r="A34">
        <v>10000000</v>
      </c>
      <c r="B34">
        <v>32</v>
      </c>
      <c r="C34">
        <v>0.2</v>
      </c>
      <c r="D34">
        <v>187087236</v>
      </c>
      <c r="E34">
        <v>108675805</v>
      </c>
      <c r="G34">
        <v>0.2</v>
      </c>
      <c r="H34" s="9">
        <f t="shared" si="0"/>
        <v>0.19912049470130147</v>
      </c>
      <c r="I34" s="9">
        <f t="shared" si="1"/>
        <v>0.34278929872770797</v>
      </c>
      <c r="J34" s="2"/>
      <c r="K34" s="2"/>
    </row>
    <row r="35" spans="1:11" x14ac:dyDescent="0.2">
      <c r="A35">
        <v>10000000</v>
      </c>
      <c r="B35">
        <v>32</v>
      </c>
      <c r="C35">
        <v>0.4</v>
      </c>
      <c r="D35">
        <v>243641839</v>
      </c>
      <c r="E35">
        <v>183499779</v>
      </c>
      <c r="G35">
        <v>0.4</v>
      </c>
      <c r="H35" s="9">
        <f t="shared" si="0"/>
        <v>0.15290027007479262</v>
      </c>
      <c r="I35" s="9">
        <f t="shared" si="1"/>
        <v>0.20301333978510755</v>
      </c>
      <c r="J35" s="2"/>
      <c r="K35" s="2"/>
    </row>
    <row r="36" spans="1:11" x14ac:dyDescent="0.2">
      <c r="A36">
        <v>10000000</v>
      </c>
      <c r="B36">
        <v>32</v>
      </c>
      <c r="C36">
        <v>0.6</v>
      </c>
      <c r="D36">
        <v>271043457</v>
      </c>
      <c r="E36">
        <v>235061798</v>
      </c>
      <c r="G36">
        <v>0.6</v>
      </c>
      <c r="H36" s="9">
        <f t="shared" si="0"/>
        <v>0.13744254665634351</v>
      </c>
      <c r="I36" s="9">
        <f t="shared" si="1"/>
        <v>0.15848131555863934</v>
      </c>
      <c r="J36" s="2"/>
      <c r="K36" s="2"/>
    </row>
    <row r="37" spans="1:11" x14ac:dyDescent="0.2">
      <c r="A37">
        <v>10000000</v>
      </c>
      <c r="B37">
        <v>32</v>
      </c>
      <c r="C37">
        <v>0.8</v>
      </c>
      <c r="D37">
        <v>278480429</v>
      </c>
      <c r="E37">
        <v>239805766</v>
      </c>
      <c r="G37">
        <v>0.8</v>
      </c>
      <c r="H37" s="9">
        <f t="shared" si="0"/>
        <v>0.13377206835823693</v>
      </c>
      <c r="I37" s="9">
        <f t="shared" si="1"/>
        <v>0.15534615203797536</v>
      </c>
      <c r="J37" s="2"/>
      <c r="K37" s="2"/>
    </row>
    <row r="38" spans="1:11" x14ac:dyDescent="0.2">
      <c r="A38">
        <v>10000000</v>
      </c>
      <c r="B38">
        <v>32</v>
      </c>
      <c r="C38">
        <v>1</v>
      </c>
      <c r="D38">
        <v>288762493</v>
      </c>
      <c r="E38">
        <v>254518341</v>
      </c>
      <c r="G38">
        <v>1</v>
      </c>
      <c r="H38" s="9">
        <f t="shared" si="0"/>
        <v>0.12900880096162329</v>
      </c>
      <c r="I38" s="9">
        <f t="shared" si="1"/>
        <v>0.14636628086704032</v>
      </c>
      <c r="J38" s="2"/>
      <c r="K38" s="2"/>
    </row>
    <row r="39" spans="1:11" x14ac:dyDescent="0.2">
      <c r="A39">
        <v>10000000</v>
      </c>
      <c r="B39">
        <v>64</v>
      </c>
      <c r="C39">
        <v>0</v>
      </c>
      <c r="D39">
        <v>163207480</v>
      </c>
      <c r="E39">
        <v>29546891</v>
      </c>
      <c r="G39">
        <v>0</v>
      </c>
      <c r="H39" s="9">
        <f t="shared" si="0"/>
        <v>0.22825487523377691</v>
      </c>
      <c r="I39" s="9">
        <f t="shared" si="1"/>
        <v>1.2608061871761445</v>
      </c>
      <c r="J39" s="2"/>
      <c r="K39" s="2"/>
    </row>
    <row r="40" spans="1:11" x14ac:dyDescent="0.2">
      <c r="A40">
        <v>10000000</v>
      </c>
      <c r="B40">
        <v>64</v>
      </c>
      <c r="C40">
        <v>0.2</v>
      </c>
      <c r="D40">
        <v>238354640</v>
      </c>
      <c r="E40">
        <v>108413739</v>
      </c>
      <c r="G40">
        <v>0.2</v>
      </c>
      <c r="H40" s="9">
        <f t="shared" si="0"/>
        <v>0.15629191437019704</v>
      </c>
      <c r="I40" s="9">
        <f t="shared" si="1"/>
        <v>0.34361791529594909</v>
      </c>
      <c r="J40" s="2"/>
      <c r="K40" s="2"/>
    </row>
    <row r="41" spans="1:11" x14ac:dyDescent="0.2">
      <c r="A41">
        <v>10000000</v>
      </c>
      <c r="B41">
        <v>64</v>
      </c>
      <c r="C41">
        <v>0.4</v>
      </c>
      <c r="D41">
        <v>337747384</v>
      </c>
      <c r="E41">
        <v>187931838</v>
      </c>
      <c r="G41">
        <v>0.4</v>
      </c>
      <c r="H41" s="9">
        <f t="shared" si="0"/>
        <v>0.11029812442490788</v>
      </c>
      <c r="I41" s="9">
        <f t="shared" si="1"/>
        <v>0.19822560871574696</v>
      </c>
      <c r="J41" s="2"/>
      <c r="K41" s="2"/>
    </row>
    <row r="42" spans="1:11" x14ac:dyDescent="0.2">
      <c r="A42">
        <v>10000000</v>
      </c>
      <c r="B42">
        <v>64</v>
      </c>
      <c r="C42">
        <v>0.6</v>
      </c>
      <c r="D42">
        <v>425892170</v>
      </c>
      <c r="E42">
        <v>224683895</v>
      </c>
      <c r="G42">
        <v>0.6</v>
      </c>
      <c r="H42" s="9">
        <f t="shared" si="0"/>
        <v>8.7470269727239036E-2</v>
      </c>
      <c r="I42" s="9">
        <f t="shared" si="1"/>
        <v>0.16580139392998838</v>
      </c>
    </row>
    <row r="43" spans="1:11" x14ac:dyDescent="0.2">
      <c r="A43">
        <v>10000000</v>
      </c>
      <c r="B43">
        <v>64</v>
      </c>
      <c r="C43">
        <v>0.8</v>
      </c>
      <c r="D43">
        <v>468592092</v>
      </c>
      <c r="E43">
        <v>273915896</v>
      </c>
      <c r="G43">
        <v>0.8</v>
      </c>
      <c r="H43" s="9">
        <f t="shared" si="0"/>
        <v>7.9499640776309E-2</v>
      </c>
      <c r="I43" s="9">
        <f t="shared" si="1"/>
        <v>0.13600124537722752</v>
      </c>
    </row>
    <row r="44" spans="1:11" x14ac:dyDescent="0.2">
      <c r="A44">
        <v>10000000</v>
      </c>
      <c r="B44">
        <v>64</v>
      </c>
      <c r="C44">
        <v>1</v>
      </c>
      <c r="D44">
        <v>474663849</v>
      </c>
      <c r="E44">
        <v>290092441</v>
      </c>
      <c r="G44">
        <v>1</v>
      </c>
      <c r="H44" s="9">
        <f t="shared" si="0"/>
        <v>7.8482705314722928E-2</v>
      </c>
      <c r="I44" s="9">
        <f t="shared" si="1"/>
        <v>0.1284173515731806</v>
      </c>
    </row>
    <row r="45" spans="1:11" x14ac:dyDescent="0.2">
      <c r="A45">
        <v>10000000</v>
      </c>
      <c r="B45">
        <v>128</v>
      </c>
      <c r="C45">
        <v>0</v>
      </c>
      <c r="D45">
        <v>159996609</v>
      </c>
      <c r="E45">
        <v>35273303</v>
      </c>
      <c r="G45">
        <v>0</v>
      </c>
      <c r="H45" s="9">
        <f t="shared" si="0"/>
        <v>0.23283557831290752</v>
      </c>
      <c r="I45" s="9">
        <f t="shared" si="1"/>
        <v>1.0561217639476275</v>
      </c>
    </row>
    <row r="46" spans="1:11" x14ac:dyDescent="0.2">
      <c r="A46">
        <v>10000000</v>
      </c>
      <c r="B46">
        <v>128</v>
      </c>
      <c r="C46">
        <v>0.2</v>
      </c>
      <c r="D46">
        <v>226714757</v>
      </c>
      <c r="E46">
        <v>102383652</v>
      </c>
      <c r="G46">
        <v>0.2</v>
      </c>
      <c r="H46" s="9">
        <f t="shared" si="0"/>
        <v>0.16431618072668791</v>
      </c>
      <c r="I46" s="9">
        <f t="shared" si="1"/>
        <v>0.36385596974621631</v>
      </c>
    </row>
    <row r="47" spans="1:11" x14ac:dyDescent="0.2">
      <c r="A47">
        <v>10000000</v>
      </c>
      <c r="B47">
        <v>128</v>
      </c>
      <c r="C47">
        <v>0.4</v>
      </c>
      <c r="D47">
        <v>385132452</v>
      </c>
      <c r="E47">
        <v>212810195</v>
      </c>
      <c r="G47">
        <v>0.4</v>
      </c>
      <c r="H47" s="9">
        <f t="shared" si="0"/>
        <v>9.6727509694818289E-2</v>
      </c>
      <c r="I47" s="9">
        <f t="shared" si="1"/>
        <v>0.17505224777703504</v>
      </c>
    </row>
    <row r="48" spans="1:11" x14ac:dyDescent="0.2">
      <c r="A48">
        <v>10000000</v>
      </c>
      <c r="B48">
        <v>128</v>
      </c>
      <c r="C48">
        <v>0.6</v>
      </c>
      <c r="D48">
        <v>486258591</v>
      </c>
      <c r="E48">
        <v>259782771</v>
      </c>
      <c r="G48">
        <v>0.6</v>
      </c>
      <c r="H48" s="9">
        <f t="shared" si="0"/>
        <v>7.6611300394729978E-2</v>
      </c>
      <c r="I48" s="9">
        <f t="shared" si="1"/>
        <v>0.14340020641560999</v>
      </c>
    </row>
    <row r="49" spans="1:9" x14ac:dyDescent="0.2">
      <c r="A49">
        <v>10000000</v>
      </c>
      <c r="B49">
        <v>128</v>
      </c>
      <c r="C49">
        <v>0.8</v>
      </c>
      <c r="D49">
        <v>496380863</v>
      </c>
      <c r="E49">
        <v>270878843</v>
      </c>
      <c r="G49">
        <v>0.8</v>
      </c>
      <c r="H49" s="9">
        <f t="shared" si="0"/>
        <v>7.5049031422106088E-2</v>
      </c>
      <c r="I49" s="9">
        <f t="shared" si="1"/>
        <v>0.13752607096235694</v>
      </c>
    </row>
    <row r="52" spans="1:9" x14ac:dyDescent="0.2">
      <c r="A52" t="s">
        <v>48</v>
      </c>
    </row>
    <row r="53" spans="1:9" x14ac:dyDescent="0.2">
      <c r="D53" t="s">
        <v>21</v>
      </c>
      <c r="E53" t="s">
        <v>47</v>
      </c>
      <c r="H53" t="s">
        <v>21</v>
      </c>
      <c r="I53" t="s">
        <v>47</v>
      </c>
    </row>
    <row r="54" spans="1:9" x14ac:dyDescent="0.2">
      <c r="A54">
        <v>10000000</v>
      </c>
      <c r="B54" s="7" t="s">
        <v>49</v>
      </c>
      <c r="C54">
        <v>0</v>
      </c>
      <c r="D54">
        <v>644832344</v>
      </c>
      <c r="E54">
        <v>245481422</v>
      </c>
      <c r="G54">
        <v>0</v>
      </c>
      <c r="H54" s="9">
        <v>0.75028193205504534</v>
      </c>
      <c r="I54" s="9">
        <v>1.2175847473599211</v>
      </c>
    </row>
    <row r="55" spans="1:9" x14ac:dyDescent="0.2">
      <c r="A55">
        <v>10000000</v>
      </c>
      <c r="B55" s="7" t="s">
        <v>49</v>
      </c>
      <c r="C55">
        <v>0.2</v>
      </c>
      <c r="D55">
        <v>1219307194</v>
      </c>
      <c r="E55">
        <v>864074479</v>
      </c>
      <c r="G55">
        <v>0.2</v>
      </c>
      <c r="H55" s="9">
        <v>0.27114114844486004</v>
      </c>
      <c r="I55" s="9">
        <v>0.34514048194264307</v>
      </c>
    </row>
    <row r="56" spans="1:9" x14ac:dyDescent="0.2">
      <c r="A56">
        <v>10000000</v>
      </c>
      <c r="B56" s="7" t="s">
        <v>49</v>
      </c>
      <c r="C56">
        <v>0.4</v>
      </c>
      <c r="D56">
        <v>1902724735</v>
      </c>
      <c r="E56">
        <v>1514751552</v>
      </c>
      <c r="G56">
        <v>0.4</v>
      </c>
      <c r="H56" s="9">
        <v>0.16942557528337829</v>
      </c>
      <c r="I56" s="9">
        <v>0.19715334645456636</v>
      </c>
    </row>
    <row r="57" spans="1:9" x14ac:dyDescent="0.2">
      <c r="A57">
        <v>10000000</v>
      </c>
      <c r="B57" s="7" t="s">
        <v>49</v>
      </c>
      <c r="C57">
        <v>0.6</v>
      </c>
      <c r="D57">
        <v>2334234516</v>
      </c>
      <c r="E57">
        <v>1862924856</v>
      </c>
      <c r="G57">
        <v>0.6</v>
      </c>
      <c r="H57" s="9">
        <v>0.1388370337398874</v>
      </c>
      <c r="I57" s="9">
        <v>0.16028040362005339</v>
      </c>
    </row>
    <row r="58" spans="1:9" x14ac:dyDescent="0.2">
      <c r="A58">
        <v>10000000</v>
      </c>
      <c r="B58" s="7" t="s">
        <v>49</v>
      </c>
      <c r="C58">
        <v>0.8</v>
      </c>
      <c r="D58">
        <v>2456375146</v>
      </c>
      <c r="E58">
        <v>1969480818</v>
      </c>
      <c r="G58">
        <v>0.8</v>
      </c>
      <c r="H58" s="9">
        <v>0.13202774541248583</v>
      </c>
      <c r="I58" s="9">
        <v>0.1518648479192829</v>
      </c>
    </row>
    <row r="59" spans="1:9" x14ac:dyDescent="0.2">
      <c r="A59">
        <v>10000000</v>
      </c>
      <c r="B59" s="7" t="s">
        <v>49</v>
      </c>
      <c r="C59">
        <v>1</v>
      </c>
      <c r="D59">
        <v>2060776694</v>
      </c>
      <c r="E59">
        <v>1813466112</v>
      </c>
      <c r="G59">
        <v>1</v>
      </c>
      <c r="H59" s="9">
        <v>0.13221752794776523</v>
      </c>
      <c r="I59" s="9">
        <v>0.14412429816623912</v>
      </c>
    </row>
  </sheetData>
  <dataConsolidate function="average" leftLabels="1" topLabels="1">
    <dataRefs count="1">
      <dataRef ref="G2:I49" sheet="Compate Scan (64bit,%)"/>
    </dataRefs>
  </dataConsolidate>
  <mergeCells count="2">
    <mergeCell ref="D1:E1"/>
    <mergeCell ref="H1:I1"/>
  </mergeCell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1" workbookViewId="0">
      <selection activeCell="O12" sqref="O12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81522649</v>
      </c>
      <c r="D2">
        <v>80905823</v>
      </c>
    </row>
    <row r="3" spans="1:4" x14ac:dyDescent="0.2">
      <c r="A3">
        <v>10000000</v>
      </c>
      <c r="B3">
        <v>2</v>
      </c>
      <c r="C3">
        <v>94093938</v>
      </c>
      <c r="D3">
        <v>80599257</v>
      </c>
    </row>
    <row r="4" spans="1:4" x14ac:dyDescent="0.2">
      <c r="A4">
        <v>10000000</v>
      </c>
      <c r="B4">
        <v>4</v>
      </c>
      <c r="C4">
        <v>82568417</v>
      </c>
      <c r="D4">
        <v>94055632</v>
      </c>
    </row>
    <row r="5" spans="1:4" x14ac:dyDescent="0.2">
      <c r="A5">
        <v>10000000</v>
      </c>
      <c r="B5">
        <v>8</v>
      </c>
      <c r="C5">
        <v>78251202</v>
      </c>
      <c r="D5">
        <v>79780472</v>
      </c>
    </row>
    <row r="6" spans="1:4" x14ac:dyDescent="0.2">
      <c r="A6">
        <v>10000000</v>
      </c>
      <c r="B6">
        <v>16</v>
      </c>
      <c r="C6">
        <v>91998426</v>
      </c>
      <c r="D6">
        <v>90900244</v>
      </c>
    </row>
    <row r="7" spans="1:4" x14ac:dyDescent="0.2">
      <c r="A7">
        <v>10000000</v>
      </c>
      <c r="B7">
        <v>32</v>
      </c>
      <c r="C7">
        <v>192693221</v>
      </c>
      <c r="D7">
        <v>68638764</v>
      </c>
    </row>
    <row r="8" spans="1:4" x14ac:dyDescent="0.2">
      <c r="A8">
        <v>10000000</v>
      </c>
      <c r="B8">
        <v>64</v>
      </c>
      <c r="C8">
        <v>255675638</v>
      </c>
      <c r="D8">
        <v>79958504</v>
      </c>
    </row>
    <row r="9" spans="1:4" x14ac:dyDescent="0.2">
      <c r="A9">
        <v>10000000</v>
      </c>
      <c r="B9">
        <v>128</v>
      </c>
      <c r="C9">
        <v>255743958</v>
      </c>
      <c r="D9">
        <v>84407798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0.49066119036441025</v>
      </c>
      <c r="D13" s="2">
        <f>($A13*4)/D2</f>
        <v>0.49440199131278845</v>
      </c>
    </row>
    <row r="14" spans="1:4" x14ac:dyDescent="0.2">
      <c r="A14">
        <f t="shared" ref="A14:B20" si="0">A3</f>
        <v>10000000</v>
      </c>
      <c r="B14">
        <f t="shared" si="0"/>
        <v>2</v>
      </c>
      <c r="C14" s="2">
        <f t="shared" ref="C14:D20" si="1">($A14*4)/C3</f>
        <v>0.42510708819520338</v>
      </c>
      <c r="D14" s="2">
        <f t="shared" si="1"/>
        <v>0.49628249054454682</v>
      </c>
    </row>
    <row r="15" spans="1:4" x14ac:dyDescent="0.2">
      <c r="A15">
        <f t="shared" si="0"/>
        <v>10000000</v>
      </c>
      <c r="B15">
        <f t="shared" si="0"/>
        <v>4</v>
      </c>
      <c r="C15" s="2">
        <f t="shared" si="1"/>
        <v>0.48444673463946875</v>
      </c>
      <c r="D15" s="2">
        <f t="shared" si="1"/>
        <v>0.4252802213906765</v>
      </c>
    </row>
    <row r="16" spans="1:4" x14ac:dyDescent="0.2">
      <c r="A16">
        <f t="shared" si="0"/>
        <v>10000000</v>
      </c>
      <c r="B16">
        <f t="shared" si="0"/>
        <v>8</v>
      </c>
      <c r="C16" s="2">
        <f t="shared" si="1"/>
        <v>0.51117425646701253</v>
      </c>
      <c r="D16" s="2">
        <f t="shared" si="1"/>
        <v>0.50137582540248693</v>
      </c>
    </row>
    <row r="17" spans="1:4" x14ac:dyDescent="0.2">
      <c r="A17">
        <f t="shared" si="0"/>
        <v>10000000</v>
      </c>
      <c r="B17">
        <f t="shared" si="0"/>
        <v>16</v>
      </c>
      <c r="C17" s="2">
        <f t="shared" si="1"/>
        <v>0.43479004738624549</v>
      </c>
      <c r="D17" s="2">
        <f t="shared" si="1"/>
        <v>0.44004282320738325</v>
      </c>
    </row>
    <row r="18" spans="1:4" x14ac:dyDescent="0.2">
      <c r="A18">
        <f t="shared" si="0"/>
        <v>10000000</v>
      </c>
      <c r="B18">
        <f t="shared" si="0"/>
        <v>32</v>
      </c>
      <c r="C18" s="2">
        <f t="shared" si="1"/>
        <v>0.20758384644989664</v>
      </c>
      <c r="D18" s="2">
        <f t="shared" si="1"/>
        <v>0.58276107652521247</v>
      </c>
    </row>
    <row r="19" spans="1:4" x14ac:dyDescent="0.2">
      <c r="A19">
        <f t="shared" si="0"/>
        <v>10000000</v>
      </c>
      <c r="B19">
        <f t="shared" si="0"/>
        <v>64</v>
      </c>
      <c r="C19" s="2">
        <f t="shared" si="1"/>
        <v>0.15644822601361807</v>
      </c>
      <c r="D19" s="2">
        <f t="shared" si="1"/>
        <v>0.5002594845946593</v>
      </c>
    </row>
    <row r="20" spans="1:4" x14ac:dyDescent="0.2">
      <c r="A20">
        <f t="shared" si="0"/>
        <v>10000000</v>
      </c>
      <c r="B20">
        <f t="shared" si="0"/>
        <v>128</v>
      </c>
      <c r="C20" s="2">
        <f t="shared" si="1"/>
        <v>0.15640643209252278</v>
      </c>
      <c r="D20" s="2">
        <f t="shared" si="1"/>
        <v>0.47388986500986557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0.46793097530785582</v>
      </c>
      <c r="D23" s="2">
        <f>D13*1000000/1024/1024</f>
        <v>0.47149848109511228</v>
      </c>
    </row>
    <row r="24" spans="1:4" x14ac:dyDescent="0.2">
      <c r="A24">
        <f t="shared" ref="A24:B29" si="2">A14</f>
        <v>10000000</v>
      </c>
      <c r="B24">
        <f t="shared" si="2"/>
        <v>2</v>
      </c>
      <c r="C24" s="2">
        <f t="shared" ref="C24:D30" si="3">C14*1000000/1024/1024</f>
        <v>0.40541371173401203</v>
      </c>
      <c r="D24" s="2">
        <f t="shared" si="3"/>
        <v>0.4732918649144619</v>
      </c>
    </row>
    <row r="25" spans="1:4" x14ac:dyDescent="0.2">
      <c r="A25">
        <f t="shared" si="2"/>
        <v>10000000</v>
      </c>
      <c r="B25">
        <f t="shared" si="2"/>
        <v>4</v>
      </c>
      <c r="C25" s="2">
        <f t="shared" si="3"/>
        <v>0.46200440849253532</v>
      </c>
      <c r="D25" s="2">
        <f t="shared" si="3"/>
        <v>0.40557882441585208</v>
      </c>
    </row>
    <row r="26" spans="1:4" x14ac:dyDescent="0.2">
      <c r="A26">
        <f t="shared" si="2"/>
        <v>10000000</v>
      </c>
      <c r="B26">
        <f t="shared" si="2"/>
        <v>8</v>
      </c>
      <c r="C26" s="2">
        <f t="shared" si="3"/>
        <v>0.48749375960065128</v>
      </c>
      <c r="D26" s="2">
        <f t="shared" si="3"/>
        <v>0.4781492475533361</v>
      </c>
    </row>
    <row r="27" spans="1:4" x14ac:dyDescent="0.2">
      <c r="A27">
        <f t="shared" si="2"/>
        <v>10000000</v>
      </c>
      <c r="B27">
        <f t="shared" si="2"/>
        <v>16</v>
      </c>
      <c r="C27" s="2">
        <f t="shared" si="3"/>
        <v>0.41464810122131873</v>
      </c>
      <c r="D27" s="2">
        <f t="shared" si="3"/>
        <v>0.41965753861177757</v>
      </c>
    </row>
    <row r="28" spans="1:4" x14ac:dyDescent="0.2">
      <c r="A28">
        <f t="shared" si="2"/>
        <v>10000000</v>
      </c>
      <c r="B28">
        <f t="shared" si="2"/>
        <v>32</v>
      </c>
      <c r="C28" s="2">
        <f t="shared" si="3"/>
        <v>0.19796738286008514</v>
      </c>
      <c r="D28" s="2">
        <f t="shared" si="3"/>
        <v>0.55576427128335237</v>
      </c>
    </row>
    <row r="29" spans="1:4" x14ac:dyDescent="0.2">
      <c r="A29">
        <f t="shared" si="2"/>
        <v>10000000</v>
      </c>
      <c r="B29">
        <f t="shared" si="2"/>
        <v>64</v>
      </c>
      <c r="C29" s="2">
        <f t="shared" si="3"/>
        <v>0.14920065499650773</v>
      </c>
      <c r="D29" s="2">
        <f t="shared" si="3"/>
        <v>0.47708462199655466</v>
      </c>
    </row>
    <row r="30" spans="1:4" x14ac:dyDescent="0.2">
      <c r="A30">
        <f>A20</f>
        <v>10000000</v>
      </c>
      <c r="B30">
        <f>B20</f>
        <v>128</v>
      </c>
      <c r="C30" s="2">
        <f t="shared" si="3"/>
        <v>0.14916079720737721</v>
      </c>
      <c r="D30" s="2">
        <f t="shared" si="3"/>
        <v>0.45193659306513362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0.45696384307407795</v>
      </c>
      <c r="D33" s="2">
        <f>D23*1000/1024</f>
        <v>0.46044773544444556</v>
      </c>
    </row>
    <row r="34" spans="1:4" x14ac:dyDescent="0.2">
      <c r="A34">
        <f t="shared" ref="A34:B40" si="4">A24</f>
        <v>10000000</v>
      </c>
      <c r="B34">
        <f t="shared" si="4"/>
        <v>2</v>
      </c>
      <c r="C34" s="2">
        <f t="shared" ref="C34:D40" si="5">C24*1000/1024</f>
        <v>0.39591182786524615</v>
      </c>
      <c r="D34" s="2">
        <f t="shared" si="5"/>
        <v>0.46219908683052918</v>
      </c>
    </row>
    <row r="35" spans="1:4" x14ac:dyDescent="0.2">
      <c r="A35">
        <f t="shared" si="4"/>
        <v>10000000</v>
      </c>
      <c r="B35">
        <f t="shared" si="4"/>
        <v>4</v>
      </c>
      <c r="C35" s="2">
        <f t="shared" si="5"/>
        <v>0.45117618016849154</v>
      </c>
      <c r="D35" s="2">
        <f t="shared" si="5"/>
        <v>0.39607307071860554</v>
      </c>
    </row>
    <row r="36" spans="1:4" x14ac:dyDescent="0.2">
      <c r="A36">
        <f t="shared" si="4"/>
        <v>10000000</v>
      </c>
      <c r="B36">
        <f t="shared" si="4"/>
        <v>8</v>
      </c>
      <c r="C36" s="2">
        <f t="shared" si="5"/>
        <v>0.47606812461001102</v>
      </c>
      <c r="D36" s="2">
        <f t="shared" si="5"/>
        <v>0.46694262456380481</v>
      </c>
    </row>
    <row r="37" spans="1:4" x14ac:dyDescent="0.2">
      <c r="A37">
        <f t="shared" si="4"/>
        <v>10000000</v>
      </c>
      <c r="B37">
        <f t="shared" si="4"/>
        <v>16</v>
      </c>
      <c r="C37" s="2">
        <f t="shared" si="5"/>
        <v>0.40492978634894405</v>
      </c>
      <c r="D37" s="2">
        <f t="shared" si="5"/>
        <v>0.40982181505056403</v>
      </c>
    </row>
    <row r="38" spans="1:4" x14ac:dyDescent="0.2">
      <c r="A38">
        <f t="shared" si="4"/>
        <v>10000000</v>
      </c>
      <c r="B38">
        <f t="shared" si="4"/>
        <v>32</v>
      </c>
      <c r="C38" s="2">
        <f t="shared" si="5"/>
        <v>0.19332752232430189</v>
      </c>
      <c r="D38" s="2">
        <f t="shared" si="5"/>
        <v>0.54273854617514883</v>
      </c>
    </row>
    <row r="39" spans="1:4" x14ac:dyDescent="0.2">
      <c r="A39">
        <f t="shared" si="4"/>
        <v>10000000</v>
      </c>
      <c r="B39">
        <f t="shared" si="4"/>
        <v>64</v>
      </c>
      <c r="C39" s="2">
        <f t="shared" si="5"/>
        <v>0.14570376464502707</v>
      </c>
      <c r="D39" s="2">
        <f t="shared" si="5"/>
        <v>0.46590295116851038</v>
      </c>
    </row>
    <row r="40" spans="1:4" x14ac:dyDescent="0.2">
      <c r="A40">
        <f t="shared" si="4"/>
        <v>10000000</v>
      </c>
      <c r="B40">
        <f t="shared" si="4"/>
        <v>128</v>
      </c>
      <c r="C40" s="2">
        <f t="shared" si="5"/>
        <v>0.14566484102282931</v>
      </c>
      <c r="D40" s="2">
        <f t="shared" si="5"/>
        <v>0.44134432916516952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111" workbookViewId="0">
      <selection activeCell="A2" sqref="A2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71058312</v>
      </c>
      <c r="D2">
        <v>49456977</v>
      </c>
    </row>
    <row r="3" spans="1:4" x14ac:dyDescent="0.2">
      <c r="A3">
        <v>10000000</v>
      </c>
      <c r="B3">
        <v>2</v>
      </c>
      <c r="C3">
        <v>52669208</v>
      </c>
      <c r="D3">
        <v>71669567</v>
      </c>
    </row>
    <row r="4" spans="1:4" x14ac:dyDescent="0.2">
      <c r="A4">
        <v>10000000</v>
      </c>
      <c r="B4">
        <v>4</v>
      </c>
      <c r="C4">
        <v>64869758</v>
      </c>
      <c r="D4">
        <v>52881918</v>
      </c>
    </row>
    <row r="5" spans="1:4" x14ac:dyDescent="0.2">
      <c r="A5">
        <v>10000000</v>
      </c>
      <c r="B5">
        <v>8</v>
      </c>
      <c r="C5">
        <v>71640292</v>
      </c>
      <c r="D5">
        <v>48763724</v>
      </c>
    </row>
    <row r="6" spans="1:4" x14ac:dyDescent="0.2">
      <c r="A6">
        <v>10000000</v>
      </c>
      <c r="B6">
        <v>16</v>
      </c>
      <c r="C6">
        <v>72198687</v>
      </c>
      <c r="D6">
        <v>46879630</v>
      </c>
    </row>
    <row r="7" spans="1:4" x14ac:dyDescent="0.2">
      <c r="A7">
        <v>10000000</v>
      </c>
      <c r="B7">
        <v>32</v>
      </c>
      <c r="C7">
        <v>203101080</v>
      </c>
      <c r="D7">
        <v>48825777</v>
      </c>
    </row>
    <row r="8" spans="1:4" x14ac:dyDescent="0.2">
      <c r="A8">
        <v>10000000</v>
      </c>
      <c r="B8">
        <v>64</v>
      </c>
      <c r="C8">
        <v>226525255</v>
      </c>
      <c r="D8">
        <v>45636648</v>
      </c>
    </row>
    <row r="9" spans="1:4" x14ac:dyDescent="0.2">
      <c r="A9">
        <v>10000000</v>
      </c>
      <c r="B9">
        <v>128</v>
      </c>
      <c r="C9">
        <v>402608452</v>
      </c>
      <c r="D9">
        <v>48511808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2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2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2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2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2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2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2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2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2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2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2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2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2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2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2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2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2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2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2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2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2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6" workbookViewId="0">
      <selection activeCell="I39" sqref="I39"/>
    </sheetView>
  </sheetViews>
  <sheetFormatPr baseColWidth="10" defaultRowHeight="16" x14ac:dyDescent="0.2"/>
  <cols>
    <col min="8" max="8" width="13.6640625" style="6" customWidth="1"/>
    <col min="11" max="11" width="13.6640625" style="6" customWidth="1"/>
  </cols>
  <sheetData>
    <row r="1" spans="1:13" x14ac:dyDescent="0.2">
      <c r="A1" s="5" t="s">
        <v>36</v>
      </c>
      <c r="B1" t="s">
        <v>37</v>
      </c>
      <c r="C1">
        <v>8</v>
      </c>
      <c r="D1" t="s">
        <v>38</v>
      </c>
      <c r="E1" t="s">
        <v>38</v>
      </c>
      <c r="H1" s="6" t="s">
        <v>42</v>
      </c>
      <c r="I1" t="s">
        <v>41</v>
      </c>
      <c r="K1" s="6" t="s">
        <v>44</v>
      </c>
      <c r="L1" t="s">
        <v>43</v>
      </c>
    </row>
    <row r="2" spans="1:13" x14ac:dyDescent="0.2">
      <c r="A2" s="5"/>
      <c r="B2" t="s">
        <v>34</v>
      </c>
      <c r="C2">
        <v>1</v>
      </c>
      <c r="D2">
        <v>20569093</v>
      </c>
      <c r="F2">
        <v>1000000</v>
      </c>
      <c r="G2">
        <v>1</v>
      </c>
      <c r="H2">
        <v>28682663.375</v>
      </c>
      <c r="I2">
        <v>34549034.5</v>
      </c>
      <c r="K2">
        <v>8908228</v>
      </c>
      <c r="L2">
        <v>29676442</v>
      </c>
    </row>
    <row r="3" spans="1:13" x14ac:dyDescent="0.2">
      <c r="A3" s="5"/>
      <c r="B3" t="s">
        <v>34</v>
      </c>
      <c r="C3">
        <v>1</v>
      </c>
      <c r="D3">
        <v>20632096</v>
      </c>
      <c r="F3">
        <v>1000000</v>
      </c>
      <c r="G3">
        <f>G2*2</f>
        <v>2</v>
      </c>
      <c r="H3">
        <v>22841496.5</v>
      </c>
      <c r="I3">
        <v>27312795.375</v>
      </c>
      <c r="K3">
        <v>19211352</v>
      </c>
      <c r="L3">
        <v>33259491</v>
      </c>
    </row>
    <row r="4" spans="1:13" x14ac:dyDescent="0.2">
      <c r="A4" s="5"/>
      <c r="B4" t="s">
        <v>34</v>
      </c>
      <c r="C4">
        <v>1</v>
      </c>
      <c r="D4">
        <v>21122993</v>
      </c>
      <c r="F4">
        <v>1000000</v>
      </c>
      <c r="G4">
        <f t="shared" ref="G4:G9" si="0">G3*2</f>
        <v>4</v>
      </c>
      <c r="H4">
        <v>24788836.75</v>
      </c>
      <c r="I4">
        <v>30050635.125</v>
      </c>
      <c r="K4">
        <v>26017376</v>
      </c>
      <c r="L4">
        <v>10492923</v>
      </c>
    </row>
    <row r="5" spans="1:13" x14ac:dyDescent="0.2">
      <c r="A5" s="5"/>
      <c r="B5" t="s">
        <v>34</v>
      </c>
      <c r="C5">
        <v>1</v>
      </c>
      <c r="D5">
        <v>24895927</v>
      </c>
      <c r="F5">
        <v>1000000</v>
      </c>
      <c r="G5">
        <f t="shared" si="0"/>
        <v>8</v>
      </c>
      <c r="H5">
        <v>24572492.625</v>
      </c>
      <c r="I5">
        <v>28906404</v>
      </c>
      <c r="K5">
        <v>19735471</v>
      </c>
      <c r="L5">
        <v>12589398</v>
      </c>
    </row>
    <row r="6" spans="1:13" x14ac:dyDescent="0.2">
      <c r="A6" s="5"/>
      <c r="B6" t="s">
        <v>34</v>
      </c>
      <c r="C6">
        <v>1</v>
      </c>
      <c r="D6">
        <v>29929375</v>
      </c>
      <c r="F6">
        <v>1000000</v>
      </c>
      <c r="G6">
        <f t="shared" si="0"/>
        <v>16</v>
      </c>
      <c r="H6">
        <v>30403978.375</v>
      </c>
      <c r="I6">
        <v>23501934.875</v>
      </c>
      <c r="K6">
        <v>14766457</v>
      </c>
      <c r="L6">
        <v>12260121</v>
      </c>
    </row>
    <row r="7" spans="1:13" x14ac:dyDescent="0.2">
      <c r="A7" s="5"/>
      <c r="B7" t="s">
        <v>34</v>
      </c>
      <c r="C7">
        <v>1</v>
      </c>
      <c r="D7">
        <v>32878966</v>
      </c>
      <c r="F7">
        <v>1000000</v>
      </c>
      <c r="G7">
        <f t="shared" si="0"/>
        <v>32</v>
      </c>
      <c r="H7">
        <v>49563111</v>
      </c>
      <c r="I7">
        <v>23924882.5</v>
      </c>
      <c r="K7">
        <v>18648691</v>
      </c>
      <c r="L7">
        <v>32894990</v>
      </c>
    </row>
    <row r="8" spans="1:13" x14ac:dyDescent="0.2">
      <c r="A8" s="5"/>
      <c r="B8" t="s">
        <v>34</v>
      </c>
      <c r="C8">
        <v>1</v>
      </c>
      <c r="D8">
        <v>39004329</v>
      </c>
      <c r="F8">
        <v>1000000</v>
      </c>
      <c r="G8">
        <f t="shared" si="0"/>
        <v>64</v>
      </c>
      <c r="H8">
        <v>69126908.75</v>
      </c>
      <c r="I8">
        <v>22069218.125</v>
      </c>
      <c r="K8">
        <v>44920351</v>
      </c>
      <c r="L8">
        <v>15435658</v>
      </c>
    </row>
    <row r="9" spans="1:13" x14ac:dyDescent="0.2">
      <c r="A9" s="5"/>
      <c r="B9" t="s">
        <v>34</v>
      </c>
      <c r="C9">
        <v>2</v>
      </c>
      <c r="D9">
        <v>17454194</v>
      </c>
      <c r="F9">
        <v>1000000</v>
      </c>
      <c r="G9">
        <f t="shared" si="0"/>
        <v>128</v>
      </c>
      <c r="H9">
        <v>39941610.125</v>
      </c>
      <c r="I9">
        <v>18117128.75</v>
      </c>
      <c r="K9">
        <v>30848149</v>
      </c>
      <c r="L9">
        <v>19005718</v>
      </c>
    </row>
    <row r="10" spans="1:13" x14ac:dyDescent="0.2">
      <c r="A10" s="5"/>
      <c r="B10" t="s">
        <v>34</v>
      </c>
      <c r="C10">
        <v>1</v>
      </c>
      <c r="D10">
        <v>40428528</v>
      </c>
    </row>
    <row r="11" spans="1:13" x14ac:dyDescent="0.2">
      <c r="A11" s="5"/>
      <c r="B11" t="s">
        <v>34</v>
      </c>
      <c r="C11">
        <v>2</v>
      </c>
      <c r="D11">
        <v>23106917</v>
      </c>
      <c r="G11" s="1" t="s">
        <v>19</v>
      </c>
      <c r="H11"/>
      <c r="I11" t="s">
        <v>45</v>
      </c>
      <c r="K11"/>
    </row>
    <row r="12" spans="1:13" x14ac:dyDescent="0.2">
      <c r="A12" s="5"/>
      <c r="B12" t="s">
        <v>34</v>
      </c>
      <c r="C12">
        <v>2</v>
      </c>
      <c r="D12">
        <v>25803579</v>
      </c>
      <c r="F12" t="s">
        <v>17</v>
      </c>
      <c r="H12"/>
      <c r="K12"/>
    </row>
    <row r="13" spans="1:13" x14ac:dyDescent="0.2">
      <c r="A13" s="5"/>
      <c r="B13" t="s">
        <v>34</v>
      </c>
      <c r="C13">
        <v>2</v>
      </c>
      <c r="D13">
        <v>19687183</v>
      </c>
      <c r="F13">
        <f>F2</f>
        <v>1000000</v>
      </c>
      <c r="G13">
        <f>G2</f>
        <v>1</v>
      </c>
      <c r="H13" s="2">
        <f>($F13*4 * 8)/H2</f>
        <v>1.1156565058700725</v>
      </c>
      <c r="I13" s="2">
        <f>($F13*4 * 8)/I2</f>
        <v>0.92621980507154256</v>
      </c>
      <c r="J13" s="2"/>
      <c r="K13" s="2">
        <f>($F13*4)/K2</f>
        <v>0.44902308292962417</v>
      </c>
      <c r="L13" s="2">
        <f>($F13*4)/L2</f>
        <v>0.13478704758474752</v>
      </c>
      <c r="M13" s="2"/>
    </row>
    <row r="14" spans="1:13" x14ac:dyDescent="0.2">
      <c r="A14" s="5"/>
      <c r="B14" t="s">
        <v>34</v>
      </c>
      <c r="C14">
        <v>2</v>
      </c>
      <c r="D14">
        <v>27943421</v>
      </c>
      <c r="F14">
        <f t="shared" ref="F14:G20" si="1">F3</f>
        <v>1000000</v>
      </c>
      <c r="G14">
        <f t="shared" si="1"/>
        <v>2</v>
      </c>
      <c r="H14" s="2">
        <f t="shared" ref="H14:I14" si="2">($F14*4 * 8)/H3</f>
        <v>1.4009589958346205</v>
      </c>
      <c r="I14" s="2">
        <f t="shared" si="2"/>
        <v>1.1716120433901211</v>
      </c>
      <c r="J14" s="2"/>
      <c r="K14" s="2">
        <f t="shared" ref="K14:L20" si="3">($F14*4)/K3</f>
        <v>0.20821022903541614</v>
      </c>
      <c r="L14" s="2">
        <f t="shared" si="3"/>
        <v>0.12026642259798864</v>
      </c>
      <c r="M14" s="2"/>
    </row>
    <row r="15" spans="1:13" x14ac:dyDescent="0.2">
      <c r="A15" s="5"/>
      <c r="B15" t="s">
        <v>34</v>
      </c>
      <c r="C15">
        <v>2</v>
      </c>
      <c r="D15">
        <v>25569515</v>
      </c>
      <c r="F15">
        <f t="shared" si="1"/>
        <v>1000000</v>
      </c>
      <c r="G15">
        <f t="shared" si="1"/>
        <v>4</v>
      </c>
      <c r="H15" s="2">
        <f t="shared" ref="H15:I15" si="4">($F15*4 * 8)/H4</f>
        <v>1.2909036564614109</v>
      </c>
      <c r="I15" s="2">
        <f t="shared" si="4"/>
        <v>1.064869340261573</v>
      </c>
      <c r="J15" s="2"/>
      <c r="K15" s="2">
        <f t="shared" si="3"/>
        <v>0.15374340594531902</v>
      </c>
      <c r="L15" s="2">
        <f t="shared" si="3"/>
        <v>0.38120931603138608</v>
      </c>
      <c r="M15" s="2"/>
    </row>
    <row r="16" spans="1:13" x14ac:dyDescent="0.2">
      <c r="A16" s="5"/>
      <c r="B16" t="s">
        <v>34</v>
      </c>
      <c r="C16">
        <v>2</v>
      </c>
      <c r="D16">
        <v>20997786</v>
      </c>
      <c r="F16">
        <f t="shared" si="1"/>
        <v>1000000</v>
      </c>
      <c r="G16">
        <f t="shared" si="1"/>
        <v>8</v>
      </c>
      <c r="H16" s="2">
        <f t="shared" ref="H16:I16" si="5">($F16*4 * 8)/H5</f>
        <v>1.3022691872717573</v>
      </c>
      <c r="I16" s="2">
        <f t="shared" si="5"/>
        <v>1.1070211292971619</v>
      </c>
      <c r="J16" s="2"/>
      <c r="K16" s="2">
        <f t="shared" si="3"/>
        <v>0.20268074676302381</v>
      </c>
      <c r="L16" s="2">
        <f t="shared" si="3"/>
        <v>0.31772766259355689</v>
      </c>
      <c r="M16" s="2"/>
    </row>
    <row r="17" spans="1:13" x14ac:dyDescent="0.2">
      <c r="A17" s="5"/>
      <c r="B17" t="s">
        <v>34</v>
      </c>
      <c r="C17">
        <v>2</v>
      </c>
      <c r="D17">
        <v>22169377</v>
      </c>
      <c r="F17">
        <f t="shared" si="1"/>
        <v>1000000</v>
      </c>
      <c r="G17">
        <f t="shared" si="1"/>
        <v>16</v>
      </c>
      <c r="H17" s="2">
        <f t="shared" ref="H17:I17" si="6">($F17*4 * 8)/H6</f>
        <v>1.0524938416056875</v>
      </c>
      <c r="I17" s="2">
        <f t="shared" si="6"/>
        <v>1.3615900210003453</v>
      </c>
      <c r="J17" s="2"/>
      <c r="K17" s="2">
        <f t="shared" si="3"/>
        <v>0.27088420736267338</v>
      </c>
      <c r="L17" s="2">
        <f t="shared" si="3"/>
        <v>0.3262610540303803</v>
      </c>
      <c r="M17" s="2"/>
    </row>
    <row r="18" spans="1:13" x14ac:dyDescent="0.2">
      <c r="A18" s="5"/>
      <c r="B18" t="s">
        <v>34</v>
      </c>
      <c r="C18">
        <v>4</v>
      </c>
      <c r="D18">
        <v>23710520</v>
      </c>
      <c r="F18">
        <f t="shared" si="1"/>
        <v>1000000</v>
      </c>
      <c r="G18">
        <f t="shared" si="1"/>
        <v>32</v>
      </c>
      <c r="H18" s="2">
        <f t="shared" ref="H18:I18" si="7">($F18*4 * 8)/H7</f>
        <v>0.64564147315127174</v>
      </c>
      <c r="I18" s="2">
        <f t="shared" si="7"/>
        <v>1.3375196304516856</v>
      </c>
      <c r="J18" s="2"/>
      <c r="K18" s="2">
        <f t="shared" si="3"/>
        <v>0.21449226650814257</v>
      </c>
      <c r="L18" s="2">
        <f t="shared" si="3"/>
        <v>0.12159906417360213</v>
      </c>
      <c r="M18" s="2"/>
    </row>
    <row r="19" spans="1:13" x14ac:dyDescent="0.2">
      <c r="A19" s="5"/>
      <c r="B19" t="s">
        <v>34</v>
      </c>
      <c r="C19">
        <v>4</v>
      </c>
      <c r="D19">
        <v>29534241</v>
      </c>
      <c r="F19">
        <f t="shared" si="1"/>
        <v>1000000</v>
      </c>
      <c r="G19">
        <f t="shared" si="1"/>
        <v>64</v>
      </c>
      <c r="H19" s="2">
        <f t="shared" ref="H19:I19" si="8">($F19*4 * 8)/H8</f>
        <v>0.46291669305984989</v>
      </c>
      <c r="I19" s="2">
        <f t="shared" si="8"/>
        <v>1.4499834030708327</v>
      </c>
      <c r="J19" s="2"/>
      <c r="K19" s="2">
        <f t="shared" si="3"/>
        <v>8.9046499213686015E-2</v>
      </c>
      <c r="L19" s="2">
        <f t="shared" si="3"/>
        <v>0.25914023231144406</v>
      </c>
      <c r="M19" s="2"/>
    </row>
    <row r="20" spans="1:13" x14ac:dyDescent="0.2">
      <c r="A20" s="5"/>
      <c r="B20" t="s">
        <v>34</v>
      </c>
      <c r="C20">
        <v>4</v>
      </c>
      <c r="D20">
        <v>16297648</v>
      </c>
      <c r="F20">
        <f t="shared" si="1"/>
        <v>1000000</v>
      </c>
      <c r="G20">
        <f t="shared" si="1"/>
        <v>128</v>
      </c>
      <c r="H20" s="2">
        <f t="shared" ref="H20:I20" si="9">($F20*4 * 8)/H9</f>
        <v>0.80116950468080306</v>
      </c>
      <c r="I20" s="2">
        <f t="shared" si="9"/>
        <v>1.766284296014621</v>
      </c>
      <c r="J20" s="2"/>
      <c r="K20" s="2">
        <f t="shared" si="3"/>
        <v>0.12966742348138943</v>
      </c>
      <c r="L20" s="2">
        <f t="shared" si="3"/>
        <v>0.21046297751024193</v>
      </c>
      <c r="M20" s="2"/>
    </row>
    <row r="21" spans="1:13" x14ac:dyDescent="0.2">
      <c r="A21" s="5"/>
      <c r="B21" t="s">
        <v>34</v>
      </c>
      <c r="C21">
        <v>4</v>
      </c>
      <c r="D21">
        <v>21469524</v>
      </c>
      <c r="H21" s="2"/>
      <c r="I21" s="2"/>
      <c r="J21" s="2"/>
      <c r="K21" s="2"/>
      <c r="L21" s="2"/>
      <c r="M21" s="2"/>
    </row>
    <row r="22" spans="1:13" x14ac:dyDescent="0.2">
      <c r="A22" s="5"/>
      <c r="B22" t="s">
        <v>34</v>
      </c>
      <c r="C22">
        <v>4</v>
      </c>
      <c r="D22">
        <v>17300103</v>
      </c>
      <c r="F22" t="s">
        <v>16</v>
      </c>
      <c r="H22" s="2"/>
      <c r="I22" s="2"/>
      <c r="J22" s="2"/>
      <c r="K22" s="2"/>
      <c r="L22" s="2"/>
      <c r="M22" s="2"/>
    </row>
    <row r="23" spans="1:13" x14ac:dyDescent="0.2">
      <c r="A23" s="5"/>
      <c r="B23" t="s">
        <v>34</v>
      </c>
      <c r="C23">
        <v>4</v>
      </c>
      <c r="D23">
        <v>27193757</v>
      </c>
      <c r="F23">
        <f>F13</f>
        <v>1000000</v>
      </c>
      <c r="G23">
        <f>G13</f>
        <v>1</v>
      </c>
      <c r="H23" s="2">
        <f>H13*1000000/1024/1024</f>
        <v>1.0639729555798267</v>
      </c>
      <c r="I23" s="2">
        <f>I13*1000000/1024/1024</f>
        <v>0.88331203944353343</v>
      </c>
      <c r="J23" s="2"/>
      <c r="K23" s="2">
        <f>K13*1000000/1024/1024</f>
        <v>0.42822178166353625</v>
      </c>
      <c r="L23" s="2">
        <f>L13*1000000/1024/1024</f>
        <v>0.12854294546580078</v>
      </c>
      <c r="M23" s="2"/>
    </row>
    <row r="24" spans="1:13" x14ac:dyDescent="0.2">
      <c r="A24" s="5"/>
      <c r="B24" t="s">
        <v>34</v>
      </c>
      <c r="C24">
        <v>4</v>
      </c>
      <c r="D24">
        <v>37289367</v>
      </c>
      <c r="F24">
        <f t="shared" ref="F24:G29" si="10">F14</f>
        <v>1000000</v>
      </c>
      <c r="G24">
        <f t="shared" si="10"/>
        <v>2</v>
      </c>
      <c r="H24" s="2">
        <f t="shared" ref="H24:I30" si="11">H14*1000000/1024/1024</f>
        <v>1.3360586126657681</v>
      </c>
      <c r="I24" s="2">
        <f t="shared" si="11"/>
        <v>1.1173363145734034</v>
      </c>
      <c r="J24" s="2"/>
      <c r="K24" s="2">
        <f t="shared" ref="K24:L30" si="12">K14*1000000/1024/1024</f>
        <v>0.19856474784413924</v>
      </c>
      <c r="L24" s="2">
        <f t="shared" si="12"/>
        <v>0.11469499835776199</v>
      </c>
      <c r="M24" s="2"/>
    </row>
    <row r="25" spans="1:13" x14ac:dyDescent="0.2">
      <c r="A25" s="5"/>
      <c r="B25" t="s">
        <v>34</v>
      </c>
      <c r="C25">
        <v>4</v>
      </c>
      <c r="D25">
        <v>25515534</v>
      </c>
      <c r="F25">
        <f t="shared" si="10"/>
        <v>1000000</v>
      </c>
      <c r="G25">
        <f t="shared" si="10"/>
        <v>4</v>
      </c>
      <c r="H25" s="2">
        <f t="shared" si="11"/>
        <v>1.2311016621221647</v>
      </c>
      <c r="I25" s="2">
        <f t="shared" si="11"/>
        <v>1.01553854013593</v>
      </c>
      <c r="J25" s="2"/>
      <c r="K25" s="2">
        <f t="shared" si="12"/>
        <v>0.1466211375668707</v>
      </c>
      <c r="L25" s="2">
        <f t="shared" si="12"/>
        <v>0.36354953387392624</v>
      </c>
      <c r="M25" s="2"/>
    </row>
    <row r="26" spans="1:13" x14ac:dyDescent="0.2">
      <c r="A26" s="5"/>
      <c r="B26" t="s">
        <v>34</v>
      </c>
      <c r="C26">
        <v>8</v>
      </c>
      <c r="D26">
        <v>20330533</v>
      </c>
      <c r="F26">
        <f t="shared" si="10"/>
        <v>1000000</v>
      </c>
      <c r="G26">
        <f t="shared" si="10"/>
        <v>8</v>
      </c>
      <c r="H26" s="2">
        <f t="shared" si="11"/>
        <v>1.2419406769483159</v>
      </c>
      <c r="I26" s="2">
        <f t="shared" si="11"/>
        <v>1.0557376187297458</v>
      </c>
      <c r="J26" s="2"/>
      <c r="K26" s="2">
        <f t="shared" si="12"/>
        <v>0.193291422617935</v>
      </c>
      <c r="L26" s="2">
        <f t="shared" si="12"/>
        <v>0.30300871142726604</v>
      </c>
      <c r="M26" s="2"/>
    </row>
    <row r="27" spans="1:13" x14ac:dyDescent="0.2">
      <c r="A27" s="5"/>
      <c r="B27" t="s">
        <v>34</v>
      </c>
      <c r="C27">
        <v>8</v>
      </c>
      <c r="D27">
        <v>19967060</v>
      </c>
      <c r="F27">
        <f t="shared" si="10"/>
        <v>1000000</v>
      </c>
      <c r="G27">
        <f t="shared" si="10"/>
        <v>16</v>
      </c>
      <c r="H27" s="2">
        <f t="shared" si="11"/>
        <v>1.003736344915092</v>
      </c>
      <c r="I27" s="2">
        <f t="shared" si="11"/>
        <v>1.2985134325030758</v>
      </c>
      <c r="J27" s="2"/>
      <c r="K27" s="2">
        <f t="shared" si="12"/>
        <v>0.25833531128184639</v>
      </c>
      <c r="L27" s="2">
        <f t="shared" si="12"/>
        <v>0.31114678767240556</v>
      </c>
      <c r="M27" s="2"/>
    </row>
    <row r="28" spans="1:13" x14ac:dyDescent="0.2">
      <c r="A28" s="5"/>
      <c r="B28" t="s">
        <v>34</v>
      </c>
      <c r="C28">
        <v>8</v>
      </c>
      <c r="D28">
        <v>23458523</v>
      </c>
      <c r="F28">
        <f t="shared" si="10"/>
        <v>1000000</v>
      </c>
      <c r="G28">
        <f t="shared" si="10"/>
        <v>32</v>
      </c>
      <c r="H28" s="2">
        <f t="shared" si="11"/>
        <v>0.61573169055106325</v>
      </c>
      <c r="I28" s="2">
        <f t="shared" si="11"/>
        <v>1.2755581192509515</v>
      </c>
      <c r="J28" s="2"/>
      <c r="K28" s="2">
        <f t="shared" si="12"/>
        <v>0.20455576563658007</v>
      </c>
      <c r="L28" s="2">
        <f t="shared" si="12"/>
        <v>0.11596590440139973</v>
      </c>
      <c r="M28" s="2"/>
    </row>
    <row r="29" spans="1:13" x14ac:dyDescent="0.2">
      <c r="A29" s="5"/>
      <c r="B29" t="s">
        <v>34</v>
      </c>
      <c r="C29">
        <v>8</v>
      </c>
      <c r="D29">
        <v>12916218</v>
      </c>
      <c r="F29">
        <f t="shared" si="10"/>
        <v>1000000</v>
      </c>
      <c r="G29">
        <f t="shared" si="10"/>
        <v>64</v>
      </c>
      <c r="H29" s="2">
        <f t="shared" si="11"/>
        <v>0.44147176080689421</v>
      </c>
      <c r="I29" s="2">
        <f t="shared" si="11"/>
        <v>1.3828119307239846</v>
      </c>
      <c r="J29" s="2"/>
      <c r="K29" s="2">
        <f t="shared" si="12"/>
        <v>8.4921359265981683E-2</v>
      </c>
      <c r="L29" s="2">
        <f t="shared" si="12"/>
        <v>0.24713538390297324</v>
      </c>
      <c r="M29" s="2"/>
    </row>
    <row r="30" spans="1:13" x14ac:dyDescent="0.2">
      <c r="A30" s="5"/>
      <c r="B30" t="s">
        <v>34</v>
      </c>
      <c r="C30">
        <v>8</v>
      </c>
      <c r="D30">
        <v>25812811</v>
      </c>
      <c r="F30">
        <f>F20</f>
        <v>1000000</v>
      </c>
      <c r="G30">
        <f>G20</f>
        <v>128</v>
      </c>
      <c r="H30" s="2">
        <f t="shared" si="11"/>
        <v>0.76405477970199875</v>
      </c>
      <c r="I30" s="2">
        <f t="shared" si="11"/>
        <v>1.6844599685808381</v>
      </c>
      <c r="J30" s="2"/>
      <c r="K30" s="2">
        <f t="shared" si="12"/>
        <v>0.12366049144877379</v>
      </c>
      <c r="L30" s="2">
        <f t="shared" si="12"/>
        <v>0.20071313620590395</v>
      </c>
      <c r="M30" s="2"/>
    </row>
    <row r="31" spans="1:13" x14ac:dyDescent="0.2">
      <c r="A31" s="5"/>
      <c r="B31" t="s">
        <v>34</v>
      </c>
      <c r="C31">
        <v>8</v>
      </c>
      <c r="D31">
        <v>21189129</v>
      </c>
      <c r="H31" s="2"/>
      <c r="I31" s="2"/>
      <c r="J31" s="2"/>
      <c r="K31" s="2"/>
      <c r="L31" s="2"/>
      <c r="M31" s="2"/>
    </row>
    <row r="32" spans="1:13" x14ac:dyDescent="0.2">
      <c r="A32" s="5"/>
      <c r="B32" t="s">
        <v>34</v>
      </c>
      <c r="C32">
        <v>8</v>
      </c>
      <c r="D32">
        <v>33092974</v>
      </c>
      <c r="F32" t="s">
        <v>20</v>
      </c>
      <c r="H32"/>
      <c r="K32"/>
    </row>
    <row r="33" spans="1:13" x14ac:dyDescent="0.2">
      <c r="A33" s="5"/>
      <c r="B33" t="s">
        <v>34</v>
      </c>
      <c r="C33">
        <v>8</v>
      </c>
      <c r="D33">
        <v>39812693</v>
      </c>
      <c r="F33">
        <f>F23</f>
        <v>1000000</v>
      </c>
      <c r="G33">
        <f>G23</f>
        <v>1</v>
      </c>
      <c r="H33" s="2">
        <f>H23*1000/1024</f>
        <v>1.0390360894334245</v>
      </c>
      <c r="I33" s="2">
        <f>I23*1000/1024</f>
        <v>0.86260941351907561</v>
      </c>
      <c r="J33" s="2"/>
      <c r="K33" s="2">
        <f>K23*1000/1024</f>
        <v>0.41818533365579713</v>
      </c>
      <c r="L33" s="2">
        <f>L23*1000/1024</f>
        <v>0.12553022018144608</v>
      </c>
      <c r="M33" s="2"/>
    </row>
    <row r="34" spans="1:13" x14ac:dyDescent="0.2">
      <c r="A34" s="5"/>
      <c r="B34" t="s">
        <v>34</v>
      </c>
      <c r="C34">
        <v>16</v>
      </c>
      <c r="D34">
        <v>25937382</v>
      </c>
      <c r="F34">
        <f t="shared" ref="F34:G40" si="13">F24</f>
        <v>1000000</v>
      </c>
      <c r="G34">
        <f t="shared" si="13"/>
        <v>2</v>
      </c>
      <c r="H34" s="2">
        <f t="shared" ref="H34:I40" si="14">H24*1000/1024</f>
        <v>1.3047447389314142</v>
      </c>
      <c r="I34" s="2">
        <f t="shared" si="14"/>
        <v>1.0911487447005892</v>
      </c>
      <c r="J34" s="2"/>
      <c r="K34" s="2">
        <f t="shared" ref="K34:L40" si="15">K24*1000/1024</f>
        <v>0.19391088656654223</v>
      </c>
      <c r="L34" s="2">
        <f t="shared" si="15"/>
        <v>0.11200683433375194</v>
      </c>
      <c r="M34" s="2"/>
    </row>
    <row r="35" spans="1:13" x14ac:dyDescent="0.2">
      <c r="A35" s="5"/>
      <c r="B35" t="s">
        <v>34</v>
      </c>
      <c r="C35">
        <v>16</v>
      </c>
      <c r="D35">
        <v>25329921</v>
      </c>
      <c r="F35">
        <f t="shared" si="13"/>
        <v>1000000</v>
      </c>
      <c r="G35">
        <f t="shared" si="13"/>
        <v>4</v>
      </c>
      <c r="H35" s="2">
        <f t="shared" si="14"/>
        <v>1.2022477169161765</v>
      </c>
      <c r="I35" s="2">
        <f t="shared" si="14"/>
        <v>0.99173685560149416</v>
      </c>
      <c r="J35" s="2"/>
      <c r="K35" s="2">
        <f t="shared" si="15"/>
        <v>0.14318470465514718</v>
      </c>
      <c r="L35" s="2">
        <f t="shared" si="15"/>
        <v>0.35502884167375609</v>
      </c>
      <c r="M35" s="2"/>
    </row>
    <row r="36" spans="1:13" x14ac:dyDescent="0.2">
      <c r="A36" s="5"/>
      <c r="B36" t="s">
        <v>34</v>
      </c>
      <c r="C36">
        <v>16</v>
      </c>
      <c r="D36">
        <v>25413126</v>
      </c>
      <c r="F36">
        <f t="shared" si="13"/>
        <v>1000000</v>
      </c>
      <c r="G36">
        <f t="shared" si="13"/>
        <v>8</v>
      </c>
      <c r="H36" s="2">
        <f t="shared" si="14"/>
        <v>1.2128326923323398</v>
      </c>
      <c r="I36" s="2">
        <f t="shared" si="14"/>
        <v>1.0309937682907675</v>
      </c>
      <c r="J36" s="2"/>
      <c r="K36" s="2">
        <f t="shared" si="15"/>
        <v>0.18876115490032716</v>
      </c>
      <c r="L36" s="2">
        <f t="shared" si="15"/>
        <v>0.29590694475318952</v>
      </c>
      <c r="M36" s="2"/>
    </row>
    <row r="37" spans="1:13" x14ac:dyDescent="0.2">
      <c r="A37" s="5"/>
      <c r="B37" t="s">
        <v>34</v>
      </c>
      <c r="C37">
        <v>16</v>
      </c>
      <c r="D37">
        <v>24757019</v>
      </c>
      <c r="F37">
        <f t="shared" si="13"/>
        <v>1000000</v>
      </c>
      <c r="G37">
        <f t="shared" si="13"/>
        <v>16</v>
      </c>
      <c r="H37" s="2">
        <f t="shared" si="14"/>
        <v>0.98021127433114452</v>
      </c>
      <c r="I37" s="2">
        <f t="shared" si="14"/>
        <v>1.268079523928785</v>
      </c>
      <c r="J37" s="2"/>
      <c r="K37" s="2">
        <f t="shared" si="15"/>
        <v>0.2522805774236781</v>
      </c>
      <c r="L37" s="2">
        <f t="shared" si="15"/>
        <v>0.30385428483633353</v>
      </c>
      <c r="M37" s="2"/>
    </row>
    <row r="38" spans="1:13" x14ac:dyDescent="0.2">
      <c r="A38" s="5"/>
      <c r="B38" t="s">
        <v>34</v>
      </c>
      <c r="C38">
        <v>16</v>
      </c>
      <c r="D38">
        <v>29942355</v>
      </c>
      <c r="F38">
        <f t="shared" si="13"/>
        <v>1000000</v>
      </c>
      <c r="G38">
        <f t="shared" si="13"/>
        <v>32</v>
      </c>
      <c r="H38" s="2">
        <f t="shared" si="14"/>
        <v>0.60130047905377271</v>
      </c>
      <c r="I38" s="2">
        <f t="shared" si="14"/>
        <v>1.2456622258310073</v>
      </c>
      <c r="J38" s="2"/>
      <c r="K38" s="2">
        <f t="shared" si="15"/>
        <v>0.19976148987947273</v>
      </c>
      <c r="L38" s="2">
        <f t="shared" si="15"/>
        <v>0.11324795351699192</v>
      </c>
      <c r="M38" s="2"/>
    </row>
    <row r="39" spans="1:13" x14ac:dyDescent="0.2">
      <c r="A39" s="5"/>
      <c r="B39" t="s">
        <v>34</v>
      </c>
      <c r="C39">
        <v>16</v>
      </c>
      <c r="D39">
        <v>28363722</v>
      </c>
      <c r="F39">
        <f t="shared" si="13"/>
        <v>1000000</v>
      </c>
      <c r="G39">
        <f t="shared" si="13"/>
        <v>64</v>
      </c>
      <c r="H39" s="2">
        <f t="shared" si="14"/>
        <v>0.43112476641298264</v>
      </c>
      <c r="I39" s="2">
        <f t="shared" si="14"/>
        <v>1.3504022760976411</v>
      </c>
      <c r="J39" s="2"/>
      <c r="K39" s="2">
        <f t="shared" si="15"/>
        <v>8.2931014908185233E-2</v>
      </c>
      <c r="L39" s="2">
        <f t="shared" si="15"/>
        <v>0.24134314834274731</v>
      </c>
      <c r="M39" s="2"/>
    </row>
    <row r="40" spans="1:13" x14ac:dyDescent="0.2">
      <c r="A40" s="5"/>
      <c r="B40" t="s">
        <v>34</v>
      </c>
      <c r="C40">
        <v>16</v>
      </c>
      <c r="D40">
        <v>35689753</v>
      </c>
      <c r="F40">
        <f t="shared" si="13"/>
        <v>1000000</v>
      </c>
      <c r="G40">
        <f t="shared" si="13"/>
        <v>128</v>
      </c>
      <c r="H40" s="2">
        <f t="shared" si="14"/>
        <v>0.74614724580273317</v>
      </c>
      <c r="I40" s="2">
        <f t="shared" si="14"/>
        <v>1.6449804380672248</v>
      </c>
      <c r="J40" s="2"/>
      <c r="K40" s="2">
        <f t="shared" si="15"/>
        <v>0.12076219868044316</v>
      </c>
      <c r="L40" s="2">
        <f t="shared" si="15"/>
        <v>0.19600892207607806</v>
      </c>
      <c r="M40" s="2"/>
    </row>
    <row r="41" spans="1:13" x14ac:dyDescent="0.2">
      <c r="A41" s="5"/>
      <c r="B41" t="s">
        <v>34</v>
      </c>
      <c r="C41">
        <v>16</v>
      </c>
      <c r="D41">
        <v>47798549</v>
      </c>
    </row>
    <row r="42" spans="1:13" x14ac:dyDescent="0.2">
      <c r="A42" s="5"/>
      <c r="B42" t="s">
        <v>34</v>
      </c>
      <c r="C42">
        <v>32</v>
      </c>
      <c r="D42">
        <v>32552872</v>
      </c>
      <c r="E42" t="s">
        <v>38</v>
      </c>
    </row>
    <row r="43" spans="1:13" x14ac:dyDescent="0.2">
      <c r="A43" s="5"/>
      <c r="B43" t="s">
        <v>34</v>
      </c>
      <c r="C43">
        <v>32</v>
      </c>
      <c r="D43">
        <v>29520595</v>
      </c>
    </row>
    <row r="44" spans="1:13" x14ac:dyDescent="0.2">
      <c r="A44" s="5"/>
      <c r="B44" t="s">
        <v>34</v>
      </c>
      <c r="C44">
        <v>32</v>
      </c>
      <c r="D44">
        <v>45446770</v>
      </c>
    </row>
    <row r="45" spans="1:13" x14ac:dyDescent="0.2">
      <c r="A45" s="5"/>
      <c r="B45" t="s">
        <v>34</v>
      </c>
      <c r="C45">
        <v>32</v>
      </c>
      <c r="D45">
        <v>51047249</v>
      </c>
    </row>
    <row r="46" spans="1:13" x14ac:dyDescent="0.2">
      <c r="A46" s="5"/>
      <c r="B46" t="s">
        <v>34</v>
      </c>
      <c r="C46">
        <v>32</v>
      </c>
      <c r="D46">
        <v>51773614</v>
      </c>
    </row>
    <row r="47" spans="1:13" x14ac:dyDescent="0.2">
      <c r="A47" s="5"/>
      <c r="B47" t="s">
        <v>34</v>
      </c>
      <c r="C47">
        <v>32</v>
      </c>
      <c r="D47">
        <v>41108813</v>
      </c>
    </row>
    <row r="48" spans="1:13" x14ac:dyDescent="0.2">
      <c r="A48" s="5"/>
      <c r="B48" t="s">
        <v>34</v>
      </c>
      <c r="C48">
        <v>32</v>
      </c>
      <c r="D48">
        <v>71593709</v>
      </c>
    </row>
    <row r="49" spans="1:4" x14ac:dyDescent="0.2">
      <c r="A49" s="5"/>
      <c r="B49" t="s">
        <v>34</v>
      </c>
      <c r="C49">
        <v>32</v>
      </c>
      <c r="D49">
        <v>73461266</v>
      </c>
    </row>
    <row r="50" spans="1:4" x14ac:dyDescent="0.2">
      <c r="A50" s="5"/>
      <c r="B50" t="s">
        <v>34</v>
      </c>
      <c r="C50">
        <v>64</v>
      </c>
      <c r="D50">
        <v>35154510</v>
      </c>
    </row>
    <row r="51" spans="1:4" x14ac:dyDescent="0.2">
      <c r="A51" s="5"/>
      <c r="B51" t="s">
        <v>34</v>
      </c>
      <c r="C51">
        <v>64</v>
      </c>
      <c r="D51">
        <v>42296002</v>
      </c>
    </row>
    <row r="52" spans="1:4" x14ac:dyDescent="0.2">
      <c r="A52" s="5"/>
      <c r="B52" t="s">
        <v>34</v>
      </c>
      <c r="C52">
        <v>64</v>
      </c>
      <c r="D52">
        <v>36067445</v>
      </c>
    </row>
    <row r="53" spans="1:4" x14ac:dyDescent="0.2">
      <c r="A53" s="5"/>
      <c r="B53" t="s">
        <v>34</v>
      </c>
      <c r="C53">
        <v>64</v>
      </c>
      <c r="D53">
        <v>69595205</v>
      </c>
    </row>
    <row r="54" spans="1:4" x14ac:dyDescent="0.2">
      <c r="A54" s="5"/>
      <c r="B54" t="s">
        <v>34</v>
      </c>
      <c r="C54">
        <v>64</v>
      </c>
      <c r="D54">
        <v>69779971</v>
      </c>
    </row>
    <row r="55" spans="1:4" x14ac:dyDescent="0.2">
      <c r="A55" s="5"/>
      <c r="B55" t="s">
        <v>34</v>
      </c>
      <c r="C55">
        <v>64</v>
      </c>
      <c r="D55">
        <v>74547024</v>
      </c>
    </row>
    <row r="56" spans="1:4" x14ac:dyDescent="0.2">
      <c r="A56" s="5"/>
      <c r="B56" t="s">
        <v>34</v>
      </c>
      <c r="C56">
        <v>64</v>
      </c>
      <c r="D56">
        <v>77495973</v>
      </c>
    </row>
    <row r="57" spans="1:4" x14ac:dyDescent="0.2">
      <c r="A57" s="5"/>
      <c r="B57" t="s">
        <v>34</v>
      </c>
      <c r="C57">
        <v>64</v>
      </c>
      <c r="D57">
        <v>148079140</v>
      </c>
    </row>
    <row r="58" spans="1:4" x14ac:dyDescent="0.2">
      <c r="A58" s="5"/>
      <c r="B58" t="s">
        <v>34</v>
      </c>
      <c r="C58">
        <v>128</v>
      </c>
      <c r="D58">
        <v>48066964</v>
      </c>
    </row>
    <row r="59" spans="1:4" x14ac:dyDescent="0.2">
      <c r="A59" s="5"/>
      <c r="B59" t="s">
        <v>34</v>
      </c>
      <c r="C59">
        <v>128</v>
      </c>
      <c r="D59">
        <v>33812459</v>
      </c>
    </row>
    <row r="60" spans="1:4" x14ac:dyDescent="0.2">
      <c r="A60" s="5"/>
      <c r="B60" t="s">
        <v>34</v>
      </c>
      <c r="C60">
        <v>128</v>
      </c>
      <c r="D60">
        <v>31830859</v>
      </c>
    </row>
    <row r="61" spans="1:4" x14ac:dyDescent="0.2">
      <c r="A61" s="5"/>
      <c r="B61" t="s">
        <v>34</v>
      </c>
      <c r="C61">
        <v>128</v>
      </c>
      <c r="D61">
        <v>35855699</v>
      </c>
    </row>
    <row r="62" spans="1:4" x14ac:dyDescent="0.2">
      <c r="A62" s="5"/>
      <c r="B62" t="s">
        <v>34</v>
      </c>
      <c r="C62">
        <v>128</v>
      </c>
      <c r="D62">
        <v>42858837</v>
      </c>
    </row>
    <row r="63" spans="1:4" x14ac:dyDescent="0.2">
      <c r="A63" s="5"/>
      <c r="B63" t="s">
        <v>34</v>
      </c>
      <c r="C63">
        <v>128</v>
      </c>
      <c r="D63">
        <v>42360617</v>
      </c>
    </row>
    <row r="64" spans="1:4" x14ac:dyDescent="0.2">
      <c r="A64" s="5"/>
      <c r="B64" t="s">
        <v>34</v>
      </c>
      <c r="C64">
        <v>128</v>
      </c>
      <c r="D64">
        <v>42621052</v>
      </c>
    </row>
    <row r="65" spans="1:4" x14ac:dyDescent="0.2">
      <c r="A65" s="5"/>
      <c r="B65" t="s">
        <v>34</v>
      </c>
      <c r="C65">
        <v>128</v>
      </c>
      <c r="D65">
        <v>42126394</v>
      </c>
    </row>
    <row r="66" spans="1:4" x14ac:dyDescent="0.2">
      <c r="A66" s="5" t="s">
        <v>39</v>
      </c>
      <c r="B66" t="s">
        <v>37</v>
      </c>
      <c r="C66">
        <v>8</v>
      </c>
      <c r="D66" t="s">
        <v>38</v>
      </c>
    </row>
    <row r="67" spans="1:4" x14ac:dyDescent="0.2">
      <c r="A67" s="5"/>
      <c r="B67" t="s">
        <v>35</v>
      </c>
      <c r="C67">
        <v>1</v>
      </c>
      <c r="D67">
        <v>15789166</v>
      </c>
    </row>
    <row r="68" spans="1:4" x14ac:dyDescent="0.2">
      <c r="A68" s="5"/>
      <c r="B68" t="s">
        <v>35</v>
      </c>
      <c r="C68">
        <v>1</v>
      </c>
      <c r="D68">
        <v>20974519</v>
      </c>
    </row>
    <row r="69" spans="1:4" x14ac:dyDescent="0.2">
      <c r="A69" s="5"/>
      <c r="B69" t="s">
        <v>35</v>
      </c>
      <c r="C69">
        <v>1</v>
      </c>
      <c r="D69">
        <v>23222266</v>
      </c>
    </row>
    <row r="70" spans="1:4" x14ac:dyDescent="0.2">
      <c r="A70" s="5"/>
      <c r="B70" t="s">
        <v>35</v>
      </c>
      <c r="C70">
        <v>1</v>
      </c>
      <c r="D70">
        <v>28419316</v>
      </c>
    </row>
    <row r="71" spans="1:4" x14ac:dyDescent="0.2">
      <c r="A71" s="5"/>
      <c r="B71" t="s">
        <v>35</v>
      </c>
      <c r="C71">
        <v>1</v>
      </c>
      <c r="D71">
        <v>31448034</v>
      </c>
    </row>
    <row r="72" spans="1:4" x14ac:dyDescent="0.2">
      <c r="A72" s="5"/>
      <c r="B72" t="s">
        <v>35</v>
      </c>
      <c r="C72">
        <v>1</v>
      </c>
      <c r="D72">
        <v>34251214</v>
      </c>
    </row>
    <row r="73" spans="1:4" x14ac:dyDescent="0.2">
      <c r="A73" s="5"/>
      <c r="B73" t="s">
        <v>35</v>
      </c>
      <c r="C73">
        <v>2</v>
      </c>
      <c r="D73">
        <v>21280727</v>
      </c>
    </row>
    <row r="74" spans="1:4" x14ac:dyDescent="0.2">
      <c r="A74" s="5"/>
      <c r="B74" t="s">
        <v>35</v>
      </c>
      <c r="C74">
        <v>2</v>
      </c>
      <c r="D74">
        <v>20111779</v>
      </c>
    </row>
    <row r="75" spans="1:4" x14ac:dyDescent="0.2">
      <c r="A75" s="5"/>
      <c r="B75" t="s">
        <v>35</v>
      </c>
      <c r="C75">
        <v>2</v>
      </c>
      <c r="D75">
        <v>16700495</v>
      </c>
    </row>
    <row r="76" spans="1:4" x14ac:dyDescent="0.2">
      <c r="A76" s="5"/>
      <c r="B76" t="s">
        <v>35</v>
      </c>
      <c r="C76">
        <v>2</v>
      </c>
      <c r="D76">
        <v>23484044</v>
      </c>
    </row>
    <row r="77" spans="1:4" x14ac:dyDescent="0.2">
      <c r="A77" s="5"/>
      <c r="B77" t="s">
        <v>35</v>
      </c>
      <c r="C77">
        <v>2</v>
      </c>
      <c r="D77">
        <v>19862683</v>
      </c>
    </row>
    <row r="78" spans="1:4" x14ac:dyDescent="0.2">
      <c r="A78" s="5"/>
      <c r="B78" t="s">
        <v>35</v>
      </c>
      <c r="C78">
        <v>2</v>
      </c>
      <c r="D78">
        <v>32296379</v>
      </c>
    </row>
    <row r="79" spans="1:4" x14ac:dyDescent="0.2">
      <c r="A79" s="5"/>
      <c r="B79" t="s">
        <v>35</v>
      </c>
      <c r="C79">
        <v>1</v>
      </c>
      <c r="D79">
        <v>58827336</v>
      </c>
    </row>
    <row r="80" spans="1:4" x14ac:dyDescent="0.2">
      <c r="A80" s="5"/>
      <c r="B80" t="s">
        <v>35</v>
      </c>
      <c r="C80">
        <v>1</v>
      </c>
      <c r="D80">
        <v>63460425</v>
      </c>
    </row>
    <row r="81" spans="1:4" x14ac:dyDescent="0.2">
      <c r="A81" s="5"/>
      <c r="B81" t="s">
        <v>35</v>
      </c>
      <c r="C81">
        <v>4</v>
      </c>
      <c r="D81">
        <v>22097414</v>
      </c>
    </row>
    <row r="82" spans="1:4" x14ac:dyDescent="0.2">
      <c r="A82" s="5"/>
      <c r="B82" t="s">
        <v>35</v>
      </c>
      <c r="C82">
        <v>4</v>
      </c>
      <c r="D82">
        <v>30949739</v>
      </c>
    </row>
    <row r="83" spans="1:4" x14ac:dyDescent="0.2">
      <c r="A83" s="5"/>
      <c r="B83" t="s">
        <v>35</v>
      </c>
      <c r="C83">
        <v>4</v>
      </c>
      <c r="D83">
        <v>22360407</v>
      </c>
    </row>
    <row r="84" spans="1:4" x14ac:dyDescent="0.2">
      <c r="A84" s="5"/>
      <c r="B84" t="s">
        <v>35</v>
      </c>
      <c r="C84">
        <v>4</v>
      </c>
      <c r="D84">
        <v>23236835</v>
      </c>
    </row>
    <row r="85" spans="1:4" x14ac:dyDescent="0.2">
      <c r="A85" s="5"/>
      <c r="B85" t="s">
        <v>35</v>
      </c>
      <c r="C85">
        <v>4</v>
      </c>
      <c r="D85">
        <v>20199426</v>
      </c>
    </row>
    <row r="86" spans="1:4" x14ac:dyDescent="0.2">
      <c r="A86" s="5"/>
      <c r="B86" t="s">
        <v>35</v>
      </c>
      <c r="C86">
        <v>2</v>
      </c>
      <c r="D86">
        <v>24639258</v>
      </c>
    </row>
    <row r="87" spans="1:4" x14ac:dyDescent="0.2">
      <c r="A87" s="5"/>
      <c r="B87" t="s">
        <v>35</v>
      </c>
      <c r="C87">
        <v>8</v>
      </c>
      <c r="D87">
        <v>16934916</v>
      </c>
    </row>
    <row r="88" spans="1:4" x14ac:dyDescent="0.2">
      <c r="A88" s="5"/>
      <c r="B88" t="s">
        <v>35</v>
      </c>
      <c r="C88">
        <v>8</v>
      </c>
      <c r="D88">
        <v>17504589</v>
      </c>
    </row>
    <row r="89" spans="1:4" x14ac:dyDescent="0.2">
      <c r="A89" s="5"/>
      <c r="B89" t="s">
        <v>35</v>
      </c>
      <c r="C89">
        <v>4</v>
      </c>
      <c r="D89">
        <v>40086719</v>
      </c>
    </row>
    <row r="90" spans="1:4" x14ac:dyDescent="0.2">
      <c r="A90" s="5"/>
      <c r="B90" t="s">
        <v>35</v>
      </c>
      <c r="C90">
        <v>8</v>
      </c>
      <c r="D90">
        <v>32244038</v>
      </c>
    </row>
    <row r="91" spans="1:4" x14ac:dyDescent="0.2">
      <c r="A91" s="5"/>
      <c r="B91" t="s">
        <v>35</v>
      </c>
      <c r="C91">
        <v>16</v>
      </c>
      <c r="D91">
        <v>10123694</v>
      </c>
    </row>
    <row r="92" spans="1:4" x14ac:dyDescent="0.2">
      <c r="A92" s="5"/>
      <c r="B92" t="s">
        <v>35</v>
      </c>
      <c r="C92">
        <v>8</v>
      </c>
      <c r="D92">
        <v>29759354</v>
      </c>
    </row>
    <row r="93" spans="1:4" x14ac:dyDescent="0.2">
      <c r="A93" s="5"/>
      <c r="B93" t="s">
        <v>35</v>
      </c>
      <c r="C93">
        <v>8</v>
      </c>
      <c r="D93">
        <v>36624140</v>
      </c>
    </row>
    <row r="94" spans="1:4" x14ac:dyDescent="0.2">
      <c r="A94" s="5"/>
      <c r="B94" t="s">
        <v>35</v>
      </c>
      <c r="C94">
        <v>16</v>
      </c>
      <c r="D94">
        <v>32026771</v>
      </c>
    </row>
    <row r="95" spans="1:4" x14ac:dyDescent="0.2">
      <c r="A95" s="5"/>
      <c r="B95" t="s">
        <v>35</v>
      </c>
      <c r="C95">
        <v>2</v>
      </c>
      <c r="D95">
        <v>60126998</v>
      </c>
    </row>
    <row r="96" spans="1:4" x14ac:dyDescent="0.2">
      <c r="A96" s="5"/>
      <c r="B96" t="s">
        <v>35</v>
      </c>
      <c r="C96">
        <v>4</v>
      </c>
      <c r="D96">
        <v>47645930</v>
      </c>
    </row>
    <row r="97" spans="1:4" x14ac:dyDescent="0.2">
      <c r="A97" s="5"/>
      <c r="B97" t="s">
        <v>35</v>
      </c>
      <c r="C97">
        <v>8</v>
      </c>
      <c r="D97">
        <v>49189257</v>
      </c>
    </row>
    <row r="98" spans="1:4" x14ac:dyDescent="0.2">
      <c r="A98" s="5"/>
      <c r="B98" t="s">
        <v>35</v>
      </c>
      <c r="C98">
        <v>16</v>
      </c>
      <c r="D98">
        <v>21606764</v>
      </c>
    </row>
    <row r="99" spans="1:4" x14ac:dyDescent="0.2">
      <c r="A99" s="5"/>
      <c r="B99" t="s">
        <v>35</v>
      </c>
      <c r="C99">
        <v>4</v>
      </c>
      <c r="D99">
        <v>33828611</v>
      </c>
    </row>
    <row r="100" spans="1:4" x14ac:dyDescent="0.2">
      <c r="A100" s="5"/>
      <c r="B100" t="s">
        <v>35</v>
      </c>
      <c r="C100">
        <v>8</v>
      </c>
      <c r="D100">
        <v>23718054</v>
      </c>
    </row>
    <row r="101" spans="1:4" x14ac:dyDescent="0.2">
      <c r="A101" s="5"/>
      <c r="B101" t="s">
        <v>35</v>
      </c>
      <c r="C101">
        <v>16</v>
      </c>
      <c r="D101">
        <v>26203316</v>
      </c>
    </row>
    <row r="102" spans="1:4" x14ac:dyDescent="0.2">
      <c r="A102" s="5"/>
      <c r="B102" t="s">
        <v>35</v>
      </c>
      <c r="C102">
        <v>16</v>
      </c>
      <c r="D102">
        <v>32683914</v>
      </c>
    </row>
    <row r="103" spans="1:4" x14ac:dyDescent="0.2">
      <c r="A103" s="5"/>
      <c r="B103" t="s">
        <v>35</v>
      </c>
      <c r="C103">
        <v>8</v>
      </c>
      <c r="D103">
        <v>25276884</v>
      </c>
    </row>
    <row r="104" spans="1:4" x14ac:dyDescent="0.2">
      <c r="A104" s="5"/>
      <c r="B104" t="s">
        <v>35</v>
      </c>
      <c r="C104">
        <v>16</v>
      </c>
      <c r="D104">
        <v>21290056</v>
      </c>
    </row>
    <row r="105" spans="1:4" x14ac:dyDescent="0.2">
      <c r="A105" s="5"/>
      <c r="B105" t="s">
        <v>35</v>
      </c>
      <c r="C105">
        <v>32</v>
      </c>
      <c r="D105">
        <v>25445946</v>
      </c>
    </row>
    <row r="106" spans="1:4" x14ac:dyDescent="0.2">
      <c r="A106" s="5"/>
      <c r="B106" t="s">
        <v>35</v>
      </c>
      <c r="C106">
        <v>16</v>
      </c>
      <c r="D106">
        <v>32826060</v>
      </c>
    </row>
    <row r="107" spans="1:4" x14ac:dyDescent="0.2">
      <c r="A107" s="5"/>
      <c r="B107" t="s">
        <v>35</v>
      </c>
      <c r="C107">
        <v>32</v>
      </c>
      <c r="D107">
        <v>31594055</v>
      </c>
    </row>
    <row r="108" spans="1:4" x14ac:dyDescent="0.2">
      <c r="A108" s="5"/>
      <c r="B108" t="s">
        <v>35</v>
      </c>
      <c r="C108">
        <v>16</v>
      </c>
      <c r="D108">
        <v>11254904</v>
      </c>
    </row>
    <row r="109" spans="1:4" x14ac:dyDescent="0.2">
      <c r="A109" s="5"/>
      <c r="B109" t="s">
        <v>35</v>
      </c>
      <c r="C109">
        <v>32</v>
      </c>
      <c r="D109">
        <v>36079349</v>
      </c>
    </row>
    <row r="110" spans="1:4" x14ac:dyDescent="0.2">
      <c r="A110" s="5"/>
      <c r="B110" t="s">
        <v>35</v>
      </c>
      <c r="C110">
        <v>32</v>
      </c>
      <c r="D110">
        <v>19178984</v>
      </c>
    </row>
    <row r="111" spans="1:4" x14ac:dyDescent="0.2">
      <c r="A111" s="5"/>
      <c r="B111" t="s">
        <v>35</v>
      </c>
      <c r="C111">
        <v>32</v>
      </c>
      <c r="D111">
        <v>11748598</v>
      </c>
    </row>
    <row r="112" spans="1:4" x14ac:dyDescent="0.2">
      <c r="A112" s="5"/>
      <c r="B112" t="s">
        <v>35</v>
      </c>
      <c r="C112">
        <v>32</v>
      </c>
      <c r="D112">
        <v>34366322</v>
      </c>
    </row>
    <row r="113" spans="1:4" x14ac:dyDescent="0.2">
      <c r="A113" s="5"/>
      <c r="B113" t="s">
        <v>35</v>
      </c>
      <c r="C113">
        <v>32</v>
      </c>
      <c r="D113">
        <v>21925677</v>
      </c>
    </row>
    <row r="114" spans="1:4" x14ac:dyDescent="0.2">
      <c r="A114" s="5"/>
      <c r="B114" t="s">
        <v>35</v>
      </c>
      <c r="C114">
        <v>32</v>
      </c>
      <c r="D114">
        <v>11060129</v>
      </c>
    </row>
    <row r="115" spans="1:4" x14ac:dyDescent="0.2">
      <c r="A115" s="5"/>
      <c r="B115" t="s">
        <v>35</v>
      </c>
      <c r="C115">
        <v>64</v>
      </c>
      <c r="D115">
        <v>24009983</v>
      </c>
    </row>
    <row r="116" spans="1:4" x14ac:dyDescent="0.2">
      <c r="A116" s="5"/>
      <c r="B116" t="s">
        <v>35</v>
      </c>
      <c r="C116">
        <v>64</v>
      </c>
      <c r="D116">
        <v>18876441</v>
      </c>
    </row>
    <row r="117" spans="1:4" x14ac:dyDescent="0.2">
      <c r="A117" s="5"/>
      <c r="B117" t="s">
        <v>35</v>
      </c>
      <c r="C117">
        <v>64</v>
      </c>
      <c r="D117">
        <v>9294050</v>
      </c>
    </row>
    <row r="118" spans="1:4" x14ac:dyDescent="0.2">
      <c r="A118" s="5"/>
      <c r="B118" t="s">
        <v>35</v>
      </c>
      <c r="C118">
        <v>64</v>
      </c>
      <c r="D118">
        <v>25225753</v>
      </c>
    </row>
    <row r="119" spans="1:4" x14ac:dyDescent="0.2">
      <c r="A119" s="5"/>
      <c r="B119" t="s">
        <v>35</v>
      </c>
      <c r="C119">
        <v>64</v>
      </c>
      <c r="D119">
        <v>14855217</v>
      </c>
    </row>
    <row r="120" spans="1:4" x14ac:dyDescent="0.2">
      <c r="A120" s="5"/>
      <c r="B120" t="s">
        <v>35</v>
      </c>
      <c r="C120">
        <v>64</v>
      </c>
      <c r="D120">
        <v>43848231</v>
      </c>
    </row>
    <row r="121" spans="1:4" x14ac:dyDescent="0.2">
      <c r="A121" s="5"/>
      <c r="B121" t="s">
        <v>35</v>
      </c>
      <c r="C121">
        <v>64</v>
      </c>
      <c r="D121">
        <v>22134783</v>
      </c>
    </row>
    <row r="122" spans="1:4" x14ac:dyDescent="0.2">
      <c r="A122" s="5"/>
      <c r="B122" t="s">
        <v>35</v>
      </c>
      <c r="C122">
        <v>64</v>
      </c>
      <c r="D122">
        <v>18309287</v>
      </c>
    </row>
    <row r="123" spans="1:4" x14ac:dyDescent="0.2">
      <c r="A123" s="5"/>
      <c r="B123" t="s">
        <v>35</v>
      </c>
      <c r="C123">
        <v>128</v>
      </c>
      <c r="D123">
        <v>23844978</v>
      </c>
    </row>
    <row r="124" spans="1:4" x14ac:dyDescent="0.2">
      <c r="A124" s="5"/>
      <c r="B124" t="s">
        <v>35</v>
      </c>
      <c r="C124">
        <v>128</v>
      </c>
      <c r="D124">
        <v>15016058</v>
      </c>
    </row>
    <row r="125" spans="1:4" x14ac:dyDescent="0.2">
      <c r="A125" s="5"/>
      <c r="B125" t="s">
        <v>35</v>
      </c>
      <c r="C125">
        <v>128</v>
      </c>
      <c r="D125">
        <v>18649933</v>
      </c>
    </row>
    <row r="126" spans="1:4" x14ac:dyDescent="0.2">
      <c r="A126" s="5"/>
      <c r="B126" t="s">
        <v>35</v>
      </c>
      <c r="C126">
        <v>128</v>
      </c>
      <c r="D126">
        <v>18515410</v>
      </c>
    </row>
    <row r="127" spans="1:4" x14ac:dyDescent="0.2">
      <c r="A127" s="5"/>
      <c r="B127" t="s">
        <v>35</v>
      </c>
      <c r="C127">
        <v>128</v>
      </c>
      <c r="D127">
        <v>15247077</v>
      </c>
    </row>
    <row r="128" spans="1:4" x14ac:dyDescent="0.2">
      <c r="A128" s="5"/>
      <c r="B128" t="s">
        <v>35</v>
      </c>
      <c r="C128">
        <v>128</v>
      </c>
      <c r="D128">
        <v>14441500</v>
      </c>
    </row>
    <row r="129" spans="1:4" x14ac:dyDescent="0.2">
      <c r="A129" s="5"/>
      <c r="B129" t="s">
        <v>35</v>
      </c>
      <c r="C129">
        <v>128</v>
      </c>
      <c r="D129">
        <v>10988544</v>
      </c>
    </row>
    <row r="130" spans="1:4" x14ac:dyDescent="0.2">
      <c r="B130" t="s">
        <v>35</v>
      </c>
      <c r="C130">
        <v>128</v>
      </c>
      <c r="D130">
        <v>28233530</v>
      </c>
    </row>
    <row r="131" spans="1:4" x14ac:dyDescent="0.2">
      <c r="A131" t="s">
        <v>40</v>
      </c>
    </row>
    <row r="132" spans="1:4" x14ac:dyDescent="0.2">
      <c r="B132" t="s">
        <v>34</v>
      </c>
      <c r="C132">
        <v>1</v>
      </c>
      <c r="D132">
        <v>8908228</v>
      </c>
    </row>
    <row r="133" spans="1:4" x14ac:dyDescent="0.2">
      <c r="B133" t="s">
        <v>34</v>
      </c>
      <c r="C133">
        <v>2</v>
      </c>
      <c r="D133">
        <v>19211352</v>
      </c>
    </row>
    <row r="134" spans="1:4" x14ac:dyDescent="0.2">
      <c r="B134" t="s">
        <v>34</v>
      </c>
      <c r="C134">
        <v>4</v>
      </c>
      <c r="D134">
        <v>26017376</v>
      </c>
    </row>
    <row r="135" spans="1:4" x14ac:dyDescent="0.2">
      <c r="B135" t="s">
        <v>34</v>
      </c>
      <c r="C135">
        <v>8</v>
      </c>
      <c r="D135">
        <v>19735471</v>
      </c>
    </row>
    <row r="136" spans="1:4" x14ac:dyDescent="0.2">
      <c r="B136" t="s">
        <v>34</v>
      </c>
      <c r="C136">
        <v>16</v>
      </c>
      <c r="D136">
        <v>14766457</v>
      </c>
    </row>
    <row r="137" spans="1:4" x14ac:dyDescent="0.2">
      <c r="B137" t="s">
        <v>34</v>
      </c>
      <c r="C137">
        <v>32</v>
      </c>
      <c r="D137">
        <v>18648691</v>
      </c>
    </row>
    <row r="138" spans="1:4" x14ac:dyDescent="0.2">
      <c r="B138" t="s">
        <v>34</v>
      </c>
      <c r="C138">
        <v>64</v>
      </c>
      <c r="D138">
        <v>44920351</v>
      </c>
    </row>
    <row r="139" spans="1:4" x14ac:dyDescent="0.2">
      <c r="B139" t="s">
        <v>34</v>
      </c>
      <c r="C139">
        <v>128</v>
      </c>
      <c r="D139">
        <v>30848149</v>
      </c>
    </row>
    <row r="140" spans="1:4" x14ac:dyDescent="0.2">
      <c r="B140" t="s">
        <v>35</v>
      </c>
      <c r="C140">
        <v>1</v>
      </c>
      <c r="D140">
        <v>29676442</v>
      </c>
    </row>
    <row r="141" spans="1:4" x14ac:dyDescent="0.2">
      <c r="B141" t="s">
        <v>35</v>
      </c>
      <c r="C141">
        <v>2</v>
      </c>
      <c r="D141">
        <v>33259491</v>
      </c>
    </row>
    <row r="142" spans="1:4" x14ac:dyDescent="0.2">
      <c r="B142" t="s">
        <v>35</v>
      </c>
      <c r="C142">
        <v>4</v>
      </c>
      <c r="D142">
        <v>10492923</v>
      </c>
    </row>
    <row r="143" spans="1:4" x14ac:dyDescent="0.2">
      <c r="B143" t="s">
        <v>35</v>
      </c>
      <c r="C143">
        <v>8</v>
      </c>
      <c r="D143">
        <v>12589398</v>
      </c>
    </row>
    <row r="144" spans="1:4" x14ac:dyDescent="0.2">
      <c r="B144" t="s">
        <v>35</v>
      </c>
      <c r="C144">
        <v>16</v>
      </c>
      <c r="D144">
        <v>12260121</v>
      </c>
    </row>
    <row r="145" spans="2:4" x14ac:dyDescent="0.2">
      <c r="B145" t="s">
        <v>35</v>
      </c>
      <c r="C145">
        <v>32</v>
      </c>
      <c r="D145">
        <v>32894990</v>
      </c>
    </row>
    <row r="146" spans="2:4" x14ac:dyDescent="0.2">
      <c r="B146" t="s">
        <v>35</v>
      </c>
      <c r="C146">
        <v>64</v>
      </c>
      <c r="D146">
        <v>15435658</v>
      </c>
    </row>
    <row r="147" spans="2:4" x14ac:dyDescent="0.2">
      <c r="B147" t="s">
        <v>35</v>
      </c>
      <c r="C147">
        <v>128</v>
      </c>
      <c r="D147">
        <v>19005718</v>
      </c>
    </row>
  </sheetData>
  <dataConsolidate function="average">
    <dataRefs count="1">
      <dataRef ref="C67:D130" sheet="Compare Scan (8 threads, VM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23" workbookViewId="0">
      <selection activeCell="L72" sqref="L72"/>
    </sheetView>
  </sheetViews>
  <sheetFormatPr baseColWidth="10" defaultRowHeight="16" x14ac:dyDescent="0.2"/>
  <cols>
    <col min="8" max="8" width="13.6640625" style="6" customWidth="1"/>
    <col min="11" max="11" width="13.6640625" style="6" customWidth="1"/>
  </cols>
  <sheetData>
    <row r="1" spans="1:13" x14ac:dyDescent="0.2">
      <c r="A1" s="5">
        <v>4.1666666666666664E-2</v>
      </c>
      <c r="B1" t="s">
        <v>36</v>
      </c>
      <c r="C1" t="s">
        <v>37</v>
      </c>
      <c r="D1">
        <v>5</v>
      </c>
      <c r="E1" t="s">
        <v>38</v>
      </c>
      <c r="H1" s="6" t="s">
        <v>41</v>
      </c>
      <c r="I1" t="s">
        <v>42</v>
      </c>
      <c r="K1" s="6" t="s">
        <v>43</v>
      </c>
      <c r="L1" t="s">
        <v>44</v>
      </c>
    </row>
    <row r="2" spans="1:13" x14ac:dyDescent="0.2">
      <c r="A2" s="5">
        <v>4.1666666666666664E-2</v>
      </c>
      <c r="B2" t="s">
        <v>34</v>
      </c>
      <c r="C2">
        <v>1</v>
      </c>
      <c r="D2">
        <v>20227936</v>
      </c>
      <c r="F2">
        <v>1000000</v>
      </c>
      <c r="G2">
        <v>1</v>
      </c>
      <c r="H2">
        <v>21790915</v>
      </c>
      <c r="I2">
        <v>30827633.199999999</v>
      </c>
      <c r="K2">
        <v>6856402</v>
      </c>
      <c r="L2">
        <v>8474387</v>
      </c>
    </row>
    <row r="3" spans="1:13" x14ac:dyDescent="0.2">
      <c r="A3" s="5">
        <v>4.1666666666666664E-2</v>
      </c>
      <c r="B3" t="s">
        <v>34</v>
      </c>
      <c r="C3">
        <v>1</v>
      </c>
      <c r="D3">
        <v>20375931</v>
      </c>
      <c r="F3">
        <v>1000000</v>
      </c>
      <c r="G3">
        <f>G2*2</f>
        <v>2</v>
      </c>
      <c r="H3">
        <v>31739443.199999999</v>
      </c>
      <c r="I3">
        <v>31250523.399999999</v>
      </c>
      <c r="K3">
        <v>20950617</v>
      </c>
      <c r="L3">
        <v>6860451</v>
      </c>
    </row>
    <row r="4" spans="1:13" x14ac:dyDescent="0.2">
      <c r="A4" s="5">
        <v>4.1666666666666664E-2</v>
      </c>
      <c r="B4" t="s">
        <v>34</v>
      </c>
      <c r="C4">
        <v>1</v>
      </c>
      <c r="D4">
        <v>21920136</v>
      </c>
      <c r="F4">
        <v>1000000</v>
      </c>
      <c r="G4">
        <f t="shared" ref="G4:G9" si="0">G3*2</f>
        <v>4</v>
      </c>
      <c r="H4">
        <v>34750962.200000003</v>
      </c>
      <c r="I4">
        <v>30416640.199999999</v>
      </c>
      <c r="K4">
        <v>7015962</v>
      </c>
      <c r="L4">
        <v>18120252</v>
      </c>
    </row>
    <row r="5" spans="1:13" x14ac:dyDescent="0.2">
      <c r="A5" s="5">
        <v>4.1666666666666664E-2</v>
      </c>
      <c r="B5" t="s">
        <v>34</v>
      </c>
      <c r="C5">
        <v>1</v>
      </c>
      <c r="D5">
        <v>22229690</v>
      </c>
      <c r="F5">
        <v>1000000</v>
      </c>
      <c r="G5">
        <f t="shared" si="0"/>
        <v>8</v>
      </c>
      <c r="H5">
        <v>19781829.600000001</v>
      </c>
      <c r="I5">
        <v>32063696</v>
      </c>
      <c r="K5">
        <v>6927930</v>
      </c>
      <c r="L5">
        <v>18066218</v>
      </c>
    </row>
    <row r="6" spans="1:13" x14ac:dyDescent="0.2">
      <c r="A6" s="5">
        <v>4.1666666666666664E-2</v>
      </c>
      <c r="B6" t="s">
        <v>34</v>
      </c>
      <c r="C6">
        <v>1</v>
      </c>
      <c r="D6">
        <v>24200882</v>
      </c>
      <c r="F6">
        <v>1000000</v>
      </c>
      <c r="G6">
        <f t="shared" si="0"/>
        <v>16</v>
      </c>
      <c r="H6">
        <v>35376100.200000003</v>
      </c>
      <c r="I6">
        <v>31849578</v>
      </c>
      <c r="K6">
        <v>8562548</v>
      </c>
      <c r="L6">
        <v>10022754</v>
      </c>
    </row>
    <row r="7" spans="1:13" x14ac:dyDescent="0.2">
      <c r="A7" s="5">
        <v>4.1666666666666664E-2</v>
      </c>
      <c r="B7" t="s">
        <v>34</v>
      </c>
      <c r="C7">
        <v>2</v>
      </c>
      <c r="D7">
        <v>16669333</v>
      </c>
      <c r="F7">
        <v>1000000</v>
      </c>
      <c r="G7">
        <f t="shared" si="0"/>
        <v>32</v>
      </c>
      <c r="H7">
        <v>76983281.400000006</v>
      </c>
      <c r="I7">
        <v>51726180</v>
      </c>
      <c r="K7">
        <v>18566059</v>
      </c>
      <c r="L7">
        <v>10201041</v>
      </c>
    </row>
    <row r="8" spans="1:13" x14ac:dyDescent="0.2">
      <c r="A8" s="5">
        <v>4.1666666666666664E-2</v>
      </c>
      <c r="B8" t="s">
        <v>34</v>
      </c>
      <c r="C8">
        <v>2</v>
      </c>
      <c r="D8">
        <v>18328282</v>
      </c>
      <c r="F8">
        <v>1000000</v>
      </c>
      <c r="G8">
        <f t="shared" si="0"/>
        <v>64</v>
      </c>
      <c r="H8">
        <v>120856519</v>
      </c>
      <c r="I8">
        <v>26496356.600000001</v>
      </c>
      <c r="K8">
        <v>28768335</v>
      </c>
      <c r="L8">
        <v>7376900</v>
      </c>
    </row>
    <row r="9" spans="1:13" x14ac:dyDescent="0.2">
      <c r="A9" s="5">
        <v>4.1666666666666664E-2</v>
      </c>
      <c r="B9" t="s">
        <v>34</v>
      </c>
      <c r="C9">
        <v>2</v>
      </c>
      <c r="D9">
        <v>28048867</v>
      </c>
      <c r="F9">
        <v>1000000</v>
      </c>
      <c r="G9">
        <f t="shared" si="0"/>
        <v>128</v>
      </c>
      <c r="H9">
        <v>68826972.200000003</v>
      </c>
      <c r="I9">
        <v>26062033</v>
      </c>
      <c r="K9">
        <v>24760908</v>
      </c>
      <c r="L9">
        <v>6743495</v>
      </c>
    </row>
    <row r="10" spans="1:13" x14ac:dyDescent="0.2">
      <c r="A10" s="5">
        <v>4.1666666666666664E-2</v>
      </c>
      <c r="B10" t="s">
        <v>34</v>
      </c>
      <c r="C10">
        <v>4</v>
      </c>
      <c r="D10">
        <v>18335113</v>
      </c>
    </row>
    <row r="11" spans="1:13" x14ac:dyDescent="0.2">
      <c r="A11" s="5">
        <v>4.1666666666666664E-2</v>
      </c>
      <c r="B11" t="s">
        <v>34</v>
      </c>
      <c r="C11">
        <v>2</v>
      </c>
      <c r="D11">
        <v>42214050</v>
      </c>
      <c r="G11" s="1" t="s">
        <v>19</v>
      </c>
      <c r="H11"/>
      <c r="I11" t="s">
        <v>45</v>
      </c>
      <c r="K11"/>
    </row>
    <row r="12" spans="1:13" x14ac:dyDescent="0.2">
      <c r="A12" s="5">
        <v>4.1666666666666664E-2</v>
      </c>
      <c r="B12" t="s">
        <v>34</v>
      </c>
      <c r="C12">
        <v>4</v>
      </c>
      <c r="D12">
        <v>23300677</v>
      </c>
      <c r="F12" t="s">
        <v>17</v>
      </c>
      <c r="H12"/>
      <c r="K12"/>
    </row>
    <row r="13" spans="1:13" x14ac:dyDescent="0.2">
      <c r="A13" s="5">
        <v>4.1666666666666664E-2</v>
      </c>
      <c r="B13" t="s">
        <v>34</v>
      </c>
      <c r="C13">
        <v>2</v>
      </c>
      <c r="D13">
        <v>53436684</v>
      </c>
      <c r="F13">
        <f>F2</f>
        <v>1000000</v>
      </c>
      <c r="G13">
        <f>G2</f>
        <v>1</v>
      </c>
      <c r="H13" s="2">
        <f>($F13*4 * $D$1)/H2</f>
        <v>0.91781368519862516</v>
      </c>
      <c r="I13" s="2">
        <f>($F13*4 * $D$1)/I2</f>
        <v>0.64876858597110854</v>
      </c>
      <c r="J13" s="2"/>
      <c r="K13" s="2">
        <f>($F13*4)/K2</f>
        <v>0.58339636444887566</v>
      </c>
      <c r="L13" s="2">
        <f>($F13*4)/L2</f>
        <v>0.47201054188344244</v>
      </c>
      <c r="M13" s="2"/>
    </row>
    <row r="14" spans="1:13" x14ac:dyDescent="0.2">
      <c r="A14" s="5">
        <v>4.1666666666666664E-2</v>
      </c>
      <c r="B14" t="s">
        <v>34</v>
      </c>
      <c r="C14">
        <v>8</v>
      </c>
      <c r="D14">
        <v>19286816</v>
      </c>
      <c r="F14">
        <f t="shared" ref="F14:G20" si="1">F3</f>
        <v>1000000</v>
      </c>
      <c r="G14">
        <f t="shared" si="1"/>
        <v>2</v>
      </c>
      <c r="H14" s="2">
        <f t="shared" ref="H14:I14" si="2">($F14*4 * $D$1)/H3</f>
        <v>0.63013077683732022</v>
      </c>
      <c r="I14" s="2">
        <f t="shared" si="2"/>
        <v>0.63998928094753127</v>
      </c>
      <c r="J14" s="2"/>
      <c r="K14" s="2">
        <f t="shared" ref="K14:L14" si="3">($F14*4)/K3</f>
        <v>0.19092516463834933</v>
      </c>
      <c r="L14" s="2">
        <f t="shared" si="3"/>
        <v>0.58305204716133097</v>
      </c>
      <c r="M14" s="2"/>
    </row>
    <row r="15" spans="1:13" x14ac:dyDescent="0.2">
      <c r="A15" s="5">
        <v>4.1666666666666664E-2</v>
      </c>
      <c r="B15" t="s">
        <v>34</v>
      </c>
      <c r="C15">
        <v>4</v>
      </c>
      <c r="D15">
        <v>30549764</v>
      </c>
      <c r="F15">
        <f t="shared" si="1"/>
        <v>1000000</v>
      </c>
      <c r="G15">
        <f t="shared" si="1"/>
        <v>4</v>
      </c>
      <c r="H15" s="2">
        <f t="shared" ref="H15:I15" si="4">($F15*4 * $D$1)/H4</f>
        <v>0.57552363255138872</v>
      </c>
      <c r="I15" s="2">
        <f t="shared" si="4"/>
        <v>0.65753481872070807</v>
      </c>
      <c r="J15" s="2"/>
      <c r="K15" s="2">
        <f t="shared" ref="K15:L15" si="5">($F15*4)/K4</f>
        <v>0.57012851551932575</v>
      </c>
      <c r="L15" s="2">
        <f t="shared" si="5"/>
        <v>0.22074748187828735</v>
      </c>
      <c r="M15" s="2"/>
    </row>
    <row r="16" spans="1:13" x14ac:dyDescent="0.2">
      <c r="A16" s="5">
        <v>4.1666666666666664E-2</v>
      </c>
      <c r="B16" t="s">
        <v>34</v>
      </c>
      <c r="C16">
        <v>8</v>
      </c>
      <c r="D16">
        <v>18682641</v>
      </c>
      <c r="F16">
        <f t="shared" si="1"/>
        <v>1000000</v>
      </c>
      <c r="G16">
        <f t="shared" si="1"/>
        <v>8</v>
      </c>
      <c r="H16" s="2">
        <f t="shared" ref="H16:I16" si="6">($F16*4 * $D$1)/H5</f>
        <v>1.0110288281929189</v>
      </c>
      <c r="I16" s="2">
        <f t="shared" si="6"/>
        <v>0.62375840888711021</v>
      </c>
      <c r="J16" s="2"/>
      <c r="K16" s="2">
        <f t="shared" ref="K16:L16" si="7">($F16*4)/K5</f>
        <v>0.57737303927724448</v>
      </c>
      <c r="L16" s="2">
        <f t="shared" si="7"/>
        <v>0.22140771244983318</v>
      </c>
      <c r="M16" s="2"/>
    </row>
    <row r="17" spans="1:13" x14ac:dyDescent="0.2">
      <c r="A17" s="5">
        <v>4.1666666666666664E-2</v>
      </c>
      <c r="B17" t="s">
        <v>34</v>
      </c>
      <c r="C17">
        <v>4</v>
      </c>
      <c r="D17">
        <v>21491551</v>
      </c>
      <c r="F17">
        <f t="shared" si="1"/>
        <v>1000000</v>
      </c>
      <c r="G17">
        <f t="shared" si="1"/>
        <v>16</v>
      </c>
      <c r="H17" s="2">
        <f t="shared" ref="H17:I17" si="8">($F17*4 * $D$1)/H6</f>
        <v>0.56535344164363255</v>
      </c>
      <c r="I17" s="2">
        <f t="shared" si="8"/>
        <v>0.62795180520131222</v>
      </c>
      <c r="J17" s="2"/>
      <c r="K17" s="2">
        <f t="shared" ref="K17:L17" si="9">($F17*4)/K6</f>
        <v>0.46715066589991672</v>
      </c>
      <c r="L17" s="2">
        <f t="shared" si="9"/>
        <v>0.39909190627645852</v>
      </c>
      <c r="M17" s="2"/>
    </row>
    <row r="18" spans="1:13" x14ac:dyDescent="0.2">
      <c r="A18" s="5">
        <v>4.1666666666666664E-2</v>
      </c>
      <c r="B18" t="s">
        <v>34</v>
      </c>
      <c r="C18">
        <v>8</v>
      </c>
      <c r="D18">
        <v>20161190</v>
      </c>
      <c r="F18">
        <f t="shared" si="1"/>
        <v>1000000</v>
      </c>
      <c r="G18">
        <f t="shared" si="1"/>
        <v>32</v>
      </c>
      <c r="H18" s="2">
        <f t="shared" ref="H18:I18" si="10">($F18*4 * $D$1)/H7</f>
        <v>0.25979666800745127</v>
      </c>
      <c r="I18" s="2">
        <f t="shared" si="10"/>
        <v>0.38665140166932876</v>
      </c>
      <c r="J18" s="2"/>
      <c r="K18" s="2">
        <f t="shared" ref="K18:L18" si="11">($F18*4)/K7</f>
        <v>0.21544690771477135</v>
      </c>
      <c r="L18" s="2">
        <f t="shared" si="11"/>
        <v>0.39211684376133771</v>
      </c>
      <c r="M18" s="2"/>
    </row>
    <row r="19" spans="1:13" x14ac:dyDescent="0.2">
      <c r="A19" s="5">
        <v>4.1666666666666664E-2</v>
      </c>
      <c r="B19" t="s">
        <v>34</v>
      </c>
      <c r="C19">
        <v>8</v>
      </c>
      <c r="D19">
        <v>23910591</v>
      </c>
      <c r="F19">
        <f t="shared" si="1"/>
        <v>1000000</v>
      </c>
      <c r="G19">
        <f t="shared" si="1"/>
        <v>64</v>
      </c>
      <c r="H19" s="2">
        <f t="shared" ref="H19:I19" si="12">($F19*4 * $D$1)/H8</f>
        <v>0.16548548779565628</v>
      </c>
      <c r="I19" s="2">
        <f t="shared" si="12"/>
        <v>0.75482075901710954</v>
      </c>
      <c r="J19" s="2"/>
      <c r="K19" s="2">
        <f t="shared" ref="K19:L19" si="13">($F19*4)/K8</f>
        <v>0.13904176240995525</v>
      </c>
      <c r="L19" s="2">
        <f t="shared" si="13"/>
        <v>0.54223318738223369</v>
      </c>
      <c r="M19" s="2"/>
    </row>
    <row r="20" spans="1:13" x14ac:dyDescent="0.2">
      <c r="A20" s="5">
        <v>4.1666666666666664E-2</v>
      </c>
      <c r="B20" t="s">
        <v>34</v>
      </c>
      <c r="C20">
        <v>16</v>
      </c>
      <c r="D20">
        <v>37959435</v>
      </c>
      <c r="F20">
        <f t="shared" si="1"/>
        <v>1000000</v>
      </c>
      <c r="G20">
        <f t="shared" si="1"/>
        <v>128</v>
      </c>
      <c r="H20" s="2">
        <f t="shared" ref="H20:I20" si="14">($F20*4 * $D$1)/H9</f>
        <v>0.29058375460543651</v>
      </c>
      <c r="I20" s="2">
        <f t="shared" si="14"/>
        <v>0.76739984175447862</v>
      </c>
      <c r="J20" s="2"/>
      <c r="K20" s="2">
        <f t="shared" ref="K20:L20" si="15">($F20*4)/K9</f>
        <v>0.16154496434460319</v>
      </c>
      <c r="L20" s="2">
        <f t="shared" si="15"/>
        <v>0.59316422715520656</v>
      </c>
      <c r="M20" s="2"/>
    </row>
    <row r="21" spans="1:13" x14ac:dyDescent="0.2">
      <c r="A21" s="5">
        <v>4.1666666666666664E-2</v>
      </c>
      <c r="B21" t="s">
        <v>34</v>
      </c>
      <c r="C21">
        <v>16</v>
      </c>
      <c r="D21">
        <v>24156725</v>
      </c>
      <c r="H21" s="2"/>
      <c r="I21" s="2"/>
      <c r="J21" s="2"/>
      <c r="K21" s="2"/>
      <c r="L21" s="2"/>
      <c r="M21" s="2"/>
    </row>
    <row r="22" spans="1:13" x14ac:dyDescent="0.2">
      <c r="A22" s="5">
        <v>4.1666666666666664E-2</v>
      </c>
      <c r="B22" t="s">
        <v>34</v>
      </c>
      <c r="C22">
        <v>16</v>
      </c>
      <c r="D22">
        <v>27181645</v>
      </c>
      <c r="F22" t="s">
        <v>16</v>
      </c>
      <c r="H22" s="2"/>
      <c r="I22" s="2"/>
      <c r="J22" s="2"/>
      <c r="K22" s="2"/>
      <c r="L22" s="2"/>
      <c r="M22" s="2"/>
    </row>
    <row r="23" spans="1:13" x14ac:dyDescent="0.2">
      <c r="A23" s="5">
        <v>4.1666666666666664E-2</v>
      </c>
      <c r="B23" t="s">
        <v>34</v>
      </c>
      <c r="C23">
        <v>16</v>
      </c>
      <c r="D23">
        <v>60191276</v>
      </c>
      <c r="F23">
        <f>F13</f>
        <v>1000000</v>
      </c>
      <c r="G23">
        <f>G13</f>
        <v>1</v>
      </c>
      <c r="H23" s="2">
        <f>H13*1000000/1024/1024</f>
        <v>0.87529533882010002</v>
      </c>
      <c r="I23" s="2">
        <f>I13*1000000/1024/1024</f>
        <v>0.61871393773184635</v>
      </c>
      <c r="J23" s="2"/>
      <c r="K23" s="2">
        <f>K13*1000000/1024/1024</f>
        <v>0.55637012905967298</v>
      </c>
      <c r="L23" s="2">
        <f>L13*1000000/1024/1024</f>
        <v>0.4501443308672356</v>
      </c>
      <c r="M23" s="2"/>
    </row>
    <row r="24" spans="1:13" x14ac:dyDescent="0.2">
      <c r="A24" s="5">
        <v>4.1666666666666664E-2</v>
      </c>
      <c r="B24" t="s">
        <v>34</v>
      </c>
      <c r="C24">
        <v>4</v>
      </c>
      <c r="D24">
        <v>80077706</v>
      </c>
      <c r="F24">
        <f t="shared" ref="F24:G29" si="16">F14</f>
        <v>1000000</v>
      </c>
      <c r="G24">
        <f t="shared" si="16"/>
        <v>2</v>
      </c>
      <c r="H24" s="2">
        <f t="shared" ref="H24:I30" si="17">H14*1000000/1024/1024</f>
        <v>0.6009395378468706</v>
      </c>
      <c r="I24" s="2">
        <f t="shared" si="17"/>
        <v>0.61034134001496432</v>
      </c>
      <c r="J24" s="2"/>
      <c r="K24" s="2">
        <f t="shared" ref="K24:L24" si="18">K14*1000000/1024/1024</f>
        <v>0.18208042587122852</v>
      </c>
      <c r="L24" s="2">
        <f t="shared" si="18"/>
        <v>0.55604176250584691</v>
      </c>
      <c r="M24" s="2"/>
    </row>
    <row r="25" spans="1:13" x14ac:dyDescent="0.2">
      <c r="A25" s="5">
        <v>4.1666666666666664E-2</v>
      </c>
      <c r="B25" t="s">
        <v>34</v>
      </c>
      <c r="C25">
        <v>8</v>
      </c>
      <c r="D25">
        <v>16867910</v>
      </c>
      <c r="F25">
        <f t="shared" si="16"/>
        <v>1000000</v>
      </c>
      <c r="G25">
        <f t="shared" si="16"/>
        <v>4</v>
      </c>
      <c r="H25" s="2">
        <f t="shared" si="17"/>
        <v>0.54886210684908743</v>
      </c>
      <c r="I25" s="2">
        <f t="shared" si="17"/>
        <v>0.62707406875677874</v>
      </c>
      <c r="J25" s="2"/>
      <c r="K25" s="2">
        <f t="shared" ref="K25:L25" si="19">K15*1000000/1024/1024</f>
        <v>0.54371692230160307</v>
      </c>
      <c r="L25" s="2">
        <f t="shared" si="19"/>
        <v>0.21052120387867676</v>
      </c>
      <c r="M25" s="2"/>
    </row>
    <row r="26" spans="1:13" x14ac:dyDescent="0.2">
      <c r="A26" s="5">
        <v>4.1666666666666664E-2</v>
      </c>
      <c r="B26" t="s">
        <v>34</v>
      </c>
      <c r="C26">
        <v>32</v>
      </c>
      <c r="D26">
        <v>53143582</v>
      </c>
      <c r="F26">
        <f t="shared" si="16"/>
        <v>1000000</v>
      </c>
      <c r="G26">
        <f t="shared" si="16"/>
        <v>8</v>
      </c>
      <c r="H26" s="2">
        <f t="shared" si="17"/>
        <v>0.96419222659389392</v>
      </c>
      <c r="I26" s="2">
        <f t="shared" si="17"/>
        <v>0.59486237419806498</v>
      </c>
      <c r="J26" s="2"/>
      <c r="K26" s="2">
        <f t="shared" ref="K26:L26" si="20">K16*1000000/1024/1024</f>
        <v>0.55062583854412506</v>
      </c>
      <c r="L26" s="2">
        <f t="shared" si="20"/>
        <v>0.21115084881766621</v>
      </c>
      <c r="M26" s="2"/>
    </row>
    <row r="27" spans="1:13" x14ac:dyDescent="0.2">
      <c r="A27" s="5">
        <v>4.1666666666666664E-2</v>
      </c>
      <c r="B27" t="s">
        <v>34</v>
      </c>
      <c r="C27">
        <v>32</v>
      </c>
      <c r="D27">
        <v>43870528</v>
      </c>
      <c r="F27">
        <f t="shared" si="16"/>
        <v>1000000</v>
      </c>
      <c r="G27">
        <f t="shared" si="16"/>
        <v>16</v>
      </c>
      <c r="H27" s="2">
        <f t="shared" si="17"/>
        <v>0.53916305698741207</v>
      </c>
      <c r="I27" s="2">
        <f t="shared" si="17"/>
        <v>0.59886150856143205</v>
      </c>
      <c r="J27" s="2"/>
      <c r="K27" s="2">
        <f t="shared" ref="K27:L27" si="21">K17*1000000/1024/1024</f>
        <v>0.44550959196082757</v>
      </c>
      <c r="L27" s="2">
        <f t="shared" si="21"/>
        <v>0.38060370090146878</v>
      </c>
      <c r="M27" s="2"/>
    </row>
    <row r="28" spans="1:13" x14ac:dyDescent="0.2">
      <c r="A28" s="5">
        <v>4.1666666666666664E-2</v>
      </c>
      <c r="B28" t="s">
        <v>34</v>
      </c>
      <c r="C28">
        <v>16</v>
      </c>
      <c r="D28">
        <v>27391420</v>
      </c>
      <c r="F28">
        <f t="shared" si="16"/>
        <v>1000000</v>
      </c>
      <c r="G28">
        <f t="shared" si="16"/>
        <v>32</v>
      </c>
      <c r="H28" s="2">
        <f t="shared" si="17"/>
        <v>0.24776140976662758</v>
      </c>
      <c r="I28" s="2">
        <f t="shared" si="17"/>
        <v>0.36873951117451548</v>
      </c>
      <c r="J28" s="2"/>
      <c r="K28" s="2">
        <f t="shared" ref="K28:L28" si="22">K18*1000000/1024/1024</f>
        <v>0.20546618243672499</v>
      </c>
      <c r="L28" s="2">
        <f t="shared" si="22"/>
        <v>0.37395176292547005</v>
      </c>
      <c r="M28" s="2"/>
    </row>
    <row r="29" spans="1:13" x14ac:dyDescent="0.2">
      <c r="A29" s="5">
        <v>4.1666666666666664E-2</v>
      </c>
      <c r="B29" t="s">
        <v>34</v>
      </c>
      <c r="C29">
        <v>32</v>
      </c>
      <c r="D29">
        <v>106921261</v>
      </c>
      <c r="F29">
        <f t="shared" si="16"/>
        <v>1000000</v>
      </c>
      <c r="G29">
        <f t="shared" si="16"/>
        <v>64</v>
      </c>
      <c r="H29" s="2">
        <f t="shared" si="17"/>
        <v>0.15781925944867733</v>
      </c>
      <c r="I29" s="2">
        <f t="shared" si="17"/>
        <v>0.71985317136488869</v>
      </c>
      <c r="J29" s="2"/>
      <c r="K29" s="2">
        <f t="shared" ref="K29:L29" si="23">K19*1000000/1024/1024</f>
        <v>0.13260055771823431</v>
      </c>
      <c r="L29" s="2">
        <f t="shared" si="23"/>
        <v>0.51711386430953377</v>
      </c>
      <c r="M29" s="2"/>
    </row>
    <row r="30" spans="1:13" x14ac:dyDescent="0.2">
      <c r="A30" s="5">
        <v>4.1666666666666664E-2</v>
      </c>
      <c r="B30" t="s">
        <v>34</v>
      </c>
      <c r="C30">
        <v>32</v>
      </c>
      <c r="D30">
        <v>110953813</v>
      </c>
      <c r="F30">
        <f>F20</f>
        <v>1000000</v>
      </c>
      <c r="G30">
        <f>G20</f>
        <v>128</v>
      </c>
      <c r="H30" s="2">
        <f t="shared" si="17"/>
        <v>0.27712226353210118</v>
      </c>
      <c r="I30" s="2">
        <f t="shared" si="17"/>
        <v>0.73184951949546684</v>
      </c>
      <c r="J30" s="2"/>
      <c r="K30" s="2">
        <f t="shared" ref="K30:L30" si="24">K20*1000000/1024/1024</f>
        <v>0.15406128344021147</v>
      </c>
      <c r="L30" s="2">
        <f t="shared" si="24"/>
        <v>0.56568548884888326</v>
      </c>
      <c r="M30" s="2"/>
    </row>
    <row r="31" spans="1:13" x14ac:dyDescent="0.2">
      <c r="A31" s="5">
        <v>4.1666666666666664E-2</v>
      </c>
      <c r="B31" t="s">
        <v>34</v>
      </c>
      <c r="C31">
        <v>32</v>
      </c>
      <c r="D31">
        <v>70027223</v>
      </c>
      <c r="H31" s="2"/>
      <c r="I31" s="2"/>
      <c r="J31" s="2"/>
      <c r="K31" s="2"/>
      <c r="L31" s="2"/>
      <c r="M31" s="2"/>
    </row>
    <row r="32" spans="1:13" x14ac:dyDescent="0.2">
      <c r="A32" s="5">
        <v>4.1666666666666664E-2</v>
      </c>
      <c r="B32" t="s">
        <v>34</v>
      </c>
      <c r="C32">
        <v>64</v>
      </c>
      <c r="D32">
        <v>109234527</v>
      </c>
      <c r="F32" t="s">
        <v>20</v>
      </c>
      <c r="H32"/>
      <c r="K32"/>
    </row>
    <row r="33" spans="1:13" x14ac:dyDescent="0.2">
      <c r="A33" s="5">
        <v>4.1666666666666664E-2</v>
      </c>
      <c r="B33" t="s">
        <v>34</v>
      </c>
      <c r="C33">
        <v>64</v>
      </c>
      <c r="D33">
        <v>199642703</v>
      </c>
      <c r="F33">
        <f>F23</f>
        <v>1000000</v>
      </c>
      <c r="G33">
        <f>G23</f>
        <v>1</v>
      </c>
      <c r="H33" s="2">
        <f>H23*1000/1024</f>
        <v>0.85478060431650393</v>
      </c>
      <c r="I33" s="2">
        <f>I23*1000/1024</f>
        <v>0.60421282981625624</v>
      </c>
      <c r="J33" s="2"/>
      <c r="K33" s="2">
        <f>K23*1000/1024</f>
        <v>0.5433302041598369</v>
      </c>
      <c r="L33" s="2">
        <f>L23*1000/1024</f>
        <v>0.43959407311253479</v>
      </c>
      <c r="M33" s="2"/>
    </row>
    <row r="34" spans="1:13" x14ac:dyDescent="0.2">
      <c r="A34" s="5">
        <v>4.1666666666666664E-2</v>
      </c>
      <c r="B34" t="s">
        <v>34</v>
      </c>
      <c r="C34">
        <v>64</v>
      </c>
      <c r="D34">
        <v>90355420</v>
      </c>
      <c r="F34">
        <f t="shared" ref="F34:G40" si="25">F24</f>
        <v>1000000</v>
      </c>
      <c r="G34">
        <f t="shared" si="25"/>
        <v>2</v>
      </c>
      <c r="H34" s="2">
        <f t="shared" ref="H34:I40" si="26">H24*1000/1024</f>
        <v>0.58685501742858459</v>
      </c>
      <c r="I34" s="2">
        <f t="shared" si="26"/>
        <v>0.59603646485836359</v>
      </c>
      <c r="J34" s="2"/>
      <c r="K34" s="2">
        <f t="shared" ref="K34:L34" si="27">K24*1000/1024</f>
        <v>0.17781291588987161</v>
      </c>
      <c r="L34" s="2">
        <f t="shared" si="27"/>
        <v>0.54300953369711613</v>
      </c>
      <c r="M34" s="2"/>
    </row>
    <row r="35" spans="1:13" x14ac:dyDescent="0.2">
      <c r="A35" s="5">
        <v>4.1666666666666664E-2</v>
      </c>
      <c r="B35" t="s">
        <v>34</v>
      </c>
      <c r="C35">
        <v>64</v>
      </c>
      <c r="D35">
        <v>107549804</v>
      </c>
      <c r="F35">
        <f t="shared" si="25"/>
        <v>1000000</v>
      </c>
      <c r="G35">
        <f t="shared" si="25"/>
        <v>4</v>
      </c>
      <c r="H35" s="2">
        <f t="shared" si="26"/>
        <v>0.53599815121981198</v>
      </c>
      <c r="I35" s="2">
        <f t="shared" si="26"/>
        <v>0.61237702027029173</v>
      </c>
      <c r="J35" s="2"/>
      <c r="K35" s="2">
        <f t="shared" ref="K35:L35" si="28">K25*1000/1024</f>
        <v>0.53097355693515924</v>
      </c>
      <c r="L35" s="2">
        <f t="shared" si="28"/>
        <v>0.20558711316277029</v>
      </c>
      <c r="M35" s="2"/>
    </row>
    <row r="36" spans="1:13" x14ac:dyDescent="0.2">
      <c r="A36" s="5">
        <v>4.1666666666666664E-2</v>
      </c>
      <c r="B36" t="s">
        <v>34</v>
      </c>
      <c r="C36">
        <v>64</v>
      </c>
      <c r="D36">
        <v>97500141</v>
      </c>
      <c r="F36">
        <f t="shared" si="25"/>
        <v>1000000</v>
      </c>
      <c r="G36">
        <f t="shared" si="25"/>
        <v>8</v>
      </c>
      <c r="H36" s="2">
        <f t="shared" si="26"/>
        <v>0.94159397128309952</v>
      </c>
      <c r="I36" s="2">
        <f t="shared" si="26"/>
        <v>0.58092028730279788</v>
      </c>
      <c r="J36" s="2"/>
      <c r="K36" s="2">
        <f t="shared" ref="K36:L36" si="29">K26*1000/1024</f>
        <v>0.5377205454532471</v>
      </c>
      <c r="L36" s="2">
        <f t="shared" si="29"/>
        <v>0.20620200079850215</v>
      </c>
      <c r="M36" s="2"/>
    </row>
    <row r="37" spans="1:13" x14ac:dyDescent="0.2">
      <c r="A37" s="5">
        <v>4.1666666666666664E-2</v>
      </c>
      <c r="B37" t="s">
        <v>34</v>
      </c>
      <c r="C37">
        <v>128</v>
      </c>
      <c r="D37">
        <v>94066600</v>
      </c>
      <c r="F37">
        <f t="shared" si="25"/>
        <v>1000000</v>
      </c>
      <c r="G37">
        <f t="shared" si="25"/>
        <v>16</v>
      </c>
      <c r="H37" s="2">
        <f t="shared" si="26"/>
        <v>0.52652642283926965</v>
      </c>
      <c r="I37" s="2">
        <f t="shared" si="26"/>
        <v>0.5848256919545235</v>
      </c>
      <c r="J37" s="2"/>
      <c r="K37" s="2">
        <f t="shared" ref="K37:L37" si="30">K27*1000/1024</f>
        <v>0.43506796089924565</v>
      </c>
      <c r="L37" s="2">
        <f t="shared" si="30"/>
        <v>0.37168330166159058</v>
      </c>
      <c r="M37" s="2"/>
    </row>
    <row r="38" spans="1:13" x14ac:dyDescent="0.2">
      <c r="A38" s="5">
        <v>4.1666666666666664E-2</v>
      </c>
      <c r="B38" t="s">
        <v>34</v>
      </c>
      <c r="C38">
        <v>128</v>
      </c>
      <c r="D38">
        <v>62860090</v>
      </c>
      <c r="F38">
        <f t="shared" si="25"/>
        <v>1000000</v>
      </c>
      <c r="G38">
        <f t="shared" si="25"/>
        <v>32</v>
      </c>
      <c r="H38" s="2">
        <f t="shared" si="26"/>
        <v>0.24195450172522226</v>
      </c>
      <c r="I38" s="2">
        <f t="shared" si="26"/>
        <v>0.36009717888136278</v>
      </c>
      <c r="J38" s="2"/>
      <c r="K38" s="2">
        <f t="shared" ref="K38:L38" si="31">K28*1000/1024</f>
        <v>0.20065056878586424</v>
      </c>
      <c r="L38" s="2">
        <f t="shared" si="31"/>
        <v>0.36518726848190436</v>
      </c>
      <c r="M38" s="2"/>
    </row>
    <row r="39" spans="1:13" x14ac:dyDescent="0.2">
      <c r="A39" s="5">
        <v>4.1666666666666664E-2</v>
      </c>
      <c r="B39" t="s">
        <v>34</v>
      </c>
      <c r="C39">
        <v>128</v>
      </c>
      <c r="D39">
        <v>63171381</v>
      </c>
      <c r="F39">
        <f t="shared" si="25"/>
        <v>1000000</v>
      </c>
      <c r="G39">
        <f t="shared" si="25"/>
        <v>64</v>
      </c>
      <c r="H39" s="2">
        <f t="shared" si="26"/>
        <v>0.15412037055534897</v>
      </c>
      <c r="I39" s="2">
        <f t="shared" si="26"/>
        <v>0.7029816126610241</v>
      </c>
      <c r="J39" s="2"/>
      <c r="K39" s="2">
        <f t="shared" ref="K39:L39" si="32">K29*1000/1024</f>
        <v>0.1294927321467132</v>
      </c>
      <c r="L39" s="2">
        <f t="shared" si="32"/>
        <v>0.50499400811477901</v>
      </c>
      <c r="M39" s="2"/>
    </row>
    <row r="40" spans="1:13" x14ac:dyDescent="0.2">
      <c r="A40" s="5">
        <v>4.1666666666666664E-2</v>
      </c>
      <c r="B40" t="s">
        <v>34</v>
      </c>
      <c r="C40">
        <v>128</v>
      </c>
      <c r="D40">
        <v>63875053</v>
      </c>
      <c r="F40">
        <f t="shared" si="25"/>
        <v>1000000</v>
      </c>
      <c r="G40">
        <f t="shared" si="25"/>
        <v>128</v>
      </c>
      <c r="H40" s="2">
        <f t="shared" si="26"/>
        <v>0.27062721048056754</v>
      </c>
      <c r="I40" s="2">
        <f t="shared" si="26"/>
        <v>0.71469679638229189</v>
      </c>
      <c r="J40" s="2"/>
      <c r="K40" s="2">
        <f t="shared" ref="K40:L40" si="33">K30*1000/1024</f>
        <v>0.15045047210958151</v>
      </c>
      <c r="L40" s="2">
        <f t="shared" si="33"/>
        <v>0.55242723520398751</v>
      </c>
      <c r="M40" s="2"/>
    </row>
    <row r="41" spans="1:13" x14ac:dyDescent="0.2">
      <c r="A41" s="5">
        <v>4.1666666666666664E-2</v>
      </c>
      <c r="B41" t="s">
        <v>34</v>
      </c>
      <c r="C41">
        <v>128</v>
      </c>
      <c r="D41">
        <v>60161737</v>
      </c>
    </row>
    <row r="42" spans="1:13" x14ac:dyDescent="0.2">
      <c r="A42" s="5">
        <v>4.1666666666666664E-2</v>
      </c>
      <c r="B42" t="s">
        <v>39</v>
      </c>
      <c r="C42" t="s">
        <v>37</v>
      </c>
      <c r="D42">
        <v>5</v>
      </c>
      <c r="E42" t="s">
        <v>38</v>
      </c>
    </row>
    <row r="43" spans="1:13" x14ac:dyDescent="0.2">
      <c r="A43" s="5">
        <v>4.1666666666666664E-2</v>
      </c>
      <c r="B43" t="s">
        <v>35</v>
      </c>
      <c r="C43">
        <v>1</v>
      </c>
      <c r="D43">
        <v>16509732</v>
      </c>
    </row>
    <row r="44" spans="1:13" x14ac:dyDescent="0.2">
      <c r="A44" s="5">
        <v>4.1666666666666664E-2</v>
      </c>
      <c r="B44" t="s">
        <v>35</v>
      </c>
      <c r="C44">
        <v>1</v>
      </c>
      <c r="D44">
        <v>17691377</v>
      </c>
    </row>
    <row r="45" spans="1:13" x14ac:dyDescent="0.2">
      <c r="A45" s="5">
        <v>4.1666666666666664E-2</v>
      </c>
      <c r="B45" t="s">
        <v>35</v>
      </c>
      <c r="C45">
        <v>1</v>
      </c>
      <c r="D45">
        <v>19909203</v>
      </c>
    </row>
    <row r="46" spans="1:13" x14ac:dyDescent="0.2">
      <c r="A46" s="5">
        <v>4.1666666666666664E-2</v>
      </c>
      <c r="B46" t="s">
        <v>35</v>
      </c>
      <c r="C46">
        <v>1</v>
      </c>
      <c r="D46">
        <v>27767207</v>
      </c>
    </row>
    <row r="47" spans="1:13" x14ac:dyDescent="0.2">
      <c r="A47" s="5">
        <v>4.1666666666666664E-2</v>
      </c>
      <c r="B47" t="s">
        <v>35</v>
      </c>
      <c r="C47">
        <v>2</v>
      </c>
      <c r="D47">
        <v>16462817</v>
      </c>
    </row>
    <row r="48" spans="1:13" x14ac:dyDescent="0.2">
      <c r="A48" s="5">
        <v>4.1666666666666664E-2</v>
      </c>
      <c r="B48" t="s">
        <v>35</v>
      </c>
      <c r="C48">
        <v>2</v>
      </c>
      <c r="D48">
        <v>16347919</v>
      </c>
    </row>
    <row r="49" spans="1:4" x14ac:dyDescent="0.2">
      <c r="A49" s="5">
        <v>4.1666666666666664E-2</v>
      </c>
      <c r="B49" t="s">
        <v>35</v>
      </c>
      <c r="C49">
        <v>2</v>
      </c>
      <c r="D49">
        <v>16995029</v>
      </c>
    </row>
    <row r="50" spans="1:4" x14ac:dyDescent="0.2">
      <c r="A50" s="5">
        <v>4.1666666666666664E-2</v>
      </c>
      <c r="B50" t="s">
        <v>35</v>
      </c>
      <c r="C50">
        <v>4</v>
      </c>
      <c r="D50">
        <v>15636345</v>
      </c>
    </row>
    <row r="51" spans="1:4" x14ac:dyDescent="0.2">
      <c r="A51" s="5">
        <v>4.1666666666666664E-2</v>
      </c>
      <c r="B51" t="s">
        <v>35</v>
      </c>
      <c r="C51">
        <v>4</v>
      </c>
      <c r="D51">
        <v>17604255</v>
      </c>
    </row>
    <row r="52" spans="1:4" x14ac:dyDescent="0.2">
      <c r="A52" s="5">
        <v>4.1666666666666664E-2</v>
      </c>
      <c r="B52" t="s">
        <v>35</v>
      </c>
      <c r="C52">
        <v>4</v>
      </c>
      <c r="D52">
        <v>23780050</v>
      </c>
    </row>
    <row r="53" spans="1:4" x14ac:dyDescent="0.2">
      <c r="A53" s="5">
        <v>4.1666666666666664E-2</v>
      </c>
      <c r="B53" t="s">
        <v>35</v>
      </c>
      <c r="C53">
        <v>1</v>
      </c>
      <c r="D53">
        <v>72260647</v>
      </c>
    </row>
    <row r="54" spans="1:4" x14ac:dyDescent="0.2">
      <c r="A54" s="5">
        <v>4.1666666666666664E-2</v>
      </c>
      <c r="B54" t="s">
        <v>35</v>
      </c>
      <c r="C54">
        <v>8</v>
      </c>
      <c r="D54">
        <v>20817019</v>
      </c>
    </row>
    <row r="55" spans="1:4" x14ac:dyDescent="0.2">
      <c r="A55" s="5">
        <v>4.1666666666666664E-2</v>
      </c>
      <c r="B55" t="s">
        <v>35</v>
      </c>
      <c r="C55">
        <v>2</v>
      </c>
      <c r="D55">
        <v>52824569</v>
      </c>
    </row>
    <row r="56" spans="1:4" x14ac:dyDescent="0.2">
      <c r="A56" s="5">
        <v>4.1666666666666664E-2</v>
      </c>
      <c r="B56" t="s">
        <v>35</v>
      </c>
      <c r="C56">
        <v>8</v>
      </c>
      <c r="D56">
        <v>23761113</v>
      </c>
    </row>
    <row r="57" spans="1:4" x14ac:dyDescent="0.2">
      <c r="A57" s="5">
        <v>4.1666666666666664E-2</v>
      </c>
      <c r="B57" t="s">
        <v>35</v>
      </c>
      <c r="C57">
        <v>8</v>
      </c>
      <c r="D57">
        <v>56378557</v>
      </c>
    </row>
    <row r="58" spans="1:4" x14ac:dyDescent="0.2">
      <c r="A58" s="5">
        <v>4.1666666666666664E-2</v>
      </c>
      <c r="B58" t="s">
        <v>35</v>
      </c>
      <c r="C58">
        <v>4</v>
      </c>
      <c r="D58">
        <v>29075876</v>
      </c>
    </row>
    <row r="59" spans="1:4" x14ac:dyDescent="0.2">
      <c r="A59" s="5">
        <v>4.1666666666666664E-2</v>
      </c>
      <c r="B59" t="s">
        <v>35</v>
      </c>
      <c r="C59">
        <v>16</v>
      </c>
      <c r="D59">
        <v>23387212</v>
      </c>
    </row>
    <row r="60" spans="1:4" x14ac:dyDescent="0.2">
      <c r="A60" s="5">
        <v>4.1666666666666664E-2</v>
      </c>
      <c r="B60" t="s">
        <v>35</v>
      </c>
      <c r="C60">
        <v>2</v>
      </c>
      <c r="D60">
        <v>53622283</v>
      </c>
    </row>
    <row r="61" spans="1:4" x14ac:dyDescent="0.2">
      <c r="A61" s="5">
        <v>4.1666666666666664E-2</v>
      </c>
      <c r="B61" t="s">
        <v>35</v>
      </c>
      <c r="C61">
        <v>8</v>
      </c>
      <c r="D61">
        <v>17815002</v>
      </c>
    </row>
    <row r="62" spans="1:4" x14ac:dyDescent="0.2">
      <c r="A62" s="5">
        <v>4.1666666666666664E-2</v>
      </c>
      <c r="B62" t="s">
        <v>35</v>
      </c>
      <c r="C62">
        <v>16</v>
      </c>
      <c r="D62">
        <v>54494609</v>
      </c>
    </row>
    <row r="63" spans="1:4" x14ac:dyDescent="0.2">
      <c r="A63" s="5">
        <v>4.1666666666666664E-2</v>
      </c>
      <c r="B63" t="s">
        <v>35</v>
      </c>
      <c r="C63">
        <v>16</v>
      </c>
      <c r="D63">
        <v>22633578</v>
      </c>
    </row>
    <row r="64" spans="1:4" x14ac:dyDescent="0.2">
      <c r="A64" s="5">
        <v>4.1666666666666664E-2</v>
      </c>
      <c r="B64" t="s">
        <v>35</v>
      </c>
      <c r="C64">
        <v>32</v>
      </c>
      <c r="D64">
        <v>43557921</v>
      </c>
    </row>
    <row r="65" spans="1:4" x14ac:dyDescent="0.2">
      <c r="A65" s="5">
        <v>4.1666666666666664E-2</v>
      </c>
      <c r="B65" t="s">
        <v>35</v>
      </c>
      <c r="C65">
        <v>16</v>
      </c>
      <c r="D65">
        <v>31190004</v>
      </c>
    </row>
    <row r="66" spans="1:4" x14ac:dyDescent="0.2">
      <c r="A66" s="5">
        <v>4.1666666666666664E-2</v>
      </c>
      <c r="B66" t="s">
        <v>35</v>
      </c>
      <c r="C66">
        <v>32</v>
      </c>
      <c r="D66">
        <v>26744139</v>
      </c>
    </row>
    <row r="67" spans="1:4" x14ac:dyDescent="0.2">
      <c r="A67" s="5">
        <v>4.1666666666666664E-2</v>
      </c>
      <c r="B67" t="s">
        <v>35</v>
      </c>
      <c r="C67">
        <v>4</v>
      </c>
      <c r="D67">
        <v>65986675</v>
      </c>
    </row>
    <row r="68" spans="1:4" x14ac:dyDescent="0.2">
      <c r="A68" s="5">
        <v>4.1666666666666664E-2</v>
      </c>
      <c r="B68" t="s">
        <v>35</v>
      </c>
      <c r="C68">
        <v>32</v>
      </c>
      <c r="D68">
        <v>34377821</v>
      </c>
    </row>
    <row r="69" spans="1:4" x14ac:dyDescent="0.2">
      <c r="A69" s="5">
        <v>4.1666666666666664E-2</v>
      </c>
      <c r="B69" t="s">
        <v>35</v>
      </c>
      <c r="C69">
        <v>8</v>
      </c>
      <c r="D69">
        <v>41546789</v>
      </c>
    </row>
    <row r="70" spans="1:4" x14ac:dyDescent="0.2">
      <c r="A70" s="5">
        <v>4.1666666666666664E-2</v>
      </c>
      <c r="B70" t="s">
        <v>35</v>
      </c>
      <c r="C70">
        <v>64</v>
      </c>
      <c r="D70">
        <v>28280252</v>
      </c>
    </row>
    <row r="71" spans="1:4" x14ac:dyDescent="0.2">
      <c r="A71" s="5">
        <v>4.1666666666666664E-2</v>
      </c>
      <c r="B71" t="s">
        <v>35</v>
      </c>
      <c r="C71">
        <v>64</v>
      </c>
      <c r="D71">
        <v>43775660</v>
      </c>
    </row>
    <row r="72" spans="1:4" x14ac:dyDescent="0.2">
      <c r="A72" s="5">
        <v>4.1666666666666664E-2</v>
      </c>
      <c r="B72" t="s">
        <v>35</v>
      </c>
      <c r="C72">
        <v>32</v>
      </c>
      <c r="D72">
        <v>115291289</v>
      </c>
    </row>
    <row r="73" spans="1:4" x14ac:dyDescent="0.2">
      <c r="A73" s="5">
        <v>4.1666666666666664E-2</v>
      </c>
      <c r="B73" t="s">
        <v>35</v>
      </c>
      <c r="C73">
        <v>16</v>
      </c>
      <c r="D73">
        <v>27542487</v>
      </c>
    </row>
    <row r="74" spans="1:4" x14ac:dyDescent="0.2">
      <c r="A74" s="5">
        <v>4.1666666666666664E-2</v>
      </c>
      <c r="B74" t="s">
        <v>35</v>
      </c>
      <c r="C74">
        <v>64</v>
      </c>
      <c r="D74">
        <v>21153025</v>
      </c>
    </row>
    <row r="75" spans="1:4" x14ac:dyDescent="0.2">
      <c r="A75" s="5">
        <v>4.1666666666666664E-2</v>
      </c>
      <c r="B75" t="s">
        <v>35</v>
      </c>
      <c r="C75">
        <v>32</v>
      </c>
      <c r="D75">
        <v>38659730</v>
      </c>
    </row>
    <row r="76" spans="1:4" x14ac:dyDescent="0.2">
      <c r="A76" s="5">
        <v>4.1666666666666664E-2</v>
      </c>
      <c r="B76" t="s">
        <v>35</v>
      </c>
      <c r="C76">
        <v>64</v>
      </c>
      <c r="D76">
        <v>23433604</v>
      </c>
    </row>
    <row r="77" spans="1:4" x14ac:dyDescent="0.2">
      <c r="A77" s="5">
        <v>4.1666666666666664E-2</v>
      </c>
      <c r="B77" t="s">
        <v>35</v>
      </c>
      <c r="C77">
        <v>128</v>
      </c>
      <c r="D77">
        <v>21041605</v>
      </c>
    </row>
    <row r="78" spans="1:4" x14ac:dyDescent="0.2">
      <c r="A78" s="5">
        <v>4.1666666666666664E-2</v>
      </c>
      <c r="B78" t="s">
        <v>35</v>
      </c>
      <c r="C78">
        <v>64</v>
      </c>
      <c r="D78">
        <v>15839242</v>
      </c>
    </row>
    <row r="79" spans="1:4" x14ac:dyDescent="0.2">
      <c r="A79" s="5">
        <v>4.1666666666666664E-2</v>
      </c>
      <c r="B79" t="s">
        <v>35</v>
      </c>
      <c r="C79">
        <v>128</v>
      </c>
      <c r="D79">
        <v>35212081</v>
      </c>
    </row>
    <row r="80" spans="1:4" x14ac:dyDescent="0.2">
      <c r="A80" s="5">
        <v>4.1666666666666664E-2</v>
      </c>
      <c r="B80" t="s">
        <v>35</v>
      </c>
      <c r="C80">
        <v>128</v>
      </c>
      <c r="D80">
        <v>12449040</v>
      </c>
    </row>
    <row r="81" spans="1:4" x14ac:dyDescent="0.2">
      <c r="A81" s="5">
        <v>4.1666666666666664E-2</v>
      </c>
      <c r="B81" t="s">
        <v>35</v>
      </c>
      <c r="C81">
        <v>128</v>
      </c>
      <c r="D81">
        <v>54846316</v>
      </c>
    </row>
    <row r="82" spans="1:4" x14ac:dyDescent="0.2">
      <c r="A82" s="5">
        <v>4.1666666666666664E-2</v>
      </c>
      <c r="B82" t="s">
        <v>35</v>
      </c>
      <c r="C82">
        <v>128</v>
      </c>
      <c r="D82">
        <v>6761123</v>
      </c>
    </row>
    <row r="83" spans="1:4" x14ac:dyDescent="0.2">
      <c r="A83" s="5">
        <v>4.1666666666666664E-2</v>
      </c>
      <c r="B83" t="s">
        <v>40</v>
      </c>
    </row>
    <row r="84" spans="1:4" x14ac:dyDescent="0.2">
      <c r="A84" s="5">
        <v>4.1666666666666664E-2</v>
      </c>
      <c r="B84" t="s">
        <v>34</v>
      </c>
      <c r="C84">
        <v>1</v>
      </c>
      <c r="D84">
        <v>6856402</v>
      </c>
    </row>
    <row r="85" spans="1:4" x14ac:dyDescent="0.2">
      <c r="A85" s="5">
        <v>4.1666666666666664E-2</v>
      </c>
      <c r="B85" t="s">
        <v>34</v>
      </c>
      <c r="C85">
        <v>2</v>
      </c>
      <c r="D85">
        <v>20950617</v>
      </c>
    </row>
    <row r="86" spans="1:4" x14ac:dyDescent="0.2">
      <c r="A86" s="5">
        <v>4.1666666666666664E-2</v>
      </c>
      <c r="B86" t="s">
        <v>34</v>
      </c>
      <c r="C86">
        <v>4</v>
      </c>
      <c r="D86">
        <v>7015962</v>
      </c>
    </row>
    <row r="87" spans="1:4" x14ac:dyDescent="0.2">
      <c r="A87" s="5">
        <v>4.1666666666666664E-2</v>
      </c>
      <c r="B87" t="s">
        <v>34</v>
      </c>
      <c r="C87">
        <v>8</v>
      </c>
      <c r="D87">
        <v>6927930</v>
      </c>
    </row>
    <row r="88" spans="1:4" x14ac:dyDescent="0.2">
      <c r="A88" s="5">
        <v>4.1666666666666664E-2</v>
      </c>
      <c r="B88" t="s">
        <v>34</v>
      </c>
      <c r="C88">
        <v>16</v>
      </c>
      <c r="D88">
        <v>8562548</v>
      </c>
    </row>
    <row r="89" spans="1:4" x14ac:dyDescent="0.2">
      <c r="A89" s="5">
        <v>4.1666666666666664E-2</v>
      </c>
      <c r="B89" t="s">
        <v>34</v>
      </c>
      <c r="C89">
        <v>32</v>
      </c>
      <c r="D89">
        <v>18566059</v>
      </c>
    </row>
    <row r="90" spans="1:4" x14ac:dyDescent="0.2">
      <c r="A90" s="5">
        <v>4.1666666666666664E-2</v>
      </c>
      <c r="B90" t="s">
        <v>34</v>
      </c>
      <c r="C90">
        <v>64</v>
      </c>
      <c r="D90">
        <v>28768335</v>
      </c>
    </row>
    <row r="91" spans="1:4" x14ac:dyDescent="0.2">
      <c r="A91" s="5">
        <v>4.1666666666666664E-2</v>
      </c>
      <c r="B91" t="s">
        <v>34</v>
      </c>
      <c r="C91">
        <v>128</v>
      </c>
      <c r="D91">
        <v>24760908</v>
      </c>
    </row>
    <row r="92" spans="1:4" x14ac:dyDescent="0.2">
      <c r="A92" s="5">
        <v>4.1666666666666664E-2</v>
      </c>
      <c r="B92" t="s">
        <v>35</v>
      </c>
      <c r="C92">
        <v>1</v>
      </c>
      <c r="D92">
        <v>8474387</v>
      </c>
    </row>
    <row r="93" spans="1:4" x14ac:dyDescent="0.2">
      <c r="A93" s="5">
        <v>4.1666666666666664E-2</v>
      </c>
      <c r="B93" t="s">
        <v>35</v>
      </c>
      <c r="C93">
        <v>2</v>
      </c>
      <c r="D93">
        <v>6860451</v>
      </c>
    </row>
    <row r="94" spans="1:4" x14ac:dyDescent="0.2">
      <c r="A94" s="5">
        <v>4.1666666666666664E-2</v>
      </c>
      <c r="B94" t="s">
        <v>35</v>
      </c>
      <c r="C94">
        <v>4</v>
      </c>
      <c r="D94">
        <v>18120252</v>
      </c>
    </row>
    <row r="95" spans="1:4" x14ac:dyDescent="0.2">
      <c r="A95" s="5">
        <v>4.1666666666666664E-2</v>
      </c>
      <c r="B95" t="s">
        <v>35</v>
      </c>
      <c r="C95">
        <v>8</v>
      </c>
      <c r="D95">
        <v>18066218</v>
      </c>
    </row>
    <row r="96" spans="1:4" x14ac:dyDescent="0.2">
      <c r="A96" s="5">
        <v>4.1666666666666664E-2</v>
      </c>
      <c r="B96" t="s">
        <v>35</v>
      </c>
      <c r="C96">
        <v>16</v>
      </c>
      <c r="D96">
        <v>10022754</v>
      </c>
    </row>
    <row r="97" spans="1:4" x14ac:dyDescent="0.2">
      <c r="A97" s="5">
        <v>4.1666666666666664E-2</v>
      </c>
      <c r="B97" t="s">
        <v>35</v>
      </c>
      <c r="C97">
        <v>32</v>
      </c>
      <c r="D97">
        <v>10201041</v>
      </c>
    </row>
    <row r="98" spans="1:4" x14ac:dyDescent="0.2">
      <c r="A98" s="5">
        <v>4.1666666666666664E-2</v>
      </c>
      <c r="B98" t="s">
        <v>35</v>
      </c>
      <c r="C98">
        <v>64</v>
      </c>
      <c r="D98">
        <v>7376900</v>
      </c>
    </row>
    <row r="99" spans="1:4" x14ac:dyDescent="0.2">
      <c r="A99" s="5">
        <v>4.1666666666666664E-2</v>
      </c>
      <c r="B99" t="s">
        <v>35</v>
      </c>
      <c r="C99">
        <v>128</v>
      </c>
      <c r="D99">
        <v>6743495</v>
      </c>
    </row>
    <row r="100" spans="1:4" x14ac:dyDescent="0.2">
      <c r="A100" s="5"/>
    </row>
    <row r="101" spans="1:4" x14ac:dyDescent="0.2">
      <c r="A101" s="5"/>
    </row>
    <row r="102" spans="1:4" x14ac:dyDescent="0.2">
      <c r="A102" s="5"/>
    </row>
    <row r="103" spans="1:4" x14ac:dyDescent="0.2">
      <c r="A103" s="5"/>
    </row>
    <row r="104" spans="1:4" x14ac:dyDescent="0.2">
      <c r="A104" s="5"/>
    </row>
    <row r="105" spans="1:4" x14ac:dyDescent="0.2">
      <c r="A105" s="5"/>
    </row>
    <row r="106" spans="1:4" x14ac:dyDescent="0.2">
      <c r="A106" s="5"/>
    </row>
    <row r="107" spans="1:4" x14ac:dyDescent="0.2">
      <c r="A107" s="5"/>
    </row>
    <row r="108" spans="1:4" x14ac:dyDescent="0.2">
      <c r="A108" s="5"/>
    </row>
    <row r="109" spans="1:4" x14ac:dyDescent="0.2">
      <c r="A109" s="5"/>
    </row>
    <row r="110" spans="1:4" x14ac:dyDescent="0.2">
      <c r="A110" s="5"/>
    </row>
    <row r="111" spans="1:4" x14ac:dyDescent="0.2">
      <c r="A111" s="5"/>
    </row>
    <row r="112" spans="1:4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</sheetData>
  <sortState ref="B1:D128">
    <sortCondition ref="B1:B128"/>
    <sortCondition ref="C1:C128"/>
  </sortState>
  <dataConsolidate function="average">
    <dataRefs count="1">
      <dataRef ref="C43:D82" sheet="Compare Scan (5 threads, 64bit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(VM)</vt:lpstr>
      <vt:lpstr>Compare Inserts (32bit)</vt:lpstr>
      <vt:lpstr>Compare Inserts (64bit)</vt:lpstr>
      <vt:lpstr>Compare Update (64bit)</vt:lpstr>
      <vt:lpstr>Compate Scan (64bit,%)</vt:lpstr>
      <vt:lpstr>Compate Scan (VM)</vt:lpstr>
      <vt:lpstr>Compate Scan (64bit)</vt:lpstr>
      <vt:lpstr>Compare Scan (8 threads, VM)</vt:lpstr>
      <vt:lpstr>Compare Scan (5 threads, 64bit)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2017-07-04T09:31:45Z</dcterms:modified>
</cp:coreProperties>
</file>