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0" windowWidth="25600" windowHeight="16000" tabRatio="500" activeTab="8"/>
  </bookViews>
  <sheets>
    <sheet name="NUMBERS" sheetId="3" r:id="rId1"/>
    <sheet name="insert" sheetId="7" r:id="rId2"/>
    <sheet name="update" sheetId="2" r:id="rId3"/>
    <sheet name="updateLess" sheetId="1" r:id="rId4"/>
    <sheet name="updateRandom" sheetId="12" r:id="rId5"/>
    <sheet name="scan" sheetId="4" r:id="rId6"/>
    <sheet name="threads (8 )" sheetId="13" r:id="rId7"/>
    <sheet name="threads (4)" sheetId="10" r:id="rId8"/>
    <sheet name="thread" sheetId="16" r:id="rId9"/>
    <sheet name="materialize" sheetId="11" r:id="rId10"/>
    <sheet name="hana" sheetId="15" r:id="rId11"/>
  </sheets>
  <definedNames>
    <definedName name="times_insert" localSheetId="1">insert!$A$4:$H$12</definedName>
    <definedName name="times_scan" localSheetId="5">scan!$A$3:$E$58</definedName>
    <definedName name="times_update" localSheetId="2">update!$A$4:$E$12</definedName>
    <definedName name="times_updateLess" localSheetId="3">updateLess!$A$4:$G$24</definedName>
    <definedName name="times_updateLess" localSheetId="4">updateRandom!$A$4:$G$24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7" l="1"/>
  <c r="A16" i="7"/>
  <c r="A17" i="7"/>
  <c r="A18" i="7"/>
  <c r="A19" i="7"/>
  <c r="A20" i="7"/>
  <c r="A21" i="7"/>
  <c r="A22" i="7"/>
  <c r="A23" i="7"/>
  <c r="A26" i="7"/>
  <c r="A27" i="7"/>
  <c r="A28" i="7"/>
  <c r="A29" i="7"/>
  <c r="A30" i="7"/>
  <c r="A31" i="7"/>
  <c r="A32" i="7"/>
  <c r="A33" i="7"/>
  <c r="A34" i="7"/>
  <c r="B15" i="7"/>
  <c r="C15" i="7"/>
  <c r="D15" i="7"/>
  <c r="E15" i="7"/>
  <c r="F15" i="7"/>
  <c r="G15" i="7"/>
  <c r="H15" i="7"/>
  <c r="B16" i="7"/>
  <c r="C16" i="7"/>
  <c r="D16" i="7"/>
  <c r="E16" i="7"/>
  <c r="F16" i="7"/>
  <c r="G16" i="7"/>
  <c r="H16" i="7"/>
  <c r="B17" i="7"/>
  <c r="C17" i="7"/>
  <c r="D17" i="7"/>
  <c r="E17" i="7"/>
  <c r="F17" i="7"/>
  <c r="G17" i="7"/>
  <c r="H17" i="7"/>
  <c r="B18" i="7"/>
  <c r="C18" i="7"/>
  <c r="D18" i="7"/>
  <c r="E18" i="7"/>
  <c r="F18" i="7"/>
  <c r="G18" i="7"/>
  <c r="H18" i="7"/>
  <c r="B19" i="7"/>
  <c r="C19" i="7"/>
  <c r="D19" i="7"/>
  <c r="E19" i="7"/>
  <c r="F19" i="7"/>
  <c r="G19" i="7"/>
  <c r="H19" i="7"/>
  <c r="B20" i="7"/>
  <c r="C20" i="7"/>
  <c r="D20" i="7"/>
  <c r="E20" i="7"/>
  <c r="F20" i="7"/>
  <c r="G20" i="7"/>
  <c r="H20" i="7"/>
  <c r="B21" i="7"/>
  <c r="C21" i="7"/>
  <c r="D21" i="7"/>
  <c r="E21" i="7"/>
  <c r="F21" i="7"/>
  <c r="G21" i="7"/>
  <c r="H21" i="7"/>
  <c r="B22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  <c r="B26" i="7"/>
  <c r="C26" i="7"/>
  <c r="D26" i="7"/>
  <c r="E26" i="7"/>
  <c r="F26" i="7"/>
  <c r="G26" i="7"/>
  <c r="H26" i="7"/>
  <c r="B27" i="7"/>
  <c r="C27" i="7"/>
  <c r="D27" i="7"/>
  <c r="E27" i="7"/>
  <c r="F27" i="7"/>
  <c r="G27" i="7"/>
  <c r="H27" i="7"/>
  <c r="B28" i="7"/>
  <c r="C28" i="7"/>
  <c r="D28" i="7"/>
  <c r="E28" i="7"/>
  <c r="F28" i="7"/>
  <c r="G28" i="7"/>
  <c r="H28" i="7"/>
  <c r="B29" i="7"/>
  <c r="C29" i="7"/>
  <c r="D29" i="7"/>
  <c r="E29" i="7"/>
  <c r="F29" i="7"/>
  <c r="G29" i="7"/>
  <c r="H29" i="7"/>
  <c r="B30" i="7"/>
  <c r="C30" i="7"/>
  <c r="D30" i="7"/>
  <c r="E30" i="7"/>
  <c r="F30" i="7"/>
  <c r="G30" i="7"/>
  <c r="H30" i="7"/>
  <c r="B31" i="7"/>
  <c r="C31" i="7"/>
  <c r="D31" i="7"/>
  <c r="E31" i="7"/>
  <c r="F31" i="7"/>
  <c r="G31" i="7"/>
  <c r="H31" i="7"/>
  <c r="B32" i="7"/>
  <c r="C32" i="7"/>
  <c r="D32" i="7"/>
  <c r="E32" i="7"/>
  <c r="F32" i="7"/>
  <c r="G32" i="7"/>
  <c r="H32" i="7"/>
  <c r="B33" i="7"/>
  <c r="C33" i="7"/>
  <c r="D33" i="7"/>
  <c r="E33" i="7"/>
  <c r="F33" i="7"/>
  <c r="G33" i="7"/>
  <c r="H33" i="7"/>
  <c r="B34" i="7"/>
  <c r="C34" i="7"/>
  <c r="D34" i="7"/>
  <c r="E34" i="7"/>
  <c r="F34" i="7"/>
  <c r="G34" i="7"/>
  <c r="H34" i="7"/>
  <c r="H12" i="16"/>
  <c r="J12" i="16"/>
  <c r="M12" i="16"/>
  <c r="K6" i="16"/>
  <c r="K7" i="16"/>
  <c r="K8" i="16"/>
  <c r="K9" i="16"/>
  <c r="K10" i="16"/>
  <c r="K11" i="16"/>
  <c r="K12" i="16"/>
  <c r="K5" i="16"/>
  <c r="J6" i="16"/>
  <c r="J7" i="16"/>
  <c r="J8" i="16"/>
  <c r="J9" i="16"/>
  <c r="J10" i="16"/>
  <c r="J11" i="16"/>
  <c r="J5" i="16"/>
  <c r="H5" i="16"/>
  <c r="N5" i="16"/>
  <c r="H6" i="16"/>
  <c r="N6" i="16"/>
  <c r="H7" i="16"/>
  <c r="N7" i="16"/>
  <c r="H8" i="16"/>
  <c r="N8" i="16"/>
  <c r="H9" i="16"/>
  <c r="N9" i="16"/>
  <c r="H10" i="16"/>
  <c r="N10" i="16"/>
  <c r="H11" i="16"/>
  <c r="N11" i="16"/>
  <c r="N12" i="16"/>
  <c r="M6" i="16"/>
  <c r="M7" i="16"/>
  <c r="M8" i="16"/>
  <c r="M9" i="16"/>
  <c r="M10" i="16"/>
  <c r="M11" i="16"/>
  <c r="M5" i="16"/>
  <c r="I27" i="10"/>
  <c r="E8" i="15"/>
  <c r="S5" i="4"/>
  <c r="T5" i="4"/>
  <c r="S6" i="4"/>
  <c r="T6" i="4"/>
  <c r="S7" i="4"/>
  <c r="T7" i="4"/>
  <c r="S8" i="4"/>
  <c r="T8" i="4"/>
  <c r="S9" i="4"/>
  <c r="T9" i="4"/>
  <c r="S11" i="4"/>
  <c r="T11" i="4"/>
  <c r="S12" i="4"/>
  <c r="T12" i="4"/>
  <c r="S13" i="4"/>
  <c r="T13" i="4"/>
  <c r="S14" i="4"/>
  <c r="T14" i="4"/>
  <c r="S15" i="4"/>
  <c r="T15" i="4"/>
  <c r="S16" i="4"/>
  <c r="T16" i="4"/>
  <c r="S18" i="4"/>
  <c r="T18" i="4"/>
  <c r="S19" i="4"/>
  <c r="T19" i="4"/>
  <c r="S20" i="4"/>
  <c r="T20" i="4"/>
  <c r="S21" i="4"/>
  <c r="T21" i="4"/>
  <c r="S22" i="4"/>
  <c r="T22" i="4"/>
  <c r="S23" i="4"/>
  <c r="T23" i="4"/>
  <c r="S25" i="4"/>
  <c r="T25" i="4"/>
  <c r="S26" i="4"/>
  <c r="T26" i="4"/>
  <c r="S27" i="4"/>
  <c r="T27" i="4"/>
  <c r="S28" i="4"/>
  <c r="T28" i="4"/>
  <c r="S29" i="4"/>
  <c r="T29" i="4"/>
  <c r="S30" i="4"/>
  <c r="T30" i="4"/>
  <c r="S32" i="4"/>
  <c r="T32" i="4"/>
  <c r="S33" i="4"/>
  <c r="T33" i="4"/>
  <c r="S34" i="4"/>
  <c r="T34" i="4"/>
  <c r="S35" i="4"/>
  <c r="T35" i="4"/>
  <c r="S36" i="4"/>
  <c r="T36" i="4"/>
  <c r="S37" i="4"/>
  <c r="T37" i="4"/>
  <c r="S39" i="4"/>
  <c r="T39" i="4"/>
  <c r="S40" i="4"/>
  <c r="T40" i="4"/>
  <c r="S41" i="4"/>
  <c r="T41" i="4"/>
  <c r="S42" i="4"/>
  <c r="T42" i="4"/>
  <c r="S43" i="4"/>
  <c r="T43" i="4"/>
  <c r="S44" i="4"/>
  <c r="T44" i="4"/>
  <c r="S46" i="4"/>
  <c r="T46" i="4"/>
  <c r="S47" i="4"/>
  <c r="T47" i="4"/>
  <c r="S48" i="4"/>
  <c r="T48" i="4"/>
  <c r="S49" i="4"/>
  <c r="T49" i="4"/>
  <c r="S50" i="4"/>
  <c r="T50" i="4"/>
  <c r="S51" i="4"/>
  <c r="T51" i="4"/>
  <c r="S53" i="4"/>
  <c r="T53" i="4"/>
  <c r="S54" i="4"/>
  <c r="T54" i="4"/>
  <c r="S55" i="4"/>
  <c r="T55" i="4"/>
  <c r="S56" i="4"/>
  <c r="T56" i="4"/>
  <c r="S57" i="4"/>
  <c r="T57" i="4"/>
  <c r="S58" i="4"/>
  <c r="T58" i="4"/>
  <c r="N5" i="4"/>
  <c r="O5" i="4"/>
  <c r="N6" i="4"/>
  <c r="O6" i="4"/>
  <c r="N7" i="4"/>
  <c r="O7" i="4"/>
  <c r="N8" i="4"/>
  <c r="O8" i="4"/>
  <c r="N9" i="4"/>
  <c r="O9" i="4"/>
  <c r="N11" i="4"/>
  <c r="O11" i="4"/>
  <c r="N12" i="4"/>
  <c r="O12" i="4"/>
  <c r="N13" i="4"/>
  <c r="O13" i="4"/>
  <c r="N14" i="4"/>
  <c r="O14" i="4"/>
  <c r="N15" i="4"/>
  <c r="O15" i="4"/>
  <c r="N16" i="4"/>
  <c r="O16" i="4"/>
  <c r="N18" i="4"/>
  <c r="O18" i="4"/>
  <c r="N19" i="4"/>
  <c r="O19" i="4"/>
  <c r="N20" i="4"/>
  <c r="O20" i="4"/>
  <c r="N21" i="4"/>
  <c r="O21" i="4"/>
  <c r="N22" i="4"/>
  <c r="O22" i="4"/>
  <c r="N23" i="4"/>
  <c r="O23" i="4"/>
  <c r="N25" i="4"/>
  <c r="O25" i="4"/>
  <c r="N26" i="4"/>
  <c r="O26" i="4"/>
  <c r="N27" i="4"/>
  <c r="O27" i="4"/>
  <c r="N28" i="4"/>
  <c r="O28" i="4"/>
  <c r="N29" i="4"/>
  <c r="O29" i="4"/>
  <c r="N30" i="4"/>
  <c r="O30" i="4"/>
  <c r="N32" i="4"/>
  <c r="O32" i="4"/>
  <c r="N33" i="4"/>
  <c r="O33" i="4"/>
  <c r="N34" i="4"/>
  <c r="O34" i="4"/>
  <c r="N35" i="4"/>
  <c r="O35" i="4"/>
  <c r="N36" i="4"/>
  <c r="O36" i="4"/>
  <c r="N37" i="4"/>
  <c r="O37" i="4"/>
  <c r="N39" i="4"/>
  <c r="O39" i="4"/>
  <c r="N40" i="4"/>
  <c r="O40" i="4"/>
  <c r="N41" i="4"/>
  <c r="O41" i="4"/>
  <c r="N42" i="4"/>
  <c r="O42" i="4"/>
  <c r="N43" i="4"/>
  <c r="O43" i="4"/>
  <c r="N44" i="4"/>
  <c r="O44" i="4"/>
  <c r="N46" i="4"/>
  <c r="O46" i="4"/>
  <c r="N47" i="4"/>
  <c r="O47" i="4"/>
  <c r="N48" i="4"/>
  <c r="O48" i="4"/>
  <c r="N49" i="4"/>
  <c r="O49" i="4"/>
  <c r="N50" i="4"/>
  <c r="O50" i="4"/>
  <c r="N51" i="4"/>
  <c r="O51" i="4"/>
  <c r="N53" i="4"/>
  <c r="O53" i="4"/>
  <c r="N54" i="4"/>
  <c r="O54" i="4"/>
  <c r="N55" i="4"/>
  <c r="O55" i="4"/>
  <c r="N56" i="4"/>
  <c r="O56" i="4"/>
  <c r="N57" i="4"/>
  <c r="O57" i="4"/>
  <c r="N58" i="4"/>
  <c r="O58" i="4"/>
  <c r="S4" i="4"/>
  <c r="T4" i="4"/>
  <c r="N4" i="4"/>
  <c r="O4" i="4"/>
  <c r="S3" i="4"/>
  <c r="T3" i="4"/>
  <c r="N3" i="4"/>
  <c r="O3" i="4"/>
  <c r="F4" i="13"/>
  <c r="F5" i="13"/>
  <c r="F6" i="13"/>
  <c r="F7" i="13"/>
  <c r="F8" i="13"/>
  <c r="F9" i="13"/>
  <c r="F10" i="13"/>
  <c r="F11" i="13"/>
  <c r="L11" i="13"/>
  <c r="L33" i="13"/>
  <c r="K11" i="13"/>
  <c r="K33" i="13"/>
  <c r="G5" i="13"/>
  <c r="G6" i="13"/>
  <c r="G7" i="13"/>
  <c r="G8" i="13"/>
  <c r="G9" i="13"/>
  <c r="G10" i="13"/>
  <c r="G11" i="13"/>
  <c r="I11" i="13"/>
  <c r="I33" i="13"/>
  <c r="H11" i="13"/>
  <c r="H33" i="13"/>
  <c r="L10" i="13"/>
  <c r="L32" i="13"/>
  <c r="K10" i="13"/>
  <c r="K32" i="13"/>
  <c r="I10" i="13"/>
  <c r="I32" i="13"/>
  <c r="H10" i="13"/>
  <c r="H32" i="13"/>
  <c r="L9" i="13"/>
  <c r="L31" i="13"/>
  <c r="K9" i="13"/>
  <c r="K31" i="13"/>
  <c r="I9" i="13"/>
  <c r="I31" i="13"/>
  <c r="H9" i="13"/>
  <c r="H31" i="13"/>
  <c r="L8" i="13"/>
  <c r="L30" i="13"/>
  <c r="K8" i="13"/>
  <c r="K30" i="13"/>
  <c r="I8" i="13"/>
  <c r="I30" i="13"/>
  <c r="H8" i="13"/>
  <c r="H30" i="13"/>
  <c r="L7" i="13"/>
  <c r="L29" i="13"/>
  <c r="K7" i="13"/>
  <c r="K29" i="13"/>
  <c r="I7" i="13"/>
  <c r="I29" i="13"/>
  <c r="H7" i="13"/>
  <c r="H29" i="13"/>
  <c r="L6" i="13"/>
  <c r="L28" i="13"/>
  <c r="K6" i="13"/>
  <c r="K28" i="13"/>
  <c r="I6" i="13"/>
  <c r="I28" i="13"/>
  <c r="H6" i="13"/>
  <c r="H28" i="13"/>
  <c r="L5" i="13"/>
  <c r="L27" i="13"/>
  <c r="K5" i="13"/>
  <c r="K27" i="13"/>
  <c r="I5" i="13"/>
  <c r="I27" i="13"/>
  <c r="H5" i="13"/>
  <c r="H27" i="13"/>
  <c r="L4" i="13"/>
  <c r="L26" i="13"/>
  <c r="K4" i="13"/>
  <c r="K26" i="13"/>
  <c r="I4" i="13"/>
  <c r="I26" i="13"/>
  <c r="H4" i="13"/>
  <c r="H26" i="13"/>
  <c r="L22" i="13"/>
  <c r="K22" i="13"/>
  <c r="I22" i="13"/>
  <c r="H22" i="13"/>
  <c r="L21" i="13"/>
  <c r="K21" i="13"/>
  <c r="I21" i="13"/>
  <c r="H21" i="13"/>
  <c r="L20" i="13"/>
  <c r="K20" i="13"/>
  <c r="I20" i="13"/>
  <c r="H20" i="13"/>
  <c r="L19" i="13"/>
  <c r="K19" i="13"/>
  <c r="I19" i="13"/>
  <c r="H19" i="13"/>
  <c r="L18" i="13"/>
  <c r="K18" i="13"/>
  <c r="I18" i="13"/>
  <c r="H18" i="13"/>
  <c r="L17" i="13"/>
  <c r="K17" i="13"/>
  <c r="I17" i="13"/>
  <c r="H17" i="13"/>
  <c r="L16" i="13"/>
  <c r="K16" i="13"/>
  <c r="I16" i="13"/>
  <c r="H16" i="13"/>
  <c r="L15" i="13"/>
  <c r="K15" i="13"/>
  <c r="I15" i="13"/>
  <c r="H15" i="13"/>
  <c r="L20" i="12"/>
  <c r="N24" i="12"/>
  <c r="M24" i="12"/>
  <c r="L24" i="12"/>
  <c r="J24" i="12"/>
  <c r="I24" i="12"/>
  <c r="H24" i="12"/>
  <c r="N23" i="12"/>
  <c r="M23" i="12"/>
  <c r="L23" i="12"/>
  <c r="J23" i="12"/>
  <c r="I23" i="12"/>
  <c r="H23" i="12"/>
  <c r="N22" i="12"/>
  <c r="M22" i="12"/>
  <c r="L22" i="12"/>
  <c r="J22" i="12"/>
  <c r="I22" i="12"/>
  <c r="H22" i="12"/>
  <c r="N21" i="12"/>
  <c r="M21" i="12"/>
  <c r="L21" i="12"/>
  <c r="J21" i="12"/>
  <c r="I21" i="12"/>
  <c r="H21" i="12"/>
  <c r="N20" i="12"/>
  <c r="M20" i="12"/>
  <c r="J20" i="12"/>
  <c r="I20" i="12"/>
  <c r="H20" i="12"/>
  <c r="N4" i="12"/>
  <c r="M4" i="12"/>
  <c r="L4" i="12"/>
  <c r="J4" i="12"/>
  <c r="I4" i="12"/>
  <c r="H4" i="12"/>
  <c r="J3" i="1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C4" i="3"/>
  <c r="C3" i="3"/>
  <c r="Q5" i="4"/>
  <c r="R5" i="4"/>
  <c r="Q6" i="4"/>
  <c r="R6" i="4"/>
  <c r="Q7" i="4"/>
  <c r="R7" i="4"/>
  <c r="Q8" i="4"/>
  <c r="R8" i="4"/>
  <c r="Q9" i="4"/>
  <c r="R9" i="4"/>
  <c r="Q11" i="4"/>
  <c r="R11" i="4"/>
  <c r="Q12" i="4"/>
  <c r="R12" i="4"/>
  <c r="Q13" i="4"/>
  <c r="R13" i="4"/>
  <c r="Q14" i="4"/>
  <c r="R14" i="4"/>
  <c r="Q15" i="4"/>
  <c r="R15" i="4"/>
  <c r="Q16" i="4"/>
  <c r="R16" i="4"/>
  <c r="Q18" i="4"/>
  <c r="R18" i="4"/>
  <c r="Q19" i="4"/>
  <c r="R19" i="4"/>
  <c r="Q20" i="4"/>
  <c r="R20" i="4"/>
  <c r="Q21" i="4"/>
  <c r="R21" i="4"/>
  <c r="Q22" i="4"/>
  <c r="R22" i="4"/>
  <c r="Q23" i="4"/>
  <c r="R23" i="4"/>
  <c r="Q25" i="4"/>
  <c r="R25" i="4"/>
  <c r="Q26" i="4"/>
  <c r="R26" i="4"/>
  <c r="Q27" i="4"/>
  <c r="R27" i="4"/>
  <c r="Q28" i="4"/>
  <c r="R28" i="4"/>
  <c r="Q29" i="4"/>
  <c r="R29" i="4"/>
  <c r="Q30" i="4"/>
  <c r="R30" i="4"/>
  <c r="Q32" i="4"/>
  <c r="R32" i="4"/>
  <c r="Q33" i="4"/>
  <c r="R33" i="4"/>
  <c r="Q34" i="4"/>
  <c r="R34" i="4"/>
  <c r="Q35" i="4"/>
  <c r="R35" i="4"/>
  <c r="Q36" i="4"/>
  <c r="R36" i="4"/>
  <c r="Q37" i="4"/>
  <c r="R37" i="4"/>
  <c r="Q39" i="4"/>
  <c r="R39" i="4"/>
  <c r="Q40" i="4"/>
  <c r="R40" i="4"/>
  <c r="Q41" i="4"/>
  <c r="R41" i="4"/>
  <c r="Q42" i="4"/>
  <c r="R42" i="4"/>
  <c r="Q43" i="4"/>
  <c r="R43" i="4"/>
  <c r="Q44" i="4"/>
  <c r="R44" i="4"/>
  <c r="Q46" i="4"/>
  <c r="R46" i="4"/>
  <c r="Q47" i="4"/>
  <c r="R47" i="4"/>
  <c r="Q48" i="4"/>
  <c r="R48" i="4"/>
  <c r="Q49" i="4"/>
  <c r="R49" i="4"/>
  <c r="Q50" i="4"/>
  <c r="R50" i="4"/>
  <c r="Q51" i="4"/>
  <c r="R51" i="4"/>
  <c r="Q53" i="4"/>
  <c r="R53" i="4"/>
  <c r="Q54" i="4"/>
  <c r="R54" i="4"/>
  <c r="Q55" i="4"/>
  <c r="R55" i="4"/>
  <c r="Q56" i="4"/>
  <c r="R56" i="4"/>
  <c r="Q57" i="4"/>
  <c r="R57" i="4"/>
  <c r="Q58" i="4"/>
  <c r="R58" i="4"/>
  <c r="R4" i="4"/>
  <c r="Q4" i="4"/>
  <c r="L5" i="4"/>
  <c r="M5" i="4"/>
  <c r="L6" i="4"/>
  <c r="M6" i="4"/>
  <c r="L7" i="4"/>
  <c r="M7" i="4"/>
  <c r="L8" i="4"/>
  <c r="M8" i="4"/>
  <c r="L9" i="4"/>
  <c r="M9" i="4"/>
  <c r="L11" i="4"/>
  <c r="M11" i="4"/>
  <c r="L12" i="4"/>
  <c r="M12" i="4"/>
  <c r="L13" i="4"/>
  <c r="M13" i="4"/>
  <c r="L14" i="4"/>
  <c r="M14" i="4"/>
  <c r="L15" i="4"/>
  <c r="M15" i="4"/>
  <c r="L16" i="4"/>
  <c r="M16" i="4"/>
  <c r="L18" i="4"/>
  <c r="M18" i="4"/>
  <c r="L19" i="4"/>
  <c r="M19" i="4"/>
  <c r="L20" i="4"/>
  <c r="M20" i="4"/>
  <c r="L21" i="4"/>
  <c r="M21" i="4"/>
  <c r="L22" i="4"/>
  <c r="M22" i="4"/>
  <c r="L23" i="4"/>
  <c r="M23" i="4"/>
  <c r="L25" i="4"/>
  <c r="M25" i="4"/>
  <c r="L26" i="4"/>
  <c r="M26" i="4"/>
  <c r="L27" i="4"/>
  <c r="M27" i="4"/>
  <c r="L28" i="4"/>
  <c r="M28" i="4"/>
  <c r="L29" i="4"/>
  <c r="M29" i="4"/>
  <c r="L30" i="4"/>
  <c r="M30" i="4"/>
  <c r="L32" i="4"/>
  <c r="M32" i="4"/>
  <c r="L33" i="4"/>
  <c r="M33" i="4"/>
  <c r="L34" i="4"/>
  <c r="M34" i="4"/>
  <c r="L35" i="4"/>
  <c r="M35" i="4"/>
  <c r="L36" i="4"/>
  <c r="M36" i="4"/>
  <c r="L37" i="4"/>
  <c r="M37" i="4"/>
  <c r="L39" i="4"/>
  <c r="M39" i="4"/>
  <c r="L40" i="4"/>
  <c r="M40" i="4"/>
  <c r="L41" i="4"/>
  <c r="M41" i="4"/>
  <c r="L42" i="4"/>
  <c r="M42" i="4"/>
  <c r="L43" i="4"/>
  <c r="M43" i="4"/>
  <c r="L44" i="4"/>
  <c r="M44" i="4"/>
  <c r="L46" i="4"/>
  <c r="M46" i="4"/>
  <c r="L47" i="4"/>
  <c r="M47" i="4"/>
  <c r="L48" i="4"/>
  <c r="M48" i="4"/>
  <c r="L49" i="4"/>
  <c r="M49" i="4"/>
  <c r="L50" i="4"/>
  <c r="M50" i="4"/>
  <c r="L51" i="4"/>
  <c r="M51" i="4"/>
  <c r="L53" i="4"/>
  <c r="M53" i="4"/>
  <c r="L54" i="4"/>
  <c r="M54" i="4"/>
  <c r="L55" i="4"/>
  <c r="M55" i="4"/>
  <c r="L56" i="4"/>
  <c r="M56" i="4"/>
  <c r="L57" i="4"/>
  <c r="M57" i="4"/>
  <c r="L58" i="4"/>
  <c r="M58" i="4"/>
  <c r="M4" i="4"/>
  <c r="L4" i="4"/>
  <c r="R3" i="4"/>
  <c r="Q3" i="4"/>
  <c r="M3" i="4"/>
  <c r="L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4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5" name="times_updateLess1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<sst xmlns="http://schemas.openxmlformats.org/spreadsheetml/2006/main" count="497" uniqueCount="62">
  <si>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</si>
  <si>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</si>
  <si>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</si>
  <si>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</si>
  <si>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</si>
  <si>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</si>
  <si>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</si>
  <si>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</si>
  <si>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</si>
  <si>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</si>
  <si>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</si>
  <si>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</si>
  <si>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</si>
  <si>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</si>
  <si>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</si>
  <si>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</si>
  <si>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</si>
  <si>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</si>
  <si>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</si>
  <si>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</si>
  <si>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</si>
  <si>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</si>
  <si>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</si>
  <si>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</si>
  <si>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</si>
  <si>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</si>
  <si>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</si>
  <si>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</si>
  <si>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</si>
  <si>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</si>
  <si>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</si>
  <si>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</si>
  <si>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</si>
  <si>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</si>
  <si>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</si>
  <si>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</si>
  <si>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</si>
  <si>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</si>
  <si>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</si>
  <si>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</si>
  <si>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</si>
  <si>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</si>
  <si>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</si>
  <si>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</si>
  <si>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</si>
  <si>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</si>
  <si>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</si>
  <si>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</si>
  <si>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</si>
  <si>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</si>
  <si>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</si>
  <si>
    <t xml:space="preserve"> </t>
  </si>
  <si>
    <t>row store (count)</t>
  </si>
  <si>
    <t>col store (count)</t>
  </si>
  <si>
    <t>Fi/CO</t>
  </si>
  <si>
    <t>ACDOCA</t>
  </si>
  <si>
    <t>threads</t>
  </si>
  <si>
    <t>cols</t>
  </si>
  <si>
    <t>store</t>
  </si>
  <si>
    <t>time</t>
  </si>
  <si>
    <t>MB/ms</t>
  </si>
  <si>
    <t>SUM ns /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</si>
</sst>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Prozent" xfId="1" builtinId="5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0.272750546093145</c:v>
                </c:pt>
                <c:pt idx="1">
                  <c:v>0.354725091704294</c:v>
                </c:pt>
                <c:pt idx="2">
                  <c:v>0.399676633913056</c:v>
                </c:pt>
                <c:pt idx="3">
                  <c:v>0.535724474603577</c:v>
                </c:pt>
                <c:pt idx="4">
                  <c:v>0.539497772251148</c:v>
                </c:pt>
                <c:pt idx="5">
                  <c:v>0.506676066214847</c:v>
                </c:pt>
                <c:pt idx="6">
                  <c:v>0.232460195576934</c:v>
                </c:pt>
                <c:pt idx="7">
                  <c:v>0.17321739692286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0.817434894795387</c:v>
                </c:pt>
                <c:pt idx="1">
                  <c:v>0.981897436270829</c:v>
                </c:pt>
                <c:pt idx="2">
                  <c:v>1.171880349024415</c:v>
                </c:pt>
                <c:pt idx="3">
                  <c:v>1.257293426477276</c:v>
                </c:pt>
                <c:pt idx="4">
                  <c:v>1.222400729122967</c:v>
                </c:pt>
                <c:pt idx="5">
                  <c:v>0.887420063454305</c:v>
                </c:pt>
                <c:pt idx="6">
                  <c:v>0.245178233209064</c:v>
                </c:pt>
                <c:pt idx="7">
                  <c:v>0.178032784649426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0.271306006662183</c:v>
                </c:pt>
                <c:pt idx="1">
                  <c:v>0.32600305914484</c:v>
                </c:pt>
                <c:pt idx="2">
                  <c:v>0.425084692310328</c:v>
                </c:pt>
                <c:pt idx="3">
                  <c:v>0.50355943833737</c:v>
                </c:pt>
                <c:pt idx="4">
                  <c:v>0.492810694779388</c:v>
                </c:pt>
                <c:pt idx="5">
                  <c:v>0.527523287216489</c:v>
                </c:pt>
                <c:pt idx="6">
                  <c:v>0.513645561437151</c:v>
                </c:pt>
                <c:pt idx="7">
                  <c:v>0.48868308564711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0.809042445634184</c:v>
                </c:pt>
                <c:pt idx="1">
                  <c:v>0.96629676110757</c:v>
                </c:pt>
                <c:pt idx="2">
                  <c:v>1.281051837309289</c:v>
                </c:pt>
                <c:pt idx="3">
                  <c:v>1.27478348932973</c:v>
                </c:pt>
                <c:pt idx="4">
                  <c:v>1.262233899579848</c:v>
                </c:pt>
                <c:pt idx="5">
                  <c:v>1.174435044408559</c:v>
                </c:pt>
                <c:pt idx="6">
                  <c:v>1.194873313783339</c:v>
                </c:pt>
                <c:pt idx="7">
                  <c:v>1.191314771221277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0.292415494270463</c:v>
                </c:pt>
                <c:pt idx="1">
                  <c:v>0.579981512648424</c:v>
                </c:pt>
                <c:pt idx="2">
                  <c:v>1.402367544421127</c:v>
                </c:pt>
                <c:pt idx="3">
                  <c:v>2.689067186635368</c:v>
                </c:pt>
                <c:pt idx="4">
                  <c:v>3.948304739361191</c:v>
                </c:pt>
                <c:pt idx="5">
                  <c:v>4.56337816416914</c:v>
                </c:pt>
                <c:pt idx="6">
                  <c:v>4.598726440843054</c:v>
                </c:pt>
                <c:pt idx="7">
                  <c:v>4.679683544791367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0.35759771534249</c:v>
                </c:pt>
                <c:pt idx="1">
                  <c:v>0.688261820495227</c:v>
                </c:pt>
                <c:pt idx="2">
                  <c:v>1.650554604668589</c:v>
                </c:pt>
                <c:pt idx="3">
                  <c:v>3.486015664212935</c:v>
                </c:pt>
                <c:pt idx="4">
                  <c:v>4.341011729030183</c:v>
                </c:pt>
                <c:pt idx="5">
                  <c:v>4.818437329236431</c:v>
                </c:pt>
                <c:pt idx="6">
                  <c:v>4.732212285825153</c:v>
                </c:pt>
                <c:pt idx="7">
                  <c:v>4.725804539136027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2776656"/>
        <c:axId val="-1676525984"/>
      </c:lineChart>
      <c:catAx>
        <c:axId val="-176277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525984"/>
        <c:crosses val="autoZero"/>
        <c:auto val="1"/>
        <c:lblAlgn val="ctr"/>
        <c:lblOffset val="100"/>
        <c:noMultiLvlLbl val="0"/>
      </c:catAx>
      <c:valAx>
        <c:axId val="-167652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627766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updateRandom!$C$20:$C$24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updateRandom!$N$20:$N$24</c:f>
              <c:numCache>
                <c:formatCode>0.00</c:formatCode>
                <c:ptCount val="5"/>
                <c:pt idx="0">
                  <c:v>0.0298699806942785</c:v>
                </c:pt>
                <c:pt idx="1">
                  <c:v>0.0306502301141173</c:v>
                </c:pt>
                <c:pt idx="2">
                  <c:v>0.0311285284771189</c:v>
                </c:pt>
                <c:pt idx="3">
                  <c:v>0.0309358669315198</c:v>
                </c:pt>
                <c:pt idx="4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ser>
          <c:idx val="0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updateRandom!$M$20:$M$24</c:f>
              <c:numCache>
                <c:formatCode>0.00</c:formatCode>
                <c:ptCount val="5"/>
                <c:pt idx="0">
                  <c:v>0.0285300103070317</c:v>
                </c:pt>
                <c:pt idx="1">
                  <c:v>0.0324701562974356</c:v>
                </c:pt>
                <c:pt idx="2">
                  <c:v>0.0382216010968236</c:v>
                </c:pt>
                <c:pt idx="3">
                  <c:v>0.0481927921725928</c:v>
                </c:pt>
                <c:pt idx="4">
                  <c:v>0.0704014369976719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391216"/>
        <c:axId val="-1676387456"/>
      </c:lineChart>
      <c:catAx>
        <c:axId val="-167639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387456"/>
        <c:crosses val="autoZero"/>
        <c:auto val="1"/>
        <c:lblAlgn val="ctr"/>
        <c:lblOffset val="100"/>
        <c:noMultiLvlLbl val="0"/>
      </c:catAx>
      <c:valAx>
        <c:axId val="-167638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3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scan!$L$4:$L$58</c:f>
              <c:numCache>
                <c:formatCode>0</c:formatCode>
                <c:ptCount val="55"/>
                <c:pt idx="0">
                  <c:v>33.462577</c:v>
                </c:pt>
                <c:pt idx="1">
                  <c:v>118.598956</c:v>
                </c:pt>
                <c:pt idx="2">
                  <c:v>167.954687</c:v>
                </c:pt>
                <c:pt idx="3">
                  <c:v>211.029293</c:v>
                </c:pt>
                <c:pt idx="4">
                  <c:v>224.245123</c:v>
                </c:pt>
                <c:pt idx="5">
                  <c:v>236.106094</c:v>
                </c:pt>
                <c:pt idx="7">
                  <c:v>28.52896</c:v>
                </c:pt>
                <c:pt idx="8">
                  <c:v>97.56326</c:v>
                </c:pt>
                <c:pt idx="9">
                  <c:v>169.633379</c:v>
                </c:pt>
                <c:pt idx="10">
                  <c:v>211.664704</c:v>
                </c:pt>
                <c:pt idx="11">
                  <c:v>224.443958</c:v>
                </c:pt>
                <c:pt idx="12">
                  <c:v>237.181477</c:v>
                </c:pt>
                <c:pt idx="14">
                  <c:v>30.587453</c:v>
                </c:pt>
                <c:pt idx="15">
                  <c:v>99.662893</c:v>
                </c:pt>
                <c:pt idx="16">
                  <c:v>171.898697</c:v>
                </c:pt>
                <c:pt idx="17">
                  <c:v>210.113721</c:v>
                </c:pt>
                <c:pt idx="18">
                  <c:v>222.87843</c:v>
                </c:pt>
                <c:pt idx="19">
                  <c:v>234.871748</c:v>
                </c:pt>
                <c:pt idx="21">
                  <c:v>36.875686</c:v>
                </c:pt>
                <c:pt idx="22">
                  <c:v>103.297874</c:v>
                </c:pt>
                <c:pt idx="23">
                  <c:v>172.785568</c:v>
                </c:pt>
                <c:pt idx="24">
                  <c:v>213.734889</c:v>
                </c:pt>
                <c:pt idx="25">
                  <c:v>222.296603</c:v>
                </c:pt>
                <c:pt idx="26">
                  <c:v>235.034467</c:v>
                </c:pt>
                <c:pt idx="28">
                  <c:v>56.076373</c:v>
                </c:pt>
                <c:pt idx="29">
                  <c:v>115.886324</c:v>
                </c:pt>
                <c:pt idx="30">
                  <c:v>182.235158</c:v>
                </c:pt>
                <c:pt idx="31">
                  <c:v>217.263884</c:v>
                </c:pt>
                <c:pt idx="32">
                  <c:v>223.981123</c:v>
                </c:pt>
                <c:pt idx="33">
                  <c:v>237.680085</c:v>
                </c:pt>
                <c:pt idx="35">
                  <c:v>124.306851</c:v>
                </c:pt>
                <c:pt idx="36">
                  <c:v>173.43553</c:v>
                </c:pt>
                <c:pt idx="37">
                  <c:v>234.321832</c:v>
                </c:pt>
                <c:pt idx="38">
                  <c:v>256.131521</c:v>
                </c:pt>
                <c:pt idx="39">
                  <c:v>257.13399</c:v>
                </c:pt>
                <c:pt idx="40">
                  <c:v>269.966726</c:v>
                </c:pt>
                <c:pt idx="42">
                  <c:v>160.994256</c:v>
                </c:pt>
                <c:pt idx="43">
                  <c:v>222.842769</c:v>
                </c:pt>
                <c:pt idx="44">
                  <c:v>320.462867</c:v>
                </c:pt>
                <c:pt idx="45">
                  <c:v>407.019422</c:v>
                </c:pt>
                <c:pt idx="46">
                  <c:v>420.002404</c:v>
                </c:pt>
                <c:pt idx="47">
                  <c:v>424.738609</c:v>
                </c:pt>
                <c:pt idx="49">
                  <c:v>149.422419</c:v>
                </c:pt>
                <c:pt idx="50">
                  <c:v>219.788273</c:v>
                </c:pt>
                <c:pt idx="51">
                  <c:v>326.488573</c:v>
                </c:pt>
                <c:pt idx="52">
                  <c:v>441.696056</c:v>
                </c:pt>
                <c:pt idx="53">
                  <c:v>446.93428</c:v>
                </c:pt>
                <c:pt idx="54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scan!$B$4:$C$58</c:f>
              <c:multiLvlStrCache>
                <c:ptCount val="55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7">
                    <c:v>0</c:v>
                  </c:pt>
                  <c:pt idx="8">
                    <c:v>0.2</c:v>
                  </c:pt>
                  <c:pt idx="9">
                    <c:v>0.4</c:v>
                  </c:pt>
                  <c:pt idx="10">
                    <c:v>0.6</c:v>
                  </c:pt>
                  <c:pt idx="11">
                    <c:v>0.8</c:v>
                  </c:pt>
                  <c:pt idx="12">
                    <c:v>1</c:v>
                  </c:pt>
                  <c:pt idx="14">
                    <c:v>0</c:v>
                  </c:pt>
                  <c:pt idx="15">
                    <c:v>0.2</c:v>
                  </c:pt>
                  <c:pt idx="16">
                    <c:v>0.4</c:v>
                  </c:pt>
                  <c:pt idx="17">
                    <c:v>0.6</c:v>
                  </c:pt>
                  <c:pt idx="18">
                    <c:v>0.8</c:v>
                  </c:pt>
                  <c:pt idx="19">
                    <c:v>1</c:v>
                  </c:pt>
                  <c:pt idx="21">
                    <c:v>0</c:v>
                  </c:pt>
                  <c:pt idx="22">
                    <c:v>0.2</c:v>
                  </c:pt>
                  <c:pt idx="23">
                    <c:v>0.4</c:v>
                  </c:pt>
                  <c:pt idx="24">
                    <c:v>0.6</c:v>
                  </c:pt>
                  <c:pt idx="25">
                    <c:v>0.8</c:v>
                  </c:pt>
                  <c:pt idx="26">
                    <c:v>1</c:v>
                  </c:pt>
                  <c:pt idx="28">
                    <c:v>0</c:v>
                  </c:pt>
                  <c:pt idx="29">
                    <c:v>0.2</c:v>
                  </c:pt>
                  <c:pt idx="30">
                    <c:v>0.4</c:v>
                  </c:pt>
                  <c:pt idx="31">
                    <c:v>0.6</c:v>
                  </c:pt>
                  <c:pt idx="32">
                    <c:v>0.8</c:v>
                  </c:pt>
                  <c:pt idx="33">
                    <c:v>1</c:v>
                  </c:pt>
                  <c:pt idx="35">
                    <c:v>0</c:v>
                  </c:pt>
                  <c:pt idx="36">
                    <c:v>0.2</c:v>
                  </c:pt>
                  <c:pt idx="37">
                    <c:v>0.4</c:v>
                  </c:pt>
                  <c:pt idx="38">
                    <c:v>0.6</c:v>
                  </c:pt>
                  <c:pt idx="39">
                    <c:v>0.8</c:v>
                  </c:pt>
                  <c:pt idx="40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  <c:pt idx="49">
                    <c:v>0</c:v>
                  </c:pt>
                  <c:pt idx="50">
                    <c:v>0.2</c:v>
                  </c:pt>
                  <c:pt idx="51">
                    <c:v>0.4</c:v>
                  </c:pt>
                  <c:pt idx="52">
                    <c:v>0.6</c:v>
                  </c:pt>
                  <c:pt idx="53">
                    <c:v>0.8</c:v>
                  </c:pt>
                  <c:pt idx="54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8</c:v>
                  </c:pt>
                  <c:pt idx="25">
                    <c:v>8</c:v>
                  </c:pt>
                  <c:pt idx="26">
                    <c:v>8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16</c:v>
                  </c:pt>
                  <c:pt idx="31">
                    <c:v>16</c:v>
                  </c:pt>
                  <c:pt idx="32">
                    <c:v>16</c:v>
                  </c:pt>
                  <c:pt idx="33">
                    <c:v>16</c:v>
                  </c:pt>
                  <c:pt idx="35">
                    <c:v>32</c:v>
                  </c:pt>
                  <c:pt idx="36">
                    <c:v>32</c:v>
                  </c:pt>
                  <c:pt idx="37">
                    <c:v>32</c:v>
                  </c:pt>
                  <c:pt idx="38">
                    <c:v>32</c:v>
                  </c:pt>
                  <c:pt idx="39">
                    <c:v>32</c:v>
                  </c:pt>
                  <c:pt idx="40">
                    <c:v>32</c:v>
                  </c:pt>
                  <c:pt idx="42">
                    <c:v>64</c:v>
                  </c:pt>
                  <c:pt idx="43">
                    <c:v>64</c:v>
                  </c:pt>
                  <c:pt idx="44">
                    <c:v>64</c:v>
                  </c:pt>
                  <c:pt idx="45">
                    <c:v>64</c:v>
                  </c:pt>
                  <c:pt idx="46">
                    <c:v>64</c:v>
                  </c:pt>
                  <c:pt idx="47">
                    <c:v>64</c:v>
                  </c:pt>
                  <c:pt idx="49">
                    <c:v>128</c:v>
                  </c:pt>
                  <c:pt idx="50">
                    <c:v>128</c:v>
                  </c:pt>
                  <c:pt idx="51">
                    <c:v>128</c:v>
                  </c:pt>
                  <c:pt idx="52">
                    <c:v>128</c:v>
                  </c:pt>
                  <c:pt idx="53">
                    <c:v>128</c:v>
                  </c:pt>
                  <c:pt idx="54">
                    <c:v>128</c:v>
                  </c:pt>
                </c:lvl>
              </c:multiLvlStrCache>
            </c:multiLvlStrRef>
          </c:cat>
          <c:val>
            <c:numRef>
              <c:f>scan!$M$4:$M$58</c:f>
              <c:numCache>
                <c:formatCode>0</c:formatCode>
                <c:ptCount val="55"/>
                <c:pt idx="0">
                  <c:v>31.374872</c:v>
                </c:pt>
                <c:pt idx="1">
                  <c:v>94.85821299999999</c:v>
                </c:pt>
                <c:pt idx="2">
                  <c:v>156.188115</c:v>
                </c:pt>
                <c:pt idx="3">
                  <c:v>195.529121</c:v>
                </c:pt>
                <c:pt idx="4">
                  <c:v>208.795485</c:v>
                </c:pt>
                <c:pt idx="5">
                  <c:v>225.810793</c:v>
                </c:pt>
                <c:pt idx="7">
                  <c:v>25.930743</c:v>
                </c:pt>
                <c:pt idx="8">
                  <c:v>89.091304</c:v>
                </c:pt>
                <c:pt idx="9">
                  <c:v>155.285077</c:v>
                </c:pt>
                <c:pt idx="10">
                  <c:v>195.166027</c:v>
                </c:pt>
                <c:pt idx="11">
                  <c:v>209.777356</c:v>
                </c:pt>
                <c:pt idx="12">
                  <c:v>224.815307</c:v>
                </c:pt>
                <c:pt idx="14">
                  <c:v>26.07074</c:v>
                </c:pt>
                <c:pt idx="15">
                  <c:v>89.500507</c:v>
                </c:pt>
                <c:pt idx="16">
                  <c:v>158.057393</c:v>
                </c:pt>
                <c:pt idx="17">
                  <c:v>195.696491</c:v>
                </c:pt>
                <c:pt idx="18">
                  <c:v>208.815817</c:v>
                </c:pt>
                <c:pt idx="19">
                  <c:v>224.005803</c:v>
                </c:pt>
                <c:pt idx="21">
                  <c:v>25.977329</c:v>
                </c:pt>
                <c:pt idx="22">
                  <c:v>89.740491</c:v>
                </c:pt>
                <c:pt idx="23">
                  <c:v>156.828437</c:v>
                </c:pt>
                <c:pt idx="24">
                  <c:v>196.306274</c:v>
                </c:pt>
                <c:pt idx="25">
                  <c:v>210.850964</c:v>
                </c:pt>
                <c:pt idx="26">
                  <c:v>226.356294</c:v>
                </c:pt>
                <c:pt idx="28">
                  <c:v>25.772216</c:v>
                </c:pt>
                <c:pt idx="29">
                  <c:v>88.944036</c:v>
                </c:pt>
                <c:pt idx="30">
                  <c:v>155.383479</c:v>
                </c:pt>
                <c:pt idx="31">
                  <c:v>195.075047</c:v>
                </c:pt>
                <c:pt idx="32">
                  <c:v>209.195391</c:v>
                </c:pt>
                <c:pt idx="33">
                  <c:v>226.339716</c:v>
                </c:pt>
                <c:pt idx="35">
                  <c:v>25.670033</c:v>
                </c:pt>
                <c:pt idx="36">
                  <c:v>90.65620299999999</c:v>
                </c:pt>
                <c:pt idx="37">
                  <c:v>156.829373</c:v>
                </c:pt>
                <c:pt idx="38">
                  <c:v>195.561748</c:v>
                </c:pt>
                <c:pt idx="39">
                  <c:v>209.45832</c:v>
                </c:pt>
                <c:pt idx="40">
                  <c:v>225.538834</c:v>
                </c:pt>
                <c:pt idx="42">
                  <c:v>25.644312</c:v>
                </c:pt>
                <c:pt idx="43">
                  <c:v>88.63878</c:v>
                </c:pt>
                <c:pt idx="44">
                  <c:v>155.40404</c:v>
                </c:pt>
                <c:pt idx="45">
                  <c:v>194.943455</c:v>
                </c:pt>
                <c:pt idx="46">
                  <c:v>210.084705</c:v>
                </c:pt>
                <c:pt idx="47">
                  <c:v>225.665558</c:v>
                </c:pt>
                <c:pt idx="49">
                  <c:v>25.801172</c:v>
                </c:pt>
                <c:pt idx="50">
                  <c:v>89.734933</c:v>
                </c:pt>
                <c:pt idx="51">
                  <c:v>156.355654</c:v>
                </c:pt>
                <c:pt idx="52">
                  <c:v>195.619853</c:v>
                </c:pt>
                <c:pt idx="53">
                  <c:v>209.752765</c:v>
                </c:pt>
                <c:pt idx="54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234640"/>
        <c:axId val="-1727232160"/>
      </c:lineChart>
      <c:catAx>
        <c:axId val="-1727234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232160"/>
        <c:crosses val="autoZero"/>
        <c:auto val="1"/>
        <c:lblAlgn val="ctr"/>
        <c:lblOffset val="100"/>
        <c:noMultiLvlLbl val="0"/>
      </c:catAx>
      <c:valAx>
        <c:axId val="-17272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234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scan!$L$53:$L$58</c:f>
              <c:numCache>
                <c:formatCode>0</c:formatCode>
                <c:ptCount val="6"/>
                <c:pt idx="0">
                  <c:v>149.422419</c:v>
                </c:pt>
                <c:pt idx="1">
                  <c:v>219.788273</c:v>
                </c:pt>
                <c:pt idx="2">
                  <c:v>326.488573</c:v>
                </c:pt>
                <c:pt idx="3">
                  <c:v>441.696056</c:v>
                </c:pt>
                <c:pt idx="4">
                  <c:v>446.93428</c:v>
                </c:pt>
                <c:pt idx="5">
                  <c:v>443.485024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scan!$M$53:$M$58</c:f>
              <c:numCache>
                <c:formatCode>0</c:formatCode>
                <c:ptCount val="6"/>
                <c:pt idx="0">
                  <c:v>25.801172</c:v>
                </c:pt>
                <c:pt idx="1">
                  <c:v>89.734933</c:v>
                </c:pt>
                <c:pt idx="2">
                  <c:v>156.355654</c:v>
                </c:pt>
                <c:pt idx="3">
                  <c:v>195.619853</c:v>
                </c:pt>
                <c:pt idx="4">
                  <c:v>209.752765</c:v>
                </c:pt>
                <c:pt idx="5">
                  <c:v>226.501314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193264"/>
        <c:axId val="-1727190272"/>
      </c:lineChart>
      <c:catAx>
        <c:axId val="-172719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190272"/>
        <c:crosses val="autoZero"/>
        <c:auto val="1"/>
        <c:lblAlgn val="ctr"/>
        <c:lblOffset val="100"/>
        <c:noMultiLvlLbl val="0"/>
      </c:catAx>
      <c:valAx>
        <c:axId val="-17271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193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scan!$Q$3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scan!$Q$53:$Q$58</c:f>
              <c:numCache>
                <c:formatCode>0.00</c:formatCode>
                <c:ptCount val="6"/>
                <c:pt idx="0">
                  <c:v>0.255296179191491</c:v>
                </c:pt>
                <c:pt idx="1">
                  <c:v>0.173562365887692</c:v>
                </c:pt>
                <c:pt idx="2">
                  <c:v>0.116840146366317</c:v>
                </c:pt>
                <c:pt idx="3">
                  <c:v>0.0863647572534585</c:v>
                </c:pt>
                <c:pt idx="4">
                  <c:v>0.0853525324937035</c:v>
                </c:pt>
                <c:pt idx="5">
                  <c:v>0.0860163716740297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scan!$R$3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scan!$C$53:$C$58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scan!$R$53:$R$58</c:f>
              <c:numCache>
                <c:formatCode>0.00</c:formatCode>
                <c:ptCount val="6"/>
                <c:pt idx="0">
                  <c:v>1.478497668875274</c:v>
                </c:pt>
                <c:pt idx="1">
                  <c:v>0.425107272952998</c:v>
                </c:pt>
                <c:pt idx="2">
                  <c:v>0.243975652177247</c:v>
                </c:pt>
                <c:pt idx="3">
                  <c:v>0.195005629905314</c:v>
                </c:pt>
                <c:pt idx="4">
                  <c:v>0.181866363746147</c:v>
                </c:pt>
                <c:pt idx="5">
                  <c:v>0.168418328276232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336384"/>
        <c:axId val="-1676333904"/>
      </c:lineChart>
      <c:catAx>
        <c:axId val="-167633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333904"/>
        <c:crosses val="autoZero"/>
        <c:auto val="1"/>
        <c:lblAlgn val="ctr"/>
        <c:lblOffset val="100"/>
        <c:noMultiLvlLbl val="0"/>
      </c:catAx>
      <c:valAx>
        <c:axId val="-16763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33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(scan!$L$5,scan!$L$12,scan!$L$19,scan!$L$26,scan!$L$33,scan!$L$40,scan!$L$47,scan!$L$54)</c:f>
              <c:numCache>
                <c:formatCode>0</c:formatCode>
                <c:ptCount val="8"/>
                <c:pt idx="0">
                  <c:v>118.598956</c:v>
                </c:pt>
                <c:pt idx="1">
                  <c:v>97.56326</c:v>
                </c:pt>
                <c:pt idx="2">
                  <c:v>99.662893</c:v>
                </c:pt>
                <c:pt idx="3">
                  <c:v>103.297874</c:v>
                </c:pt>
                <c:pt idx="4">
                  <c:v>115.886324</c:v>
                </c:pt>
                <c:pt idx="5">
                  <c:v>173.43553</c:v>
                </c:pt>
                <c:pt idx="6">
                  <c:v>222.842769</c:v>
                </c:pt>
                <c:pt idx="7">
                  <c:v>219.788273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(scan!$B$5,scan!$B$12,scan!$B$19,scan!$B$26,scan!$B$33,scan!$B$40,scan!$B$47,scan!$B$55,scan!$B$55)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(scan!$M$5,scan!$M$12,scan!$M$19,scan!$M$26,scan!$M$33,scan!$M$40,scan!$M$47,scan!$M$54)</c:f>
              <c:numCache>
                <c:formatCode>0</c:formatCode>
                <c:ptCount val="8"/>
                <c:pt idx="0">
                  <c:v>94.85821299999999</c:v>
                </c:pt>
                <c:pt idx="1">
                  <c:v>89.091304</c:v>
                </c:pt>
                <c:pt idx="2">
                  <c:v>89.500507</c:v>
                </c:pt>
                <c:pt idx="3">
                  <c:v>89.740491</c:v>
                </c:pt>
                <c:pt idx="4">
                  <c:v>88.944036</c:v>
                </c:pt>
                <c:pt idx="5">
                  <c:v>90.65620299999999</c:v>
                </c:pt>
                <c:pt idx="6">
                  <c:v>88.63878</c:v>
                </c:pt>
                <c:pt idx="7">
                  <c:v>89.734933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148816"/>
        <c:axId val="-1727145056"/>
      </c:lineChart>
      <c:catAx>
        <c:axId val="-1727148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145056"/>
        <c:crosses val="autoZero"/>
        <c:auto val="1"/>
        <c:lblAlgn val="ctr"/>
        <c:lblOffset val="100"/>
        <c:noMultiLvlLbl val="0"/>
      </c:catAx>
      <c:valAx>
        <c:axId val="-1727145056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14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1809951081094"/>
          <c:y val="0.0702745033699578"/>
          <c:w val="0.895343836593181"/>
          <c:h val="0.68697315754118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scan!$R$25:$R$58</c:f>
              <c:numCache>
                <c:formatCode>0.00</c:formatCode>
                <c:ptCount val="34"/>
                <c:pt idx="0">
                  <c:v>1.468471706858315</c:v>
                </c:pt>
                <c:pt idx="1">
                  <c:v>0.425080944300271</c:v>
                </c:pt>
                <c:pt idx="2">
                  <c:v>0.243240150740328</c:v>
                </c:pt>
                <c:pt idx="3">
                  <c:v>0.194323756846661</c:v>
                </c:pt>
                <c:pt idx="4">
                  <c:v>0.180919128528386</c:v>
                </c:pt>
                <c:pt idx="5">
                  <c:v>0.168526229079585</c:v>
                </c:pt>
                <c:pt idx="7">
                  <c:v>1.480158813516463</c:v>
                </c:pt>
                <c:pt idx="8">
                  <c:v>0.428887358521149</c:v>
                </c:pt>
                <c:pt idx="9">
                  <c:v>0.245502114521776</c:v>
                </c:pt>
                <c:pt idx="10">
                  <c:v>0.195550242037107</c:v>
                </c:pt>
                <c:pt idx="11">
                  <c:v>0.182350923095863</c:v>
                </c:pt>
                <c:pt idx="12">
                  <c:v>0.168538572595231</c:v>
                </c:pt>
                <c:pt idx="14">
                  <c:v>1.486050783660854</c:v>
                </c:pt>
                <c:pt idx="15">
                  <c:v>0.42078723125267</c:v>
                </c:pt>
                <c:pt idx="16">
                  <c:v>0.243238699017498</c:v>
                </c:pt>
                <c:pt idx="17">
                  <c:v>0.195063569672378</c:v>
                </c:pt>
                <c:pt idx="18">
                  <c:v>0.182122021489765</c:v>
                </c:pt>
                <c:pt idx="19">
                  <c:v>0.169137048284332</c:v>
                </c:pt>
                <c:pt idx="21">
                  <c:v>1.48754127840318</c:v>
                </c:pt>
                <c:pt idx="22">
                  <c:v>0.430364369368012</c:v>
                </c:pt>
                <c:pt idx="23">
                  <c:v>0.245469632940366</c:v>
                </c:pt>
                <c:pt idx="24">
                  <c:v>0.195682243634443</c:v>
                </c:pt>
                <c:pt idx="25">
                  <c:v>0.181579009553551</c:v>
                </c:pt>
                <c:pt idx="26">
                  <c:v>0.169042068246188</c:v>
                </c:pt>
                <c:pt idx="28">
                  <c:v>1.478497668875274</c:v>
                </c:pt>
                <c:pt idx="29">
                  <c:v>0.425107272952998</c:v>
                </c:pt>
                <c:pt idx="30">
                  <c:v>0.243975652177247</c:v>
                </c:pt>
                <c:pt idx="31">
                  <c:v>0.195005629905314</c:v>
                </c:pt>
                <c:pt idx="32">
                  <c:v>0.181866363746147</c:v>
                </c:pt>
                <c:pt idx="33">
                  <c:v>0.168418328276232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scan!$Q$25:$Q$58</c:f>
              <c:numCache>
                <c:formatCode>0.00</c:formatCode>
                <c:ptCount val="34"/>
                <c:pt idx="0">
                  <c:v>1.03447492898844</c:v>
                </c:pt>
                <c:pt idx="1">
                  <c:v>0.36929097549723</c:v>
                </c:pt>
                <c:pt idx="2">
                  <c:v>0.220776382528951</c:v>
                </c:pt>
                <c:pt idx="3">
                  <c:v>0.178477986606342</c:v>
                </c:pt>
                <c:pt idx="4">
                  <c:v>0.171603938798156</c:v>
                </c:pt>
                <c:pt idx="5">
                  <c:v>0.162303738439563</c:v>
                </c:pt>
                <c:pt idx="7">
                  <c:v>0.680268188105711</c:v>
                </c:pt>
                <c:pt idx="8">
                  <c:v>0.329175793480601</c:v>
                </c:pt>
                <c:pt idx="9">
                  <c:v>0.209328282615202</c:v>
                </c:pt>
                <c:pt idx="10">
                  <c:v>0.175578986962463</c:v>
                </c:pt>
                <c:pt idx="11">
                  <c:v>0.170313337772889</c:v>
                </c:pt>
                <c:pt idx="12">
                  <c:v>0.160497134861972</c:v>
                </c:pt>
                <c:pt idx="14">
                  <c:v>0.30687747577364</c:v>
                </c:pt>
                <c:pt idx="15">
                  <c:v>0.219949007312688</c:v>
                </c:pt>
                <c:pt idx="16">
                  <c:v>0.1627973472666</c:v>
                </c:pt>
                <c:pt idx="17">
                  <c:v>0.148935095951154</c:v>
                </c:pt>
                <c:pt idx="18">
                  <c:v>0.148354453863723</c:v>
                </c:pt>
                <c:pt idx="19">
                  <c:v>0.141302497613169</c:v>
                </c:pt>
                <c:pt idx="21">
                  <c:v>0.236946171894791</c:v>
                </c:pt>
                <c:pt idx="22">
                  <c:v>0.171183354198269</c:v>
                </c:pt>
                <c:pt idx="23">
                  <c:v>0.119037107211083</c:v>
                </c:pt>
                <c:pt idx="24">
                  <c:v>0.0937227331039991</c:v>
                </c:pt>
                <c:pt idx="25">
                  <c:v>0.090825605503558</c:v>
                </c:pt>
                <c:pt idx="26">
                  <c:v>0.0898128209866836</c:v>
                </c:pt>
                <c:pt idx="28">
                  <c:v>0.255296179191491</c:v>
                </c:pt>
                <c:pt idx="29">
                  <c:v>0.173562365887692</c:v>
                </c:pt>
                <c:pt idx="30">
                  <c:v>0.116840146366317</c:v>
                </c:pt>
                <c:pt idx="31">
                  <c:v>0.0863647572534585</c:v>
                </c:pt>
                <c:pt idx="32">
                  <c:v>0.0853525324937035</c:v>
                </c:pt>
                <c:pt idx="33">
                  <c:v>0.0860163716740297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126688"/>
        <c:axId val="-1727122928"/>
      </c:lineChart>
      <c:catAx>
        <c:axId val="-172712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Selectivity / # Columns</a:t>
                </a:r>
              </a:p>
            </c:rich>
          </c:tx>
          <c:layout>
            <c:manualLayout>
              <c:xMode val="edge"/>
              <c:yMode val="edge"/>
              <c:x val="0.440790389571714"/>
              <c:y val="0.912134214191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122928"/>
        <c:crosses val="autoZero"/>
        <c:auto val="1"/>
        <c:lblAlgn val="ctr"/>
        <c:lblOffset val="100"/>
        <c:noMultiLvlLbl val="0"/>
      </c:catAx>
      <c:valAx>
        <c:axId val="-17271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layout>
            <c:manualLayout>
              <c:xMode val="edge"/>
              <c:yMode val="edge"/>
              <c:x val="0.00768708364152284"/>
              <c:y val="0.442118346020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12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6296874564953"/>
          <c:y val="0.908906440498489"/>
          <c:w val="0.255535986446521"/>
          <c:h val="0.0416328302350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scan!$T$25:$T$58</c:f>
              <c:numCache>
                <c:formatCode>0.00</c:formatCode>
                <c:ptCount val="34"/>
                <c:pt idx="0">
                  <c:v>1.424818203840696</c:v>
                </c:pt>
                <c:pt idx="1">
                  <c:v>1.438162661763255</c:v>
                </c:pt>
                <c:pt idx="2">
                  <c:v>1.429360803428595</c:v>
                </c:pt>
                <c:pt idx="3">
                  <c:v>1.447057674708621</c:v>
                </c:pt>
                <c:pt idx="4">
                  <c:v>1.430511081218828</c:v>
                </c:pt>
                <c:pt idx="5">
                  <c:v>1.429493425129333</c:v>
                </c:pt>
                <c:pt idx="7">
                  <c:v>1.449876606516654</c:v>
                </c:pt>
                <c:pt idx="8">
                  <c:v>1.445712965729904</c:v>
                </c:pt>
                <c:pt idx="9">
                  <c:v>1.433970192789756</c:v>
                </c:pt>
                <c:pt idx="10">
                  <c:v>1.439122608650496</c:v>
                </c:pt>
                <c:pt idx="11">
                  <c:v>1.427312635055912</c:v>
                </c:pt>
                <c:pt idx="12">
                  <c:v>1.434201208202688</c:v>
                </c:pt>
                <c:pt idx="14">
                  <c:v>1.439358220029118</c:v>
                </c:pt>
                <c:pt idx="15">
                  <c:v>1.439577990779479</c:v>
                </c:pt>
                <c:pt idx="16">
                  <c:v>1.44025858662344</c:v>
                </c:pt>
                <c:pt idx="17">
                  <c:v>1.424657609914895</c:v>
                </c:pt>
                <c:pt idx="18">
                  <c:v>1.435165321075158</c:v>
                </c:pt>
                <c:pt idx="19">
                  <c:v>1.432900944401736</c:v>
                </c:pt>
                <c:pt idx="21">
                  <c:v>1.437650415276513</c:v>
                </c:pt>
                <c:pt idx="22">
                  <c:v>1.42901613426378</c:v>
                </c:pt>
                <c:pt idx="23">
                  <c:v>1.441764246309235</c:v>
                </c:pt>
                <c:pt idx="24">
                  <c:v>1.443642831761543</c:v>
                </c:pt>
                <c:pt idx="25">
                  <c:v>1.426723612588179</c:v>
                </c:pt>
                <c:pt idx="26">
                  <c:v>1.423061197802664</c:v>
                </c:pt>
                <c:pt idx="28">
                  <c:v>1.436479273884756</c:v>
                </c:pt>
                <c:pt idx="29">
                  <c:v>1.424412372298204</c:v>
                </c:pt>
                <c:pt idx="30">
                  <c:v>1.44022286135794</c:v>
                </c:pt>
                <c:pt idx="31">
                  <c:v>1.439716047206884</c:v>
                </c:pt>
                <c:pt idx="32">
                  <c:v>1.439113270494109</c:v>
                </c:pt>
                <c:pt idx="33">
                  <c:v>1.409195646575311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multiLvlStrRef>
              <c:f>scan!$I$25:$J$58</c:f>
              <c:multiLvlStrCache>
                <c:ptCount val="34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7">
                    <c:v>0%</c:v>
                  </c:pt>
                  <c:pt idx="8">
                    <c:v>20%</c:v>
                  </c:pt>
                  <c:pt idx="9">
                    <c:v>40%</c:v>
                  </c:pt>
                  <c:pt idx="10">
                    <c:v>60%</c:v>
                  </c:pt>
                  <c:pt idx="11">
                    <c:v>80%</c:v>
                  </c:pt>
                  <c:pt idx="12">
                    <c:v>100%</c:v>
                  </c:pt>
                  <c:pt idx="14">
                    <c:v>0%</c:v>
                  </c:pt>
                  <c:pt idx="15">
                    <c:v>20%</c:v>
                  </c:pt>
                  <c:pt idx="16">
                    <c:v>40%</c:v>
                  </c:pt>
                  <c:pt idx="17">
                    <c:v>60%</c:v>
                  </c:pt>
                  <c:pt idx="18">
                    <c:v>80%</c:v>
                  </c:pt>
                  <c:pt idx="19">
                    <c:v>100%</c:v>
                  </c:pt>
                  <c:pt idx="21">
                    <c:v>0%</c:v>
                  </c:pt>
                  <c:pt idx="22">
                    <c:v>20%</c:v>
                  </c:pt>
                  <c:pt idx="23">
                    <c:v>40%</c:v>
                  </c:pt>
                  <c:pt idx="24">
                    <c:v>60%</c:v>
                  </c:pt>
                  <c:pt idx="25">
                    <c:v>80%</c:v>
                  </c:pt>
                  <c:pt idx="26">
                    <c:v>100%</c:v>
                  </c:pt>
                  <c:pt idx="28">
                    <c:v>0%</c:v>
                  </c:pt>
                  <c:pt idx="29">
                    <c:v>20%</c:v>
                  </c:pt>
                  <c:pt idx="30">
                    <c:v>40%</c:v>
                  </c:pt>
                  <c:pt idx="31">
                    <c:v>60%</c:v>
                  </c:pt>
                  <c:pt idx="32">
                    <c:v>80%</c:v>
                  </c:pt>
                  <c:pt idx="33">
                    <c:v>100%</c:v>
                  </c:pt>
                </c:lvl>
                <c:lvl>
                  <c:pt idx="0">
                    <c:v>8</c:v>
                  </c:pt>
                  <c:pt idx="6">
                    <c:v> </c:v>
                  </c:pt>
                  <c:pt idx="7">
                    <c:v>16</c:v>
                  </c:pt>
                  <c:pt idx="13">
                    <c:v> </c:v>
                  </c:pt>
                  <c:pt idx="14">
                    <c:v>32</c:v>
                  </c:pt>
                  <c:pt idx="20">
                    <c:v> </c:v>
                  </c:pt>
                  <c:pt idx="21">
                    <c:v>64</c:v>
                  </c:pt>
                  <c:pt idx="27">
                    <c:v> </c:v>
                  </c:pt>
                  <c:pt idx="28">
                    <c:v>128</c:v>
                  </c:pt>
                </c:lvl>
              </c:multiLvlStrCache>
            </c:multiLvlStrRef>
          </c:cat>
          <c:val>
            <c:numRef>
              <c:f>scan!$S$25:$S$58</c:f>
              <c:numCache>
                <c:formatCode>0.00</c:formatCode>
                <c:ptCount val="34"/>
                <c:pt idx="0">
                  <c:v>0.967087800015267</c:v>
                </c:pt>
                <c:pt idx="1">
                  <c:v>0.963373293800578</c:v>
                </c:pt>
                <c:pt idx="2">
                  <c:v>0.921479793599442</c:v>
                </c:pt>
                <c:pt idx="3">
                  <c:v>0.961635455937089</c:v>
                </c:pt>
                <c:pt idx="4">
                  <c:v>0.955873278987729</c:v>
                </c:pt>
                <c:pt idx="5">
                  <c:v>0.946348349924976</c:v>
                </c:pt>
                <c:pt idx="7">
                  <c:v>0.659913928220266</c:v>
                </c:pt>
                <c:pt idx="8">
                  <c:v>0.657695505094458</c:v>
                </c:pt>
                <c:pt idx="9">
                  <c:v>0.65651093002334</c:v>
                </c:pt>
                <c:pt idx="10">
                  <c:v>0.645540305392211</c:v>
                </c:pt>
                <c:pt idx="11">
                  <c:v>0.654115545044694</c:v>
                </c:pt>
                <c:pt idx="12">
                  <c:v>0.651399162865156</c:v>
                </c:pt>
                <c:pt idx="14">
                  <c:v>0.302143512467542</c:v>
                </c:pt>
                <c:pt idx="15">
                  <c:v>0.300002197749476</c:v>
                </c:pt>
                <c:pt idx="16">
                  <c:v>0.301112292542228</c:v>
                </c:pt>
                <c:pt idx="17">
                  <c:v>0.297189484318419</c:v>
                </c:pt>
                <c:pt idx="18">
                  <c:v>0.30543846076977</c:v>
                </c:pt>
                <c:pt idx="19">
                  <c:v>0.304100329219315</c:v>
                </c:pt>
                <c:pt idx="21">
                  <c:v>0.234571022048142</c:v>
                </c:pt>
                <c:pt idx="22">
                  <c:v>0.233674141126088</c:v>
                </c:pt>
                <c:pt idx="23">
                  <c:v>0.232062827867987</c:v>
                </c:pt>
                <c:pt idx="24">
                  <c:v>0.236007805098989</c:v>
                </c:pt>
                <c:pt idx="25">
                  <c:v>0.231652594630854</c:v>
                </c:pt>
                <c:pt idx="26">
                  <c:v>0.232327590043541</c:v>
                </c:pt>
                <c:pt idx="28">
                  <c:v>0.243925717466446</c:v>
                </c:pt>
                <c:pt idx="29">
                  <c:v>0.248163875215734</c:v>
                </c:pt>
                <c:pt idx="30">
                  <c:v>0.246526088745281</c:v>
                </c:pt>
                <c:pt idx="31">
                  <c:v>0.248964888956861</c:v>
                </c:pt>
                <c:pt idx="32">
                  <c:v>0.249321219967636</c:v>
                </c:pt>
                <c:pt idx="33">
                  <c:v>0.247714820900309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5566016"/>
        <c:axId val="-1675563536"/>
      </c:lineChart>
      <c:catAx>
        <c:axId val="-167556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563536"/>
        <c:crosses val="autoZero"/>
        <c:auto val="1"/>
        <c:lblAlgn val="ctr"/>
        <c:lblOffset val="100"/>
        <c:noMultiLvlLbl val="0"/>
      </c:catAx>
      <c:valAx>
        <c:axId val="-1675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5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582687625855"/>
          <c:y val="0.961751306476871"/>
          <c:w val="0.230834624748289"/>
          <c:h val="0.03824869352312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(8 )'!$H$15:$H$22</c:f>
              <c:numCache>
                <c:formatCode>0.0</c:formatCode>
                <c:ptCount val="8"/>
                <c:pt idx="0">
                  <c:v>0.77537503125</c:v>
                </c:pt>
                <c:pt idx="1">
                  <c:v>0.706248609375</c:v>
                </c:pt>
                <c:pt idx="2">
                  <c:v>0.54540946875</c:v>
                </c:pt>
                <c:pt idx="3">
                  <c:v>0.73038296875</c:v>
                </c:pt>
                <c:pt idx="4">
                  <c:v>1.06172046875</c:v>
                </c:pt>
                <c:pt idx="5">
                  <c:v>1.799615234375</c:v>
                </c:pt>
                <c:pt idx="6">
                  <c:v>2.008598953125</c:v>
                </c:pt>
                <c:pt idx="7">
                  <c:v>1.805219765625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(8 )'!$I$14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(8 )'!$I$15:$I$22</c:f>
              <c:numCache>
                <c:formatCode>0.0</c:formatCode>
                <c:ptCount val="8"/>
                <c:pt idx="0">
                  <c:v>0.715403359375</c:v>
                </c:pt>
                <c:pt idx="1">
                  <c:v>0.616677453125</c:v>
                </c:pt>
                <c:pt idx="2">
                  <c:v>0.574209578125</c:v>
                </c:pt>
                <c:pt idx="3">
                  <c:v>0.581152484375</c:v>
                </c:pt>
                <c:pt idx="4">
                  <c:v>0.60133934375</c:v>
                </c:pt>
                <c:pt idx="5">
                  <c:v>0.5186028125</c:v>
                </c:pt>
                <c:pt idx="6">
                  <c:v>0.4832814375</c:v>
                </c:pt>
                <c:pt idx="7">
                  <c:v>0.3648109375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(8 )'!$K$14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(8 )'!$K$15:$K$22</c:f>
              <c:numCache>
                <c:formatCode>0.0</c:formatCode>
                <c:ptCount val="8"/>
                <c:pt idx="0">
                  <c:v>2.937002</c:v>
                </c:pt>
                <c:pt idx="1">
                  <c:v>2.941411</c:v>
                </c:pt>
                <c:pt idx="2">
                  <c:v>2.921214</c:v>
                </c:pt>
                <c:pt idx="3">
                  <c:v>3.282132</c:v>
                </c:pt>
                <c:pt idx="4">
                  <c:v>5.007915</c:v>
                </c:pt>
                <c:pt idx="5">
                  <c:v>11.057949</c:v>
                </c:pt>
                <c:pt idx="6">
                  <c:v>12.320148</c:v>
                </c:pt>
                <c:pt idx="7">
                  <c:v>10.861479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(8 )'!$L$14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(8 )'!$L$15:$L$22</c:f>
              <c:numCache>
                <c:formatCode>0.0</c:formatCode>
                <c:ptCount val="8"/>
                <c:pt idx="0">
                  <c:v>2.787204</c:v>
                </c:pt>
                <c:pt idx="1">
                  <c:v>2.761334</c:v>
                </c:pt>
                <c:pt idx="2">
                  <c:v>2.762258</c:v>
                </c:pt>
                <c:pt idx="3">
                  <c:v>2.772199</c:v>
                </c:pt>
                <c:pt idx="4">
                  <c:v>2.815604</c:v>
                </c:pt>
                <c:pt idx="5">
                  <c:v>2.789562</c:v>
                </c:pt>
                <c:pt idx="6">
                  <c:v>2.754289</c:v>
                </c:pt>
                <c:pt idx="7">
                  <c:v>2.769154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5551776"/>
        <c:axId val="-1675549200"/>
      </c:lineChart>
      <c:catAx>
        <c:axId val="-1675551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549200"/>
        <c:crosses val="autoZero"/>
        <c:auto val="1"/>
        <c:lblAlgn val="ctr"/>
        <c:lblOffset val="100"/>
        <c:noMultiLvlLbl val="0"/>
      </c:catAx>
      <c:valAx>
        <c:axId val="-1675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551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(8 )'!$H$25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(8 )'!$H$26:$H$33</c:f>
              <c:numCache>
                <c:formatCode>0.00</c:formatCode>
                <c:ptCount val="8"/>
                <c:pt idx="0">
                  <c:v>4.919809268909831</c:v>
                </c:pt>
                <c:pt idx="1">
                  <c:v>5.40135189646723</c:v>
                </c:pt>
                <c:pt idx="2">
                  <c:v>6.994189657850526</c:v>
                </c:pt>
                <c:pt idx="3">
                  <c:v>5.222872696708126</c:v>
                </c:pt>
                <c:pt idx="4">
                  <c:v>3.592939363895069</c:v>
                </c:pt>
                <c:pt idx="5">
                  <c:v>2.119729369233658</c:v>
                </c:pt>
                <c:pt idx="6">
                  <c:v>1.899183139416683</c:v>
                </c:pt>
                <c:pt idx="7">
                  <c:v>2.113148403460053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(8 )'!$I$25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(8 )'!$I$26:$I$33</c:f>
              <c:numCache>
                <c:formatCode>0.00</c:formatCode>
                <c:ptCount val="8"/>
                <c:pt idx="0">
                  <c:v>5.332232810533131</c:v>
                </c:pt>
                <c:pt idx="1">
                  <c:v>6.18588736509516</c:v>
                </c:pt>
                <c:pt idx="2">
                  <c:v>6.643388426367517</c:v>
                </c:pt>
                <c:pt idx="3">
                  <c:v>6.564021264965447</c:v>
                </c:pt>
                <c:pt idx="4">
                  <c:v>6.34366818880708</c:v>
                </c:pt>
                <c:pt idx="5">
                  <c:v>7.355720358005193</c:v>
                </c:pt>
                <c:pt idx="6">
                  <c:v>7.893324613000473</c:v>
                </c:pt>
                <c:pt idx="7">
                  <c:v>10.45664171081768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(8 )'!$K$25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(8 )'!$K$26:$K$33</c:f>
              <c:numCache>
                <c:formatCode>0.00</c:formatCode>
                <c:ptCount val="8"/>
                <c:pt idx="0">
                  <c:v>1.298840540668682</c:v>
                </c:pt>
                <c:pt idx="1">
                  <c:v>1.29689365601237</c:v>
                </c:pt>
                <c:pt idx="2">
                  <c:v>1.305860257285156</c:v>
                </c:pt>
                <c:pt idx="3">
                  <c:v>1.162261988739332</c:v>
                </c:pt>
                <c:pt idx="4">
                  <c:v>0.761733628790624</c:v>
                </c:pt>
                <c:pt idx="5">
                  <c:v>0.344973309754368</c:v>
                </c:pt>
                <c:pt idx="6">
                  <c:v>0.309630798722954</c:v>
                </c:pt>
                <c:pt idx="7">
                  <c:v>0.351213427344932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(8 )'!$L$25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(8 )'!$G$4:$G$11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(8 )'!$L$26:$L$33</c:f>
              <c:numCache>
                <c:formatCode>0.00</c:formatCode>
                <c:ptCount val="8"/>
                <c:pt idx="0">
                  <c:v>1.368646595521892</c:v>
                </c:pt>
                <c:pt idx="1">
                  <c:v>1.38146898043663</c:v>
                </c:pt>
                <c:pt idx="2">
                  <c:v>1.381006866710133</c:v>
                </c:pt>
                <c:pt idx="3">
                  <c:v>1.376054628699094</c:v>
                </c:pt>
                <c:pt idx="4">
                  <c:v>1.354841542214388</c:v>
                </c:pt>
                <c:pt idx="5">
                  <c:v>1.367489686776992</c:v>
                </c:pt>
                <c:pt idx="6">
                  <c:v>1.385002541717663</c:v>
                </c:pt>
                <c:pt idx="7">
                  <c:v>1.377567757381857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5527120"/>
        <c:axId val="-1675524128"/>
      </c:lineChart>
      <c:catAx>
        <c:axId val="-1675527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524128"/>
        <c:crosses val="autoZero"/>
        <c:auto val="1"/>
        <c:lblAlgn val="ctr"/>
        <c:lblOffset val="100"/>
        <c:noMultiLvlLbl val="0"/>
      </c:catAx>
      <c:valAx>
        <c:axId val="-1675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527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1.016016875</c:v>
                </c:pt>
                <c:pt idx="1">
                  <c:v>1.0232406875</c:v>
                </c:pt>
                <c:pt idx="2">
                  <c:v>1.0275158125</c:v>
                </c:pt>
                <c:pt idx="3">
                  <c:v>1.1530723125</c:v>
                </c:pt>
                <c:pt idx="4">
                  <c:v>1.557025875</c:v>
                </c:pt>
                <c:pt idx="5">
                  <c:v>4.284395874999999</c:v>
                </c:pt>
                <c:pt idx="6">
                  <c:v>5.067012249999999</c:v>
                </c:pt>
                <c:pt idx="7">
                  <c:v>4.692809374999999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(4)'!$J$15:$J$22</c:f>
              <c:numCache>
                <c:formatCode>0.0</c:formatCode>
                <c:ptCount val="8"/>
                <c:pt idx="0">
                  <c:v>0.7116843125</c:v>
                </c:pt>
                <c:pt idx="1">
                  <c:v>0.7113666875</c:v>
                </c:pt>
                <c:pt idx="2">
                  <c:v>0.7096205</c:v>
                </c:pt>
                <c:pt idx="3">
                  <c:v>0.7108774375</c:v>
                </c:pt>
                <c:pt idx="4">
                  <c:v>0.7114765</c:v>
                </c:pt>
                <c:pt idx="5">
                  <c:v>0.71101875</c:v>
                </c:pt>
                <c:pt idx="6">
                  <c:v>0.7111241875</c:v>
                </c:pt>
                <c:pt idx="7">
                  <c:v>0.698637125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3.359891</c:v>
                </c:pt>
                <c:pt idx="1">
                  <c:v>3.359411</c:v>
                </c:pt>
                <c:pt idx="2">
                  <c:v>3.370244</c:v>
                </c:pt>
                <c:pt idx="3">
                  <c:v>3.871232</c:v>
                </c:pt>
                <c:pt idx="4">
                  <c:v>5.847928</c:v>
                </c:pt>
                <c:pt idx="5">
                  <c:v>12.645165</c:v>
                </c:pt>
                <c:pt idx="6">
                  <c:v>16.594267</c:v>
                </c:pt>
                <c:pt idx="7">
                  <c:v>15.771297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(4)'!$M$15:$M$22</c:f>
              <c:numCache>
                <c:formatCode>0.0</c:formatCode>
                <c:ptCount val="8"/>
                <c:pt idx="0">
                  <c:v>2.664722</c:v>
                </c:pt>
                <c:pt idx="1">
                  <c:v>2.687807</c:v>
                </c:pt>
                <c:pt idx="2">
                  <c:v>2.696634</c:v>
                </c:pt>
                <c:pt idx="3">
                  <c:v>2.686211</c:v>
                </c:pt>
                <c:pt idx="4">
                  <c:v>2.687828</c:v>
                </c:pt>
                <c:pt idx="5">
                  <c:v>2.672059</c:v>
                </c:pt>
                <c:pt idx="6">
                  <c:v>2.667706</c:v>
                </c:pt>
                <c:pt idx="7">
                  <c:v>2.683929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265104"/>
        <c:axId val="-1676262112"/>
      </c:lineChart>
      <c:catAx>
        <c:axId val="-1676265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262112"/>
        <c:crosses val="autoZero"/>
        <c:auto val="1"/>
        <c:lblAlgn val="ctr"/>
        <c:lblOffset val="100"/>
        <c:noMultiLvlLbl val="0"/>
      </c:catAx>
      <c:valAx>
        <c:axId val="-16762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26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0.817434894795387</c:v>
                </c:pt>
                <c:pt idx="1">
                  <c:v>0.981897436270829</c:v>
                </c:pt>
                <c:pt idx="2">
                  <c:v>1.171880349024415</c:v>
                </c:pt>
                <c:pt idx="3">
                  <c:v>1.257293426477276</c:v>
                </c:pt>
                <c:pt idx="4">
                  <c:v>1.222400729122967</c:v>
                </c:pt>
                <c:pt idx="5">
                  <c:v>0.887420063454305</c:v>
                </c:pt>
                <c:pt idx="6">
                  <c:v>0.245178233209064</c:v>
                </c:pt>
                <c:pt idx="7">
                  <c:v>0.178032784649426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0.35759771534249</c:v>
                </c:pt>
                <c:pt idx="1">
                  <c:v>0.688261820495227</c:v>
                </c:pt>
                <c:pt idx="2">
                  <c:v>1.650554604668589</c:v>
                </c:pt>
                <c:pt idx="3">
                  <c:v>3.486015664212935</c:v>
                </c:pt>
                <c:pt idx="4">
                  <c:v>4.341011729030183</c:v>
                </c:pt>
                <c:pt idx="5">
                  <c:v>4.818437329236431</c:v>
                </c:pt>
                <c:pt idx="6">
                  <c:v>4.732212285825153</c:v>
                </c:pt>
                <c:pt idx="7">
                  <c:v>4.725804539136027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500880"/>
        <c:axId val="-1676497760"/>
      </c:lineChart>
      <c:catAx>
        <c:axId val="-167650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97760"/>
        <c:crosses val="autoZero"/>
        <c:auto val="1"/>
        <c:lblAlgn val="ctr"/>
        <c:lblOffset val="100"/>
        <c:noMultiLvlLbl val="0"/>
      </c:catAx>
      <c:valAx>
        <c:axId val="-16764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50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241920"/>
        <c:axId val="-1676238928"/>
      </c:lineChart>
      <c:catAx>
        <c:axId val="-167624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238928"/>
        <c:crosses val="autoZero"/>
        <c:auto val="1"/>
        <c:lblAlgn val="ctr"/>
        <c:lblOffset val="100"/>
        <c:noMultiLvlLbl val="0"/>
      </c:catAx>
      <c:valAx>
        <c:axId val="-16762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241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(4)'!$J$26:$J$33</c:f>
              <c:numCache>
                <c:formatCode>0.00</c:formatCode>
                <c:ptCount val="8"/>
                <c:pt idx="0">
                  <c:v>5.360097445768836</c:v>
                </c:pt>
                <c:pt idx="1">
                  <c:v>5.362490727575713</c:v>
                </c:pt>
                <c:pt idx="2">
                  <c:v>5.375686392409746</c:v>
                </c:pt>
                <c:pt idx="3">
                  <c:v>5.366181375850743</c:v>
                </c:pt>
                <c:pt idx="4">
                  <c:v>5.361663056509948</c:v>
                </c:pt>
                <c:pt idx="5">
                  <c:v>5.365114865993338</c:v>
                </c:pt>
                <c:pt idx="6">
                  <c:v>5.364319387076115</c:v>
                </c:pt>
                <c:pt idx="7">
                  <c:v>5.460198333469611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(4)'!$I$26:$I$33</c:f>
              <c:numCache>
                <c:formatCode>0.00</c:formatCode>
                <c:ptCount val="8"/>
                <c:pt idx="0">
                  <c:v>3.754560932489433</c:v>
                </c:pt>
                <c:pt idx="1">
                  <c:v>3.72805471110139</c:v>
                </c:pt>
                <c:pt idx="2">
                  <c:v>3.712543611707192</c:v>
                </c:pt>
                <c:pt idx="3">
                  <c:v>3.30828970938889</c:v>
                </c:pt>
                <c:pt idx="4">
                  <c:v>2.449989641710353</c:v>
                </c:pt>
                <c:pt idx="5">
                  <c:v>0.890369932406165</c:v>
                </c:pt>
                <c:pt idx="6">
                  <c:v>0.752849426331069</c:v>
                </c:pt>
                <c:pt idx="7">
                  <c:v>0.812881359713231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2734832"/>
        <c:axId val="-1675481360"/>
      </c:lineChart>
      <c:catAx>
        <c:axId val="-1762734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481360"/>
        <c:crosses val="autoZero"/>
        <c:auto val="1"/>
        <c:lblAlgn val="ctr"/>
        <c:lblOffset val="100"/>
        <c:noMultiLvlLbl val="0"/>
      </c:catAx>
      <c:valAx>
        <c:axId val="-16754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62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(4)'!$M$26:$M$33</c:f>
              <c:numCache>
                <c:formatCode>0.00</c:formatCode>
                <c:ptCount val="8"/>
                <c:pt idx="0">
                  <c:v>1.431555436411378</c:v>
                </c:pt>
                <c:pt idx="1">
                  <c:v>1.419260112658758</c:v>
                </c:pt>
                <c:pt idx="2">
                  <c:v>1.414614391728725</c:v>
                </c:pt>
                <c:pt idx="3">
                  <c:v>1.420103359574136</c:v>
                </c:pt>
                <c:pt idx="4">
                  <c:v>1.419249023979585</c:v>
                </c:pt>
                <c:pt idx="5">
                  <c:v>1.427624639135962</c:v>
                </c:pt>
                <c:pt idx="6">
                  <c:v>1.42995414997942</c:v>
                </c:pt>
                <c:pt idx="7">
                  <c:v>1.421310796829946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4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(4)'!$L$26:$L$33</c:f>
              <c:numCache>
                <c:formatCode>0.00</c:formatCode>
                <c:ptCount val="8"/>
                <c:pt idx="0">
                  <c:v>1.135363398879606</c:v>
                </c:pt>
                <c:pt idx="1">
                  <c:v>1.135525622088217</c:v>
                </c:pt>
                <c:pt idx="2">
                  <c:v>1.131875693755408</c:v>
                </c:pt>
                <c:pt idx="3">
                  <c:v>0.985396190573182</c:v>
                </c:pt>
                <c:pt idx="4">
                  <c:v>0.652316045208662</c:v>
                </c:pt>
                <c:pt idx="5">
                  <c:v>0.301672399341962</c:v>
                </c:pt>
                <c:pt idx="6">
                  <c:v>0.229880431936222</c:v>
                </c:pt>
                <c:pt idx="7">
                  <c:v>0.241875938651399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080800"/>
        <c:axId val="-1727077040"/>
      </c:lineChart>
      <c:catAx>
        <c:axId val="-17270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077040"/>
        <c:crosses val="autoZero"/>
        <c:auto val="1"/>
        <c:lblAlgn val="ctr"/>
        <c:lblOffset val="100"/>
        <c:noMultiLvlLbl val="0"/>
      </c:catAx>
      <c:valAx>
        <c:axId val="-172707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0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Column Store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thread!$N$5:$N$12</c:f>
              <c:numCache>
                <c:formatCode>General</c:formatCode>
                <c:ptCount val="8"/>
                <c:pt idx="0">
                  <c:v>1.456663611933034</c:v>
                </c:pt>
                <c:pt idx="1">
                  <c:v>2.839260778403621</c:v>
                </c:pt>
                <c:pt idx="2">
                  <c:v>4.243718170205899</c:v>
                </c:pt>
                <c:pt idx="3">
                  <c:v>5.632658598824043</c:v>
                </c:pt>
                <c:pt idx="4">
                  <c:v>5.804172372057931</c:v>
                </c:pt>
                <c:pt idx="5">
                  <c:v>5.809823151578795</c:v>
                </c:pt>
                <c:pt idx="6">
                  <c:v>5.671124449563962</c:v>
                </c:pt>
                <c:pt idx="7">
                  <c:v>5.680467613668353</c:v>
                </c:pt>
              </c:numCache>
            </c:numRef>
          </c:val>
        </c:ser>
        <c:ser>
          <c:idx val="2"/>
          <c:order val="1"/>
          <c:tx>
            <c:v>Row Store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thread!$I$5:$I$12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thread!$M$5:$M$12</c:f>
              <c:numCache>
                <c:formatCode>General</c:formatCode>
                <c:ptCount val="8"/>
                <c:pt idx="0">
                  <c:v>0.890729782886357</c:v>
                </c:pt>
                <c:pt idx="1">
                  <c:v>1.956323027859635</c:v>
                </c:pt>
                <c:pt idx="2">
                  <c:v>2.774186249722256</c:v>
                </c:pt>
                <c:pt idx="3">
                  <c:v>3.15807907645224</c:v>
                </c:pt>
                <c:pt idx="4">
                  <c:v>3.153813710335889</c:v>
                </c:pt>
                <c:pt idx="5">
                  <c:v>3.14664234401775</c:v>
                </c:pt>
                <c:pt idx="6">
                  <c:v>3.215351605466445</c:v>
                </c:pt>
                <c:pt idx="7">
                  <c:v>3.156086215062411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76211072"/>
        <c:axId val="-1676207040"/>
      </c:barChart>
      <c:catAx>
        <c:axId val="-167621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207040"/>
        <c:crosses val="autoZero"/>
        <c:auto val="1"/>
        <c:lblAlgn val="ctr"/>
        <c:lblOffset val="100"/>
        <c:noMultiLvlLbl val="0"/>
      </c:catAx>
      <c:valAx>
        <c:axId val="-167620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MB/ms</a:t>
                </a:r>
              </a:p>
            </c:rich>
          </c:tx>
          <c:layout>
            <c:manualLayout>
              <c:xMode val="edge"/>
              <c:yMode val="edge"/>
              <c:x val="0.00974025974025974"/>
              <c:y val="0.354359651791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21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040672"/>
        <c:axId val="-1727036912"/>
      </c:lineChart>
      <c:catAx>
        <c:axId val="-172704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036912"/>
        <c:crosses val="autoZero"/>
        <c:auto val="1"/>
        <c:lblAlgn val="ctr"/>
        <c:lblOffset val="100"/>
        <c:noMultiLvlLbl val="0"/>
      </c:catAx>
      <c:valAx>
        <c:axId val="-17270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strRef>
              <c:f>hana!$E$7:$F$7</c:f>
              <c:strCache>
                <c:ptCount val="2"/>
                <c:pt idx="0">
                  <c:v>ACDOCA</c:v>
                </c:pt>
                <c:pt idx="1">
                  <c:v>Fi/CO</c:v>
                </c:pt>
              </c:strCache>
            </c:strRef>
          </c:cat>
          <c:val>
            <c:numRef>
              <c:f>hana!$E$8:$F$8</c:f>
              <c:numCache>
                <c:formatCode>General</c:formatCode>
                <c:ptCount val="2"/>
                <c:pt idx="0">
                  <c:v>6.657</c:v>
                </c:pt>
                <c:pt idx="1">
                  <c:v>23.914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675452608"/>
        <c:axId val="-1675449856"/>
      </c:barChart>
      <c:catAx>
        <c:axId val="-167545260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449856"/>
        <c:crosses val="autoZero"/>
        <c:auto val="1"/>
        <c:lblAlgn val="ctr"/>
        <c:lblOffset val="100"/>
        <c:noMultiLvlLbl val="0"/>
      </c:catAx>
      <c:valAx>
        <c:axId val="-16754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45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1634672"/>
        <c:axId val="-1761632624"/>
      </c:lineChart>
      <c:catAx>
        <c:axId val="-176163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61632624"/>
        <c:crosses val="autoZero"/>
        <c:auto val="1"/>
        <c:lblAlgn val="ctr"/>
        <c:lblOffset val="100"/>
        <c:noMultiLvlLbl val="0"/>
      </c:catAx>
      <c:valAx>
        <c:axId val="-17616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6163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339600"/>
        <c:axId val="-1727337120"/>
      </c:lineChart>
      <c:catAx>
        <c:axId val="-172733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337120"/>
        <c:crosses val="autoZero"/>
        <c:auto val="1"/>
        <c:lblAlgn val="ctr"/>
        <c:lblOffset val="100"/>
        <c:noMultiLvlLbl val="0"/>
      </c:catAx>
      <c:valAx>
        <c:axId val="-17273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339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439024"/>
        <c:axId val="-1676436544"/>
      </c:lineChart>
      <c:catAx>
        <c:axId val="-1676439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36544"/>
        <c:crosses val="autoZero"/>
        <c:auto val="1"/>
        <c:lblAlgn val="ctr"/>
        <c:lblOffset val="100"/>
        <c:noMultiLvlLbl val="0"/>
      </c:catAx>
      <c:valAx>
        <c:axId val="-16764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39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298880"/>
        <c:axId val="-1727296400"/>
      </c:lineChart>
      <c:catAx>
        <c:axId val="-1727298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296400"/>
        <c:crosses val="autoZero"/>
        <c:auto val="1"/>
        <c:lblAlgn val="ctr"/>
        <c:lblOffset val="100"/>
        <c:noMultiLvlLbl val="0"/>
      </c:catAx>
      <c:valAx>
        <c:axId val="-1727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29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6423664"/>
        <c:axId val="-1676419904"/>
      </c:lineChart>
      <c:catAx>
        <c:axId val="-167642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19904"/>
        <c:crosses val="autoZero"/>
        <c:auto val="1"/>
        <c:lblAlgn val="ctr"/>
        <c:lblOffset val="100"/>
        <c:noMultiLvlLbl val="0"/>
      </c:catAx>
      <c:valAx>
        <c:axId val="-16764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64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updateRandom!$H$5:$H$24</c:f>
              <c:numCache>
                <c:formatCode>0</c:formatCode>
                <c:ptCount val="20"/>
                <c:pt idx="15">
                  <c:v>507.890807</c:v>
                </c:pt>
                <c:pt idx="16">
                  <c:v>508.123765</c:v>
                </c:pt>
                <c:pt idx="17">
                  <c:v>508.899068</c:v>
                </c:pt>
                <c:pt idx="18">
                  <c:v>511.353676</c:v>
                </c:pt>
                <c:pt idx="19">
                  <c:v>521.101861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updateRandom!$I$4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updateRandom!$I$5:$I$24</c:f>
              <c:numCache>
                <c:formatCode>0</c:formatCode>
                <c:ptCount val="20"/>
                <c:pt idx="15">
                  <c:v>133.708233</c:v>
                </c:pt>
                <c:pt idx="16">
                  <c:v>234.966363</c:v>
                </c:pt>
                <c:pt idx="17">
                  <c:v>399.218992</c:v>
                </c:pt>
                <c:pt idx="18">
                  <c:v>633.239469</c:v>
                </c:pt>
                <c:pt idx="19">
                  <c:v>866.9589549999999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updateRandom!$J$4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updateRandom!$J$5:$J$24</c:f>
              <c:numCache>
                <c:formatCode>0</c:formatCode>
                <c:ptCount val="20"/>
                <c:pt idx="15">
                  <c:v>127.710068</c:v>
                </c:pt>
                <c:pt idx="16">
                  <c:v>248.918018</c:v>
                </c:pt>
                <c:pt idx="17">
                  <c:v>490.186649</c:v>
                </c:pt>
                <c:pt idx="18">
                  <c:v>986.47884</c:v>
                </c:pt>
                <c:pt idx="19">
                  <c:v>1945.197222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75610784"/>
        <c:axId val="-1675608720"/>
      </c:lineChart>
      <c:catAx>
        <c:axId val="-16756107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608720"/>
        <c:crosses val="autoZero"/>
        <c:auto val="1"/>
        <c:lblAlgn val="ctr"/>
        <c:lblOffset val="100"/>
        <c:noMultiLvlLbl val="0"/>
      </c:catAx>
      <c:valAx>
        <c:axId val="-1675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610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updateRandom!$L$4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updateRandom!$L$5:$L$24</c:f>
              <c:numCache>
                <c:formatCode>0.00</c:formatCode>
                <c:ptCount val="20"/>
                <c:pt idx="15">
                  <c:v>0.00751086102179636</c:v>
                </c:pt>
                <c:pt idx="16">
                  <c:v>0.0150148350791071</c:v>
                </c:pt>
                <c:pt idx="17">
                  <c:v>0.029983920234847</c:v>
                </c:pt>
                <c:pt idx="18">
                  <c:v>0.0596799818937842</c:v>
                </c:pt>
                <c:pt idx="19">
                  <c:v>0.117127112409219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updateRandom!$M$4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updateRandom!$M$5:$M$24</c:f>
              <c:numCache>
                <c:formatCode>0.00</c:formatCode>
                <c:ptCount val="20"/>
                <c:pt idx="15">
                  <c:v>0.0285300103070317</c:v>
                </c:pt>
                <c:pt idx="16">
                  <c:v>0.0324701562974356</c:v>
                </c:pt>
                <c:pt idx="17">
                  <c:v>0.0382216010968236</c:v>
                </c:pt>
                <c:pt idx="18">
                  <c:v>0.0481927921725928</c:v>
                </c:pt>
                <c:pt idx="19">
                  <c:v>0.0704014369976719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updateRandom!$N$4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updateRandom!$B$5:$C$24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updateRandom!$N$5:$N$24</c:f>
              <c:numCache>
                <c:formatCode>0.00</c:formatCode>
                <c:ptCount val="20"/>
                <c:pt idx="15">
                  <c:v>0.0298699806942785</c:v>
                </c:pt>
                <c:pt idx="16">
                  <c:v>0.0306502301141173</c:v>
                </c:pt>
                <c:pt idx="17">
                  <c:v>0.0311285284771189</c:v>
                </c:pt>
                <c:pt idx="18">
                  <c:v>0.0309358669315198</c:v>
                </c:pt>
                <c:pt idx="19">
                  <c:v>0.0313773614108112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7270192"/>
        <c:axId val="-1675593280"/>
      </c:lineChart>
      <c:catAx>
        <c:axId val="-1727270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675593280"/>
        <c:crosses val="autoZero"/>
        <c:auto val="1"/>
        <c:lblAlgn val="ctr"/>
        <c:lblOffset val="100"/>
        <c:noMultiLvlLbl val="0"/>
      </c:catAx>
      <c:valAx>
        <c:axId val="-1675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27270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19</xdr:row>
      <xdr:rowOff>82550</xdr:rowOff>
    </xdr:from>
    <xdr:to>
      <xdr:col>16</xdr:col>
      <xdr:colOff>736600</xdr:colOff>
      <xdr:row>40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52</xdr:row>
      <xdr:rowOff>21167</xdr:rowOff>
    </xdr:from>
    <xdr:to>
      <xdr:col>22</xdr:col>
      <xdr:colOff>444500</xdr:colOff>
      <xdr:row>91</xdr:row>
      <xdr:rowOff>21167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188309</xdr:colOff>
      <xdr:row>1</xdr:row>
      <xdr:rowOff>131963</xdr:rowOff>
    </xdr:from>
    <xdr:to>
      <xdr:col>34</xdr:col>
      <xdr:colOff>204368</xdr:colOff>
      <xdr:row>28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27</xdr:col>
      <xdr:colOff>802873</xdr:colOff>
      <xdr:row>57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291954</xdr:colOff>
      <xdr:row>31</xdr:row>
      <xdr:rowOff>0</xdr:rowOff>
    </xdr:from>
    <xdr:to>
      <xdr:col>35</xdr:col>
      <xdr:colOff>262759</xdr:colOff>
      <xdr:row>57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2189</xdr:colOff>
      <xdr:row>59</xdr:row>
      <xdr:rowOff>172107</xdr:rowOff>
    </xdr:from>
    <xdr:to>
      <xdr:col>27</xdr:col>
      <xdr:colOff>824768</xdr:colOff>
      <xdr:row>77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788276</xdr:colOff>
      <xdr:row>2</xdr:row>
      <xdr:rowOff>145976</xdr:rowOff>
    </xdr:from>
    <xdr:to>
      <xdr:col>51</xdr:col>
      <xdr:colOff>709449</xdr:colOff>
      <xdr:row>51</xdr:row>
      <xdr:rowOff>172468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768272</xdr:colOff>
      <xdr:row>55</xdr:row>
      <xdr:rowOff>47037</xdr:rowOff>
    </xdr:from>
    <xdr:to>
      <xdr:col>51</xdr:col>
      <xdr:colOff>830556</xdr:colOff>
      <xdr:row>99</xdr:row>
      <xdr:rowOff>154769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24</xdr:col>
      <xdr:colOff>0</xdr:colOff>
      <xdr:row>120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95250</xdr:rowOff>
    </xdr:from>
    <xdr:to>
      <xdr:col>29</xdr:col>
      <xdr:colOff>558800</xdr:colOff>
      <xdr:row>36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">
      <c r="B3" t="s">
        <v>14</v>
      </c>
      <c r="C3">
        <f>1/1000000</f>
        <v>9.9999999999999995E-7</v>
      </c>
    </row>
    <row r="4" spans="2:4" x14ac:dyDescent="0.2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11" t="s">
        <v>1</v>
      </c>
      <c r="G1" s="11"/>
      <c r="I1" s="11" t="s">
        <v>2</v>
      </c>
      <c r="J1" s="11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8"/>
  <sheetViews>
    <sheetView workbookViewId="0">
      <selection activeCell="W22" sqref="W22"/>
    </sheetView>
  </sheetViews>
  <sheetFormatPr baseColWidth="10" defaultRowHeight="16" x14ac:dyDescent="0.2"/>
  <sheetData>
    <row r="7" spans="5:6" x14ac:dyDescent="0.2">
      <c r="E7" t="s">
        <v>55</v>
      </c>
      <c r="F7" t="s">
        <v>54</v>
      </c>
    </row>
    <row r="8" spans="5:6" x14ac:dyDescent="0.2">
      <c r="E8">
        <f>6.657</f>
        <v>6.657</v>
      </c>
      <c r="F8">
        <v>23.914000000000001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H37" workbookViewId="0">
      <selection activeCell="A5" sqref="A5:H12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  <col min="18" max="18" width="13.6640625" bestFit="1" customWidth="1"/>
  </cols>
  <sheetData>
    <row r="1" spans="1:8" x14ac:dyDescent="0.2">
      <c r="A1" s="3" t="s">
        <v>23</v>
      </c>
    </row>
    <row r="3" spans="1:8" x14ac:dyDescent="0.2">
      <c r="A3" s="3"/>
      <c r="B3" s="3"/>
      <c r="C3" s="10" t="s">
        <v>0</v>
      </c>
      <c r="D3" s="10"/>
      <c r="E3" s="10"/>
      <c r="F3" s="10"/>
      <c r="G3" s="10"/>
      <c r="H3" s="10"/>
    </row>
    <row r="4" spans="1:8" x14ac:dyDescent="0.2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">
      <c r="A5">
        <v>10000000</v>
      </c>
      <c r="B5">
        <v>1</v>
      </c>
      <c r="C5">
        <v>139860298</v>
      </c>
      <c r="D5">
        <v>46666680</v>
      </c>
      <c r="E5">
        <v>140604969</v>
      </c>
      <c r="F5">
        <v>47150768</v>
      </c>
      <c r="G5">
        <v>130454690</v>
      </c>
      <c r="H5">
        <v>106675661</v>
      </c>
    </row>
    <row r="6" spans="1:8" x14ac:dyDescent="0.2">
      <c r="A6">
        <v>10000000</v>
      </c>
      <c r="B6">
        <v>2</v>
      </c>
      <c r="C6">
        <v>215079077</v>
      </c>
      <c r="D6">
        <v>77700524</v>
      </c>
      <c r="E6">
        <v>234028311</v>
      </c>
      <c r="F6">
        <v>78954984</v>
      </c>
      <c r="G6">
        <v>131545478</v>
      </c>
      <c r="H6">
        <v>110850178</v>
      </c>
    </row>
    <row r="7" spans="1:8" x14ac:dyDescent="0.2">
      <c r="A7">
        <v>10000000</v>
      </c>
      <c r="B7">
        <v>4</v>
      </c>
      <c r="C7">
        <v>381778362</v>
      </c>
      <c r="D7">
        <v>130207739</v>
      </c>
      <c r="E7">
        <v>358958799</v>
      </c>
      <c r="F7">
        <v>119111410</v>
      </c>
      <c r="G7">
        <v>108807346</v>
      </c>
      <c r="H7">
        <v>92446436</v>
      </c>
    </row>
    <row r="8" spans="1:8" x14ac:dyDescent="0.2">
      <c r="A8">
        <v>10000000</v>
      </c>
      <c r="B8">
        <v>8</v>
      </c>
      <c r="C8">
        <v>569650624</v>
      </c>
      <c r="D8">
        <v>242724391</v>
      </c>
      <c r="E8">
        <v>606037258</v>
      </c>
      <c r="F8">
        <v>239394206</v>
      </c>
      <c r="G8">
        <v>113487600</v>
      </c>
      <c r="H8">
        <v>87542860</v>
      </c>
    </row>
    <row r="9" spans="1:8" x14ac:dyDescent="0.2">
      <c r="A9">
        <v>10000000</v>
      </c>
      <c r="B9">
        <v>16</v>
      </c>
      <c r="C9">
        <v>1131332869</v>
      </c>
      <c r="D9">
        <v>499305627</v>
      </c>
      <c r="E9">
        <v>1238511195</v>
      </c>
      <c r="F9">
        <v>483548701</v>
      </c>
      <c r="G9">
        <v>154585728</v>
      </c>
      <c r="H9">
        <v>140601224</v>
      </c>
    </row>
    <row r="10" spans="1:8" x14ac:dyDescent="0.2">
      <c r="A10">
        <v>10000000</v>
      </c>
      <c r="B10">
        <v>32</v>
      </c>
      <c r="C10">
        <v>2409237788</v>
      </c>
      <c r="D10">
        <v>1375564037</v>
      </c>
      <c r="E10">
        <v>2314026991</v>
      </c>
      <c r="F10">
        <v>1039396032</v>
      </c>
      <c r="G10">
        <v>267499883</v>
      </c>
      <c r="H10">
        <v>253340044</v>
      </c>
    </row>
    <row r="11" spans="1:8" x14ac:dyDescent="0.2">
      <c r="A11">
        <v>10000000</v>
      </c>
      <c r="B11">
        <v>64</v>
      </c>
      <c r="C11">
        <v>10502470085</v>
      </c>
      <c r="D11">
        <v>9957679432</v>
      </c>
      <c r="E11">
        <v>4753095195</v>
      </c>
      <c r="F11">
        <v>2043234393</v>
      </c>
      <c r="G11">
        <v>530887471</v>
      </c>
      <c r="H11">
        <v>515912242</v>
      </c>
    </row>
    <row r="12" spans="1:8" x14ac:dyDescent="0.2">
      <c r="A12">
        <v>10000000</v>
      </c>
      <c r="B12">
        <v>128</v>
      </c>
      <c r="C12">
        <v>28188926671</v>
      </c>
      <c r="D12">
        <v>27426479396</v>
      </c>
      <c r="E12">
        <v>9991777173</v>
      </c>
      <c r="F12">
        <v>4098675361</v>
      </c>
      <c r="G12">
        <v>1043406558</v>
      </c>
      <c r="H12">
        <v>1033223541</v>
      </c>
    </row>
    <row r="14" spans="1:8" x14ac:dyDescent="0.2">
      <c r="A14" s="3"/>
      <c r="B14" s="3"/>
      <c r="C14" s="10" t="s">
        <v>1</v>
      </c>
      <c r="D14" s="10"/>
      <c r="E14" s="10"/>
      <c r="F14" s="10"/>
      <c r="G14" s="10"/>
      <c r="H14" s="10"/>
    </row>
    <row r="15" spans="1:8" x14ac:dyDescent="0.2">
      <c r="A15" s="3" t="str">
        <f t="shared" ref="A15:B23" si="0">A4</f>
        <v>rows</v>
      </c>
      <c r="B15" s="3" t="str">
        <f t="shared" si="0"/>
        <v>columns</v>
      </c>
      <c r="C15" s="3" t="str">
        <f t="shared" ref="C15:H15" si="1">C4</f>
        <v>col store (by field)</v>
      </c>
      <c r="D15" s="3" t="str">
        <f t="shared" si="1"/>
        <v>col store (inlined)</v>
      </c>
      <c r="E15" s="3" t="str">
        <f t="shared" si="1"/>
        <v>row store (by field)</v>
      </c>
      <c r="F15" s="3" t="str">
        <f t="shared" si="1"/>
        <v>row store (inlined)</v>
      </c>
      <c r="G15" s="3" t="str">
        <f t="shared" si="1"/>
        <v>row store (row insert)</v>
      </c>
      <c r="H15" s="3" t="str">
        <f t="shared" si="1"/>
        <v>row store (inlined row insert)</v>
      </c>
    </row>
    <row r="16" spans="1:8" x14ac:dyDescent="0.2">
      <c r="A16">
        <f t="shared" si="0"/>
        <v>10000000</v>
      </c>
      <c r="B16">
        <f t="shared" si="0"/>
        <v>1</v>
      </c>
      <c r="C16" s="4">
        <f>C5*NUMBERS!$C$3</f>
        <v>139.860298</v>
      </c>
      <c r="D16" s="4">
        <f>D5*NUMBERS!$C$3</f>
        <v>46.666679999999999</v>
      </c>
      <c r="E16" s="4">
        <f>E5*NUMBERS!$C$3</f>
        <v>140.60496899999998</v>
      </c>
      <c r="F16" s="4">
        <f>F5*NUMBERS!$C$3</f>
        <v>47.150767999999999</v>
      </c>
      <c r="G16" s="4">
        <f>G5*NUMBERS!$C$3</f>
        <v>130.45469</v>
      </c>
      <c r="H16" s="4">
        <f>H5*NUMBERS!$C$3</f>
        <v>106.67566099999999</v>
      </c>
    </row>
    <row r="17" spans="1:8" x14ac:dyDescent="0.2">
      <c r="A17">
        <f t="shared" si="0"/>
        <v>10000000</v>
      </c>
      <c r="B17">
        <f t="shared" si="0"/>
        <v>2</v>
      </c>
      <c r="C17" s="4">
        <f>C6*NUMBERS!$C$3</f>
        <v>215.07907699999998</v>
      </c>
      <c r="D17" s="4">
        <f>D6*NUMBERS!$C$3</f>
        <v>77.700524000000001</v>
      </c>
      <c r="E17" s="4">
        <f>E6*NUMBERS!$C$3</f>
        <v>234.028311</v>
      </c>
      <c r="F17" s="4">
        <f>F6*NUMBERS!$C$3</f>
        <v>78.954983999999996</v>
      </c>
      <c r="G17" s="4">
        <f>G6*NUMBERS!$C$3</f>
        <v>131.545478</v>
      </c>
      <c r="H17" s="4">
        <f>H6*NUMBERS!$C$3</f>
        <v>110.850178</v>
      </c>
    </row>
    <row r="18" spans="1:8" x14ac:dyDescent="0.2">
      <c r="A18">
        <f t="shared" si="0"/>
        <v>10000000</v>
      </c>
      <c r="B18">
        <f t="shared" si="0"/>
        <v>4</v>
      </c>
      <c r="C18" s="4">
        <f>C7*NUMBERS!$C$3</f>
        <v>381.77836199999996</v>
      </c>
      <c r="D18" s="4">
        <f>D7*NUMBERS!$C$3</f>
        <v>130.207739</v>
      </c>
      <c r="E18" s="4">
        <f>E7*NUMBERS!$C$3</f>
        <v>358.958799</v>
      </c>
      <c r="F18" s="4">
        <f>F7*NUMBERS!$C$3</f>
        <v>119.11140999999999</v>
      </c>
      <c r="G18" s="4">
        <f>G7*NUMBERS!$C$3</f>
        <v>108.807346</v>
      </c>
      <c r="H18" s="4">
        <f>H7*NUMBERS!$C$3</f>
        <v>92.446435999999991</v>
      </c>
    </row>
    <row r="19" spans="1:8" x14ac:dyDescent="0.2">
      <c r="A19">
        <f t="shared" si="0"/>
        <v>10000000</v>
      </c>
      <c r="B19">
        <f t="shared" si="0"/>
        <v>8</v>
      </c>
      <c r="C19" s="4">
        <f>C8*NUMBERS!$C$3</f>
        <v>569.65062399999999</v>
      </c>
      <c r="D19" s="4">
        <f>D8*NUMBERS!$C$3</f>
        <v>242.724391</v>
      </c>
      <c r="E19" s="4">
        <f>E8*NUMBERS!$C$3</f>
        <v>606.03725799999995</v>
      </c>
      <c r="F19" s="4">
        <f>F8*NUMBERS!$C$3</f>
        <v>239.394206</v>
      </c>
      <c r="G19" s="4">
        <f>G8*NUMBERS!$C$3</f>
        <v>113.4876</v>
      </c>
      <c r="H19" s="4">
        <f>H8*NUMBERS!$C$3</f>
        <v>87.54285999999999</v>
      </c>
    </row>
    <row r="20" spans="1:8" x14ac:dyDescent="0.2">
      <c r="A20">
        <f t="shared" si="0"/>
        <v>10000000</v>
      </c>
      <c r="B20">
        <f t="shared" si="0"/>
        <v>16</v>
      </c>
      <c r="C20" s="4">
        <f>C9*NUMBERS!$C$3</f>
        <v>1131.3328689999998</v>
      </c>
      <c r="D20" s="4">
        <f>D9*NUMBERS!$C$3</f>
        <v>499.30562699999996</v>
      </c>
      <c r="E20" s="4">
        <f>E9*NUMBERS!$C$3</f>
        <v>1238.511195</v>
      </c>
      <c r="F20" s="4">
        <f>F9*NUMBERS!$C$3</f>
        <v>483.54870099999999</v>
      </c>
      <c r="G20" s="4">
        <f>G9*NUMBERS!$C$3</f>
        <v>154.58572799999999</v>
      </c>
      <c r="H20" s="4">
        <f>H9*NUMBERS!$C$3</f>
        <v>140.601224</v>
      </c>
    </row>
    <row r="21" spans="1:8" x14ac:dyDescent="0.2">
      <c r="A21">
        <f t="shared" si="0"/>
        <v>10000000</v>
      </c>
      <c r="B21">
        <f t="shared" si="0"/>
        <v>32</v>
      </c>
      <c r="C21" s="4">
        <f>C10*NUMBERS!$C$3</f>
        <v>2409.2377879999999</v>
      </c>
      <c r="D21" s="4">
        <f>D10*NUMBERS!$C$3</f>
        <v>1375.5640369999999</v>
      </c>
      <c r="E21" s="4">
        <f>E10*NUMBERS!$C$3</f>
        <v>2314.0269909999997</v>
      </c>
      <c r="F21" s="4">
        <f>F10*NUMBERS!$C$3</f>
        <v>1039.3960319999999</v>
      </c>
      <c r="G21" s="4">
        <f>G10*NUMBERS!$C$3</f>
        <v>267.49988300000001</v>
      </c>
      <c r="H21" s="4">
        <f>H10*NUMBERS!$C$3</f>
        <v>253.34004399999998</v>
      </c>
    </row>
    <row r="22" spans="1:8" x14ac:dyDescent="0.2">
      <c r="A22">
        <f t="shared" si="0"/>
        <v>10000000</v>
      </c>
      <c r="B22">
        <f t="shared" si="0"/>
        <v>64</v>
      </c>
      <c r="C22" s="4">
        <f>C11*NUMBERS!$C$3</f>
        <v>10502.470084999999</v>
      </c>
      <c r="D22" s="4">
        <f>D11*NUMBERS!$C$3</f>
        <v>9957.679431999999</v>
      </c>
      <c r="E22" s="4">
        <f>E11*NUMBERS!$C$3</f>
        <v>4753.0951949999999</v>
      </c>
      <c r="F22" s="4">
        <f>F11*NUMBERS!$C$3</f>
        <v>2043.234393</v>
      </c>
      <c r="G22" s="4">
        <f>G11*NUMBERS!$C$3</f>
        <v>530.88747100000001</v>
      </c>
      <c r="H22" s="4">
        <f>H11*NUMBERS!$C$3</f>
        <v>515.91224199999999</v>
      </c>
    </row>
    <row r="23" spans="1:8" x14ac:dyDescent="0.2">
      <c r="A23">
        <f t="shared" si="0"/>
        <v>10000000</v>
      </c>
      <c r="B23">
        <f t="shared" si="0"/>
        <v>128</v>
      </c>
      <c r="C23" s="4">
        <f>C12*NUMBERS!$C$3</f>
        <v>28188.926670999997</v>
      </c>
      <c r="D23" s="4">
        <f>D12*NUMBERS!$C$3</f>
        <v>27426.479395999999</v>
      </c>
      <c r="E23" s="4">
        <f>E12*NUMBERS!$C$3</f>
        <v>9991.7771730000004</v>
      </c>
      <c r="F23" s="4">
        <f>F12*NUMBERS!$C$3</f>
        <v>4098.6753609999996</v>
      </c>
      <c r="G23" s="4">
        <f>G12*NUMBERS!$C$3</f>
        <v>1043.4065579999999</v>
      </c>
      <c r="H23" s="4">
        <f>H12*NUMBERS!$C$3</f>
        <v>1033.2235409999998</v>
      </c>
    </row>
    <row r="25" spans="1:8" x14ac:dyDescent="0.2">
      <c r="A25" s="3"/>
      <c r="B25" s="3"/>
      <c r="C25" s="10" t="s">
        <v>2</v>
      </c>
      <c r="D25" s="10"/>
      <c r="E25" s="10"/>
      <c r="F25" s="10"/>
      <c r="G25" s="10"/>
      <c r="H25" s="10"/>
    </row>
    <row r="26" spans="1:8" x14ac:dyDescent="0.2">
      <c r="A26" s="3" t="str">
        <f t="shared" ref="A26:A34" si="2">A4</f>
        <v>rows</v>
      </c>
      <c r="B26" s="3" t="str">
        <f t="shared" ref="B26:H26" si="3">B4</f>
        <v>columns</v>
      </c>
      <c r="C26" s="3" t="str">
        <f t="shared" si="3"/>
        <v>col store (by field)</v>
      </c>
      <c r="D26" s="3" t="str">
        <f t="shared" si="3"/>
        <v>col store (inlined)</v>
      </c>
      <c r="E26" s="3" t="str">
        <f t="shared" si="3"/>
        <v>row store (by field)</v>
      </c>
      <c r="F26" s="3" t="str">
        <f t="shared" si="3"/>
        <v>row store (inlined)</v>
      </c>
      <c r="G26" s="3" t="str">
        <f t="shared" si="3"/>
        <v>row store (row insert)</v>
      </c>
      <c r="H26" s="3" t="str">
        <f t="shared" si="3"/>
        <v>row store (inlined row insert)</v>
      </c>
    </row>
    <row r="27" spans="1:8" x14ac:dyDescent="0.2">
      <c r="A27">
        <f t="shared" si="2"/>
        <v>10000000</v>
      </c>
      <c r="B27">
        <f t="shared" ref="B27:B34" si="4">B5</f>
        <v>1</v>
      </c>
      <c r="C27" s="2">
        <f>$A27*$B27*NUMBERS!$C$2/C5*NUMBERS!$C$4</f>
        <v>0.27275054609314503</v>
      </c>
      <c r="D27" s="2">
        <f>$A27*$B27*NUMBERS!$C$2/D5*NUMBERS!$C$4</f>
        <v>0.81743489479538722</v>
      </c>
      <c r="E27" s="2">
        <f>$A27*$B27*NUMBERS!$C$2/E5*NUMBERS!$C$4</f>
        <v>0.27130600666218274</v>
      </c>
      <c r="F27" s="2">
        <f>$A27*$B27*NUMBERS!$C$2/F5*NUMBERS!$C$4</f>
        <v>0.80904244563418359</v>
      </c>
      <c r="G27" s="2">
        <f>$A27*$B27*NUMBERS!$C$2/G5*NUMBERS!$C$4</f>
        <v>0.29241549427046276</v>
      </c>
      <c r="H27" s="2">
        <f>$A27*$B27*NUMBERS!$C$2/H5*NUMBERS!$C$4</f>
        <v>0.35759771534249035</v>
      </c>
    </row>
    <row r="28" spans="1:8" x14ac:dyDescent="0.2">
      <c r="A28">
        <f t="shared" si="2"/>
        <v>10000000</v>
      </c>
      <c r="B28">
        <f t="shared" si="4"/>
        <v>2</v>
      </c>
      <c r="C28" s="2">
        <f>$A28*$B28*NUMBERS!$C$2/C6*NUMBERS!$C$4</f>
        <v>0.35472509170429445</v>
      </c>
      <c r="D28" s="2">
        <f>$A28*$B28*NUMBERS!$C$2/D6*NUMBERS!$C$4</f>
        <v>0.98189743627082871</v>
      </c>
      <c r="E28" s="2">
        <f>$A28*$B28*NUMBERS!$C$2/E6*NUMBERS!$C$4</f>
        <v>0.32600305914483996</v>
      </c>
      <c r="F28" s="2">
        <f>$A28*$B28*NUMBERS!$C$2/F6*NUMBERS!$C$4</f>
        <v>0.96629676110756979</v>
      </c>
      <c r="G28" s="2">
        <f>$A28*$B28*NUMBERS!$C$2/G6*NUMBERS!$C$4</f>
        <v>0.57998151264842412</v>
      </c>
      <c r="H28" s="2">
        <f>$A28*$B28*NUMBERS!$C$2/H6*NUMBERS!$C$4</f>
        <v>0.68826182049522733</v>
      </c>
    </row>
    <row r="29" spans="1:8" x14ac:dyDescent="0.2">
      <c r="A29">
        <f t="shared" si="2"/>
        <v>10000000</v>
      </c>
      <c r="B29">
        <f t="shared" si="4"/>
        <v>4</v>
      </c>
      <c r="C29" s="2">
        <f>$A29*$B29*NUMBERS!$C$2/C7*NUMBERS!$C$4</f>
        <v>0.39967663391305558</v>
      </c>
      <c r="D29" s="2">
        <f>$A29*$B29*NUMBERS!$C$2/D7*NUMBERS!$C$4</f>
        <v>1.1718803490244154</v>
      </c>
      <c r="E29" s="2">
        <f>$A29*$B29*NUMBERS!$C$2/E7*NUMBERS!$C$4</f>
        <v>0.4250846923103283</v>
      </c>
      <c r="F29" s="2">
        <f>$A29*$B29*NUMBERS!$C$2/F7*NUMBERS!$C$4</f>
        <v>1.2810518373092887</v>
      </c>
      <c r="G29" s="2">
        <f>$A29*$B29*NUMBERS!$C$2/G7*NUMBERS!$C$4</f>
        <v>1.4023675444211274</v>
      </c>
      <c r="H29" s="2">
        <f>$A29*$B29*NUMBERS!$C$2/H7*NUMBERS!$C$4</f>
        <v>1.6505546046685888</v>
      </c>
    </row>
    <row r="30" spans="1:8" x14ac:dyDescent="0.2">
      <c r="A30">
        <f t="shared" si="2"/>
        <v>10000000</v>
      </c>
      <c r="B30">
        <f t="shared" si="4"/>
        <v>8</v>
      </c>
      <c r="C30" s="2">
        <f>$A30*$B30*NUMBERS!$C$2/C8*NUMBERS!$C$4</f>
        <v>0.53572447460357731</v>
      </c>
      <c r="D30" s="2">
        <f>$A30*$B30*NUMBERS!$C$2/D8*NUMBERS!$C$4</f>
        <v>1.2572934264772757</v>
      </c>
      <c r="E30" s="2">
        <f>$A30*$B30*NUMBERS!$C$2/E8*NUMBERS!$C$4</f>
        <v>0.50355943833737038</v>
      </c>
      <c r="F30" s="2">
        <f>$A30*$B30*NUMBERS!$C$2/F8*NUMBERS!$C$4</f>
        <v>1.2747834893297292</v>
      </c>
      <c r="G30" s="2">
        <f>$A30*$B30*NUMBERS!$C$2/G8*NUMBERS!$C$4</f>
        <v>2.6890671866353681</v>
      </c>
      <c r="H30" s="2">
        <f>$A30*$B30*NUMBERS!$C$2/H8*NUMBERS!$C$4</f>
        <v>3.4860156642129354</v>
      </c>
    </row>
    <row r="31" spans="1:8" x14ac:dyDescent="0.2">
      <c r="A31">
        <f t="shared" si="2"/>
        <v>10000000</v>
      </c>
      <c r="B31">
        <f t="shared" si="4"/>
        <v>16</v>
      </c>
      <c r="C31" s="2">
        <f>$A31*$B31*NUMBERS!$C$2/C9*NUMBERS!$C$4</f>
        <v>0.53949777225114814</v>
      </c>
      <c r="D31" s="2">
        <f>$A31*$B31*NUMBERS!$C$2/D9*NUMBERS!$C$4</f>
        <v>1.2224007291229666</v>
      </c>
      <c r="E31" s="2">
        <f>$A31*$B31*NUMBERS!$C$2/E9*NUMBERS!$C$4</f>
        <v>0.49281069477938794</v>
      </c>
      <c r="F31" s="2">
        <f>$A31*$B31*NUMBERS!$C$2/F9*NUMBERS!$C$4</f>
        <v>1.2622338995798481</v>
      </c>
      <c r="G31" s="2">
        <f>$A31*$B31*NUMBERS!$C$2/G9*NUMBERS!$C$4</f>
        <v>3.9483047393611912</v>
      </c>
      <c r="H31" s="2">
        <f>$A31*$B31*NUMBERS!$C$2/H9*NUMBERS!$C$4</f>
        <v>4.3410117290301828</v>
      </c>
    </row>
    <row r="32" spans="1:8" x14ac:dyDescent="0.2">
      <c r="A32">
        <f t="shared" si="2"/>
        <v>10000000</v>
      </c>
      <c r="B32">
        <f t="shared" si="4"/>
        <v>32</v>
      </c>
      <c r="C32" s="2">
        <f>$A32*$B32*NUMBERS!$C$2/C10*NUMBERS!$C$4</f>
        <v>0.50667606621484718</v>
      </c>
      <c r="D32" s="2">
        <f>$A32*$B32*NUMBERS!$C$2/D10*NUMBERS!$C$4</f>
        <v>0.88742006345430502</v>
      </c>
      <c r="E32" s="2">
        <f>$A32*$B32*NUMBERS!$C$2/E10*NUMBERS!$C$4</f>
        <v>0.52752328721648856</v>
      </c>
      <c r="F32" s="2">
        <f>$A32*$B32*NUMBERS!$C$2/F10*NUMBERS!$C$4</f>
        <v>1.1744350444085589</v>
      </c>
      <c r="G32" s="2">
        <f>$A32*$B32*NUMBERS!$C$2/G10*NUMBERS!$C$4</f>
        <v>4.5633781641691407</v>
      </c>
      <c r="H32" s="2">
        <f>$A32*$B32*NUMBERS!$C$2/H10*NUMBERS!$C$4</f>
        <v>4.8184373292364313</v>
      </c>
    </row>
    <row r="33" spans="1:8" x14ac:dyDescent="0.2">
      <c r="A33">
        <f t="shared" si="2"/>
        <v>10000000</v>
      </c>
      <c r="B33">
        <f t="shared" si="4"/>
        <v>64</v>
      </c>
      <c r="C33" s="2">
        <f>$A33*$B33*NUMBERS!$C$2/C11*NUMBERS!$C$4</f>
        <v>0.23246019557693412</v>
      </c>
      <c r="D33" s="2">
        <f>$A33*$B33*NUMBERS!$C$2/D11*NUMBERS!$C$4</f>
        <v>0.24517823320906443</v>
      </c>
      <c r="E33" s="2">
        <f>$A33*$B33*NUMBERS!$C$2/E11*NUMBERS!$C$4</f>
        <v>0.51364556143715112</v>
      </c>
      <c r="F33" s="2">
        <f>$A33*$B33*NUMBERS!$C$2/F11*NUMBERS!$C$4</f>
        <v>1.1948733137833394</v>
      </c>
      <c r="G33" s="2">
        <f>$A33*$B33*NUMBERS!$C$2/G11*NUMBERS!$C$4</f>
        <v>4.5987264408430546</v>
      </c>
      <c r="H33" s="2">
        <f>$A33*$B33*NUMBERS!$C$2/H11*NUMBERS!$C$4</f>
        <v>4.7322122858251534</v>
      </c>
    </row>
    <row r="34" spans="1:8" x14ac:dyDescent="0.2">
      <c r="A34">
        <f t="shared" si="2"/>
        <v>10000000</v>
      </c>
      <c r="B34">
        <f t="shared" si="4"/>
        <v>128</v>
      </c>
      <c r="C34" s="2">
        <f>$A34*$B34*NUMBERS!$C$2/C12*NUMBERS!$C$4</f>
        <v>0.17321739692285992</v>
      </c>
      <c r="D34" s="2">
        <f>$A34*$B34*NUMBERS!$C$2/D12*NUMBERS!$C$4</f>
        <v>0.17803278464942646</v>
      </c>
      <c r="E34" s="2">
        <f>$A34*$B34*NUMBERS!$C$2/E12*NUMBERS!$C$4</f>
        <v>0.48868308564711022</v>
      </c>
      <c r="F34" s="2">
        <f>$A34*$B34*NUMBERS!$C$2/F12*NUMBERS!$C$4</f>
        <v>1.191314771221277</v>
      </c>
      <c r="G34" s="2">
        <f>$A34*$B34*NUMBERS!$C$2/G12*NUMBERS!$C$4</f>
        <v>4.6796835447913674</v>
      </c>
      <c r="H34" s="2">
        <f>$A34*$B34*NUMBERS!$C$2/H12*NUMBERS!$C$4</f>
        <v>4.7258045391360275</v>
      </c>
    </row>
    <row r="89" spans="1:18" x14ac:dyDescent="0.2">
      <c r="R89" s="4"/>
    </row>
    <row r="90" spans="1:18" x14ac:dyDescent="0.2">
      <c r="A90">
        <v>10000000</v>
      </c>
      <c r="B90">
        <v>1</v>
      </c>
      <c r="C90">
        <v>139860298</v>
      </c>
      <c r="D90">
        <v>46666680</v>
      </c>
      <c r="E90">
        <v>140604969</v>
      </c>
      <c r="F90">
        <v>47150768</v>
      </c>
      <c r="G90">
        <v>130454690</v>
      </c>
      <c r="H90">
        <v>106675661</v>
      </c>
      <c r="R90" s="1"/>
    </row>
    <row r="91" spans="1:18" x14ac:dyDescent="0.2">
      <c r="A91">
        <v>10000000</v>
      </c>
      <c r="B91">
        <v>2</v>
      </c>
      <c r="C91">
        <v>215079077</v>
      </c>
      <c r="D91">
        <v>77700524</v>
      </c>
      <c r="E91">
        <v>234028311</v>
      </c>
      <c r="F91">
        <v>78954984</v>
      </c>
      <c r="G91">
        <v>131545478</v>
      </c>
      <c r="H91">
        <v>110850178</v>
      </c>
    </row>
    <row r="92" spans="1:18" x14ac:dyDescent="0.2">
      <c r="A92">
        <v>10000000</v>
      </c>
      <c r="B92">
        <v>4</v>
      </c>
      <c r="C92">
        <v>381778362</v>
      </c>
      <c r="D92">
        <v>130207739</v>
      </c>
      <c r="E92">
        <v>358958799</v>
      </c>
      <c r="F92">
        <v>119111410</v>
      </c>
      <c r="G92">
        <v>108807346</v>
      </c>
      <c r="H92">
        <v>92446436</v>
      </c>
    </row>
    <row r="93" spans="1:18" x14ac:dyDescent="0.2">
      <c r="A93">
        <v>10000000</v>
      </c>
      <c r="B93">
        <v>8</v>
      </c>
      <c r="C93">
        <v>569650624</v>
      </c>
      <c r="D93">
        <v>242724391</v>
      </c>
      <c r="E93">
        <v>606037258</v>
      </c>
      <c r="F93">
        <v>239394206</v>
      </c>
      <c r="G93">
        <v>113487600</v>
      </c>
      <c r="H93">
        <v>87542860</v>
      </c>
    </row>
    <row r="94" spans="1:18" x14ac:dyDescent="0.2">
      <c r="A94">
        <v>10000000</v>
      </c>
      <c r="B94">
        <v>16</v>
      </c>
      <c r="C94">
        <v>1131332869</v>
      </c>
      <c r="D94">
        <v>499305627</v>
      </c>
      <c r="E94">
        <v>1238511195</v>
      </c>
      <c r="F94">
        <v>483548701</v>
      </c>
      <c r="G94">
        <v>154585728</v>
      </c>
      <c r="H94">
        <v>140601224</v>
      </c>
    </row>
    <row r="95" spans="1:18" x14ac:dyDescent="0.2">
      <c r="A95">
        <v>10000000</v>
      </c>
      <c r="B95">
        <v>32</v>
      </c>
      <c r="C95">
        <v>2409237788</v>
      </c>
      <c r="D95">
        <v>1375564037</v>
      </c>
      <c r="E95">
        <v>2314026991</v>
      </c>
      <c r="F95">
        <v>1039396032</v>
      </c>
      <c r="G95">
        <v>267499883</v>
      </c>
      <c r="H95">
        <v>253340044</v>
      </c>
    </row>
    <row r="96" spans="1:18" x14ac:dyDescent="0.2">
      <c r="A96">
        <v>10000000</v>
      </c>
      <c r="B96">
        <v>64</v>
      </c>
      <c r="C96">
        <v>10502470085</v>
      </c>
      <c r="D96">
        <v>9957679432</v>
      </c>
      <c r="E96">
        <v>4753095195</v>
      </c>
      <c r="F96">
        <v>2043234393</v>
      </c>
      <c r="G96">
        <v>530887471</v>
      </c>
      <c r="H96">
        <v>515912242</v>
      </c>
    </row>
    <row r="97" spans="1:8" x14ac:dyDescent="0.2">
      <c r="A97">
        <v>10000000</v>
      </c>
      <c r="B97">
        <v>128</v>
      </c>
      <c r="C97">
        <v>28188926671</v>
      </c>
      <c r="D97">
        <v>27426479396</v>
      </c>
      <c r="E97">
        <v>9991777173</v>
      </c>
      <c r="F97">
        <v>4098675361</v>
      </c>
      <c r="G97">
        <v>1043406558</v>
      </c>
      <c r="H97">
        <v>1033223541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10" t="s">
        <v>0</v>
      </c>
      <c r="D3" s="10"/>
      <c r="E3" s="3"/>
      <c r="F3" s="10" t="s">
        <v>1</v>
      </c>
      <c r="G3" s="10"/>
      <c r="H3" s="3"/>
      <c r="I3" s="10" t="s">
        <v>2</v>
      </c>
      <c r="J3" s="10"/>
    </row>
    <row r="4" spans="1:10" x14ac:dyDescent="0.2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6" zoomScale="40" workbookViewId="0">
      <selection activeCell="F72" sqref="F72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A65" zoomScale="109" workbookViewId="0">
      <selection activeCell="W77" sqref="W77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22" x14ac:dyDescent="0.25">
      <c r="A1" s="3" t="s">
        <v>9</v>
      </c>
    </row>
    <row r="2" spans="1:22" x14ac:dyDescent="0.25">
      <c r="A2" s="3"/>
    </row>
    <row r="3" spans="1:22" x14ac:dyDescent="0.25">
      <c r="A3" s="3"/>
      <c r="B3" s="3"/>
      <c r="C3" s="3"/>
      <c r="D3" s="10" t="s">
        <v>0</v>
      </c>
      <c r="E3" s="10"/>
      <c r="F3" s="10"/>
      <c r="G3" s="3"/>
      <c r="H3" s="10" t="s">
        <v>1</v>
      </c>
      <c r="I3" s="10"/>
      <c r="J3" s="10"/>
      <c r="K3" s="3"/>
      <c r="L3" s="10" t="s">
        <v>2</v>
      </c>
      <c r="M3" s="10"/>
      <c r="N3" s="10"/>
    </row>
    <row r="4" spans="1:22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22" x14ac:dyDescent="0.2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/>
      <c r="I5" s="4"/>
      <c r="J5" s="4"/>
      <c r="L5" s="2"/>
      <c r="M5" s="2"/>
      <c r="N5" s="2"/>
      <c r="Q5">
        <v>100000</v>
      </c>
      <c r="R5">
        <v>128</v>
      </c>
      <c r="S5">
        <v>1</v>
      </c>
      <c r="T5">
        <v>50951846</v>
      </c>
      <c r="U5">
        <v>3643558</v>
      </c>
      <c r="V5">
        <v>3243342</v>
      </c>
    </row>
    <row r="6" spans="1:22" x14ac:dyDescent="0.2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/>
      <c r="I6" s="4"/>
      <c r="J6" s="4"/>
      <c r="L6" s="2"/>
      <c r="M6" s="2"/>
      <c r="N6" s="2"/>
      <c r="Q6">
        <v>100000</v>
      </c>
      <c r="R6">
        <v>128</v>
      </c>
      <c r="S6">
        <v>2</v>
      </c>
      <c r="T6">
        <v>51185714</v>
      </c>
      <c r="U6">
        <v>12849383</v>
      </c>
      <c r="V6">
        <v>7759930</v>
      </c>
    </row>
    <row r="7" spans="1:22" x14ac:dyDescent="0.2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/>
      <c r="I7" s="4"/>
      <c r="J7" s="4"/>
      <c r="L7" s="2"/>
      <c r="M7" s="2"/>
      <c r="N7" s="2"/>
      <c r="Q7">
        <v>100000</v>
      </c>
      <c r="R7">
        <v>128</v>
      </c>
      <c r="S7">
        <v>4</v>
      </c>
      <c r="T7">
        <v>50819479</v>
      </c>
      <c r="U7">
        <v>38834201</v>
      </c>
      <c r="V7">
        <v>35809576</v>
      </c>
    </row>
    <row r="8" spans="1:22" x14ac:dyDescent="0.2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/>
      <c r="I8" s="4"/>
      <c r="J8" s="4"/>
      <c r="L8" s="2"/>
      <c r="M8" s="2"/>
      <c r="N8" s="2"/>
      <c r="Q8">
        <v>100000</v>
      </c>
      <c r="R8">
        <v>128</v>
      </c>
      <c r="S8">
        <v>8</v>
      </c>
      <c r="T8">
        <v>50669733</v>
      </c>
      <c r="U8">
        <v>61221422</v>
      </c>
      <c r="V8">
        <v>74466434</v>
      </c>
    </row>
    <row r="9" spans="1:22" x14ac:dyDescent="0.2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/>
      <c r="I9" s="4"/>
      <c r="J9" s="4"/>
      <c r="L9" s="2"/>
      <c r="M9" s="2"/>
      <c r="N9" s="2"/>
      <c r="Q9">
        <v>100000</v>
      </c>
      <c r="R9">
        <v>128</v>
      </c>
      <c r="S9">
        <v>16</v>
      </c>
      <c r="T9">
        <v>50952791</v>
      </c>
      <c r="U9">
        <v>85324154</v>
      </c>
      <c r="V9">
        <v>143711886</v>
      </c>
    </row>
    <row r="10" spans="1:22" x14ac:dyDescent="0.2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/>
      <c r="I10" s="4"/>
      <c r="J10" s="4"/>
      <c r="L10" s="2"/>
      <c r="M10" s="2"/>
      <c r="N10" s="2"/>
    </row>
    <row r="11" spans="1:22" x14ac:dyDescent="0.2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/>
      <c r="I11" s="4"/>
      <c r="J11" s="4"/>
      <c r="L11" s="2"/>
      <c r="M11" s="2"/>
      <c r="N11" s="2"/>
    </row>
    <row r="12" spans="1:22" x14ac:dyDescent="0.2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/>
      <c r="I12" s="4"/>
      <c r="J12" s="4"/>
      <c r="L12" s="2"/>
      <c r="M12" s="2"/>
      <c r="N12" s="2"/>
      <c r="Q12">
        <v>1000000</v>
      </c>
      <c r="R12">
        <v>128</v>
      </c>
      <c r="S12">
        <v>1</v>
      </c>
      <c r="T12">
        <v>507890807</v>
      </c>
      <c r="U12">
        <v>133708233</v>
      </c>
      <c r="V12">
        <v>127710068</v>
      </c>
    </row>
    <row r="13" spans="1:22" x14ac:dyDescent="0.2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/>
      <c r="I13" s="4"/>
      <c r="J13" s="4"/>
      <c r="L13" s="2"/>
      <c r="M13" s="2"/>
      <c r="N13" s="2"/>
      <c r="Q13">
        <v>1000000</v>
      </c>
      <c r="R13">
        <v>128</v>
      </c>
      <c r="S13">
        <v>2</v>
      </c>
      <c r="T13">
        <v>508123765</v>
      </c>
      <c r="U13">
        <v>234966363</v>
      </c>
      <c r="V13">
        <v>248918018</v>
      </c>
    </row>
    <row r="14" spans="1:22" x14ac:dyDescent="0.2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/>
      <c r="I14" s="4"/>
      <c r="J14" s="4"/>
      <c r="L14" s="2"/>
      <c r="M14" s="2"/>
      <c r="N14" s="2"/>
      <c r="Q14">
        <v>1000000</v>
      </c>
      <c r="R14">
        <v>128</v>
      </c>
      <c r="S14">
        <v>4</v>
      </c>
      <c r="T14">
        <v>508899068</v>
      </c>
      <c r="U14">
        <v>399218992</v>
      </c>
      <c r="V14">
        <v>490186649</v>
      </c>
    </row>
    <row r="15" spans="1:22" x14ac:dyDescent="0.2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/>
      <c r="I15" s="4"/>
      <c r="J15" s="4"/>
      <c r="L15" s="2"/>
      <c r="M15" s="2"/>
      <c r="N15" s="2"/>
      <c r="Q15">
        <v>1000000</v>
      </c>
      <c r="R15">
        <v>128</v>
      </c>
      <c r="S15">
        <v>8</v>
      </c>
      <c r="T15">
        <v>511353676</v>
      </c>
      <c r="U15">
        <v>633239469</v>
      </c>
      <c r="V15">
        <v>986478840</v>
      </c>
    </row>
    <row r="16" spans="1:22" x14ac:dyDescent="0.2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/>
      <c r="I16" s="4"/>
      <c r="J16" s="4"/>
      <c r="L16" s="2"/>
      <c r="M16" s="2"/>
      <c r="N16" s="2"/>
      <c r="Q16">
        <v>1000000</v>
      </c>
      <c r="R16">
        <v>128</v>
      </c>
      <c r="S16">
        <v>16</v>
      </c>
      <c r="T16">
        <v>521101861</v>
      </c>
      <c r="U16">
        <v>866958955</v>
      </c>
      <c r="V16">
        <v>1945197222</v>
      </c>
    </row>
    <row r="17" spans="1:14" x14ac:dyDescent="0.2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/>
      <c r="I17" s="4"/>
      <c r="J17" s="4"/>
      <c r="L17" s="2"/>
      <c r="M17" s="2"/>
      <c r="N17" s="2"/>
    </row>
    <row r="18" spans="1:14" x14ac:dyDescent="0.2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/>
      <c r="I18" s="4"/>
      <c r="J18" s="4"/>
      <c r="L18" s="2"/>
      <c r="M18" s="2"/>
      <c r="N18" s="2"/>
    </row>
    <row r="19" spans="1:14" x14ac:dyDescent="0.2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/>
      <c r="I19" s="4"/>
      <c r="J19" s="4"/>
      <c r="L19" s="2"/>
      <c r="M19" s="2"/>
      <c r="N19" s="2"/>
    </row>
    <row r="20" spans="1:14" x14ac:dyDescent="0.2">
      <c r="A20">
        <v>1000000</v>
      </c>
      <c r="B20">
        <v>128</v>
      </c>
      <c r="C20">
        <v>1</v>
      </c>
      <c r="D20">
        <v>507890807</v>
      </c>
      <c r="E20">
        <v>133708233</v>
      </c>
      <c r="F20">
        <v>127710068</v>
      </c>
      <c r="H20" s="4">
        <f>D20*NUMBERS!$C$3</f>
        <v>507.890807</v>
      </c>
      <c r="I20" s="4">
        <f>E20*NUMBERS!$C$3</f>
        <v>133.70823300000001</v>
      </c>
      <c r="J20" s="4">
        <f>F20*NUMBERS!$C$3</f>
        <v>127.71006799999999</v>
      </c>
      <c r="L20" s="2">
        <f>$A20*$C20*NUMBERS!$C$2/D20*NUMBERS!$C$4</f>
        <v>7.5108610217963639E-3</v>
      </c>
      <c r="M20" s="2">
        <f>$A20*$C20*NUMBERS!$C$2/E20*NUMBERS!$C$4</f>
        <v>2.8530010307031731E-2</v>
      </c>
      <c r="N20" s="2">
        <f>$A20*$C20*NUMBERS!$C$2/F20*NUMBERS!$C$4</f>
        <v>2.9869980694278545E-2</v>
      </c>
    </row>
    <row r="21" spans="1:14" x14ac:dyDescent="0.2">
      <c r="A21">
        <v>1000000</v>
      </c>
      <c r="B21">
        <v>128</v>
      </c>
      <c r="C21">
        <v>2</v>
      </c>
      <c r="D21">
        <v>508123765</v>
      </c>
      <c r="E21">
        <v>234966363</v>
      </c>
      <c r="F21">
        <v>248918018</v>
      </c>
      <c r="H21" s="4">
        <f>D21*NUMBERS!$C$3</f>
        <v>508.12376499999999</v>
      </c>
      <c r="I21" s="4">
        <f>E21*NUMBERS!$C$3</f>
        <v>234.966363</v>
      </c>
      <c r="J21" s="4">
        <f>F21*NUMBERS!$C$3</f>
        <v>248.91801799999999</v>
      </c>
      <c r="L21" s="2">
        <f>$A21*$C21*NUMBERS!$C$2/D21*NUMBERS!$C$4</f>
        <v>1.5014835079107152E-2</v>
      </c>
      <c r="M21" s="2">
        <f>$A21*$C21*NUMBERS!$C$2/E21*NUMBERS!$C$4</f>
        <v>3.2470156297435646E-2</v>
      </c>
      <c r="N21" s="2">
        <f>$A21*$C21*NUMBERS!$C$2/F21*NUMBERS!$C$4</f>
        <v>3.0650230114117334E-2</v>
      </c>
    </row>
    <row r="22" spans="1:14" x14ac:dyDescent="0.2">
      <c r="A22">
        <v>1000000</v>
      </c>
      <c r="B22">
        <v>128</v>
      </c>
      <c r="C22">
        <v>4</v>
      </c>
      <c r="D22">
        <v>508899068</v>
      </c>
      <c r="E22">
        <v>399218992</v>
      </c>
      <c r="F22">
        <v>490186649</v>
      </c>
      <c r="H22" s="4">
        <f>D22*NUMBERS!$C$3</f>
        <v>508.899068</v>
      </c>
      <c r="I22" s="4">
        <f>E22*NUMBERS!$C$3</f>
        <v>399.21899199999996</v>
      </c>
      <c r="J22" s="4">
        <f>F22*NUMBERS!$C$3</f>
        <v>490.18664899999999</v>
      </c>
      <c r="L22" s="2">
        <f>$A22*$C22*NUMBERS!$C$2/D22*NUMBERS!$C$4</f>
        <v>2.9983920234847038E-2</v>
      </c>
      <c r="M22" s="2">
        <f>$A22*$C22*NUMBERS!$C$2/E22*NUMBERS!$C$4</f>
        <v>3.8221601096823564E-2</v>
      </c>
      <c r="N22" s="2">
        <f>$A22*$C22*NUMBERS!$C$2/F22*NUMBERS!$C$4</f>
        <v>3.1128528477118923E-2</v>
      </c>
    </row>
    <row r="23" spans="1:14" x14ac:dyDescent="0.2">
      <c r="A23">
        <v>1000000</v>
      </c>
      <c r="B23">
        <v>128</v>
      </c>
      <c r="C23">
        <v>8</v>
      </c>
      <c r="D23">
        <v>511353676</v>
      </c>
      <c r="E23">
        <v>633239469</v>
      </c>
      <c r="F23">
        <v>986478840</v>
      </c>
      <c r="H23" s="4">
        <f>D23*NUMBERS!$C$3</f>
        <v>511.35367599999995</v>
      </c>
      <c r="I23" s="4">
        <f>E23*NUMBERS!$C$3</f>
        <v>633.23946899999999</v>
      </c>
      <c r="J23" s="4">
        <f>F23*NUMBERS!$C$3</f>
        <v>986.47883999999999</v>
      </c>
      <c r="L23" s="2">
        <f>$A23*$C23*NUMBERS!$C$2/D23*NUMBERS!$C$4</f>
        <v>5.9679981893784213E-2</v>
      </c>
      <c r="M23" s="2">
        <f>$A23*$C23*NUMBERS!$C$2/E23*NUMBERS!$C$4</f>
        <v>4.8192792172592772E-2</v>
      </c>
      <c r="N23" s="2">
        <f>$A23*$C23*NUMBERS!$C$2/F23*NUMBERS!$C$4</f>
        <v>3.0935866931519788E-2</v>
      </c>
    </row>
    <row r="24" spans="1:14" x14ac:dyDescent="0.2">
      <c r="A24">
        <v>1000000</v>
      </c>
      <c r="B24">
        <v>128</v>
      </c>
      <c r="C24">
        <v>16</v>
      </c>
      <c r="D24">
        <v>521101861</v>
      </c>
      <c r="E24">
        <v>866958955</v>
      </c>
      <c r="F24">
        <v>1945197222</v>
      </c>
      <c r="H24" s="4">
        <f>D24*NUMBERS!$C$3</f>
        <v>521.10186099999999</v>
      </c>
      <c r="I24" s="4">
        <f>E24*NUMBERS!$C$3</f>
        <v>866.95895499999995</v>
      </c>
      <c r="J24" s="4">
        <f>F24*NUMBERS!$C$3</f>
        <v>1945.197222</v>
      </c>
      <c r="L24" s="2">
        <f>$A24*$C24*NUMBERS!$C$2/D24*NUMBERS!$C$4</f>
        <v>0.1171271124092186</v>
      </c>
      <c r="M24" s="2">
        <f>$A24*$C24*NUMBERS!$C$2/E24*NUMBERS!$C$4</f>
        <v>7.0401436997671943E-2</v>
      </c>
      <c r="N24" s="2">
        <f>$A24*$C24*NUMBERS!$C$2/F24*NUMBERS!$C$4</f>
        <v>3.1377361410811225E-2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opLeftCell="AG18" zoomScale="81" zoomScaleNormal="87" zoomScalePageLayoutView="87" workbookViewId="0">
      <selection activeCell="BB12" sqref="BB12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  <col min="6" max="7" width="10.1640625" customWidth="1"/>
    <col min="8" max="8" width="3.6640625" customWidth="1"/>
    <col min="11" max="11" width="3.6640625" customWidth="1"/>
    <col min="16" max="16" width="3.6640625" customWidth="1"/>
  </cols>
  <sheetData>
    <row r="1" spans="1:20" x14ac:dyDescent="0.2">
      <c r="A1" s="3" t="s">
        <v>22</v>
      </c>
      <c r="B1" s="3"/>
      <c r="C1" s="3"/>
      <c r="D1" s="3"/>
      <c r="E1" s="3"/>
      <c r="F1" s="3"/>
      <c r="G1" s="3"/>
    </row>
    <row r="2" spans="1:20" x14ac:dyDescent="0.2">
      <c r="A2" s="3"/>
      <c r="B2" s="3"/>
      <c r="C2" s="3"/>
      <c r="D2" s="10" t="s">
        <v>0</v>
      </c>
      <c r="E2" s="10"/>
      <c r="F2" s="8"/>
      <c r="G2" s="8"/>
      <c r="H2" s="3"/>
      <c r="I2" s="3"/>
      <c r="J2" s="3"/>
      <c r="K2" s="3"/>
      <c r="L2" s="10" t="s">
        <v>1</v>
      </c>
      <c r="M2" s="10"/>
      <c r="N2" s="8"/>
      <c r="O2" s="8"/>
      <c r="P2" s="3"/>
      <c r="Q2" s="10" t="s">
        <v>2</v>
      </c>
      <c r="R2" s="10"/>
      <c r="S2" s="8"/>
      <c r="T2" s="8"/>
    </row>
    <row r="3" spans="1:20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 t="s">
        <v>52</v>
      </c>
      <c r="G3" s="3" t="s">
        <v>53</v>
      </c>
      <c r="H3" s="3"/>
      <c r="I3" s="3" t="s">
        <v>4</v>
      </c>
      <c r="J3" s="3"/>
      <c r="K3" s="3"/>
      <c r="L3" s="3" t="str">
        <f>D3</f>
        <v>row store</v>
      </c>
      <c r="M3" s="3" t="str">
        <f>E3</f>
        <v>col store</v>
      </c>
      <c r="N3" s="3" t="str">
        <f t="shared" ref="N3:O3" si="0">F3</f>
        <v>row store (count)</v>
      </c>
      <c r="O3" s="3" t="str">
        <f t="shared" si="0"/>
        <v>col store (count)</v>
      </c>
      <c r="P3" s="3"/>
      <c r="Q3" s="3" t="str">
        <f>D3</f>
        <v>row store</v>
      </c>
      <c r="R3" s="3" t="str">
        <f>E3</f>
        <v>col store</v>
      </c>
      <c r="S3" s="3" t="str">
        <f t="shared" ref="S3:T3" si="1">F3</f>
        <v>row store (count)</v>
      </c>
      <c r="T3" s="3" t="str">
        <f t="shared" si="1"/>
        <v>col store (count)</v>
      </c>
    </row>
    <row r="4" spans="1:20" x14ac:dyDescent="0.2">
      <c r="A4">
        <v>10000000</v>
      </c>
      <c r="B4">
        <v>1</v>
      </c>
      <c r="C4">
        <v>0</v>
      </c>
      <c r="D4">
        <v>33462577</v>
      </c>
      <c r="E4">
        <v>31374872</v>
      </c>
      <c r="F4">
        <v>40704888</v>
      </c>
      <c r="G4">
        <v>32100576</v>
      </c>
      <c r="I4">
        <v>1</v>
      </c>
      <c r="J4" s="9">
        <v>0</v>
      </c>
      <c r="L4" s="4">
        <f>D4*NUMBERS!$C$3</f>
        <v>33.462576999999996</v>
      </c>
      <c r="M4" s="4">
        <f>E4*NUMBERS!$C$3</f>
        <v>31.374872</v>
      </c>
      <c r="N4" s="4">
        <f>F4*NUMBERS!$C$3</f>
        <v>40.704887999999997</v>
      </c>
      <c r="O4" s="4">
        <f>G4*NUMBERS!$C$3</f>
        <v>32.100575999999997</v>
      </c>
      <c r="P4" s="4"/>
      <c r="Q4" s="2">
        <f>$A4*NUMBERS!$C$2/scan!D4*NUMBERS!$C$4</f>
        <v>1.1399890885944022</v>
      </c>
      <c r="R4" s="2">
        <f>$A4*NUMBERS!$C$2/scan!E4*NUMBERS!$C$4</f>
        <v>1.2158447261952177</v>
      </c>
      <c r="S4" s="2">
        <f>$A4*NUMBERS!$C$2/scan!F4*NUMBERS!$C$4</f>
        <v>0.93715950419148675</v>
      </c>
      <c r="T4" s="2">
        <f>$A4*NUMBERS!$C$2/scan!G4*NUMBERS!$C$4</f>
        <v>1.1883578866700086</v>
      </c>
    </row>
    <row r="5" spans="1:20" x14ac:dyDescent="0.2">
      <c r="A5">
        <v>10000000</v>
      </c>
      <c r="B5">
        <v>1</v>
      </c>
      <c r="C5" t="s">
        <v>18</v>
      </c>
      <c r="D5">
        <v>118598956</v>
      </c>
      <c r="E5">
        <v>94858213</v>
      </c>
      <c r="F5">
        <v>40729511</v>
      </c>
      <c r="G5">
        <v>26384185</v>
      </c>
      <c r="J5" s="9">
        <v>0.2</v>
      </c>
      <c r="L5" s="4">
        <f>D5*NUMBERS!$C$3</f>
        <v>118.598956</v>
      </c>
      <c r="M5" s="4">
        <f>E5*NUMBERS!$C$3</f>
        <v>94.858212999999992</v>
      </c>
      <c r="N5" s="4">
        <f>F5*NUMBERS!$C$3</f>
        <v>40.729510999999995</v>
      </c>
      <c r="O5" s="4">
        <f>G5*NUMBERS!$C$3</f>
        <v>26.384184999999999</v>
      </c>
      <c r="P5" s="4"/>
      <c r="Q5" s="2">
        <f>$A5*NUMBERS!$C$2/scan!D5*NUMBERS!$C$4</f>
        <v>0.3216467829299442</v>
      </c>
      <c r="R5" s="2">
        <f>$A5*NUMBERS!$C$2/scan!E5*NUMBERS!$C$4</f>
        <v>0.40214728329585969</v>
      </c>
      <c r="S5" s="2">
        <f>$A5*NUMBERS!$C$2/scan!F5*NUMBERS!$C$4</f>
        <v>0.93659294500859591</v>
      </c>
      <c r="T5" s="2">
        <f>$A5*NUMBERS!$C$2/scan!G5*NUMBERS!$C$4</f>
        <v>1.4458272126370399</v>
      </c>
    </row>
    <row r="6" spans="1:20" x14ac:dyDescent="0.2">
      <c r="A6">
        <v>10000000</v>
      </c>
      <c r="B6">
        <v>1</v>
      </c>
      <c r="C6" t="s">
        <v>19</v>
      </c>
      <c r="D6">
        <v>167954687</v>
      </c>
      <c r="E6">
        <v>156188115</v>
      </c>
      <c r="F6">
        <v>33547211</v>
      </c>
      <c r="G6">
        <v>26494652</v>
      </c>
      <c r="J6" s="9">
        <v>0.4</v>
      </c>
      <c r="L6" s="4">
        <f>D6*NUMBERS!$C$3</f>
        <v>167.95468699999998</v>
      </c>
      <c r="M6" s="4">
        <f>E6*NUMBERS!$C$3</f>
        <v>156.18811499999998</v>
      </c>
      <c r="N6" s="4">
        <f>F6*NUMBERS!$C$3</f>
        <v>33.547210999999997</v>
      </c>
      <c r="O6" s="4">
        <f>G6*NUMBERS!$C$3</f>
        <v>26.494651999999999</v>
      </c>
      <c r="P6" s="4"/>
      <c r="Q6" s="2">
        <f>$A6*NUMBERS!$C$2/scan!D6*NUMBERS!$C$4</f>
        <v>0.22712657406369374</v>
      </c>
      <c r="R6" s="2">
        <f>$A6*NUMBERS!$C$2/scan!E6*NUMBERS!$C$4</f>
        <v>0.24423735862520651</v>
      </c>
      <c r="S6" s="2">
        <f>$A6*NUMBERS!$C$2/scan!F6*NUMBERS!$C$4</f>
        <v>1.1371130868747927</v>
      </c>
      <c r="T6" s="2">
        <f>$A6*NUMBERS!$C$2/scan!G6*NUMBERS!$C$4</f>
        <v>1.4397989698543689</v>
      </c>
    </row>
    <row r="7" spans="1:20" x14ac:dyDescent="0.2">
      <c r="A7">
        <v>10000000</v>
      </c>
      <c r="B7">
        <v>1</v>
      </c>
      <c r="C7" t="s">
        <v>20</v>
      </c>
      <c r="D7">
        <v>211029293</v>
      </c>
      <c r="E7">
        <v>195529121</v>
      </c>
      <c r="F7">
        <v>33683021</v>
      </c>
      <c r="G7">
        <v>26479249</v>
      </c>
      <c r="J7" s="9">
        <v>0.6</v>
      </c>
      <c r="L7" s="4">
        <f>D7*NUMBERS!$C$3</f>
        <v>211.029293</v>
      </c>
      <c r="M7" s="4">
        <f>E7*NUMBERS!$C$3</f>
        <v>195.529121</v>
      </c>
      <c r="N7" s="4">
        <f>F7*NUMBERS!$C$3</f>
        <v>33.683020999999997</v>
      </c>
      <c r="O7" s="4">
        <f>G7*NUMBERS!$C$3</f>
        <v>26.479248999999999</v>
      </c>
      <c r="P7" s="4"/>
      <c r="Q7" s="2">
        <f>$A7*NUMBERS!$C$2/scan!D7*NUMBERS!$C$4</f>
        <v>0.1807662439368074</v>
      </c>
      <c r="R7" s="2">
        <f>$A7*NUMBERS!$C$2/scan!E7*NUMBERS!$C$4</f>
        <v>0.19509611898807647</v>
      </c>
      <c r="S7" s="2">
        <f>$A7*NUMBERS!$C$2/scan!F7*NUMBERS!$C$4</f>
        <v>1.1325282449056455</v>
      </c>
      <c r="T7" s="2">
        <f>$A7*NUMBERS!$C$2/scan!G7*NUMBERS!$C$4</f>
        <v>1.4406365020492085</v>
      </c>
    </row>
    <row r="8" spans="1:20" x14ac:dyDescent="0.2">
      <c r="A8">
        <v>10000000</v>
      </c>
      <c r="B8">
        <v>1</v>
      </c>
      <c r="C8" t="s">
        <v>21</v>
      </c>
      <c r="D8">
        <v>224245123</v>
      </c>
      <c r="E8">
        <v>208795485</v>
      </c>
      <c r="F8">
        <v>33662298</v>
      </c>
      <c r="G8">
        <v>26552375</v>
      </c>
      <c r="J8" s="9">
        <v>0.8</v>
      </c>
      <c r="L8" s="4">
        <f>D8*NUMBERS!$C$3</f>
        <v>224.24512299999998</v>
      </c>
      <c r="M8" s="4">
        <f>E8*NUMBERS!$C$3</f>
        <v>208.79548499999999</v>
      </c>
      <c r="N8" s="4">
        <f>F8*NUMBERS!$C$3</f>
        <v>33.662298</v>
      </c>
      <c r="O8" s="4">
        <f>G8*NUMBERS!$C$3</f>
        <v>26.552374999999998</v>
      </c>
      <c r="P8" s="4"/>
      <c r="Q8" s="2">
        <f>$A8*NUMBERS!$C$2/scan!D8*NUMBERS!$C$4</f>
        <v>0.17011283075373726</v>
      </c>
      <c r="R8" s="2">
        <f>$A8*NUMBERS!$C$2/scan!E8*NUMBERS!$C$4</f>
        <v>0.18270017982548808</v>
      </c>
      <c r="S8" s="2">
        <f>$A8*NUMBERS!$C$2/scan!F8*NUMBERS!$C$4</f>
        <v>1.1332254457568525</v>
      </c>
      <c r="T8" s="2">
        <f>$A8*NUMBERS!$C$2/scan!G8*NUMBERS!$C$4</f>
        <v>1.436668947928387</v>
      </c>
    </row>
    <row r="9" spans="1:20" x14ac:dyDescent="0.2">
      <c r="A9">
        <v>10000000</v>
      </c>
      <c r="B9">
        <v>1</v>
      </c>
      <c r="C9">
        <v>1</v>
      </c>
      <c r="D9">
        <v>236106094</v>
      </c>
      <c r="E9">
        <v>225810793</v>
      </c>
      <c r="F9">
        <v>33663101</v>
      </c>
      <c r="G9">
        <v>27381013</v>
      </c>
      <c r="J9" s="9">
        <v>1</v>
      </c>
      <c r="L9" s="4">
        <f>D9*NUMBERS!$C$3</f>
        <v>236.10609399999998</v>
      </c>
      <c r="M9" s="4">
        <f>E9*NUMBERS!$C$3</f>
        <v>225.81079299999999</v>
      </c>
      <c r="N9" s="4">
        <f>F9*NUMBERS!$C$3</f>
        <v>33.663100999999997</v>
      </c>
      <c r="O9" s="4">
        <f>G9*NUMBERS!$C$3</f>
        <v>27.381012999999999</v>
      </c>
      <c r="P9" s="4"/>
      <c r="Q9" s="2">
        <f>$A9*NUMBERS!$C$2/scan!D9*NUMBERS!$C$4</f>
        <v>0.16156708202648085</v>
      </c>
      <c r="R9" s="2">
        <f>$A9*NUMBERS!$C$2/scan!E9*NUMBERS!$C$4</f>
        <v>0.16893334525533507</v>
      </c>
      <c r="S9" s="2">
        <f>$A9*NUMBERS!$C$2/scan!F9*NUMBERS!$C$4</f>
        <v>1.1331984137839826</v>
      </c>
      <c r="T9" s="2">
        <f>$A9*NUMBERS!$C$2/scan!G9*NUMBERS!$C$4</f>
        <v>1.3931906995643295</v>
      </c>
    </row>
    <row r="10" spans="1:20" x14ac:dyDescent="0.2">
      <c r="I10" t="s">
        <v>51</v>
      </c>
      <c r="L10" s="4"/>
      <c r="M10" s="4"/>
      <c r="N10" s="4"/>
      <c r="O10" s="4"/>
      <c r="P10" s="4"/>
      <c r="Q10" s="2"/>
      <c r="R10" s="2"/>
      <c r="S10" s="2"/>
      <c r="T10" s="2"/>
    </row>
    <row r="11" spans="1:20" x14ac:dyDescent="0.2">
      <c r="A11">
        <v>10000000</v>
      </c>
      <c r="B11">
        <v>2</v>
      </c>
      <c r="C11">
        <v>0</v>
      </c>
      <c r="D11">
        <v>28528960</v>
      </c>
      <c r="E11">
        <v>25930743</v>
      </c>
      <c r="F11">
        <v>33979497</v>
      </c>
      <c r="G11">
        <v>26627325</v>
      </c>
      <c r="I11">
        <v>2</v>
      </c>
      <c r="J11" s="9">
        <v>0</v>
      </c>
      <c r="L11" s="4">
        <f>D11*NUMBERS!$C$3</f>
        <v>28.528959999999998</v>
      </c>
      <c r="M11" s="4">
        <f>E11*NUMBERS!$C$3</f>
        <v>25.930743</v>
      </c>
      <c r="N11" s="4">
        <f>F11*NUMBERS!$C$3</f>
        <v>33.979496999999995</v>
      </c>
      <c r="O11" s="4">
        <f>G11*NUMBERS!$C$3</f>
        <v>26.627324999999999</v>
      </c>
      <c r="P11" s="4"/>
      <c r="Q11" s="2">
        <f>$A11*NUMBERS!$C$2/scan!D11*NUMBERS!$C$4</f>
        <v>1.3371315553125667</v>
      </c>
      <c r="R11" s="2">
        <f>$A11*NUMBERS!$C$2/scan!E11*NUMBERS!$C$4</f>
        <v>1.471109896706392</v>
      </c>
      <c r="S11" s="2">
        <f>$A11*NUMBERS!$C$2/scan!F11*NUMBERS!$C$4</f>
        <v>1.1226467730305132</v>
      </c>
      <c r="T11" s="2">
        <f>$A11*NUMBERS!$C$2/scan!G11*NUMBERS!$C$4</f>
        <v>1.4326250442449626</v>
      </c>
    </row>
    <row r="12" spans="1:20" x14ac:dyDescent="0.2">
      <c r="A12">
        <v>10000000</v>
      </c>
      <c r="B12">
        <v>2</v>
      </c>
      <c r="C12" t="s">
        <v>18</v>
      </c>
      <c r="D12">
        <v>97563260</v>
      </c>
      <c r="E12">
        <v>89091304</v>
      </c>
      <c r="F12">
        <v>34084189</v>
      </c>
      <c r="G12">
        <v>26584313</v>
      </c>
      <c r="J12" s="9">
        <v>0.2</v>
      </c>
      <c r="L12" s="4">
        <f>D12*NUMBERS!$C$3</f>
        <v>97.56326</v>
      </c>
      <c r="M12" s="4">
        <f>E12*NUMBERS!$C$3</f>
        <v>89.091303999999994</v>
      </c>
      <c r="N12" s="4">
        <f>F12*NUMBERS!$C$3</f>
        <v>34.084188999999995</v>
      </c>
      <c r="O12" s="4">
        <f>G12*NUMBERS!$C$3</f>
        <v>26.584312999999998</v>
      </c>
      <c r="P12" s="4"/>
      <c r="Q12" s="2">
        <f>$A12*NUMBERS!$C$2/scan!D12*NUMBERS!$C$4</f>
        <v>0.39099731452444292</v>
      </c>
      <c r="R12" s="2">
        <f>$A12*NUMBERS!$C$2/scan!E12*NUMBERS!$C$4</f>
        <v>0.42817840735892698</v>
      </c>
      <c r="S12" s="2">
        <f>$A12*NUMBERS!$C$2/scan!F12*NUMBERS!$C$4</f>
        <v>1.1191984839730234</v>
      </c>
      <c r="T12" s="2">
        <f>$A12*NUMBERS!$C$2/scan!G12*NUMBERS!$C$4</f>
        <v>1.4349429551273338</v>
      </c>
    </row>
    <row r="13" spans="1:20" x14ac:dyDescent="0.2">
      <c r="A13">
        <v>10000000</v>
      </c>
      <c r="B13">
        <v>2</v>
      </c>
      <c r="C13" t="s">
        <v>19</v>
      </c>
      <c r="D13">
        <v>169633379</v>
      </c>
      <c r="E13">
        <v>155285077</v>
      </c>
      <c r="F13">
        <v>33931274</v>
      </c>
      <c r="G13">
        <v>26435783</v>
      </c>
      <c r="J13" s="9">
        <v>0.4</v>
      </c>
      <c r="L13" s="4">
        <f>D13*NUMBERS!$C$3</f>
        <v>169.63337899999999</v>
      </c>
      <c r="M13" s="4">
        <f>E13*NUMBERS!$C$3</f>
        <v>155.285077</v>
      </c>
      <c r="N13" s="4">
        <f>F13*NUMBERS!$C$3</f>
        <v>33.931274000000002</v>
      </c>
      <c r="O13" s="4">
        <f>G13*NUMBERS!$C$3</f>
        <v>26.435782999999997</v>
      </c>
      <c r="P13" s="4"/>
      <c r="Q13" s="2">
        <f>$A13*NUMBERS!$C$2/scan!D13*NUMBERS!$C$4</f>
        <v>0.22487892937774942</v>
      </c>
      <c r="R13" s="2">
        <f>$A13*NUMBERS!$C$2/scan!E13*NUMBERS!$C$4</f>
        <v>0.24565768580743919</v>
      </c>
      <c r="S13" s="2">
        <f>$A13*NUMBERS!$C$2/scan!F13*NUMBERS!$C$4</f>
        <v>1.1242422744353779</v>
      </c>
      <c r="T13" s="2">
        <f>$A13*NUMBERS!$C$2/scan!G13*NUMBERS!$C$4</f>
        <v>1.443005212149381</v>
      </c>
    </row>
    <row r="14" spans="1:20" x14ac:dyDescent="0.2">
      <c r="A14">
        <v>10000000</v>
      </c>
      <c r="B14">
        <v>2</v>
      </c>
      <c r="C14" t="s">
        <v>20</v>
      </c>
      <c r="D14">
        <v>211664704</v>
      </c>
      <c r="E14">
        <v>195166027</v>
      </c>
      <c r="F14">
        <v>34005265</v>
      </c>
      <c r="G14">
        <v>26625520</v>
      </c>
      <c r="J14" s="9">
        <v>0.6</v>
      </c>
      <c r="L14" s="4">
        <f>D14*NUMBERS!$C$3</f>
        <v>211.664704</v>
      </c>
      <c r="M14" s="4">
        <f>E14*NUMBERS!$C$3</f>
        <v>195.16602699999999</v>
      </c>
      <c r="N14" s="4">
        <f>F14*NUMBERS!$C$3</f>
        <v>34.005265000000001</v>
      </c>
      <c r="O14" s="4">
        <f>G14*NUMBERS!$C$3</f>
        <v>26.625519999999998</v>
      </c>
      <c r="P14" s="4"/>
      <c r="Q14" s="2">
        <f>$A14*NUMBERS!$C$2/scan!D14*NUMBERS!$C$4</f>
        <v>0.18022358917361112</v>
      </c>
      <c r="R14" s="2">
        <f>$A14*NUMBERS!$C$2/scan!E14*NUMBERS!$C$4</f>
        <v>0.19545908292865952</v>
      </c>
      <c r="S14" s="2">
        <f>$A14*NUMBERS!$C$2/scan!F14*NUMBERS!$C$4</f>
        <v>1.1217960705864225</v>
      </c>
      <c r="T14" s="2">
        <f>$A14*NUMBERS!$C$2/scan!G14*NUMBERS!$C$4</f>
        <v>1.432722164909831</v>
      </c>
    </row>
    <row r="15" spans="1:20" x14ac:dyDescent="0.2">
      <c r="A15">
        <v>10000000</v>
      </c>
      <c r="B15">
        <v>2</v>
      </c>
      <c r="C15" t="s">
        <v>21</v>
      </c>
      <c r="D15">
        <v>224443958</v>
      </c>
      <c r="E15">
        <v>209777356</v>
      </c>
      <c r="F15">
        <v>34058520</v>
      </c>
      <c r="G15">
        <v>26718989</v>
      </c>
      <c r="J15" s="9">
        <v>0.8</v>
      </c>
      <c r="L15" s="4">
        <f>D15*NUMBERS!$C$3</f>
        <v>224.44395799999998</v>
      </c>
      <c r="M15" s="4">
        <f>E15*NUMBERS!$C$3</f>
        <v>209.777356</v>
      </c>
      <c r="N15" s="4">
        <f>F15*NUMBERS!$C$3</f>
        <v>34.058520000000001</v>
      </c>
      <c r="O15" s="4">
        <f>G15*NUMBERS!$C$3</f>
        <v>26.718989000000001</v>
      </c>
      <c r="P15" s="4"/>
      <c r="Q15" s="2">
        <f>$A15*NUMBERS!$C$2/scan!D15*NUMBERS!$C$4</f>
        <v>0.16996212772299266</v>
      </c>
      <c r="R15" s="2">
        <f>$A15*NUMBERS!$C$2/scan!E15*NUMBERS!$C$4</f>
        <v>0.18184504459218184</v>
      </c>
      <c r="S15" s="2">
        <f>$A15*NUMBERS!$C$2/scan!F15*NUMBERS!$C$4</f>
        <v>1.12004199408107</v>
      </c>
      <c r="T15" s="2">
        <f>$A15*NUMBERS!$C$2/scan!G15*NUMBERS!$C$4</f>
        <v>1.4277101823070475</v>
      </c>
    </row>
    <row r="16" spans="1:20" x14ac:dyDescent="0.2">
      <c r="A16">
        <v>10000000</v>
      </c>
      <c r="B16">
        <v>2</v>
      </c>
      <c r="C16">
        <v>1</v>
      </c>
      <c r="D16">
        <v>237181477</v>
      </c>
      <c r="E16">
        <v>224815307</v>
      </c>
      <c r="F16">
        <v>33986073</v>
      </c>
      <c r="G16">
        <v>26517701</v>
      </c>
      <c r="J16" s="9">
        <v>1</v>
      </c>
      <c r="L16" s="4">
        <f>D16*NUMBERS!$C$3</f>
        <v>237.181477</v>
      </c>
      <c r="M16" s="4">
        <f>E16*NUMBERS!$C$3</f>
        <v>224.81530699999999</v>
      </c>
      <c r="N16" s="4">
        <f>F16*NUMBERS!$C$3</f>
        <v>33.986072999999998</v>
      </c>
      <c r="O16" s="4">
        <f>G16*NUMBERS!$C$3</f>
        <v>26.517700999999999</v>
      </c>
      <c r="P16" s="4"/>
      <c r="Q16" s="2">
        <f>$A16*NUMBERS!$C$2/scan!D16*NUMBERS!$C$4</f>
        <v>0.16083453538932976</v>
      </c>
      <c r="R16" s="2">
        <f>$A16*NUMBERS!$C$2/scan!E16*NUMBERS!$C$4</f>
        <v>0.16968138497904861</v>
      </c>
      <c r="S16" s="2">
        <f>$A16*NUMBERS!$C$2/scan!F16*NUMBERS!$C$4</f>
        <v>1.1224295509590061</v>
      </c>
      <c r="T16" s="2">
        <f>$A16*NUMBERS!$C$2/scan!G16*NUMBERS!$C$4</f>
        <v>1.4385475066729954</v>
      </c>
    </row>
    <row r="17" spans="1:20" x14ac:dyDescent="0.2">
      <c r="I17" t="s">
        <v>51</v>
      </c>
      <c r="L17" s="4"/>
      <c r="M17" s="4"/>
      <c r="N17" s="4"/>
      <c r="O17" s="4"/>
      <c r="P17" s="4"/>
      <c r="Q17" s="2"/>
      <c r="R17" s="2"/>
      <c r="S17" s="2"/>
      <c r="T17" s="2"/>
    </row>
    <row r="18" spans="1:20" x14ac:dyDescent="0.2">
      <c r="A18">
        <v>10000000</v>
      </c>
      <c r="B18">
        <v>4</v>
      </c>
      <c r="C18">
        <v>0</v>
      </c>
      <c r="D18">
        <v>30587453</v>
      </c>
      <c r="E18">
        <v>26070740</v>
      </c>
      <c r="F18">
        <v>34615576</v>
      </c>
      <c r="G18">
        <v>26591545</v>
      </c>
      <c r="I18">
        <v>4</v>
      </c>
      <c r="J18" s="9">
        <v>0</v>
      </c>
      <c r="L18" s="4">
        <f>D18*NUMBERS!$C$3</f>
        <v>30.587453</v>
      </c>
      <c r="M18" s="4">
        <f>E18*NUMBERS!$C$3</f>
        <v>26.070739999999997</v>
      </c>
      <c r="N18" s="4">
        <f>F18*NUMBERS!$C$3</f>
        <v>34.615575999999997</v>
      </c>
      <c r="O18" s="4">
        <f>G18*NUMBERS!$C$3</f>
        <v>26.591545</v>
      </c>
      <c r="P18" s="4"/>
      <c r="Q18" s="2">
        <f>$A18*NUMBERS!$C$2/scan!D18*NUMBERS!$C$4</f>
        <v>1.2471444633278226</v>
      </c>
      <c r="R18" s="2">
        <f>$A18*NUMBERS!$C$2/scan!E18*NUMBERS!$C$4</f>
        <v>1.4632101987227828</v>
      </c>
      <c r="S18" s="2">
        <f>$A18*NUMBERS!$C$2/scan!F18*NUMBERS!$C$4</f>
        <v>1.1020175615812373</v>
      </c>
      <c r="T18" s="2">
        <f>$A18*NUMBERS!$C$2/scan!G18*NUMBERS!$C$4</f>
        <v>1.434552699222629</v>
      </c>
    </row>
    <row r="19" spans="1:20" x14ac:dyDescent="0.2">
      <c r="A19">
        <v>10000000</v>
      </c>
      <c r="B19">
        <v>4</v>
      </c>
      <c r="C19" t="s">
        <v>18</v>
      </c>
      <c r="D19">
        <v>99662893</v>
      </c>
      <c r="E19">
        <v>89500507</v>
      </c>
      <c r="F19">
        <v>34610814</v>
      </c>
      <c r="G19">
        <v>26701273</v>
      </c>
      <c r="J19" s="9">
        <v>0.2</v>
      </c>
      <c r="L19" s="4">
        <f>D19*NUMBERS!$C$3</f>
        <v>99.662892999999997</v>
      </c>
      <c r="M19" s="4">
        <f>E19*NUMBERS!$C$3</f>
        <v>89.500506999999999</v>
      </c>
      <c r="N19" s="4">
        <f>F19*NUMBERS!$C$3</f>
        <v>34.610813999999998</v>
      </c>
      <c r="O19" s="4">
        <f>G19*NUMBERS!$C$3</f>
        <v>26.701273</v>
      </c>
      <c r="P19" s="4"/>
      <c r="Q19" s="2">
        <f>$A19*NUMBERS!$C$2/scan!D19*NUMBERS!$C$4</f>
        <v>0.38276003744191933</v>
      </c>
      <c r="R19" s="2">
        <f>$A19*NUMBERS!$C$2/scan!E19*NUMBERS!$C$4</f>
        <v>0.42622074371321717</v>
      </c>
      <c r="S19" s="2">
        <f>$A19*NUMBERS!$C$2/scan!F19*NUMBERS!$C$4</f>
        <v>1.1021691849330675</v>
      </c>
      <c r="T19" s="2">
        <f>$A19*NUMBERS!$C$2/scan!G19*NUMBERS!$C$4</f>
        <v>1.4286574522589242</v>
      </c>
    </row>
    <row r="20" spans="1:20" x14ac:dyDescent="0.2">
      <c r="A20">
        <v>10000000</v>
      </c>
      <c r="B20">
        <v>4</v>
      </c>
      <c r="C20" t="s">
        <v>19</v>
      </c>
      <c r="D20">
        <v>171898697</v>
      </c>
      <c r="E20">
        <v>158057393</v>
      </c>
      <c r="F20">
        <v>35429404</v>
      </c>
      <c r="G20">
        <v>26885357</v>
      </c>
      <c r="J20" s="9">
        <v>0.4</v>
      </c>
      <c r="L20" s="4">
        <f>D20*NUMBERS!$C$3</f>
        <v>171.898697</v>
      </c>
      <c r="M20" s="4">
        <f>E20*NUMBERS!$C$3</f>
        <v>158.05739299999999</v>
      </c>
      <c r="N20" s="4">
        <f>F20*NUMBERS!$C$3</f>
        <v>35.429403999999998</v>
      </c>
      <c r="O20" s="4">
        <f>G20*NUMBERS!$C$3</f>
        <v>26.885356999999999</v>
      </c>
      <c r="P20" s="4"/>
      <c r="Q20" s="2">
        <f>$A20*NUMBERS!$C$2/scan!D20*NUMBERS!$C$4</f>
        <v>0.22191542648080689</v>
      </c>
      <c r="R20" s="2">
        <f>$A20*NUMBERS!$C$2/scan!E20*NUMBERS!$C$4</f>
        <v>0.24134886658702512</v>
      </c>
      <c r="S20" s="2">
        <f>$A20*NUMBERS!$C$2/scan!F20*NUMBERS!$C$4</f>
        <v>1.0767037643718196</v>
      </c>
      <c r="T20" s="2">
        <f>$A20*NUMBERS!$C$2/scan!G20*NUMBERS!$C$4</f>
        <v>1.4188754367758629</v>
      </c>
    </row>
    <row r="21" spans="1:20" x14ac:dyDescent="0.2">
      <c r="A21">
        <v>10000000</v>
      </c>
      <c r="B21">
        <v>4</v>
      </c>
      <c r="C21" t="s">
        <v>20</v>
      </c>
      <c r="D21">
        <v>210113721</v>
      </c>
      <c r="E21">
        <v>195696491</v>
      </c>
      <c r="F21">
        <v>34581493</v>
      </c>
      <c r="G21">
        <v>26611820</v>
      </c>
      <c r="J21" s="9">
        <v>0.6</v>
      </c>
      <c r="L21" s="4">
        <f>D21*NUMBERS!$C$3</f>
        <v>210.113721</v>
      </c>
      <c r="M21" s="4">
        <f>E21*NUMBERS!$C$3</f>
        <v>195.69649099999998</v>
      </c>
      <c r="N21" s="4">
        <f>F21*NUMBERS!$C$3</f>
        <v>34.581493000000002</v>
      </c>
      <c r="O21" s="4">
        <f>G21*NUMBERS!$C$3</f>
        <v>26.611819999999998</v>
      </c>
      <c r="P21" s="4"/>
      <c r="Q21" s="2">
        <f>$A21*NUMBERS!$C$2/scan!D21*NUMBERS!$C$4</f>
        <v>0.18155393410147641</v>
      </c>
      <c r="R21" s="2">
        <f>$A21*NUMBERS!$C$2/scan!E21*NUMBERS!$C$4</f>
        <v>0.19492926245800699</v>
      </c>
      <c r="S21" s="2">
        <f>$A21*NUMBERS!$C$2/scan!F21*NUMBERS!$C$4</f>
        <v>1.1031036935348628</v>
      </c>
      <c r="T21" s="2">
        <f>$A21*NUMBERS!$C$2/scan!G21*NUMBERS!$C$4</f>
        <v>1.4334597429356579</v>
      </c>
    </row>
    <row r="22" spans="1:20" x14ac:dyDescent="0.2">
      <c r="A22">
        <v>10000000</v>
      </c>
      <c r="B22">
        <v>4</v>
      </c>
      <c r="C22" t="s">
        <v>21</v>
      </c>
      <c r="D22">
        <v>222878430</v>
      </c>
      <c r="E22">
        <v>208815817</v>
      </c>
      <c r="F22">
        <v>34722805</v>
      </c>
      <c r="G22">
        <v>26541718</v>
      </c>
      <c r="J22" s="9">
        <v>0.8</v>
      </c>
      <c r="L22" s="4">
        <f>D22*NUMBERS!$C$3</f>
        <v>222.87842999999998</v>
      </c>
      <c r="M22" s="4">
        <f>E22*NUMBERS!$C$3</f>
        <v>208.81581699999998</v>
      </c>
      <c r="N22" s="4">
        <f>F22*NUMBERS!$C$3</f>
        <v>34.722805000000001</v>
      </c>
      <c r="O22" s="4">
        <f>G22*NUMBERS!$C$3</f>
        <v>26.541717999999999</v>
      </c>
      <c r="P22" s="4"/>
      <c r="Q22" s="2">
        <f>$A22*NUMBERS!$C$2/scan!D22*NUMBERS!$C$4</f>
        <v>0.17115596451504975</v>
      </c>
      <c r="R22" s="2">
        <f>$A22*NUMBERS!$C$2/scan!E22*NUMBERS!$C$4</f>
        <v>0.1826823906555412</v>
      </c>
      <c r="S22" s="2">
        <f>$A22*NUMBERS!$C$2/scan!F22*NUMBERS!$C$4</f>
        <v>1.0986143733563576</v>
      </c>
      <c r="T22" s="2">
        <f>$A22*NUMBERS!$C$2/scan!G22*NUMBERS!$C$4</f>
        <v>1.4372457975874058</v>
      </c>
    </row>
    <row r="23" spans="1:20" x14ac:dyDescent="0.2">
      <c r="A23">
        <v>10000000</v>
      </c>
      <c r="B23">
        <v>4</v>
      </c>
      <c r="C23">
        <v>1</v>
      </c>
      <c r="D23">
        <v>234871748</v>
      </c>
      <c r="E23">
        <v>224005803</v>
      </c>
      <c r="F23">
        <v>34778218</v>
      </c>
      <c r="G23">
        <v>26461634</v>
      </c>
      <c r="J23" s="9">
        <v>1</v>
      </c>
      <c r="L23" s="4">
        <f>D23*NUMBERS!$C$3</f>
        <v>234.871748</v>
      </c>
      <c r="M23" s="4">
        <f>E23*NUMBERS!$C$3</f>
        <v>224.00580299999999</v>
      </c>
      <c r="N23" s="4">
        <f>F23*NUMBERS!$C$3</f>
        <v>34.778217999999995</v>
      </c>
      <c r="O23" s="4">
        <f>G23*NUMBERS!$C$3</f>
        <v>26.461634</v>
      </c>
      <c r="P23" s="4"/>
      <c r="Q23" s="2">
        <f>$A23*NUMBERS!$C$2/scan!D23*NUMBERS!$C$4</f>
        <v>0.16241618236796193</v>
      </c>
      <c r="R23" s="2">
        <f>$A23*NUMBERS!$C$2/scan!E23*NUMBERS!$C$4</f>
        <v>0.17029457337875306</v>
      </c>
      <c r="S23" s="2">
        <f>$A23*NUMBERS!$C$2/scan!F23*NUMBERS!$C$4</f>
        <v>1.0968639237424413</v>
      </c>
      <c r="T23" s="2">
        <f>$A23*NUMBERS!$C$2/scan!G23*NUMBERS!$C$4</f>
        <v>1.4415955060163708</v>
      </c>
    </row>
    <row r="24" spans="1:20" x14ac:dyDescent="0.2">
      <c r="I24" t="s">
        <v>51</v>
      </c>
      <c r="L24" s="4"/>
      <c r="M24" s="4"/>
      <c r="N24" s="4"/>
      <c r="O24" s="4"/>
      <c r="P24" s="4"/>
      <c r="Q24" s="2"/>
      <c r="R24" s="2"/>
      <c r="S24" s="2"/>
      <c r="T24" s="2"/>
    </row>
    <row r="25" spans="1:20" x14ac:dyDescent="0.2">
      <c r="A25">
        <v>10000000</v>
      </c>
      <c r="B25">
        <v>8</v>
      </c>
      <c r="C25">
        <v>0</v>
      </c>
      <c r="D25">
        <v>36875686</v>
      </c>
      <c r="E25">
        <v>25977329</v>
      </c>
      <c r="F25">
        <v>39445201</v>
      </c>
      <c r="G25">
        <v>26773221</v>
      </c>
      <c r="I25">
        <v>8</v>
      </c>
      <c r="J25" s="9">
        <v>0</v>
      </c>
      <c r="L25" s="4">
        <f>D25*NUMBERS!$C$3</f>
        <v>36.875686000000002</v>
      </c>
      <c r="M25" s="4">
        <f>E25*NUMBERS!$C$3</f>
        <v>25.977328999999997</v>
      </c>
      <c r="N25" s="4">
        <f>F25*NUMBERS!$C$3</f>
        <v>39.445200999999997</v>
      </c>
      <c r="O25" s="4">
        <f>G25*NUMBERS!$C$3</f>
        <v>26.773220999999999</v>
      </c>
      <c r="P25" s="4"/>
      <c r="Q25" s="2">
        <f>$A25*NUMBERS!$C$2/scan!D25*NUMBERS!$C$4</f>
        <v>1.0344749289884396</v>
      </c>
      <c r="R25" s="2">
        <f>$A25*NUMBERS!$C$2/scan!E25*NUMBERS!$C$4</f>
        <v>1.4684717068583149</v>
      </c>
      <c r="S25" s="2">
        <f>$A25*NUMBERS!$C$2/scan!F25*NUMBERS!$C$4</f>
        <v>0.96708780001526673</v>
      </c>
      <c r="T25" s="2">
        <f>$A25*NUMBERS!$C$2/scan!G25*NUMBERS!$C$4</f>
        <v>1.4248182038406958</v>
      </c>
    </row>
    <row r="26" spans="1:20" x14ac:dyDescent="0.2">
      <c r="A26">
        <v>10000000</v>
      </c>
      <c r="B26">
        <v>8</v>
      </c>
      <c r="C26" t="s">
        <v>18</v>
      </c>
      <c r="D26">
        <v>103297874</v>
      </c>
      <c r="E26">
        <v>89740491</v>
      </c>
      <c r="F26">
        <v>39597291</v>
      </c>
      <c r="G26">
        <v>26524797</v>
      </c>
      <c r="J26" s="9">
        <v>0.2</v>
      </c>
      <c r="L26" s="4">
        <f>D26*NUMBERS!$C$3</f>
        <v>103.29787399999999</v>
      </c>
      <c r="M26" s="4">
        <f>E26*NUMBERS!$C$3</f>
        <v>89.740490999999992</v>
      </c>
      <c r="N26" s="4">
        <f>F26*NUMBERS!$C$3</f>
        <v>39.597290999999998</v>
      </c>
      <c r="O26" s="4">
        <f>G26*NUMBERS!$C$3</f>
        <v>26.524797</v>
      </c>
      <c r="P26" s="4"/>
      <c r="Q26" s="2">
        <f>$A26*NUMBERS!$C$2/scan!D26*NUMBERS!$C$4</f>
        <v>0.36929097549723044</v>
      </c>
      <c r="R26" s="2">
        <f>$A26*NUMBERS!$C$2/scan!E26*NUMBERS!$C$4</f>
        <v>0.42508094430027132</v>
      </c>
      <c r="S26" s="2">
        <f>$A26*NUMBERS!$C$2/scan!F26*NUMBERS!$C$4</f>
        <v>0.96337329380057846</v>
      </c>
      <c r="T26" s="2">
        <f>$A26*NUMBERS!$C$2/scan!G26*NUMBERS!$C$4</f>
        <v>1.438162661763255</v>
      </c>
    </row>
    <row r="27" spans="1:20" x14ac:dyDescent="0.2">
      <c r="A27">
        <v>10000000</v>
      </c>
      <c r="B27">
        <v>8</v>
      </c>
      <c r="C27" t="s">
        <v>19</v>
      </c>
      <c r="D27">
        <v>172785568</v>
      </c>
      <c r="E27">
        <v>156828437</v>
      </c>
      <c r="F27">
        <v>41397514</v>
      </c>
      <c r="G27">
        <v>26688134</v>
      </c>
      <c r="J27" s="9">
        <v>0.4</v>
      </c>
      <c r="L27" s="4">
        <f>D27*NUMBERS!$C$3</f>
        <v>172.78556799999998</v>
      </c>
      <c r="M27" s="4">
        <f>E27*NUMBERS!$C$3</f>
        <v>156.82843699999998</v>
      </c>
      <c r="N27" s="4">
        <f>F27*NUMBERS!$C$3</f>
        <v>41.397514000000001</v>
      </c>
      <c r="O27" s="4">
        <f>G27*NUMBERS!$C$3</f>
        <v>26.688133999999998</v>
      </c>
      <c r="P27" s="4"/>
      <c r="Q27" s="2">
        <f>$A27*NUMBERS!$C$2/scan!D27*NUMBERS!$C$4</f>
        <v>0.22077638252895054</v>
      </c>
      <c r="R27" s="2">
        <f>$A27*NUMBERS!$C$2/scan!E27*NUMBERS!$C$4</f>
        <v>0.24324015074032779</v>
      </c>
      <c r="S27" s="2">
        <f>$A27*NUMBERS!$C$2/scan!F27*NUMBERS!$C$4</f>
        <v>0.92147979359944177</v>
      </c>
      <c r="T27" s="2">
        <f>$A27*NUMBERS!$C$2/scan!G27*NUMBERS!$C$4</f>
        <v>1.429360803428595</v>
      </c>
    </row>
    <row r="28" spans="1:20" x14ac:dyDescent="0.2">
      <c r="A28">
        <v>10000000</v>
      </c>
      <c r="B28">
        <v>8</v>
      </c>
      <c r="C28" t="s">
        <v>20</v>
      </c>
      <c r="D28">
        <v>213734889</v>
      </c>
      <c r="E28">
        <v>196306274</v>
      </c>
      <c r="F28">
        <v>39668850</v>
      </c>
      <c r="G28">
        <v>26361750</v>
      </c>
      <c r="J28" s="9">
        <v>0.6</v>
      </c>
      <c r="L28" s="4">
        <f>D28*NUMBERS!$C$3</f>
        <v>213.73488899999998</v>
      </c>
      <c r="M28" s="4">
        <f>E28*NUMBERS!$C$3</f>
        <v>196.306274</v>
      </c>
      <c r="N28" s="4">
        <f>F28*NUMBERS!$C$3</f>
        <v>39.668849999999999</v>
      </c>
      <c r="O28" s="4">
        <f>G28*NUMBERS!$C$3</f>
        <v>26.361749999999997</v>
      </c>
      <c r="P28" s="4"/>
      <c r="Q28" s="2">
        <f>$A28*NUMBERS!$C$2/scan!D28*NUMBERS!$C$4</f>
        <v>0.17847798660634201</v>
      </c>
      <c r="R28" s="2">
        <f>$A28*NUMBERS!$C$2/scan!E28*NUMBERS!$C$4</f>
        <v>0.19432375684666095</v>
      </c>
      <c r="S28" s="2">
        <f>$A28*NUMBERS!$C$2/scan!F28*NUMBERS!$C$4</f>
        <v>0.96163545593708932</v>
      </c>
      <c r="T28" s="2">
        <f>$A28*NUMBERS!$C$2/scan!G28*NUMBERS!$C$4</f>
        <v>1.4470576747086215</v>
      </c>
    </row>
    <row r="29" spans="1:20" x14ac:dyDescent="0.2">
      <c r="A29">
        <v>10000000</v>
      </c>
      <c r="B29">
        <v>8</v>
      </c>
      <c r="C29" t="s">
        <v>21</v>
      </c>
      <c r="D29">
        <v>222296603</v>
      </c>
      <c r="E29">
        <v>210850964</v>
      </c>
      <c r="F29">
        <v>39907981</v>
      </c>
      <c r="G29">
        <v>26666674</v>
      </c>
      <c r="J29" s="9">
        <v>0.8</v>
      </c>
      <c r="L29" s="4">
        <f>D29*NUMBERS!$C$3</f>
        <v>222.29660299999998</v>
      </c>
      <c r="M29" s="4">
        <f>E29*NUMBERS!$C$3</f>
        <v>210.85096399999998</v>
      </c>
      <c r="N29" s="4">
        <f>F29*NUMBERS!$C$3</f>
        <v>39.907980999999999</v>
      </c>
      <c r="O29" s="4">
        <f>G29*NUMBERS!$C$3</f>
        <v>26.666674</v>
      </c>
      <c r="P29" s="4"/>
      <c r="Q29" s="2">
        <f>$A29*NUMBERS!$C$2/scan!D29*NUMBERS!$C$4</f>
        <v>0.17160393879815611</v>
      </c>
      <c r="R29" s="2">
        <f>$A29*NUMBERS!$C$2/scan!E29*NUMBERS!$C$4</f>
        <v>0.18091912852838557</v>
      </c>
      <c r="S29" s="2">
        <f>$A29*NUMBERS!$C$2/scan!F29*NUMBERS!$C$4</f>
        <v>0.95587327898772922</v>
      </c>
      <c r="T29" s="2">
        <f>$A29*NUMBERS!$C$2/scan!G29*NUMBERS!$C$4</f>
        <v>1.4305110812188278</v>
      </c>
    </row>
    <row r="30" spans="1:20" x14ac:dyDescent="0.2">
      <c r="A30">
        <v>10000000</v>
      </c>
      <c r="B30">
        <v>8</v>
      </c>
      <c r="C30">
        <v>1</v>
      </c>
      <c r="D30">
        <v>235034467</v>
      </c>
      <c r="E30">
        <v>226356294</v>
      </c>
      <c r="F30">
        <v>40309652</v>
      </c>
      <c r="G30">
        <v>26685658</v>
      </c>
      <c r="J30" s="9">
        <v>1</v>
      </c>
      <c r="L30" s="4">
        <f>D30*NUMBERS!$C$3</f>
        <v>235.03446699999998</v>
      </c>
      <c r="M30" s="4">
        <f>E30*NUMBERS!$C$3</f>
        <v>226.35629399999999</v>
      </c>
      <c r="N30" s="4">
        <f>F30*NUMBERS!$C$3</f>
        <v>40.309652</v>
      </c>
      <c r="O30" s="4">
        <f>G30*NUMBERS!$C$3</f>
        <v>26.685658</v>
      </c>
      <c r="P30" s="4"/>
      <c r="Q30" s="2">
        <f>$A30*NUMBERS!$C$2/scan!D30*NUMBERS!$C$4</f>
        <v>0.16230373843956256</v>
      </c>
      <c r="R30" s="2">
        <f>$A30*NUMBERS!$C$2/scan!E30*NUMBERS!$C$4</f>
        <v>0.16852622907958548</v>
      </c>
      <c r="S30" s="2">
        <f>$A30*NUMBERS!$C$2/scan!F30*NUMBERS!$C$4</f>
        <v>0.94634834992497574</v>
      </c>
      <c r="T30" s="2">
        <f>$A30*NUMBERS!$C$2/scan!G30*NUMBERS!$C$4</f>
        <v>1.4294934251293334</v>
      </c>
    </row>
    <row r="31" spans="1:20" x14ac:dyDescent="0.2">
      <c r="I31" t="s">
        <v>51</v>
      </c>
      <c r="L31" s="4"/>
      <c r="M31" s="4"/>
      <c r="N31" s="4"/>
      <c r="O31" s="4"/>
      <c r="P31" s="4"/>
      <c r="Q31" s="2"/>
      <c r="R31" s="2"/>
      <c r="S31" s="2"/>
      <c r="T31" s="2"/>
    </row>
    <row r="32" spans="1:20" x14ac:dyDescent="0.2">
      <c r="A32">
        <v>10000000</v>
      </c>
      <c r="B32">
        <v>16</v>
      </c>
      <c r="C32">
        <v>0</v>
      </c>
      <c r="D32">
        <v>56076373</v>
      </c>
      <c r="E32">
        <v>25772216</v>
      </c>
      <c r="F32">
        <v>57805982</v>
      </c>
      <c r="G32">
        <v>26310496</v>
      </c>
      <c r="I32">
        <v>16</v>
      </c>
      <c r="J32" s="9">
        <v>0</v>
      </c>
      <c r="L32" s="4">
        <f>D32*NUMBERS!$C$3</f>
        <v>56.076372999999997</v>
      </c>
      <c r="M32" s="4">
        <f>E32*NUMBERS!$C$3</f>
        <v>25.772216</v>
      </c>
      <c r="N32" s="4">
        <f>F32*NUMBERS!$C$3</f>
        <v>57.805982</v>
      </c>
      <c r="O32" s="4">
        <f>G32*NUMBERS!$C$3</f>
        <v>26.310496000000001</v>
      </c>
      <c r="P32" s="4"/>
      <c r="Q32" s="2">
        <f>$A32*NUMBERS!$C$2/scan!D32*NUMBERS!$C$4</f>
        <v>0.68026818810571077</v>
      </c>
      <c r="R32" s="2">
        <f>$A32*NUMBERS!$C$2/scan!E32*NUMBERS!$C$4</f>
        <v>1.4801588135164629</v>
      </c>
      <c r="S32" s="2">
        <f>$A32*NUMBERS!$C$2/scan!F32*NUMBERS!$C$4</f>
        <v>0.65991392822026618</v>
      </c>
      <c r="T32" s="2">
        <f>$A32*NUMBERS!$C$2/scan!G32*NUMBERS!$C$4</f>
        <v>1.449876606516654</v>
      </c>
    </row>
    <row r="33" spans="1:20" x14ac:dyDescent="0.2">
      <c r="A33">
        <v>10000000</v>
      </c>
      <c r="B33">
        <v>16</v>
      </c>
      <c r="C33" t="s">
        <v>18</v>
      </c>
      <c r="D33">
        <v>115886324</v>
      </c>
      <c r="E33">
        <v>88944036</v>
      </c>
      <c r="F33">
        <v>58000963</v>
      </c>
      <c r="G33">
        <v>26386270</v>
      </c>
      <c r="J33" s="9">
        <v>0.2</v>
      </c>
      <c r="L33" s="4">
        <f>D33*NUMBERS!$C$3</f>
        <v>115.88632399999999</v>
      </c>
      <c r="M33" s="4">
        <f>E33*NUMBERS!$C$3</f>
        <v>88.944035999999997</v>
      </c>
      <c r="N33" s="4">
        <f>F33*NUMBERS!$C$3</f>
        <v>58.000962999999999</v>
      </c>
      <c r="O33" s="4">
        <f>G33*NUMBERS!$C$3</f>
        <v>26.38627</v>
      </c>
      <c r="P33" s="4"/>
      <c r="Q33" s="2">
        <f>$A33*NUMBERS!$C$2/scan!D33*NUMBERS!$C$4</f>
        <v>0.32917579348060083</v>
      </c>
      <c r="R33" s="2">
        <f>$A33*NUMBERS!$C$2/scan!E33*NUMBERS!$C$4</f>
        <v>0.42888735852114918</v>
      </c>
      <c r="S33" s="2">
        <f>$A33*NUMBERS!$C$2/scan!F33*NUMBERS!$C$4</f>
        <v>0.65769550509445851</v>
      </c>
      <c r="T33" s="2">
        <f>$A33*NUMBERS!$C$2/scan!G33*NUMBERS!$C$4</f>
        <v>1.4457129657299044</v>
      </c>
    </row>
    <row r="34" spans="1:20" x14ac:dyDescent="0.2">
      <c r="A34">
        <v>10000000</v>
      </c>
      <c r="B34">
        <v>16</v>
      </c>
      <c r="C34" t="s">
        <v>19</v>
      </c>
      <c r="D34">
        <v>182235158</v>
      </c>
      <c r="E34">
        <v>155383479</v>
      </c>
      <c r="F34">
        <v>58105617</v>
      </c>
      <c r="G34">
        <v>26602347</v>
      </c>
      <c r="J34" s="9">
        <v>0.4</v>
      </c>
      <c r="L34" s="4">
        <f>D34*NUMBERS!$C$3</f>
        <v>182.23515799999998</v>
      </c>
      <c r="M34" s="4">
        <f>E34*NUMBERS!$C$3</f>
        <v>155.38347899999999</v>
      </c>
      <c r="N34" s="4">
        <f>F34*NUMBERS!$C$3</f>
        <v>58.105616999999995</v>
      </c>
      <c r="O34" s="4">
        <f>G34*NUMBERS!$C$3</f>
        <v>26.602346999999998</v>
      </c>
      <c r="P34" s="4"/>
      <c r="Q34" s="2">
        <f>$A34*NUMBERS!$C$2/scan!D34*NUMBERS!$C$4</f>
        <v>0.20932828261520206</v>
      </c>
      <c r="R34" s="2">
        <f>$A34*NUMBERS!$C$2/scan!E34*NUMBERS!$C$4</f>
        <v>0.24550211452177617</v>
      </c>
      <c r="S34" s="2">
        <f>$A34*NUMBERS!$C$2/scan!F34*NUMBERS!$C$4</f>
        <v>0.65651093002334016</v>
      </c>
      <c r="T34" s="2">
        <f>$A34*NUMBERS!$C$2/scan!G34*NUMBERS!$C$4</f>
        <v>1.4339701927897563</v>
      </c>
    </row>
    <row r="35" spans="1:20" x14ac:dyDescent="0.2">
      <c r="A35">
        <v>10000000</v>
      </c>
      <c r="B35">
        <v>16</v>
      </c>
      <c r="C35" t="s">
        <v>20</v>
      </c>
      <c r="D35">
        <v>217263884</v>
      </c>
      <c r="E35">
        <v>195075047</v>
      </c>
      <c r="F35">
        <v>59093092</v>
      </c>
      <c r="G35">
        <v>26507104</v>
      </c>
      <c r="J35" s="9">
        <v>0.6</v>
      </c>
      <c r="L35" s="4">
        <f>D35*NUMBERS!$C$3</f>
        <v>217.26388399999999</v>
      </c>
      <c r="M35" s="4">
        <f>E35*NUMBERS!$C$3</f>
        <v>195.07504699999998</v>
      </c>
      <c r="N35" s="4">
        <f>F35*NUMBERS!$C$3</f>
        <v>59.093091999999999</v>
      </c>
      <c r="O35" s="4">
        <f>G35*NUMBERS!$C$3</f>
        <v>26.507103999999998</v>
      </c>
      <c r="P35" s="4"/>
      <c r="Q35" s="2">
        <f>$A35*NUMBERS!$C$2/scan!D35*NUMBERS!$C$4</f>
        <v>0.17557898696246266</v>
      </c>
      <c r="R35" s="2">
        <f>$A35*NUMBERS!$C$2/scan!E35*NUMBERS!$C$4</f>
        <v>0.19555024203710689</v>
      </c>
      <c r="S35" s="2">
        <f>$A35*NUMBERS!$C$2/scan!F35*NUMBERS!$C$4</f>
        <v>0.64554030539221063</v>
      </c>
      <c r="T35" s="2">
        <f>$A35*NUMBERS!$C$2/scan!G35*NUMBERS!$C$4</f>
        <v>1.439122608650496</v>
      </c>
    </row>
    <row r="36" spans="1:20" x14ac:dyDescent="0.2">
      <c r="A36">
        <v>10000000</v>
      </c>
      <c r="B36">
        <v>16</v>
      </c>
      <c r="C36" t="s">
        <v>21</v>
      </c>
      <c r="D36">
        <v>223981123</v>
      </c>
      <c r="E36">
        <v>209195391</v>
      </c>
      <c r="F36">
        <v>58318401</v>
      </c>
      <c r="G36">
        <v>26726431</v>
      </c>
      <c r="J36" s="9">
        <v>0.8</v>
      </c>
      <c r="L36" s="4">
        <f>D36*NUMBERS!$C$3</f>
        <v>223.981123</v>
      </c>
      <c r="M36" s="4">
        <f>E36*NUMBERS!$C$3</f>
        <v>209.195391</v>
      </c>
      <c r="N36" s="4">
        <f>F36*NUMBERS!$C$3</f>
        <v>58.318400999999994</v>
      </c>
      <c r="O36" s="4">
        <f>G36*NUMBERS!$C$3</f>
        <v>26.726430999999998</v>
      </c>
      <c r="P36" s="4"/>
      <c r="Q36" s="2">
        <f>$A36*NUMBERS!$C$2/scan!D36*NUMBERS!$C$4</f>
        <v>0.17031333777288901</v>
      </c>
      <c r="R36" s="2">
        <f>$A36*NUMBERS!$C$2/scan!E36*NUMBERS!$C$4</f>
        <v>0.18235092309586304</v>
      </c>
      <c r="S36" s="2">
        <f>$A36*NUMBERS!$C$2/scan!F36*NUMBERS!$C$4</f>
        <v>0.6541155450446936</v>
      </c>
      <c r="T36" s="2">
        <f>$A36*NUMBERS!$C$2/scan!G36*NUMBERS!$C$4</f>
        <v>1.4273126350559115</v>
      </c>
    </row>
    <row r="37" spans="1:20" x14ac:dyDescent="0.2">
      <c r="A37">
        <v>10000000</v>
      </c>
      <c r="B37">
        <v>16</v>
      </c>
      <c r="C37">
        <v>1</v>
      </c>
      <c r="D37">
        <v>237680085</v>
      </c>
      <c r="E37">
        <v>226339716</v>
      </c>
      <c r="F37">
        <v>58561593</v>
      </c>
      <c r="G37">
        <v>26598062</v>
      </c>
      <c r="J37" s="9">
        <v>1</v>
      </c>
      <c r="L37" s="4">
        <f>D37*NUMBERS!$C$3</f>
        <v>237.68008499999999</v>
      </c>
      <c r="M37" s="4">
        <f>E37*NUMBERS!$C$3</f>
        <v>226.33971599999998</v>
      </c>
      <c r="N37" s="4">
        <f>F37*NUMBERS!$C$3</f>
        <v>58.561592999999995</v>
      </c>
      <c r="O37" s="4">
        <f>G37*NUMBERS!$C$3</f>
        <v>26.598061999999999</v>
      </c>
      <c r="P37" s="4"/>
      <c r="Q37" s="2">
        <f>$A37*NUMBERS!$C$2/scan!D37*NUMBERS!$C$4</f>
        <v>0.16049713486197215</v>
      </c>
      <c r="R37" s="2">
        <f>$A37*NUMBERS!$C$2/scan!E37*NUMBERS!$C$4</f>
        <v>0.16853857259523117</v>
      </c>
      <c r="S37" s="2">
        <f>$A37*NUMBERS!$C$2/scan!F37*NUMBERS!$C$4</f>
        <v>0.65139916286515631</v>
      </c>
      <c r="T37" s="2">
        <f>$A37*NUMBERS!$C$2/scan!G37*NUMBERS!$C$4</f>
        <v>1.4342012082026878</v>
      </c>
    </row>
    <row r="38" spans="1:20" x14ac:dyDescent="0.2">
      <c r="I38" t="s">
        <v>51</v>
      </c>
      <c r="L38" s="4"/>
      <c r="M38" s="4"/>
      <c r="N38" s="4"/>
      <c r="O38" s="4"/>
      <c r="P38" s="4"/>
      <c r="Q38" s="2"/>
      <c r="R38" s="2"/>
      <c r="S38" s="2"/>
      <c r="T38" s="2"/>
    </row>
    <row r="39" spans="1:20" x14ac:dyDescent="0.2">
      <c r="A39">
        <v>10000000</v>
      </c>
      <c r="B39">
        <v>32</v>
      </c>
      <c r="C39">
        <v>0</v>
      </c>
      <c r="D39">
        <v>124306851</v>
      </c>
      <c r="E39">
        <v>25670033</v>
      </c>
      <c r="F39">
        <v>126254482</v>
      </c>
      <c r="G39">
        <v>26502765</v>
      </c>
      <c r="I39">
        <v>32</v>
      </c>
      <c r="J39" s="9">
        <v>0</v>
      </c>
      <c r="L39" s="4">
        <f>D39*NUMBERS!$C$3</f>
        <v>124.30685099999999</v>
      </c>
      <c r="M39" s="4">
        <f>E39*NUMBERS!$C$3</f>
        <v>25.670033</v>
      </c>
      <c r="N39" s="4">
        <f>F39*NUMBERS!$C$3</f>
        <v>126.254482</v>
      </c>
      <c r="O39" s="4">
        <f>G39*NUMBERS!$C$3</f>
        <v>26.502765</v>
      </c>
      <c r="P39" s="4"/>
      <c r="Q39" s="2">
        <f>$A39*NUMBERS!$C$2/scan!D39*NUMBERS!$C$4</f>
        <v>0.30687747577364022</v>
      </c>
      <c r="R39" s="2">
        <f>$A39*NUMBERS!$C$2/scan!E39*NUMBERS!$C$4</f>
        <v>1.4860507836608545</v>
      </c>
      <c r="S39" s="2">
        <f>$A39*NUMBERS!$C$2/scan!F39*NUMBERS!$C$4</f>
        <v>0.30214351246754156</v>
      </c>
      <c r="T39" s="2">
        <f>$A39*NUMBERS!$C$2/scan!G39*NUMBERS!$C$4</f>
        <v>1.4393582200291177</v>
      </c>
    </row>
    <row r="40" spans="1:20" x14ac:dyDescent="0.2">
      <c r="A40">
        <v>10000000</v>
      </c>
      <c r="B40">
        <v>32</v>
      </c>
      <c r="C40" t="s">
        <v>18</v>
      </c>
      <c r="D40">
        <v>173435530</v>
      </c>
      <c r="E40">
        <v>90656203</v>
      </c>
      <c r="F40">
        <v>127155644</v>
      </c>
      <c r="G40">
        <v>26498719</v>
      </c>
      <c r="J40" s="9">
        <v>0.2</v>
      </c>
      <c r="L40" s="4">
        <f>D40*NUMBERS!$C$3</f>
        <v>173.43553</v>
      </c>
      <c r="M40" s="4">
        <f>E40*NUMBERS!$C$3</f>
        <v>90.656202999999991</v>
      </c>
      <c r="N40" s="4">
        <f>F40*NUMBERS!$C$3</f>
        <v>127.155644</v>
      </c>
      <c r="O40" s="4">
        <f>G40*NUMBERS!$C$3</f>
        <v>26.498718999999998</v>
      </c>
      <c r="P40" s="4"/>
      <c r="Q40" s="2">
        <f>$A40*NUMBERS!$C$2/scan!D40*NUMBERS!$C$4</f>
        <v>0.21994900731268846</v>
      </c>
      <c r="R40" s="2">
        <f>$A40*NUMBERS!$C$2/scan!E40*NUMBERS!$C$4</f>
        <v>0.42078723125267004</v>
      </c>
      <c r="S40" s="2">
        <f>$A40*NUMBERS!$C$2/scan!F40*NUMBERS!$C$4</f>
        <v>0.30000219774947623</v>
      </c>
      <c r="T40" s="2">
        <f>$A40*NUMBERS!$C$2/scan!G40*NUMBERS!$C$4</f>
        <v>1.4395779907794788</v>
      </c>
    </row>
    <row r="41" spans="1:20" x14ac:dyDescent="0.2">
      <c r="A41">
        <v>10000000</v>
      </c>
      <c r="B41">
        <v>32</v>
      </c>
      <c r="C41" t="s">
        <v>19</v>
      </c>
      <c r="D41">
        <v>234321832</v>
      </c>
      <c r="E41">
        <v>156829373</v>
      </c>
      <c r="F41">
        <v>126686866</v>
      </c>
      <c r="G41">
        <v>26486197</v>
      </c>
      <c r="J41" s="9">
        <v>0.4</v>
      </c>
      <c r="L41" s="4">
        <f>D41*NUMBERS!$C$3</f>
        <v>234.321832</v>
      </c>
      <c r="M41" s="4">
        <f>E41*NUMBERS!$C$3</f>
        <v>156.829373</v>
      </c>
      <c r="N41" s="4">
        <f>F41*NUMBERS!$C$3</f>
        <v>126.68686599999999</v>
      </c>
      <c r="O41" s="4">
        <f>G41*NUMBERS!$C$3</f>
        <v>26.486196999999997</v>
      </c>
      <c r="P41" s="4"/>
      <c r="Q41" s="2">
        <f>$A41*NUMBERS!$C$2/scan!D41*NUMBERS!$C$4</f>
        <v>0.16279734726660042</v>
      </c>
      <c r="R41" s="2">
        <f>$A41*NUMBERS!$C$2/scan!E41*NUMBERS!$C$4</f>
        <v>0.24323869901749848</v>
      </c>
      <c r="S41" s="2">
        <f>$A41*NUMBERS!$C$2/scan!F41*NUMBERS!$C$4</f>
        <v>0.30111229254222771</v>
      </c>
      <c r="T41" s="2">
        <f>$A41*NUMBERS!$C$2/scan!G41*NUMBERS!$C$4</f>
        <v>1.4402585866234401</v>
      </c>
    </row>
    <row r="42" spans="1:20" x14ac:dyDescent="0.2">
      <c r="A42">
        <v>10000000</v>
      </c>
      <c r="B42">
        <v>32</v>
      </c>
      <c r="C42" t="s">
        <v>20</v>
      </c>
      <c r="D42">
        <v>256131521</v>
      </c>
      <c r="E42">
        <v>195561748</v>
      </c>
      <c r="F42">
        <v>128359093</v>
      </c>
      <c r="G42">
        <v>26776239</v>
      </c>
      <c r="J42" s="9">
        <v>0.6</v>
      </c>
      <c r="L42" s="4">
        <f>D42*NUMBERS!$C$3</f>
        <v>256.13152099999996</v>
      </c>
      <c r="M42" s="4">
        <f>E42*NUMBERS!$C$3</f>
        <v>195.56174799999999</v>
      </c>
      <c r="N42" s="4">
        <f>F42*NUMBERS!$C$3</f>
        <v>128.359093</v>
      </c>
      <c r="O42" s="4">
        <f>G42*NUMBERS!$C$3</f>
        <v>26.776239</v>
      </c>
      <c r="P42" s="4"/>
      <c r="Q42" s="2">
        <f>$A42*NUMBERS!$C$2/scan!D42*NUMBERS!$C$4</f>
        <v>0.14893509595115395</v>
      </c>
      <c r="R42" s="2">
        <f>$A42*NUMBERS!$C$2/scan!E42*NUMBERS!$C$4</f>
        <v>0.19506356967237787</v>
      </c>
      <c r="S42" s="2">
        <f>$A42*NUMBERS!$C$2/scan!F42*NUMBERS!$C$4</f>
        <v>0.29718948431841913</v>
      </c>
      <c r="T42" s="2">
        <f>$A42*NUMBERS!$C$2/scan!G42*NUMBERS!$C$4</f>
        <v>1.4246576099148951</v>
      </c>
    </row>
    <row r="43" spans="1:20" x14ac:dyDescent="0.2">
      <c r="A43">
        <v>10000000</v>
      </c>
      <c r="B43">
        <v>32</v>
      </c>
      <c r="C43" t="s">
        <v>21</v>
      </c>
      <c r="D43">
        <v>257133990</v>
      </c>
      <c r="E43">
        <v>209458320</v>
      </c>
      <c r="F43">
        <v>124892499</v>
      </c>
      <c r="G43">
        <v>26580194</v>
      </c>
      <c r="J43" s="9">
        <v>0.8</v>
      </c>
      <c r="L43" s="4">
        <f>D43*NUMBERS!$C$3</f>
        <v>257.13398999999998</v>
      </c>
      <c r="M43" s="4">
        <f>E43*NUMBERS!$C$3</f>
        <v>209.45831999999999</v>
      </c>
      <c r="N43" s="4">
        <f>F43*NUMBERS!$C$3</f>
        <v>124.892499</v>
      </c>
      <c r="O43" s="4">
        <f>G43*NUMBERS!$C$3</f>
        <v>26.580193999999999</v>
      </c>
      <c r="P43" s="4"/>
      <c r="Q43" s="2">
        <f>$A43*NUMBERS!$C$2/scan!D43*NUMBERS!$C$4</f>
        <v>0.14835445386372295</v>
      </c>
      <c r="R43" s="2">
        <f>$A43*NUMBERS!$C$2/scan!E43*NUMBERS!$C$4</f>
        <v>0.18212202148976467</v>
      </c>
      <c r="S43" s="2">
        <f>$A43*NUMBERS!$C$2/scan!F43*NUMBERS!$C$4</f>
        <v>0.30543846076976972</v>
      </c>
      <c r="T43" s="2">
        <f>$A43*NUMBERS!$C$2/scan!G43*NUMBERS!$C$4</f>
        <v>1.4351653210751585</v>
      </c>
    </row>
    <row r="44" spans="1:20" x14ac:dyDescent="0.2">
      <c r="A44">
        <v>10000000</v>
      </c>
      <c r="B44">
        <v>32</v>
      </c>
      <c r="C44">
        <v>1</v>
      </c>
      <c r="D44">
        <v>269966726</v>
      </c>
      <c r="E44">
        <v>225538834</v>
      </c>
      <c r="F44">
        <v>125442063</v>
      </c>
      <c r="G44">
        <v>26622198</v>
      </c>
      <c r="J44" s="9">
        <v>1</v>
      </c>
      <c r="L44" s="4">
        <f>D44*NUMBERS!$C$3</f>
        <v>269.96672599999999</v>
      </c>
      <c r="M44" s="4">
        <f>E44*NUMBERS!$C$3</f>
        <v>225.53883399999998</v>
      </c>
      <c r="N44" s="4">
        <f>F44*NUMBERS!$C$3</f>
        <v>125.44206299999999</v>
      </c>
      <c r="O44" s="4">
        <f>G44*NUMBERS!$C$3</f>
        <v>26.622197999999997</v>
      </c>
      <c r="P44" s="4"/>
      <c r="Q44" s="2">
        <f>$A44*NUMBERS!$C$2/scan!D44*NUMBERS!$C$4</f>
        <v>0.14130249761316882</v>
      </c>
      <c r="R44" s="2">
        <f>$A44*NUMBERS!$C$2/scan!E44*NUMBERS!$C$4</f>
        <v>0.16913704828433226</v>
      </c>
      <c r="S44" s="2">
        <f>$A44*NUMBERS!$C$2/scan!F44*NUMBERS!$C$4</f>
        <v>0.30410032921931457</v>
      </c>
      <c r="T44" s="2">
        <f>$A44*NUMBERS!$C$2/scan!G44*NUMBERS!$C$4</f>
        <v>1.4329009444017358</v>
      </c>
    </row>
    <row r="45" spans="1:20" x14ac:dyDescent="0.2">
      <c r="I45" t="s">
        <v>51</v>
      </c>
      <c r="L45" s="4"/>
      <c r="M45" s="4"/>
      <c r="N45" s="4"/>
      <c r="O45" s="4"/>
      <c r="P45" s="4"/>
      <c r="Q45" s="2"/>
      <c r="R45" s="2"/>
      <c r="S45" s="2"/>
      <c r="T45" s="2"/>
    </row>
    <row r="46" spans="1:20" x14ac:dyDescent="0.2">
      <c r="A46">
        <v>10000000</v>
      </c>
      <c r="B46">
        <v>64</v>
      </c>
      <c r="C46">
        <v>0</v>
      </c>
      <c r="D46">
        <v>160994256</v>
      </c>
      <c r="E46">
        <v>25644312</v>
      </c>
      <c r="F46">
        <v>162624404</v>
      </c>
      <c r="G46">
        <v>26534248</v>
      </c>
      <c r="I46">
        <v>64</v>
      </c>
      <c r="J46" s="9">
        <v>0</v>
      </c>
      <c r="L46" s="4">
        <f>D46*NUMBERS!$C$3</f>
        <v>160.99425599999998</v>
      </c>
      <c r="M46" s="4">
        <f>E46*NUMBERS!$C$3</f>
        <v>25.644311999999999</v>
      </c>
      <c r="N46" s="4">
        <f>F46*NUMBERS!$C$3</f>
        <v>162.624404</v>
      </c>
      <c r="O46" s="4">
        <f>G46*NUMBERS!$C$3</f>
        <v>26.534247999999998</v>
      </c>
      <c r="P46" s="4"/>
      <c r="Q46" s="2">
        <f>$A46*NUMBERS!$C$2/scan!D46*NUMBERS!$C$4</f>
        <v>0.23694617189479106</v>
      </c>
      <c r="R46" s="2">
        <f>$A46*NUMBERS!$C$2/scan!E46*NUMBERS!$C$4</f>
        <v>1.4875412784031796</v>
      </c>
      <c r="S46" s="2">
        <f>$A46*NUMBERS!$C$2/scan!F46*NUMBERS!$C$4</f>
        <v>0.23457102204814229</v>
      </c>
      <c r="T46" s="2">
        <f>$A46*NUMBERS!$C$2/scan!G46*NUMBERS!$C$4</f>
        <v>1.4376504152765135</v>
      </c>
    </row>
    <row r="47" spans="1:20" x14ac:dyDescent="0.2">
      <c r="A47">
        <v>10000000</v>
      </c>
      <c r="B47">
        <v>64</v>
      </c>
      <c r="C47" t="s">
        <v>18</v>
      </c>
      <c r="D47">
        <v>222842769</v>
      </c>
      <c r="E47">
        <v>88638780</v>
      </c>
      <c r="F47">
        <v>163248584</v>
      </c>
      <c r="G47">
        <v>26694571</v>
      </c>
      <c r="J47" s="9">
        <v>0.2</v>
      </c>
      <c r="L47" s="4">
        <f>D47*NUMBERS!$C$3</f>
        <v>222.842769</v>
      </c>
      <c r="M47" s="4">
        <f>E47*NUMBERS!$C$3</f>
        <v>88.638779999999997</v>
      </c>
      <c r="N47" s="4">
        <f>F47*NUMBERS!$C$3</f>
        <v>163.24858399999999</v>
      </c>
      <c r="O47" s="4">
        <f>G47*NUMBERS!$C$3</f>
        <v>26.694571</v>
      </c>
      <c r="P47" s="4"/>
      <c r="Q47" s="2">
        <f>$A47*NUMBERS!$C$2/scan!D47*NUMBERS!$C$4</f>
        <v>0.17118335419826883</v>
      </c>
      <c r="R47" s="2">
        <f>$A47*NUMBERS!$C$2/scan!E47*NUMBERS!$C$4</f>
        <v>0.43036436936801248</v>
      </c>
      <c r="S47" s="2">
        <f>$A47*NUMBERS!$C$2/scan!F47*NUMBERS!$C$4</f>
        <v>0.23367414112608781</v>
      </c>
      <c r="T47" s="2">
        <f>$A47*NUMBERS!$C$2/scan!G47*NUMBERS!$C$4</f>
        <v>1.4290161342637797</v>
      </c>
    </row>
    <row r="48" spans="1:20" x14ac:dyDescent="0.2">
      <c r="A48">
        <v>10000000</v>
      </c>
      <c r="B48">
        <v>64</v>
      </c>
      <c r="C48" t="s">
        <v>19</v>
      </c>
      <c r="D48">
        <v>320462867</v>
      </c>
      <c r="E48">
        <v>155404040</v>
      </c>
      <c r="F48">
        <v>164382090</v>
      </c>
      <c r="G48">
        <v>26458537</v>
      </c>
      <c r="J48" s="9">
        <v>0.4</v>
      </c>
      <c r="L48" s="4">
        <f>D48*NUMBERS!$C$3</f>
        <v>320.46286699999996</v>
      </c>
      <c r="M48" s="4">
        <f>E48*NUMBERS!$C$3</f>
        <v>155.40403999999998</v>
      </c>
      <c r="N48" s="4">
        <f>F48*NUMBERS!$C$3</f>
        <v>164.38209000000001</v>
      </c>
      <c r="O48" s="4">
        <f>G48*NUMBERS!$C$3</f>
        <v>26.458537</v>
      </c>
      <c r="P48" s="4"/>
      <c r="Q48" s="2">
        <f>$A48*NUMBERS!$C$2/scan!D48*NUMBERS!$C$4</f>
        <v>0.1190371072110829</v>
      </c>
      <c r="R48" s="2">
        <f>$A48*NUMBERS!$C$2/scan!E48*NUMBERS!$C$4</f>
        <v>0.24546963294036628</v>
      </c>
      <c r="S48" s="2">
        <f>$A48*NUMBERS!$C$2/scan!F48*NUMBERS!$C$4</f>
        <v>0.23206282786798732</v>
      </c>
      <c r="T48" s="2">
        <f>$A48*NUMBERS!$C$2/scan!G48*NUMBERS!$C$4</f>
        <v>1.4417642463092348</v>
      </c>
    </row>
    <row r="49" spans="1:20" x14ac:dyDescent="0.2">
      <c r="A49">
        <v>10000000</v>
      </c>
      <c r="B49">
        <v>64</v>
      </c>
      <c r="C49" t="s">
        <v>20</v>
      </c>
      <c r="D49">
        <v>407019422</v>
      </c>
      <c r="E49">
        <v>194943455</v>
      </c>
      <c r="F49">
        <v>161634369</v>
      </c>
      <c r="G49">
        <v>26424107</v>
      </c>
      <c r="J49" s="9">
        <v>0.6</v>
      </c>
      <c r="L49" s="4">
        <f>D49*NUMBERS!$C$3</f>
        <v>407.01942199999996</v>
      </c>
      <c r="M49" s="4">
        <f>E49*NUMBERS!$C$3</f>
        <v>194.943455</v>
      </c>
      <c r="N49" s="4">
        <f>F49*NUMBERS!$C$3</f>
        <v>161.63436899999999</v>
      </c>
      <c r="O49" s="4">
        <f>G49*NUMBERS!$C$3</f>
        <v>26.424106999999999</v>
      </c>
      <c r="P49" s="4"/>
      <c r="Q49" s="2">
        <f>$A49*NUMBERS!$C$2/scan!D49*NUMBERS!$C$4</f>
        <v>9.3722733103999145E-2</v>
      </c>
      <c r="R49" s="2">
        <f>$A49*NUMBERS!$C$2/scan!E49*NUMBERS!$C$4</f>
        <v>0.19568224363444262</v>
      </c>
      <c r="S49" s="2">
        <f>$A49*NUMBERS!$C$2/scan!F49*NUMBERS!$C$4</f>
        <v>0.23600780509898858</v>
      </c>
      <c r="T49" s="2">
        <f>$A49*NUMBERS!$C$2/scan!G49*NUMBERS!$C$4</f>
        <v>1.4436428317615426</v>
      </c>
    </row>
    <row r="50" spans="1:20" x14ac:dyDescent="0.2">
      <c r="A50">
        <v>10000000</v>
      </c>
      <c r="B50">
        <v>64</v>
      </c>
      <c r="C50" t="s">
        <v>21</v>
      </c>
      <c r="D50">
        <v>420002404</v>
      </c>
      <c r="E50">
        <v>210084705</v>
      </c>
      <c r="F50">
        <v>164673194</v>
      </c>
      <c r="G50">
        <v>26737465</v>
      </c>
      <c r="J50" s="9">
        <v>0.8</v>
      </c>
      <c r="L50" s="4">
        <f>D50*NUMBERS!$C$3</f>
        <v>420.00240399999996</v>
      </c>
      <c r="M50" s="4">
        <f>E50*NUMBERS!$C$3</f>
        <v>210.08470499999999</v>
      </c>
      <c r="N50" s="4">
        <f>F50*NUMBERS!$C$3</f>
        <v>164.673194</v>
      </c>
      <c r="O50" s="4">
        <f>G50*NUMBERS!$C$3</f>
        <v>26.737465</v>
      </c>
      <c r="P50" s="4"/>
      <c r="Q50" s="2">
        <f>$A50*NUMBERS!$C$2/scan!D50*NUMBERS!$C$4</f>
        <v>9.0825605503558018E-2</v>
      </c>
      <c r="R50" s="2">
        <f>$A50*NUMBERS!$C$2/scan!E50*NUMBERS!$C$4</f>
        <v>0.18157900955355127</v>
      </c>
      <c r="S50" s="2">
        <f>$A50*NUMBERS!$C$2/scan!F50*NUMBERS!$C$4</f>
        <v>0.23165259463085414</v>
      </c>
      <c r="T50" s="2">
        <f>$A50*NUMBERS!$C$2/scan!G50*NUMBERS!$C$4</f>
        <v>1.4267236125881793</v>
      </c>
    </row>
    <row r="51" spans="1:20" x14ac:dyDescent="0.2">
      <c r="A51">
        <v>10000000</v>
      </c>
      <c r="B51">
        <v>64</v>
      </c>
      <c r="C51">
        <v>1</v>
      </c>
      <c r="D51">
        <v>424738609</v>
      </c>
      <c r="E51">
        <v>225665558</v>
      </c>
      <c r="F51">
        <v>164194759</v>
      </c>
      <c r="G51">
        <v>26806277</v>
      </c>
      <c r="J51" s="9">
        <v>1</v>
      </c>
      <c r="L51" s="4">
        <f>D51*NUMBERS!$C$3</f>
        <v>424.738609</v>
      </c>
      <c r="M51" s="4">
        <f>E51*NUMBERS!$C$3</f>
        <v>225.66555799999998</v>
      </c>
      <c r="N51" s="4">
        <f>F51*NUMBERS!$C$3</f>
        <v>164.194759</v>
      </c>
      <c r="O51" s="4">
        <f>G51*NUMBERS!$C$3</f>
        <v>26.806276999999998</v>
      </c>
      <c r="P51" s="4"/>
      <c r="Q51" s="2">
        <f>$A51*NUMBERS!$C$2/scan!D51*NUMBERS!$C$4</f>
        <v>8.9812820986683597E-2</v>
      </c>
      <c r="R51" s="2">
        <f>$A51*NUMBERS!$C$2/scan!E51*NUMBERS!$C$4</f>
        <v>0.16904206824618759</v>
      </c>
      <c r="S51" s="2">
        <f>$A51*NUMBERS!$C$2/scan!F51*NUMBERS!$C$4</f>
        <v>0.23232759004354092</v>
      </c>
      <c r="T51" s="2">
        <f>$A51*NUMBERS!$C$2/scan!G51*NUMBERS!$C$4</f>
        <v>1.4230611978026637</v>
      </c>
    </row>
    <row r="52" spans="1:20" x14ac:dyDescent="0.2">
      <c r="I52" t="s">
        <v>51</v>
      </c>
      <c r="L52" s="4"/>
      <c r="M52" s="4"/>
      <c r="N52" s="4"/>
      <c r="O52" s="4"/>
      <c r="P52" s="4"/>
      <c r="Q52" s="2"/>
      <c r="R52" s="2"/>
      <c r="S52" s="2"/>
      <c r="T52" s="2"/>
    </row>
    <row r="53" spans="1:20" x14ac:dyDescent="0.2">
      <c r="A53">
        <v>10000000</v>
      </c>
      <c r="B53">
        <v>128</v>
      </c>
      <c r="C53">
        <v>0</v>
      </c>
      <c r="D53">
        <v>149422419</v>
      </c>
      <c r="E53">
        <v>25801172</v>
      </c>
      <c r="F53">
        <v>156387662</v>
      </c>
      <c r="G53">
        <v>26555881</v>
      </c>
      <c r="I53">
        <v>128</v>
      </c>
      <c r="J53" s="9">
        <v>0</v>
      </c>
      <c r="L53" s="4">
        <f>D53*NUMBERS!$C$3</f>
        <v>149.42241899999999</v>
      </c>
      <c r="M53" s="4">
        <f>E53*NUMBERS!$C$3</f>
        <v>25.801171999999998</v>
      </c>
      <c r="N53" s="4">
        <f>F53*NUMBERS!$C$3</f>
        <v>156.38766200000001</v>
      </c>
      <c r="O53" s="4">
        <f>G53*NUMBERS!$C$3</f>
        <v>26.555880999999999</v>
      </c>
      <c r="P53" s="4"/>
      <c r="Q53" s="2">
        <f>$A53*NUMBERS!$C$2/scan!D53*NUMBERS!$C$4</f>
        <v>0.25529617919149067</v>
      </c>
      <c r="R53" s="2">
        <f>$A53*NUMBERS!$C$2/scan!E53*NUMBERS!$C$4</f>
        <v>1.4784976688752745</v>
      </c>
      <c r="S53" s="2">
        <f>$A53*NUMBERS!$C$2/scan!F53*NUMBERS!$C$4</f>
        <v>0.24392571746644565</v>
      </c>
      <c r="T53" s="2">
        <f>$A53*NUMBERS!$C$2/scan!G53*NUMBERS!$C$4</f>
        <v>1.4364792738847565</v>
      </c>
    </row>
    <row r="54" spans="1:20" x14ac:dyDescent="0.2">
      <c r="A54">
        <v>10000000</v>
      </c>
      <c r="B54">
        <v>128</v>
      </c>
      <c r="C54" t="s">
        <v>18</v>
      </c>
      <c r="D54">
        <v>219788273</v>
      </c>
      <c r="E54">
        <v>89734933</v>
      </c>
      <c r="F54">
        <v>153716864</v>
      </c>
      <c r="G54">
        <v>26780849</v>
      </c>
      <c r="J54" s="9">
        <v>0.2</v>
      </c>
      <c r="L54" s="4">
        <f>D54*NUMBERS!$C$3</f>
        <v>219.788273</v>
      </c>
      <c r="M54" s="4">
        <f>E54*NUMBERS!$C$3</f>
        <v>89.734932999999998</v>
      </c>
      <c r="N54" s="4">
        <f>F54*NUMBERS!$C$3</f>
        <v>153.71686399999999</v>
      </c>
      <c r="O54" s="4">
        <f>G54*NUMBERS!$C$3</f>
        <v>26.780849</v>
      </c>
      <c r="P54" s="4"/>
      <c r="Q54" s="2">
        <f>$A54*NUMBERS!$C$2/scan!D54*NUMBERS!$C$4</f>
        <v>0.17356236588769228</v>
      </c>
      <c r="R54" s="2">
        <f>$A54*NUMBERS!$C$2/scan!E54*NUMBERS!$C$4</f>
        <v>0.42510727295299811</v>
      </c>
      <c r="S54" s="2">
        <f>$A54*NUMBERS!$C$2/scan!F54*NUMBERS!$C$4</f>
        <v>0.2481638752157343</v>
      </c>
      <c r="T54" s="2">
        <f>$A54*NUMBERS!$C$2/scan!G54*NUMBERS!$C$4</f>
        <v>1.4244123722982045</v>
      </c>
    </row>
    <row r="55" spans="1:20" x14ac:dyDescent="0.2">
      <c r="A55">
        <v>10000000</v>
      </c>
      <c r="B55">
        <v>128</v>
      </c>
      <c r="C55" t="s">
        <v>19</v>
      </c>
      <c r="D55">
        <v>326488573</v>
      </c>
      <c r="E55">
        <v>156355654</v>
      </c>
      <c r="F55">
        <v>154738076</v>
      </c>
      <c r="G55">
        <v>26486854</v>
      </c>
      <c r="J55" s="9">
        <v>0.4</v>
      </c>
      <c r="L55" s="4">
        <f>D55*NUMBERS!$C$3</f>
        <v>326.48857299999997</v>
      </c>
      <c r="M55" s="4">
        <f>E55*NUMBERS!$C$3</f>
        <v>156.35565399999999</v>
      </c>
      <c r="N55" s="4">
        <f>F55*NUMBERS!$C$3</f>
        <v>154.73807600000001</v>
      </c>
      <c r="O55" s="4">
        <f>G55*NUMBERS!$C$3</f>
        <v>26.486853999999997</v>
      </c>
      <c r="P55" s="4"/>
      <c r="Q55" s="2">
        <f>$A55*NUMBERS!$C$2/scan!D55*NUMBERS!$C$4</f>
        <v>0.11684014636631708</v>
      </c>
      <c r="R55" s="2">
        <f>$A55*NUMBERS!$C$2/scan!E55*NUMBERS!$C$4</f>
        <v>0.24397565217724715</v>
      </c>
      <c r="S55" s="2">
        <f>$A55*NUMBERS!$C$2/scan!F55*NUMBERS!$C$4</f>
        <v>0.24652608874528076</v>
      </c>
      <c r="T55" s="2">
        <f>$A55*NUMBERS!$C$2/scan!G55*NUMBERS!$C$4</f>
        <v>1.44022286135794</v>
      </c>
    </row>
    <row r="56" spans="1:20" x14ac:dyDescent="0.2">
      <c r="A56">
        <v>10000000</v>
      </c>
      <c r="B56">
        <v>128</v>
      </c>
      <c r="C56" t="s">
        <v>20</v>
      </c>
      <c r="D56">
        <v>441696056</v>
      </c>
      <c r="E56">
        <v>195619853</v>
      </c>
      <c r="F56">
        <v>153222299</v>
      </c>
      <c r="G56">
        <v>26496178</v>
      </c>
      <c r="J56" s="9">
        <v>0.6</v>
      </c>
      <c r="L56" s="4">
        <f>D56*NUMBERS!$C$3</f>
        <v>441.696056</v>
      </c>
      <c r="M56" s="4">
        <f>E56*NUMBERS!$C$3</f>
        <v>195.61985299999998</v>
      </c>
      <c r="N56" s="4">
        <f>F56*NUMBERS!$C$3</f>
        <v>153.22229899999999</v>
      </c>
      <c r="O56" s="4">
        <f>G56*NUMBERS!$C$3</f>
        <v>26.496178</v>
      </c>
      <c r="P56" s="4"/>
      <c r="Q56" s="2">
        <f>$A56*NUMBERS!$C$2/scan!D56*NUMBERS!$C$4</f>
        <v>8.6364757253458477E-2</v>
      </c>
      <c r="R56" s="2">
        <f>$A56*NUMBERS!$C$2/scan!E56*NUMBERS!$C$4</f>
        <v>0.19500562990531436</v>
      </c>
      <c r="S56" s="2">
        <f>$A56*NUMBERS!$C$2/scan!F56*NUMBERS!$C$4</f>
        <v>0.24896488895686128</v>
      </c>
      <c r="T56" s="2">
        <f>$A56*NUMBERS!$C$2/scan!G56*NUMBERS!$C$4</f>
        <v>1.439716047206884</v>
      </c>
    </row>
    <row r="57" spans="1:20" x14ac:dyDescent="0.2">
      <c r="A57">
        <v>10000000</v>
      </c>
      <c r="B57">
        <v>128</v>
      </c>
      <c r="C57" t="s">
        <v>21</v>
      </c>
      <c r="D57">
        <v>446934280</v>
      </c>
      <c r="E57">
        <v>209752765</v>
      </c>
      <c r="F57">
        <v>153003313</v>
      </c>
      <c r="G57">
        <v>26507276</v>
      </c>
      <c r="J57" s="9">
        <v>0.8</v>
      </c>
      <c r="L57" s="4">
        <f>D57*NUMBERS!$C$3</f>
        <v>446.93428</v>
      </c>
      <c r="M57" s="4">
        <f>E57*NUMBERS!$C$3</f>
        <v>209.75276499999998</v>
      </c>
      <c r="N57" s="4">
        <f>F57*NUMBERS!$C$3</f>
        <v>153.00331299999999</v>
      </c>
      <c r="O57" s="4">
        <f>G57*NUMBERS!$C$3</f>
        <v>26.507275999999997</v>
      </c>
      <c r="P57" s="4"/>
      <c r="Q57" s="2">
        <f>$A57*NUMBERS!$C$2/scan!D57*NUMBERS!$C$4</f>
        <v>8.5352532493703545E-2</v>
      </c>
      <c r="R57" s="2">
        <f>$A57*NUMBERS!$C$2/scan!E57*NUMBERS!$C$4</f>
        <v>0.18186636374614656</v>
      </c>
      <c r="S57" s="2">
        <f>$A57*NUMBERS!$C$2/scan!F57*NUMBERS!$C$4</f>
        <v>0.24932121996763559</v>
      </c>
      <c r="T57" s="2">
        <f>$A57*NUMBERS!$C$2/scan!G57*NUMBERS!$C$4</f>
        <v>1.4391132704941088</v>
      </c>
    </row>
    <row r="58" spans="1:20" x14ac:dyDescent="0.2">
      <c r="A58">
        <v>10000000</v>
      </c>
      <c r="B58">
        <v>128</v>
      </c>
      <c r="C58">
        <v>1</v>
      </c>
      <c r="D58">
        <v>443485024</v>
      </c>
      <c r="E58">
        <v>226501314</v>
      </c>
      <c r="F58">
        <v>153995520</v>
      </c>
      <c r="G58">
        <v>27070033</v>
      </c>
      <c r="J58" s="9">
        <v>1</v>
      </c>
      <c r="L58" s="4">
        <f>D58*NUMBERS!$C$3</f>
        <v>443.48502399999995</v>
      </c>
      <c r="M58" s="4">
        <f>E58*NUMBERS!$C$3</f>
        <v>226.50131399999998</v>
      </c>
      <c r="N58" s="4">
        <f>F58*NUMBERS!$C$3</f>
        <v>153.99552</v>
      </c>
      <c r="O58" s="4">
        <f>G58*NUMBERS!$C$3</f>
        <v>27.070032999999999</v>
      </c>
      <c r="P58" s="4"/>
      <c r="Q58" s="2">
        <f>$A58*NUMBERS!$C$2/scan!D58*NUMBERS!$C$4</f>
        <v>8.6016371674029743E-2</v>
      </c>
      <c r="R58" s="2">
        <f>$A58*NUMBERS!$C$2/scan!E58*NUMBERS!$C$4</f>
        <v>0.1684183282762324</v>
      </c>
      <c r="S58" s="2">
        <f>$A58*NUMBERS!$C$2/scan!F58*NUMBERS!$C$4</f>
        <v>0.2477148209003093</v>
      </c>
      <c r="T58" s="2">
        <f>$A58*NUMBERS!$C$2/scan!G58*NUMBERS!$C$4</f>
        <v>1.4091956465753108</v>
      </c>
    </row>
  </sheetData>
  <mergeCells count="3">
    <mergeCell ref="D2:E2"/>
    <mergeCell ref="L2:M2"/>
    <mergeCell ref="Q2:R2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opLeftCell="C125" workbookViewId="0">
      <selection activeCell="X24" sqref="X24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10" t="s">
        <v>0</v>
      </c>
      <c r="I2" s="10"/>
      <c r="K2" s="10" t="s">
        <v>0</v>
      </c>
      <c r="L2" s="10"/>
    </row>
    <row r="3" spans="1:12" s="3" customFormat="1" x14ac:dyDescent="0.2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">
      <c r="A4">
        <v>1000000</v>
      </c>
      <c r="B4" t="s">
        <v>33</v>
      </c>
      <c r="C4">
        <v>1</v>
      </c>
      <c r="D4">
        <v>5888888</v>
      </c>
      <c r="E4">
        <v>5888930</v>
      </c>
      <c r="F4">
        <f>A4</f>
        <v>1000000</v>
      </c>
      <c r="G4">
        <v>1</v>
      </c>
      <c r="H4" s="4">
        <f>SUMIF($C$4:$C$67,G4,$D$4:$D$67)/$F$2/$F$2</f>
        <v>775375.03125</v>
      </c>
      <c r="I4" s="4">
        <f>SUMIF($C$69:$C$132,G4,$D$69:$D$132)/$F$2/$F$2</f>
        <v>715403.359375</v>
      </c>
      <c r="K4">
        <f>D134</f>
        <v>2937002</v>
      </c>
      <c r="L4">
        <f>D142</f>
        <v>2787204</v>
      </c>
    </row>
    <row r="5" spans="1:12" x14ac:dyDescent="0.2">
      <c r="A5">
        <v>1000000</v>
      </c>
      <c r="B5" t="s">
        <v>33</v>
      </c>
      <c r="C5">
        <v>1</v>
      </c>
      <c r="D5">
        <v>5321305</v>
      </c>
      <c r="E5">
        <v>5321300</v>
      </c>
      <c r="F5">
        <f>F4</f>
        <v>1000000</v>
      </c>
      <c r="G5">
        <f>G4*2</f>
        <v>2</v>
      </c>
      <c r="H5" s="4">
        <f t="shared" ref="H5:H11" si="0">SUMIF($C$4:$C$67,G5,$D$4:$D$67)/$F$2/$F$2</f>
        <v>706248.609375</v>
      </c>
      <c r="I5" s="4">
        <f t="shared" ref="I5:I11" si="1">SUMIF($C$69:$C$132,G5,$D$69:$D$132)/$F$2/$F$2</f>
        <v>616677.453125</v>
      </c>
      <c r="K5">
        <f t="shared" ref="K5:K11" si="2">D135</f>
        <v>2941411</v>
      </c>
      <c r="L5">
        <f t="shared" ref="L5:L11" si="3">D143</f>
        <v>2761334</v>
      </c>
    </row>
    <row r="6" spans="1:12" x14ac:dyDescent="0.2">
      <c r="A6">
        <v>1000000</v>
      </c>
      <c r="B6" t="s">
        <v>33</v>
      </c>
      <c r="C6">
        <v>1</v>
      </c>
      <c r="D6">
        <v>6711961</v>
      </c>
      <c r="E6">
        <v>6711960</v>
      </c>
      <c r="F6">
        <f t="shared" ref="F6:F11" si="4">F5</f>
        <v>1000000</v>
      </c>
      <c r="G6">
        <f t="shared" ref="G6:G11" si="5">G5*2</f>
        <v>4</v>
      </c>
      <c r="H6" s="4">
        <f t="shared" si="0"/>
        <v>545409.46875</v>
      </c>
      <c r="I6" s="4">
        <f t="shared" si="1"/>
        <v>574209.578125</v>
      </c>
      <c r="K6">
        <f t="shared" si="2"/>
        <v>2921214</v>
      </c>
      <c r="L6">
        <f t="shared" si="3"/>
        <v>2762258</v>
      </c>
    </row>
    <row r="7" spans="1:12" x14ac:dyDescent="0.2">
      <c r="A7">
        <v>1000000</v>
      </c>
      <c r="B7" t="s">
        <v>33</v>
      </c>
      <c r="C7">
        <v>1</v>
      </c>
      <c r="D7">
        <v>6408893</v>
      </c>
      <c r="E7">
        <v>6408900</v>
      </c>
      <c r="F7">
        <f t="shared" si="4"/>
        <v>1000000</v>
      </c>
      <c r="G7">
        <f t="shared" si="5"/>
        <v>8</v>
      </c>
      <c r="H7" s="4">
        <f t="shared" si="0"/>
        <v>730382.96875</v>
      </c>
      <c r="I7" s="4">
        <f t="shared" si="1"/>
        <v>581152.484375</v>
      </c>
      <c r="K7">
        <f t="shared" si="2"/>
        <v>3282132</v>
      </c>
      <c r="L7">
        <f t="shared" si="3"/>
        <v>2772199</v>
      </c>
    </row>
    <row r="8" spans="1:12" x14ac:dyDescent="0.2">
      <c r="A8">
        <v>1000000</v>
      </c>
      <c r="B8" t="s">
        <v>33</v>
      </c>
      <c r="C8">
        <v>1</v>
      </c>
      <c r="D8">
        <v>6353032</v>
      </c>
      <c r="E8">
        <v>6353020</v>
      </c>
      <c r="F8">
        <f t="shared" si="4"/>
        <v>1000000</v>
      </c>
      <c r="G8">
        <f t="shared" si="5"/>
        <v>16</v>
      </c>
      <c r="H8" s="4">
        <f t="shared" si="0"/>
        <v>1061720.46875</v>
      </c>
      <c r="I8" s="4">
        <f t="shared" si="1"/>
        <v>601339.34375</v>
      </c>
      <c r="K8">
        <f t="shared" si="2"/>
        <v>5007915</v>
      </c>
      <c r="L8">
        <f t="shared" si="3"/>
        <v>2815604</v>
      </c>
    </row>
    <row r="9" spans="1:12" x14ac:dyDescent="0.2">
      <c r="A9">
        <v>1000000</v>
      </c>
      <c r="B9" t="s">
        <v>33</v>
      </c>
      <c r="C9">
        <v>1</v>
      </c>
      <c r="D9">
        <v>6226194</v>
      </c>
      <c r="E9">
        <v>6226200</v>
      </c>
      <c r="F9">
        <f t="shared" si="4"/>
        <v>1000000</v>
      </c>
      <c r="G9">
        <f t="shared" si="5"/>
        <v>32</v>
      </c>
      <c r="H9" s="4">
        <f t="shared" si="0"/>
        <v>1799615.234375</v>
      </c>
      <c r="I9" s="4">
        <f t="shared" si="1"/>
        <v>518602.8125</v>
      </c>
      <c r="K9">
        <f t="shared" si="2"/>
        <v>11057949</v>
      </c>
      <c r="L9">
        <f t="shared" si="3"/>
        <v>2789562</v>
      </c>
    </row>
    <row r="10" spans="1:12" x14ac:dyDescent="0.2">
      <c r="A10">
        <v>1000000</v>
      </c>
      <c r="B10" t="s">
        <v>33</v>
      </c>
      <c r="C10">
        <v>1</v>
      </c>
      <c r="D10">
        <v>6323705</v>
      </c>
      <c r="E10">
        <v>6323700</v>
      </c>
      <c r="F10">
        <f t="shared" si="4"/>
        <v>1000000</v>
      </c>
      <c r="G10">
        <f t="shared" si="5"/>
        <v>64</v>
      </c>
      <c r="H10" s="4">
        <f t="shared" si="0"/>
        <v>2008598.953125</v>
      </c>
      <c r="I10" s="4">
        <f t="shared" si="1"/>
        <v>483281.4375</v>
      </c>
      <c r="K10">
        <f t="shared" si="2"/>
        <v>12320148</v>
      </c>
      <c r="L10">
        <f t="shared" si="3"/>
        <v>2754289</v>
      </c>
    </row>
    <row r="11" spans="1:12" x14ac:dyDescent="0.2">
      <c r="A11">
        <v>1000000</v>
      </c>
      <c r="B11" t="s">
        <v>33</v>
      </c>
      <c r="C11">
        <v>1</v>
      </c>
      <c r="D11">
        <v>6390024</v>
      </c>
      <c r="E11">
        <v>6390020</v>
      </c>
      <c r="F11">
        <f t="shared" si="4"/>
        <v>1000000</v>
      </c>
      <c r="G11">
        <f t="shared" si="5"/>
        <v>128</v>
      </c>
      <c r="H11" s="4">
        <f t="shared" si="0"/>
        <v>1805219.765625</v>
      </c>
      <c r="I11" s="4">
        <f t="shared" si="1"/>
        <v>364810.9375</v>
      </c>
      <c r="K11">
        <f t="shared" si="2"/>
        <v>10861479</v>
      </c>
      <c r="L11">
        <f t="shared" si="3"/>
        <v>2769154</v>
      </c>
    </row>
    <row r="12" spans="1:12" x14ac:dyDescent="0.2">
      <c r="A12">
        <v>1000000</v>
      </c>
      <c r="B12" t="s">
        <v>33</v>
      </c>
      <c r="C12">
        <v>2</v>
      </c>
      <c r="D12">
        <v>3603988</v>
      </c>
      <c r="E12">
        <v>3603980</v>
      </c>
    </row>
    <row r="13" spans="1:12" x14ac:dyDescent="0.2">
      <c r="A13">
        <v>1000000</v>
      </c>
      <c r="B13" t="s">
        <v>33</v>
      </c>
      <c r="C13">
        <v>2</v>
      </c>
      <c r="D13">
        <v>4999050</v>
      </c>
      <c r="E13">
        <v>4999030</v>
      </c>
      <c r="H13" s="10" t="s">
        <v>1</v>
      </c>
      <c r="I13" s="10"/>
      <c r="J13" s="3"/>
      <c r="K13" s="10" t="s">
        <v>1</v>
      </c>
      <c r="L13" s="10"/>
    </row>
    <row r="14" spans="1:12" x14ac:dyDescent="0.2">
      <c r="A14">
        <v>1000000</v>
      </c>
      <c r="B14" t="s">
        <v>33</v>
      </c>
      <c r="C14">
        <v>2</v>
      </c>
      <c r="D14">
        <v>6162642</v>
      </c>
      <c r="E14">
        <v>6162630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">
      <c r="A15">
        <v>1000000</v>
      </c>
      <c r="B15" t="s">
        <v>33</v>
      </c>
      <c r="C15">
        <v>2</v>
      </c>
      <c r="D15">
        <v>5791426</v>
      </c>
      <c r="E15">
        <v>5791410</v>
      </c>
      <c r="H15" s="1">
        <f>H4*NUMBERS!$C$3</f>
        <v>0.77537503124999996</v>
      </c>
      <c r="I15" s="1">
        <f>I4*NUMBERS!$C$3</f>
        <v>0.71540335937499999</v>
      </c>
      <c r="J15" s="1"/>
      <c r="K15" s="1">
        <f>K4*NUMBERS!$C$3</f>
        <v>2.9370019999999997</v>
      </c>
      <c r="L15" s="1">
        <f>L4*NUMBERS!$C$3</f>
        <v>2.787204</v>
      </c>
    </row>
    <row r="16" spans="1:12" x14ac:dyDescent="0.2">
      <c r="A16">
        <v>1000000</v>
      </c>
      <c r="B16" t="s">
        <v>33</v>
      </c>
      <c r="C16">
        <v>2</v>
      </c>
      <c r="D16">
        <v>6102381</v>
      </c>
      <c r="E16">
        <v>6102370</v>
      </c>
      <c r="H16" s="1">
        <f>H5*NUMBERS!$C$3</f>
        <v>0.706248609375</v>
      </c>
      <c r="I16" s="1">
        <f>I5*NUMBERS!$C$3</f>
        <v>0.616677453125</v>
      </c>
      <c r="J16" s="1"/>
      <c r="K16" s="1">
        <f>K5*NUMBERS!$C$3</f>
        <v>2.941411</v>
      </c>
      <c r="L16" s="1">
        <f>L5*NUMBERS!$C$3</f>
        <v>2.7613339999999997</v>
      </c>
    </row>
    <row r="17" spans="1:12" x14ac:dyDescent="0.2">
      <c r="A17">
        <v>1000000</v>
      </c>
      <c r="B17" t="s">
        <v>33</v>
      </c>
      <c r="C17">
        <v>2</v>
      </c>
      <c r="D17">
        <v>6203562</v>
      </c>
      <c r="E17">
        <v>6203690</v>
      </c>
      <c r="H17" s="1">
        <f>H6*NUMBERS!$C$3</f>
        <v>0.54540946874999996</v>
      </c>
      <c r="I17" s="1">
        <f>I6*NUMBERS!$C$3</f>
        <v>0.57420957812499995</v>
      </c>
      <c r="J17" s="1"/>
      <c r="K17" s="1">
        <f>K6*NUMBERS!$C$3</f>
        <v>2.921214</v>
      </c>
      <c r="L17" s="1">
        <f>L6*NUMBERS!$C$3</f>
        <v>2.7622579999999997</v>
      </c>
    </row>
    <row r="18" spans="1:12" x14ac:dyDescent="0.2">
      <c r="A18">
        <v>1000000</v>
      </c>
      <c r="B18" t="s">
        <v>33</v>
      </c>
      <c r="C18">
        <v>2</v>
      </c>
      <c r="D18">
        <v>6147371</v>
      </c>
      <c r="E18">
        <v>6147350</v>
      </c>
      <c r="H18" s="1">
        <f>H7*NUMBERS!$C$3</f>
        <v>0.73038296874999997</v>
      </c>
      <c r="I18" s="1">
        <f>I7*NUMBERS!$C$3</f>
        <v>0.581152484375</v>
      </c>
      <c r="J18" s="1"/>
      <c r="K18" s="1">
        <f>K7*NUMBERS!$C$3</f>
        <v>3.2821319999999998</v>
      </c>
      <c r="L18" s="1">
        <f>L7*NUMBERS!$C$3</f>
        <v>2.7721990000000001</v>
      </c>
    </row>
    <row r="19" spans="1:12" x14ac:dyDescent="0.2">
      <c r="A19">
        <v>1000000</v>
      </c>
      <c r="B19" t="s">
        <v>33</v>
      </c>
      <c r="C19">
        <v>2</v>
      </c>
      <c r="D19">
        <v>6189491</v>
      </c>
      <c r="E19">
        <v>6189490</v>
      </c>
      <c r="H19" s="1">
        <f>H8*NUMBERS!$C$3</f>
        <v>1.0617204687499999</v>
      </c>
      <c r="I19" s="1">
        <f>I8*NUMBERS!$C$3</f>
        <v>0.60133934374999998</v>
      </c>
      <c r="J19" s="1"/>
      <c r="K19" s="1">
        <f>K8*NUMBERS!$C$3</f>
        <v>5.0079149999999997</v>
      </c>
      <c r="L19" s="1">
        <f>L8*NUMBERS!$C$3</f>
        <v>2.815604</v>
      </c>
    </row>
    <row r="20" spans="1:12" x14ac:dyDescent="0.2">
      <c r="A20">
        <v>1000000</v>
      </c>
      <c r="B20" t="s">
        <v>33</v>
      </c>
      <c r="C20">
        <v>4</v>
      </c>
      <c r="D20">
        <v>5440522</v>
      </c>
      <c r="E20">
        <v>5440500</v>
      </c>
      <c r="H20" s="1">
        <f>H9*NUMBERS!$C$3</f>
        <v>1.7996152343749998</v>
      </c>
      <c r="I20" s="1">
        <f>I9*NUMBERS!$C$3</f>
        <v>0.51860281249999995</v>
      </c>
      <c r="J20" s="1"/>
      <c r="K20" s="1">
        <f>K9*NUMBERS!$C$3</f>
        <v>11.057948999999999</v>
      </c>
      <c r="L20" s="1">
        <f>L9*NUMBERS!$C$3</f>
        <v>2.7895619999999997</v>
      </c>
    </row>
    <row r="21" spans="1:12" x14ac:dyDescent="0.2">
      <c r="A21">
        <v>1000000</v>
      </c>
      <c r="B21" t="s">
        <v>33</v>
      </c>
      <c r="C21">
        <v>4</v>
      </c>
      <c r="D21">
        <v>5525592</v>
      </c>
      <c r="E21">
        <v>5525430</v>
      </c>
      <c r="H21" s="1">
        <f>H10*NUMBERS!$C$3</f>
        <v>2.0085989531249999</v>
      </c>
      <c r="I21" s="1">
        <f>I10*NUMBERS!$C$3</f>
        <v>0.48328143749999997</v>
      </c>
      <c r="J21" s="1"/>
      <c r="K21" s="1">
        <f>K10*NUMBERS!$C$3</f>
        <v>12.320148</v>
      </c>
      <c r="L21" s="1">
        <f>L10*NUMBERS!$C$3</f>
        <v>2.754289</v>
      </c>
    </row>
    <row r="22" spans="1:12" x14ac:dyDescent="0.2">
      <c r="A22">
        <v>1000000</v>
      </c>
      <c r="B22" t="s">
        <v>33</v>
      </c>
      <c r="C22">
        <v>4</v>
      </c>
      <c r="D22">
        <v>4748484</v>
      </c>
      <c r="E22">
        <v>4748480</v>
      </c>
      <c r="H22" s="1">
        <f>H11*NUMBERS!$C$3</f>
        <v>1.805219765625</v>
      </c>
      <c r="I22" s="1">
        <f>I11*NUMBERS!$C$3</f>
        <v>0.36481093749999999</v>
      </c>
      <c r="J22" s="1"/>
      <c r="K22" s="1">
        <f>K11*NUMBERS!$C$3</f>
        <v>10.861478999999999</v>
      </c>
      <c r="L22" s="1">
        <f>L11*NUMBERS!$C$3</f>
        <v>2.7691539999999999</v>
      </c>
    </row>
    <row r="23" spans="1:12" x14ac:dyDescent="0.2">
      <c r="A23">
        <v>1000000</v>
      </c>
      <c r="B23" t="s">
        <v>33</v>
      </c>
      <c r="C23">
        <v>4</v>
      </c>
      <c r="D23">
        <v>4238830</v>
      </c>
      <c r="E23">
        <v>4238820</v>
      </c>
    </row>
    <row r="24" spans="1:12" x14ac:dyDescent="0.2">
      <c r="A24">
        <v>1000000</v>
      </c>
      <c r="B24" t="s">
        <v>33</v>
      </c>
      <c r="C24">
        <v>4</v>
      </c>
      <c r="D24">
        <v>4207796</v>
      </c>
      <c r="E24">
        <v>4207790</v>
      </c>
      <c r="H24" s="10" t="s">
        <v>2</v>
      </c>
      <c r="I24" s="10"/>
      <c r="J24" s="3"/>
      <c r="K24" s="10" t="s">
        <v>2</v>
      </c>
      <c r="L24" s="10"/>
    </row>
    <row r="25" spans="1:12" x14ac:dyDescent="0.2">
      <c r="A25">
        <v>1000000</v>
      </c>
      <c r="B25" t="s">
        <v>33</v>
      </c>
      <c r="C25">
        <v>4</v>
      </c>
      <c r="D25">
        <v>3077555</v>
      </c>
      <c r="E25">
        <v>3077550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">
      <c r="A26">
        <v>1000000</v>
      </c>
      <c r="B26" t="s">
        <v>33</v>
      </c>
      <c r="C26">
        <v>4</v>
      </c>
      <c r="D26">
        <v>3290369</v>
      </c>
      <c r="E26">
        <v>3290360</v>
      </c>
      <c r="H26" s="2">
        <f>$F4*NUMBERS!$C$2/H4*NUMBERS!$C$4</f>
        <v>4.9198092689098312</v>
      </c>
      <c r="I26" s="2">
        <f>$F4*NUMBERS!$C$2/I4*NUMBERS!$C$4</f>
        <v>5.3322328105331316</v>
      </c>
      <c r="J26" s="2"/>
      <c r="K26" s="2">
        <f>$F4*NUMBERS!$C$2/K4*NUMBERS!$C$4</f>
        <v>1.298840540668682</v>
      </c>
      <c r="L26" s="2">
        <f>$F4*NUMBERS!$C$2/L4*NUMBERS!$C$4</f>
        <v>1.3686465955218923</v>
      </c>
    </row>
    <row r="27" spans="1:12" x14ac:dyDescent="0.2">
      <c r="A27">
        <v>1000000</v>
      </c>
      <c r="B27" t="s">
        <v>33</v>
      </c>
      <c r="C27">
        <v>4</v>
      </c>
      <c r="D27">
        <v>4377058</v>
      </c>
      <c r="E27">
        <v>4377050</v>
      </c>
      <c r="H27" s="2">
        <f>$F5*NUMBERS!$C$2/H5*NUMBERS!$C$4</f>
        <v>5.4013518964672294</v>
      </c>
      <c r="I27" s="2">
        <f>$F5*NUMBERS!$C$2/I5*NUMBERS!$C$4</f>
        <v>6.1858873650951596</v>
      </c>
      <c r="J27" s="2"/>
      <c r="K27" s="2">
        <f>$F5*NUMBERS!$C$2/K5*NUMBERS!$C$4</f>
        <v>1.2968936560123696</v>
      </c>
      <c r="L27" s="2">
        <f>$F5*NUMBERS!$C$2/L5*NUMBERS!$C$4</f>
        <v>1.3814689804366296</v>
      </c>
    </row>
    <row r="28" spans="1:12" x14ac:dyDescent="0.2">
      <c r="A28">
        <v>1000000</v>
      </c>
      <c r="B28" t="s">
        <v>33</v>
      </c>
      <c r="C28">
        <v>8</v>
      </c>
      <c r="D28">
        <v>4909298</v>
      </c>
      <c r="E28">
        <v>4909290</v>
      </c>
      <c r="H28" s="2">
        <f>$F6*NUMBERS!$C$2/H6*NUMBERS!$C$4</f>
        <v>6.9941896578505265</v>
      </c>
      <c r="I28" s="2">
        <f>$F6*NUMBERS!$C$2/I6*NUMBERS!$C$4</f>
        <v>6.6433884263675171</v>
      </c>
      <c r="J28" s="2"/>
      <c r="K28" s="2">
        <f>$F6*NUMBERS!$C$2/K6*NUMBERS!$C$4</f>
        <v>1.3058602572851561</v>
      </c>
      <c r="L28" s="2">
        <f>$F6*NUMBERS!$C$2/L6*NUMBERS!$C$4</f>
        <v>1.3810068667101334</v>
      </c>
    </row>
    <row r="29" spans="1:12" x14ac:dyDescent="0.2">
      <c r="A29">
        <v>1000000</v>
      </c>
      <c r="B29" t="s">
        <v>33</v>
      </c>
      <c r="C29">
        <v>8</v>
      </c>
      <c r="D29">
        <v>6402444</v>
      </c>
      <c r="E29">
        <v>6402430</v>
      </c>
      <c r="H29" s="2">
        <f>$F7*NUMBERS!$C$2/H7*NUMBERS!$C$4</f>
        <v>5.2228726967081265</v>
      </c>
      <c r="I29" s="2">
        <f>$F7*NUMBERS!$C$2/I7*NUMBERS!$C$4</f>
        <v>6.5640212649654472</v>
      </c>
      <c r="J29" s="2"/>
      <c r="K29" s="2">
        <f>$F7*NUMBERS!$C$2/K7*NUMBERS!$C$4</f>
        <v>1.1622619887393317</v>
      </c>
      <c r="L29" s="2">
        <f>$F7*NUMBERS!$C$2/L7*NUMBERS!$C$4</f>
        <v>1.3760546286990942</v>
      </c>
    </row>
    <row r="30" spans="1:12" x14ac:dyDescent="0.2">
      <c r="A30">
        <v>1000000</v>
      </c>
      <c r="B30" t="s">
        <v>33</v>
      </c>
      <c r="C30">
        <v>8</v>
      </c>
      <c r="D30">
        <v>6140600</v>
      </c>
      <c r="E30">
        <v>6140590</v>
      </c>
      <c r="H30" s="2">
        <f>$F8*NUMBERS!$C$2/H8*NUMBERS!$C$4</f>
        <v>3.5929393638950695</v>
      </c>
      <c r="I30" s="2">
        <f>$F8*NUMBERS!$C$2/I8*NUMBERS!$C$4</f>
        <v>6.3436681888070794</v>
      </c>
      <c r="J30" s="2"/>
      <c r="K30" s="2">
        <f>$F8*NUMBERS!$C$2/K8*NUMBERS!$C$4</f>
        <v>0.76173362879062445</v>
      </c>
      <c r="L30" s="2">
        <f>$F8*NUMBERS!$C$2/L8*NUMBERS!$C$4</f>
        <v>1.354841542214388</v>
      </c>
    </row>
    <row r="31" spans="1:12" x14ac:dyDescent="0.2">
      <c r="A31">
        <v>1000000</v>
      </c>
      <c r="B31" t="s">
        <v>33</v>
      </c>
      <c r="C31">
        <v>8</v>
      </c>
      <c r="D31">
        <v>6448323</v>
      </c>
      <c r="E31">
        <v>6448310</v>
      </c>
      <c r="H31" s="2">
        <f>$F9*NUMBERS!$C$2/H9*NUMBERS!$C$4</f>
        <v>2.1197293692336578</v>
      </c>
      <c r="I31" s="2">
        <f>$F9*NUMBERS!$C$2/I9*NUMBERS!$C$4</f>
        <v>7.3557203580051933</v>
      </c>
      <c r="J31" s="2"/>
      <c r="K31" s="2">
        <f>$F9*NUMBERS!$C$2/K9*NUMBERS!$C$4</f>
        <v>0.34497330975436763</v>
      </c>
      <c r="L31" s="2">
        <f>$F9*NUMBERS!$C$2/L9*NUMBERS!$C$4</f>
        <v>1.3674896867769923</v>
      </c>
    </row>
    <row r="32" spans="1:12" x14ac:dyDescent="0.2">
      <c r="A32">
        <v>1000000</v>
      </c>
      <c r="B32" t="s">
        <v>33</v>
      </c>
      <c r="C32">
        <v>8</v>
      </c>
      <c r="D32">
        <v>5289238</v>
      </c>
      <c r="E32">
        <v>5289230</v>
      </c>
      <c r="H32" s="2">
        <f>$F10*NUMBERS!$C$2/H10*NUMBERS!$C$4</f>
        <v>1.8991831394166827</v>
      </c>
      <c r="I32" s="2">
        <f>$F10*NUMBERS!$C$2/I10*NUMBERS!$C$4</f>
        <v>7.8933246130004733</v>
      </c>
      <c r="J32" s="2"/>
      <c r="K32" s="2">
        <f>$F10*NUMBERS!$C$2/K10*NUMBERS!$C$4</f>
        <v>0.30963079872295368</v>
      </c>
      <c r="L32" s="2">
        <f>$F10*NUMBERS!$C$2/L10*NUMBERS!$C$4</f>
        <v>1.385002541717663</v>
      </c>
    </row>
    <row r="33" spans="1:12" x14ac:dyDescent="0.2">
      <c r="A33">
        <v>1000000</v>
      </c>
      <c r="B33" t="s">
        <v>33</v>
      </c>
      <c r="C33">
        <v>8</v>
      </c>
      <c r="D33">
        <v>7155737</v>
      </c>
      <c r="E33">
        <v>7155720</v>
      </c>
      <c r="H33" s="2">
        <f>$F11*NUMBERS!$C$2/H11*NUMBERS!$C$4</f>
        <v>2.1131484034600527</v>
      </c>
      <c r="I33" s="2">
        <f>$F11*NUMBERS!$C$2/I11*NUMBERS!$C$4</f>
        <v>10.456641710817676</v>
      </c>
      <c r="J33" s="2"/>
      <c r="K33" s="2">
        <f>$F11*NUMBERS!$C$2/K11*NUMBERS!$C$4</f>
        <v>0.35121342734493161</v>
      </c>
      <c r="L33" s="2">
        <f>$F11*NUMBERS!$C$2/L11*NUMBERS!$C$4</f>
        <v>1.3775677573818574</v>
      </c>
    </row>
    <row r="34" spans="1:12" x14ac:dyDescent="0.2">
      <c r="A34">
        <v>1000000</v>
      </c>
      <c r="B34" t="s">
        <v>33</v>
      </c>
      <c r="C34">
        <v>8</v>
      </c>
      <c r="D34">
        <v>5690753</v>
      </c>
      <c r="E34">
        <v>5690760</v>
      </c>
    </row>
    <row r="35" spans="1:12" x14ac:dyDescent="0.2">
      <c r="A35">
        <v>1000000</v>
      </c>
      <c r="B35" t="s">
        <v>33</v>
      </c>
      <c r="C35">
        <v>8</v>
      </c>
      <c r="D35">
        <v>4708117</v>
      </c>
      <c r="E35">
        <v>4708110</v>
      </c>
    </row>
    <row r="36" spans="1:12" x14ac:dyDescent="0.2">
      <c r="A36">
        <v>1000000</v>
      </c>
      <c r="B36" t="s">
        <v>33</v>
      </c>
      <c r="C36">
        <v>16</v>
      </c>
      <c r="D36">
        <v>5753004</v>
      </c>
      <c r="E36">
        <v>5752990</v>
      </c>
    </row>
    <row r="37" spans="1:12" x14ac:dyDescent="0.2">
      <c r="A37">
        <v>1000000</v>
      </c>
      <c r="B37" t="s">
        <v>33</v>
      </c>
      <c r="C37">
        <v>16</v>
      </c>
      <c r="D37">
        <v>5829761</v>
      </c>
      <c r="E37">
        <v>5829750</v>
      </c>
    </row>
    <row r="38" spans="1:12" x14ac:dyDescent="0.2">
      <c r="A38">
        <v>1000000</v>
      </c>
      <c r="B38" t="s">
        <v>33</v>
      </c>
      <c r="C38">
        <v>16</v>
      </c>
      <c r="D38">
        <v>5173985</v>
      </c>
      <c r="E38">
        <v>5173980</v>
      </c>
    </row>
    <row r="39" spans="1:12" x14ac:dyDescent="0.2">
      <c r="A39">
        <v>1000000</v>
      </c>
      <c r="B39" t="s">
        <v>33</v>
      </c>
      <c r="C39">
        <v>16</v>
      </c>
      <c r="D39">
        <v>7743516</v>
      </c>
      <c r="E39">
        <v>7743500</v>
      </c>
    </row>
    <row r="40" spans="1:12" x14ac:dyDescent="0.2">
      <c r="A40">
        <v>1000000</v>
      </c>
      <c r="B40" t="s">
        <v>33</v>
      </c>
      <c r="C40">
        <v>16</v>
      </c>
      <c r="D40">
        <v>9441117</v>
      </c>
      <c r="E40">
        <v>9441030</v>
      </c>
    </row>
    <row r="41" spans="1:12" x14ac:dyDescent="0.2">
      <c r="A41">
        <v>1000000</v>
      </c>
      <c r="B41" t="s">
        <v>33</v>
      </c>
      <c r="C41">
        <v>16</v>
      </c>
      <c r="D41">
        <v>12936263</v>
      </c>
      <c r="E41">
        <v>12936250</v>
      </c>
    </row>
    <row r="42" spans="1:12" x14ac:dyDescent="0.2">
      <c r="A42">
        <v>1000000</v>
      </c>
      <c r="B42" t="s">
        <v>33</v>
      </c>
      <c r="C42">
        <v>16</v>
      </c>
      <c r="D42">
        <v>10722303</v>
      </c>
      <c r="E42">
        <v>10722310</v>
      </c>
    </row>
    <row r="43" spans="1:12" x14ac:dyDescent="0.2">
      <c r="A43">
        <v>1000000</v>
      </c>
      <c r="B43" t="s">
        <v>33</v>
      </c>
      <c r="C43">
        <v>16</v>
      </c>
      <c r="D43">
        <v>10350161</v>
      </c>
      <c r="E43">
        <v>10350170</v>
      </c>
    </row>
    <row r="44" spans="1:12" x14ac:dyDescent="0.2">
      <c r="A44">
        <v>1000000</v>
      </c>
      <c r="B44" t="s">
        <v>33</v>
      </c>
      <c r="C44">
        <v>32</v>
      </c>
      <c r="D44">
        <v>11138152</v>
      </c>
      <c r="E44">
        <v>11138140</v>
      </c>
    </row>
    <row r="45" spans="1:12" x14ac:dyDescent="0.2">
      <c r="A45">
        <v>1000000</v>
      </c>
      <c r="B45" t="s">
        <v>33</v>
      </c>
      <c r="C45">
        <v>32</v>
      </c>
      <c r="D45">
        <v>11650360</v>
      </c>
      <c r="E45">
        <v>11650220</v>
      </c>
    </row>
    <row r="46" spans="1:12" x14ac:dyDescent="0.2">
      <c r="A46">
        <v>1000000</v>
      </c>
      <c r="B46" t="s">
        <v>33</v>
      </c>
      <c r="C46">
        <v>32</v>
      </c>
      <c r="D46">
        <v>11229101</v>
      </c>
      <c r="E46">
        <v>11229090</v>
      </c>
    </row>
    <row r="47" spans="1:12" x14ac:dyDescent="0.2">
      <c r="A47">
        <v>1000000</v>
      </c>
      <c r="B47" t="s">
        <v>33</v>
      </c>
      <c r="C47">
        <v>32</v>
      </c>
      <c r="D47">
        <v>11549628</v>
      </c>
      <c r="E47">
        <v>11549610</v>
      </c>
    </row>
    <row r="48" spans="1:12" x14ac:dyDescent="0.2">
      <c r="A48">
        <v>1000000</v>
      </c>
      <c r="B48" t="s">
        <v>33</v>
      </c>
      <c r="C48">
        <v>32</v>
      </c>
      <c r="D48">
        <v>14035520</v>
      </c>
      <c r="E48">
        <v>14035510</v>
      </c>
    </row>
    <row r="49" spans="1:5" x14ac:dyDescent="0.2">
      <c r="A49">
        <v>1000000</v>
      </c>
      <c r="B49" t="s">
        <v>33</v>
      </c>
      <c r="C49">
        <v>32</v>
      </c>
      <c r="D49">
        <v>20804723</v>
      </c>
      <c r="E49">
        <v>20804710</v>
      </c>
    </row>
    <row r="50" spans="1:5" x14ac:dyDescent="0.2">
      <c r="A50">
        <v>1000000</v>
      </c>
      <c r="B50" t="s">
        <v>33</v>
      </c>
      <c r="C50">
        <v>32</v>
      </c>
      <c r="D50">
        <v>17705110</v>
      </c>
      <c r="E50">
        <v>17705110</v>
      </c>
    </row>
    <row r="51" spans="1:5" x14ac:dyDescent="0.2">
      <c r="A51">
        <v>1000000</v>
      </c>
      <c r="B51" t="s">
        <v>33</v>
      </c>
      <c r="C51">
        <v>32</v>
      </c>
      <c r="D51">
        <v>17062781</v>
      </c>
      <c r="E51">
        <v>17062770</v>
      </c>
    </row>
    <row r="52" spans="1:5" x14ac:dyDescent="0.2">
      <c r="A52">
        <v>1000000</v>
      </c>
      <c r="B52" t="s">
        <v>33</v>
      </c>
      <c r="C52">
        <v>64</v>
      </c>
      <c r="D52">
        <v>12498407</v>
      </c>
      <c r="E52">
        <v>12498400</v>
      </c>
    </row>
    <row r="53" spans="1:5" x14ac:dyDescent="0.2">
      <c r="A53">
        <v>1000000</v>
      </c>
      <c r="B53" t="s">
        <v>33</v>
      </c>
      <c r="C53">
        <v>64</v>
      </c>
      <c r="D53">
        <v>14813430</v>
      </c>
      <c r="E53">
        <v>14813420</v>
      </c>
    </row>
    <row r="54" spans="1:5" x14ac:dyDescent="0.2">
      <c r="A54">
        <v>1000000</v>
      </c>
      <c r="B54" t="s">
        <v>33</v>
      </c>
      <c r="C54">
        <v>64</v>
      </c>
      <c r="D54">
        <v>17785666</v>
      </c>
      <c r="E54">
        <v>17785660</v>
      </c>
    </row>
    <row r="55" spans="1:5" x14ac:dyDescent="0.2">
      <c r="A55">
        <v>1000000</v>
      </c>
      <c r="B55" t="s">
        <v>33</v>
      </c>
      <c r="C55">
        <v>64</v>
      </c>
      <c r="D55">
        <v>21378911</v>
      </c>
      <c r="E55">
        <v>21378910</v>
      </c>
    </row>
    <row r="56" spans="1:5" x14ac:dyDescent="0.2">
      <c r="A56">
        <v>1000000</v>
      </c>
      <c r="B56" t="s">
        <v>33</v>
      </c>
      <c r="C56">
        <v>64</v>
      </c>
      <c r="D56">
        <v>13663002</v>
      </c>
      <c r="E56">
        <v>13662990</v>
      </c>
    </row>
    <row r="57" spans="1:5" x14ac:dyDescent="0.2">
      <c r="A57">
        <v>1000000</v>
      </c>
      <c r="B57" t="s">
        <v>33</v>
      </c>
      <c r="C57">
        <v>64</v>
      </c>
      <c r="D57">
        <v>17563720</v>
      </c>
      <c r="E57">
        <v>17563710</v>
      </c>
    </row>
    <row r="58" spans="1:5" x14ac:dyDescent="0.2">
      <c r="A58">
        <v>1000000</v>
      </c>
      <c r="B58" t="s">
        <v>33</v>
      </c>
      <c r="C58">
        <v>64</v>
      </c>
      <c r="D58">
        <v>17039796</v>
      </c>
      <c r="E58">
        <v>17039790</v>
      </c>
    </row>
    <row r="59" spans="1:5" x14ac:dyDescent="0.2">
      <c r="A59">
        <v>1000000</v>
      </c>
      <c r="B59" t="s">
        <v>33</v>
      </c>
      <c r="C59">
        <v>64</v>
      </c>
      <c r="D59">
        <v>13807401</v>
      </c>
      <c r="E59">
        <v>13807380</v>
      </c>
    </row>
    <row r="60" spans="1:5" x14ac:dyDescent="0.2">
      <c r="A60">
        <v>1000000</v>
      </c>
      <c r="B60" t="s">
        <v>33</v>
      </c>
      <c r="C60">
        <v>128</v>
      </c>
      <c r="D60">
        <v>12042521</v>
      </c>
      <c r="E60">
        <v>12042520</v>
      </c>
    </row>
    <row r="61" spans="1:5" x14ac:dyDescent="0.2">
      <c r="A61">
        <v>1000000</v>
      </c>
      <c r="B61" t="s">
        <v>33</v>
      </c>
      <c r="C61">
        <v>128</v>
      </c>
      <c r="D61">
        <v>12311510</v>
      </c>
      <c r="E61">
        <v>12311500</v>
      </c>
    </row>
    <row r="62" spans="1:5" x14ac:dyDescent="0.2">
      <c r="A62">
        <v>1000000</v>
      </c>
      <c r="B62" t="s">
        <v>33</v>
      </c>
      <c r="C62">
        <v>128</v>
      </c>
      <c r="D62">
        <v>11514296</v>
      </c>
      <c r="E62">
        <v>11514290</v>
      </c>
    </row>
    <row r="63" spans="1:5" x14ac:dyDescent="0.2">
      <c r="A63">
        <v>1000000</v>
      </c>
      <c r="B63" t="s">
        <v>33</v>
      </c>
      <c r="C63">
        <v>128</v>
      </c>
      <c r="D63">
        <v>14511016</v>
      </c>
      <c r="E63">
        <v>14511010</v>
      </c>
    </row>
    <row r="64" spans="1:5" x14ac:dyDescent="0.2">
      <c r="A64">
        <v>1000000</v>
      </c>
      <c r="B64" t="s">
        <v>33</v>
      </c>
      <c r="C64">
        <v>128</v>
      </c>
      <c r="D64">
        <v>14517851</v>
      </c>
      <c r="E64">
        <v>14517850</v>
      </c>
    </row>
    <row r="65" spans="1:5" x14ac:dyDescent="0.2">
      <c r="A65">
        <v>1000000</v>
      </c>
      <c r="B65" t="s">
        <v>33</v>
      </c>
      <c r="C65">
        <v>128</v>
      </c>
      <c r="D65">
        <v>16316011</v>
      </c>
      <c r="E65">
        <v>16315990</v>
      </c>
    </row>
    <row r="66" spans="1:5" x14ac:dyDescent="0.2">
      <c r="A66">
        <v>1000000</v>
      </c>
      <c r="B66" t="s">
        <v>33</v>
      </c>
      <c r="C66">
        <v>128</v>
      </c>
      <c r="D66">
        <v>18926143</v>
      </c>
      <c r="E66">
        <v>18926130</v>
      </c>
    </row>
    <row r="67" spans="1:5" x14ac:dyDescent="0.2">
      <c r="A67">
        <v>1000000</v>
      </c>
      <c r="B67" t="s">
        <v>33</v>
      </c>
      <c r="C67">
        <v>128</v>
      </c>
      <c r="D67">
        <v>15394717</v>
      </c>
      <c r="E67">
        <v>15394720</v>
      </c>
    </row>
    <row r="68" spans="1:5" x14ac:dyDescent="0.2">
      <c r="A68" t="s">
        <v>43</v>
      </c>
    </row>
    <row r="69" spans="1:5" x14ac:dyDescent="0.2">
      <c r="A69">
        <v>1000000</v>
      </c>
      <c r="B69" t="s">
        <v>34</v>
      </c>
      <c r="C69">
        <v>1</v>
      </c>
      <c r="D69">
        <v>5063149</v>
      </c>
      <c r="E69">
        <v>5063150</v>
      </c>
    </row>
    <row r="70" spans="1:5" x14ac:dyDescent="0.2">
      <c r="A70">
        <v>1000000</v>
      </c>
      <c r="B70" t="s">
        <v>34</v>
      </c>
      <c r="C70">
        <v>1</v>
      </c>
      <c r="D70">
        <v>5782334</v>
      </c>
      <c r="E70">
        <v>5782320</v>
      </c>
    </row>
    <row r="71" spans="1:5" x14ac:dyDescent="0.2">
      <c r="A71">
        <v>1000000</v>
      </c>
      <c r="B71" t="s">
        <v>34</v>
      </c>
      <c r="C71">
        <v>1</v>
      </c>
      <c r="D71">
        <v>5821129</v>
      </c>
      <c r="E71">
        <v>5821120</v>
      </c>
    </row>
    <row r="72" spans="1:5" x14ac:dyDescent="0.2">
      <c r="A72">
        <v>1000000</v>
      </c>
      <c r="B72" t="s">
        <v>34</v>
      </c>
      <c r="C72">
        <v>1</v>
      </c>
      <c r="D72">
        <v>5826647</v>
      </c>
      <c r="E72">
        <v>5826640</v>
      </c>
    </row>
    <row r="73" spans="1:5" x14ac:dyDescent="0.2">
      <c r="A73">
        <v>1000000</v>
      </c>
      <c r="B73" t="s">
        <v>34</v>
      </c>
      <c r="C73">
        <v>1</v>
      </c>
      <c r="D73">
        <v>5819283</v>
      </c>
      <c r="E73">
        <v>5819280</v>
      </c>
    </row>
    <row r="74" spans="1:5" x14ac:dyDescent="0.2">
      <c r="A74">
        <v>1000000</v>
      </c>
      <c r="B74" t="s">
        <v>34</v>
      </c>
      <c r="C74">
        <v>1</v>
      </c>
      <c r="D74">
        <v>5839061</v>
      </c>
      <c r="E74">
        <v>5839060</v>
      </c>
    </row>
    <row r="75" spans="1:5" x14ac:dyDescent="0.2">
      <c r="A75">
        <v>1000000</v>
      </c>
      <c r="B75" t="s">
        <v>34</v>
      </c>
      <c r="C75">
        <v>1</v>
      </c>
      <c r="D75">
        <v>5843325</v>
      </c>
      <c r="E75">
        <v>5843320</v>
      </c>
    </row>
    <row r="76" spans="1:5" x14ac:dyDescent="0.2">
      <c r="A76">
        <v>1000000</v>
      </c>
      <c r="B76" t="s">
        <v>34</v>
      </c>
      <c r="C76">
        <v>1</v>
      </c>
      <c r="D76">
        <v>5790887</v>
      </c>
      <c r="E76">
        <v>5790880</v>
      </c>
    </row>
    <row r="77" spans="1:5" x14ac:dyDescent="0.2">
      <c r="A77">
        <v>1000000</v>
      </c>
      <c r="B77" t="s">
        <v>34</v>
      </c>
      <c r="C77">
        <v>2</v>
      </c>
      <c r="D77">
        <v>5049908</v>
      </c>
      <c r="E77">
        <v>5049910</v>
      </c>
    </row>
    <row r="78" spans="1:5" x14ac:dyDescent="0.2">
      <c r="A78">
        <v>1000000</v>
      </c>
      <c r="B78" t="s">
        <v>34</v>
      </c>
      <c r="C78">
        <v>2</v>
      </c>
      <c r="D78">
        <v>4095405</v>
      </c>
      <c r="E78">
        <v>4095410</v>
      </c>
    </row>
    <row r="79" spans="1:5" x14ac:dyDescent="0.2">
      <c r="A79">
        <v>1000000</v>
      </c>
      <c r="B79" t="s">
        <v>34</v>
      </c>
      <c r="C79">
        <v>2</v>
      </c>
      <c r="D79">
        <v>2902029</v>
      </c>
      <c r="E79">
        <v>2902020</v>
      </c>
    </row>
    <row r="80" spans="1:5" x14ac:dyDescent="0.2">
      <c r="A80">
        <v>1000000</v>
      </c>
      <c r="B80" t="s">
        <v>34</v>
      </c>
      <c r="C80">
        <v>2</v>
      </c>
      <c r="D80">
        <v>5198871</v>
      </c>
      <c r="E80">
        <v>5198870</v>
      </c>
    </row>
    <row r="81" spans="1:5" x14ac:dyDescent="0.2">
      <c r="A81">
        <v>1000000</v>
      </c>
      <c r="B81" t="s">
        <v>34</v>
      </c>
      <c r="C81">
        <v>2</v>
      </c>
      <c r="D81">
        <v>5540302</v>
      </c>
      <c r="E81">
        <v>5540300</v>
      </c>
    </row>
    <row r="82" spans="1:5" x14ac:dyDescent="0.2">
      <c r="A82">
        <v>1000000</v>
      </c>
      <c r="B82" t="s">
        <v>34</v>
      </c>
      <c r="C82">
        <v>2</v>
      </c>
      <c r="D82">
        <v>4822760</v>
      </c>
      <c r="E82">
        <v>4822760</v>
      </c>
    </row>
    <row r="83" spans="1:5" x14ac:dyDescent="0.2">
      <c r="A83">
        <v>1000000</v>
      </c>
      <c r="B83" t="s">
        <v>34</v>
      </c>
      <c r="C83">
        <v>2</v>
      </c>
      <c r="D83">
        <v>5786347</v>
      </c>
      <c r="E83">
        <v>5786340</v>
      </c>
    </row>
    <row r="84" spans="1:5" x14ac:dyDescent="0.2">
      <c r="A84">
        <v>1000000</v>
      </c>
      <c r="B84" t="s">
        <v>34</v>
      </c>
      <c r="C84">
        <v>2</v>
      </c>
      <c r="D84">
        <v>6071735</v>
      </c>
      <c r="E84">
        <v>6071740</v>
      </c>
    </row>
    <row r="85" spans="1:5" x14ac:dyDescent="0.2">
      <c r="A85">
        <v>1000000</v>
      </c>
      <c r="B85" t="s">
        <v>34</v>
      </c>
      <c r="C85">
        <v>4</v>
      </c>
      <c r="D85">
        <v>5543280</v>
      </c>
      <c r="E85">
        <v>5543270</v>
      </c>
    </row>
    <row r="86" spans="1:5" x14ac:dyDescent="0.2">
      <c r="A86">
        <v>1000000</v>
      </c>
      <c r="B86" t="s">
        <v>34</v>
      </c>
      <c r="C86">
        <v>4</v>
      </c>
      <c r="D86">
        <v>4536671</v>
      </c>
      <c r="E86">
        <v>4536660</v>
      </c>
    </row>
    <row r="87" spans="1:5" x14ac:dyDescent="0.2">
      <c r="A87">
        <v>1000000</v>
      </c>
      <c r="B87" t="s">
        <v>34</v>
      </c>
      <c r="C87">
        <v>4</v>
      </c>
      <c r="D87">
        <v>5468006</v>
      </c>
      <c r="E87">
        <v>5468020</v>
      </c>
    </row>
    <row r="88" spans="1:5" x14ac:dyDescent="0.2">
      <c r="A88">
        <v>1000000</v>
      </c>
      <c r="B88" t="s">
        <v>34</v>
      </c>
      <c r="C88">
        <v>4</v>
      </c>
      <c r="D88">
        <v>4622846</v>
      </c>
      <c r="E88">
        <v>4622850</v>
      </c>
    </row>
    <row r="89" spans="1:5" x14ac:dyDescent="0.2">
      <c r="A89">
        <v>1000000</v>
      </c>
      <c r="B89" t="s">
        <v>34</v>
      </c>
      <c r="C89">
        <v>4</v>
      </c>
      <c r="D89">
        <v>3325483</v>
      </c>
      <c r="E89">
        <v>3325480</v>
      </c>
    </row>
    <row r="90" spans="1:5" x14ac:dyDescent="0.2">
      <c r="A90">
        <v>1000000</v>
      </c>
      <c r="B90" t="s">
        <v>34</v>
      </c>
      <c r="C90">
        <v>4</v>
      </c>
      <c r="D90">
        <v>5657053</v>
      </c>
      <c r="E90">
        <v>5657050</v>
      </c>
    </row>
    <row r="91" spans="1:5" x14ac:dyDescent="0.2">
      <c r="A91">
        <v>1000000</v>
      </c>
      <c r="B91" t="s">
        <v>34</v>
      </c>
      <c r="C91">
        <v>4</v>
      </c>
      <c r="D91">
        <v>4101342</v>
      </c>
      <c r="E91">
        <v>4101340</v>
      </c>
    </row>
    <row r="92" spans="1:5" x14ac:dyDescent="0.2">
      <c r="A92">
        <v>1000000</v>
      </c>
      <c r="B92" t="s">
        <v>34</v>
      </c>
      <c r="C92">
        <v>4</v>
      </c>
      <c r="D92">
        <v>3494732</v>
      </c>
      <c r="E92">
        <v>3494890</v>
      </c>
    </row>
    <row r="93" spans="1:5" x14ac:dyDescent="0.2">
      <c r="A93">
        <v>1000000</v>
      </c>
      <c r="B93" t="s">
        <v>34</v>
      </c>
      <c r="C93">
        <v>8</v>
      </c>
      <c r="D93">
        <v>3189827</v>
      </c>
      <c r="E93">
        <v>3189820</v>
      </c>
    </row>
    <row r="94" spans="1:5" x14ac:dyDescent="0.2">
      <c r="A94">
        <v>1000000</v>
      </c>
      <c r="B94" t="s">
        <v>34</v>
      </c>
      <c r="C94">
        <v>8</v>
      </c>
      <c r="D94">
        <v>4381957</v>
      </c>
      <c r="E94">
        <v>4381950</v>
      </c>
    </row>
    <row r="95" spans="1:5" x14ac:dyDescent="0.2">
      <c r="A95">
        <v>1000000</v>
      </c>
      <c r="B95" t="s">
        <v>34</v>
      </c>
      <c r="C95">
        <v>8</v>
      </c>
      <c r="D95">
        <v>5694056</v>
      </c>
      <c r="E95">
        <v>5694050</v>
      </c>
    </row>
    <row r="96" spans="1:5" x14ac:dyDescent="0.2">
      <c r="A96">
        <v>1000000</v>
      </c>
      <c r="B96" t="s">
        <v>34</v>
      </c>
      <c r="C96">
        <v>8</v>
      </c>
      <c r="D96">
        <v>5246723</v>
      </c>
      <c r="E96">
        <v>5246730</v>
      </c>
    </row>
    <row r="97" spans="1:5" x14ac:dyDescent="0.2">
      <c r="A97">
        <v>1000000</v>
      </c>
      <c r="B97" t="s">
        <v>34</v>
      </c>
      <c r="C97">
        <v>8</v>
      </c>
      <c r="D97">
        <v>4378697</v>
      </c>
      <c r="E97">
        <v>4378700</v>
      </c>
    </row>
    <row r="98" spans="1:5" x14ac:dyDescent="0.2">
      <c r="A98">
        <v>1000000</v>
      </c>
      <c r="B98" t="s">
        <v>34</v>
      </c>
      <c r="C98">
        <v>8</v>
      </c>
      <c r="D98">
        <v>4929581</v>
      </c>
      <c r="E98">
        <v>4929590</v>
      </c>
    </row>
    <row r="99" spans="1:5" x14ac:dyDescent="0.2">
      <c r="A99">
        <v>1000000</v>
      </c>
      <c r="B99" t="s">
        <v>34</v>
      </c>
      <c r="C99">
        <v>8</v>
      </c>
      <c r="D99">
        <v>4135009</v>
      </c>
      <c r="E99">
        <v>4135010</v>
      </c>
    </row>
    <row r="100" spans="1:5" x14ac:dyDescent="0.2">
      <c r="A100">
        <v>1000000</v>
      </c>
      <c r="B100" t="s">
        <v>34</v>
      </c>
      <c r="C100">
        <v>8</v>
      </c>
      <c r="D100">
        <v>5237909</v>
      </c>
      <c r="E100">
        <v>5237910</v>
      </c>
    </row>
    <row r="101" spans="1:5" x14ac:dyDescent="0.2">
      <c r="A101">
        <v>1000000</v>
      </c>
      <c r="B101" t="s">
        <v>34</v>
      </c>
      <c r="C101">
        <v>16</v>
      </c>
      <c r="D101">
        <v>3217565</v>
      </c>
      <c r="E101">
        <v>3217560</v>
      </c>
    </row>
    <row r="102" spans="1:5" x14ac:dyDescent="0.2">
      <c r="A102">
        <v>1000000</v>
      </c>
      <c r="B102" t="s">
        <v>34</v>
      </c>
      <c r="C102">
        <v>16</v>
      </c>
      <c r="D102">
        <v>3477099</v>
      </c>
      <c r="E102">
        <v>3477090</v>
      </c>
    </row>
    <row r="103" spans="1:5" x14ac:dyDescent="0.2">
      <c r="A103">
        <v>1000000</v>
      </c>
      <c r="B103" t="s">
        <v>34</v>
      </c>
      <c r="C103">
        <v>16</v>
      </c>
      <c r="D103">
        <v>5340588</v>
      </c>
      <c r="E103">
        <v>5340570</v>
      </c>
    </row>
    <row r="104" spans="1:5" x14ac:dyDescent="0.2">
      <c r="A104">
        <v>1000000</v>
      </c>
      <c r="B104" t="s">
        <v>34</v>
      </c>
      <c r="C104">
        <v>16</v>
      </c>
      <c r="D104">
        <v>4651061</v>
      </c>
      <c r="E104">
        <v>4651070</v>
      </c>
    </row>
    <row r="105" spans="1:5" x14ac:dyDescent="0.2">
      <c r="A105">
        <v>1000000</v>
      </c>
      <c r="B105" t="s">
        <v>34</v>
      </c>
      <c r="C105">
        <v>16</v>
      </c>
      <c r="D105">
        <v>5809561</v>
      </c>
      <c r="E105">
        <v>5809550</v>
      </c>
    </row>
    <row r="106" spans="1:5" x14ac:dyDescent="0.2">
      <c r="A106">
        <v>1000000</v>
      </c>
      <c r="B106" t="s">
        <v>34</v>
      </c>
      <c r="C106">
        <v>16</v>
      </c>
      <c r="D106">
        <v>4992515</v>
      </c>
      <c r="E106">
        <v>4992520</v>
      </c>
    </row>
    <row r="107" spans="1:5" x14ac:dyDescent="0.2">
      <c r="A107">
        <v>1000000</v>
      </c>
      <c r="B107" t="s">
        <v>34</v>
      </c>
      <c r="C107">
        <v>16</v>
      </c>
      <c r="D107">
        <v>5253800</v>
      </c>
      <c r="E107">
        <v>5253800</v>
      </c>
    </row>
    <row r="108" spans="1:5" x14ac:dyDescent="0.2">
      <c r="A108">
        <v>1000000</v>
      </c>
      <c r="B108" t="s">
        <v>34</v>
      </c>
      <c r="C108">
        <v>16</v>
      </c>
      <c r="D108">
        <v>5743529</v>
      </c>
      <c r="E108">
        <v>5743530</v>
      </c>
    </row>
    <row r="109" spans="1:5" x14ac:dyDescent="0.2">
      <c r="A109">
        <v>1000000</v>
      </c>
      <c r="B109" t="s">
        <v>34</v>
      </c>
      <c r="C109">
        <v>32</v>
      </c>
      <c r="D109">
        <v>2906046</v>
      </c>
      <c r="E109">
        <v>2906050</v>
      </c>
    </row>
    <row r="110" spans="1:5" x14ac:dyDescent="0.2">
      <c r="A110">
        <v>1000000</v>
      </c>
      <c r="B110" t="s">
        <v>34</v>
      </c>
      <c r="C110">
        <v>32</v>
      </c>
      <c r="D110">
        <v>3110386</v>
      </c>
      <c r="E110">
        <v>3110370</v>
      </c>
    </row>
    <row r="111" spans="1:5" x14ac:dyDescent="0.2">
      <c r="A111">
        <v>1000000</v>
      </c>
      <c r="B111" t="s">
        <v>34</v>
      </c>
      <c r="C111">
        <v>32</v>
      </c>
      <c r="D111">
        <v>3099376</v>
      </c>
      <c r="E111">
        <v>3099370</v>
      </c>
    </row>
    <row r="112" spans="1:5" x14ac:dyDescent="0.2">
      <c r="A112">
        <v>1000000</v>
      </c>
      <c r="B112" t="s">
        <v>34</v>
      </c>
      <c r="C112">
        <v>32</v>
      </c>
      <c r="D112">
        <v>4341515</v>
      </c>
      <c r="E112">
        <v>4341500</v>
      </c>
    </row>
    <row r="113" spans="1:5" x14ac:dyDescent="0.2">
      <c r="A113">
        <v>1000000</v>
      </c>
      <c r="B113" t="s">
        <v>34</v>
      </c>
      <c r="C113">
        <v>32</v>
      </c>
      <c r="D113">
        <v>5694887</v>
      </c>
      <c r="E113">
        <v>5694890</v>
      </c>
    </row>
    <row r="114" spans="1:5" x14ac:dyDescent="0.2">
      <c r="A114">
        <v>1000000</v>
      </c>
      <c r="B114" t="s">
        <v>34</v>
      </c>
      <c r="C114">
        <v>32</v>
      </c>
      <c r="D114">
        <v>4775001</v>
      </c>
      <c r="E114">
        <v>4775010</v>
      </c>
    </row>
    <row r="115" spans="1:5" x14ac:dyDescent="0.2">
      <c r="A115">
        <v>1000000</v>
      </c>
      <c r="B115" t="s">
        <v>34</v>
      </c>
      <c r="C115">
        <v>32</v>
      </c>
      <c r="D115">
        <v>5024011</v>
      </c>
      <c r="E115">
        <v>5024010</v>
      </c>
    </row>
    <row r="116" spans="1:5" x14ac:dyDescent="0.2">
      <c r="A116">
        <v>1000000</v>
      </c>
      <c r="B116" t="s">
        <v>34</v>
      </c>
      <c r="C116">
        <v>32</v>
      </c>
      <c r="D116">
        <v>4239358</v>
      </c>
      <c r="E116">
        <v>4239360</v>
      </c>
    </row>
    <row r="117" spans="1:5" x14ac:dyDescent="0.2">
      <c r="A117">
        <v>1000000</v>
      </c>
      <c r="B117" t="s">
        <v>34</v>
      </c>
      <c r="C117">
        <v>64</v>
      </c>
      <c r="D117">
        <v>3624891</v>
      </c>
      <c r="E117">
        <v>3624890</v>
      </c>
    </row>
    <row r="118" spans="1:5" x14ac:dyDescent="0.2">
      <c r="A118">
        <v>1000000</v>
      </c>
      <c r="B118" t="s">
        <v>34</v>
      </c>
      <c r="C118">
        <v>64</v>
      </c>
      <c r="D118">
        <v>2930507</v>
      </c>
      <c r="E118">
        <v>2930510</v>
      </c>
    </row>
    <row r="119" spans="1:5" x14ac:dyDescent="0.2">
      <c r="A119">
        <v>1000000</v>
      </c>
      <c r="B119" t="s">
        <v>34</v>
      </c>
      <c r="C119">
        <v>64</v>
      </c>
      <c r="D119">
        <v>2919715</v>
      </c>
      <c r="E119">
        <v>2919830</v>
      </c>
    </row>
    <row r="120" spans="1:5" x14ac:dyDescent="0.2">
      <c r="A120">
        <v>1000000</v>
      </c>
      <c r="B120" t="s">
        <v>34</v>
      </c>
      <c r="C120">
        <v>64</v>
      </c>
      <c r="D120">
        <v>3141208</v>
      </c>
      <c r="E120">
        <v>3141210</v>
      </c>
    </row>
    <row r="121" spans="1:5" x14ac:dyDescent="0.2">
      <c r="A121">
        <v>1000000</v>
      </c>
      <c r="B121" t="s">
        <v>34</v>
      </c>
      <c r="C121">
        <v>64</v>
      </c>
      <c r="D121">
        <v>5854930</v>
      </c>
      <c r="E121">
        <v>5854930</v>
      </c>
    </row>
    <row r="122" spans="1:5" x14ac:dyDescent="0.2">
      <c r="A122">
        <v>1000000</v>
      </c>
      <c r="B122" t="s">
        <v>34</v>
      </c>
      <c r="C122">
        <v>64</v>
      </c>
      <c r="D122">
        <v>3946429</v>
      </c>
      <c r="E122">
        <v>3946430</v>
      </c>
    </row>
    <row r="123" spans="1:5" x14ac:dyDescent="0.2">
      <c r="A123">
        <v>1000000</v>
      </c>
      <c r="B123" t="s">
        <v>34</v>
      </c>
      <c r="C123">
        <v>64</v>
      </c>
      <c r="D123">
        <v>4150638</v>
      </c>
      <c r="E123">
        <v>4150640</v>
      </c>
    </row>
    <row r="124" spans="1:5" x14ac:dyDescent="0.2">
      <c r="A124">
        <v>1000000</v>
      </c>
      <c r="B124" t="s">
        <v>34</v>
      </c>
      <c r="C124">
        <v>64</v>
      </c>
      <c r="D124">
        <v>4361694</v>
      </c>
      <c r="E124">
        <v>4361690</v>
      </c>
    </row>
    <row r="125" spans="1:5" x14ac:dyDescent="0.2">
      <c r="A125">
        <v>1000000</v>
      </c>
      <c r="B125" t="s">
        <v>34</v>
      </c>
      <c r="C125">
        <v>128</v>
      </c>
      <c r="D125">
        <v>2955104</v>
      </c>
      <c r="E125">
        <v>2955100</v>
      </c>
    </row>
    <row r="126" spans="1:5" x14ac:dyDescent="0.2">
      <c r="A126">
        <v>1000000</v>
      </c>
      <c r="B126" t="s">
        <v>34</v>
      </c>
      <c r="C126">
        <v>128</v>
      </c>
      <c r="D126">
        <v>3052382</v>
      </c>
      <c r="E126">
        <v>3052380</v>
      </c>
    </row>
    <row r="127" spans="1:5" x14ac:dyDescent="0.2">
      <c r="A127">
        <v>1000000</v>
      </c>
      <c r="B127" t="s">
        <v>34</v>
      </c>
      <c r="C127">
        <v>128</v>
      </c>
      <c r="D127">
        <v>2912352</v>
      </c>
      <c r="E127">
        <v>2912350</v>
      </c>
    </row>
    <row r="128" spans="1:5" x14ac:dyDescent="0.2">
      <c r="A128">
        <v>1000000</v>
      </c>
      <c r="B128" t="s">
        <v>34</v>
      </c>
      <c r="C128">
        <v>128</v>
      </c>
      <c r="D128">
        <v>2905356</v>
      </c>
      <c r="E128">
        <v>2905360</v>
      </c>
    </row>
    <row r="129" spans="1:5" x14ac:dyDescent="0.2">
      <c r="A129">
        <v>1000000</v>
      </c>
      <c r="B129" t="s">
        <v>34</v>
      </c>
      <c r="C129">
        <v>128</v>
      </c>
      <c r="D129">
        <v>2944873</v>
      </c>
      <c r="E129">
        <v>2944870</v>
      </c>
    </row>
    <row r="130" spans="1:5" x14ac:dyDescent="0.2">
      <c r="A130">
        <v>1000000</v>
      </c>
      <c r="B130" t="s">
        <v>34</v>
      </c>
      <c r="C130">
        <v>128</v>
      </c>
      <c r="D130">
        <v>2900328</v>
      </c>
      <c r="E130">
        <v>2900320</v>
      </c>
    </row>
    <row r="131" spans="1:5" x14ac:dyDescent="0.2">
      <c r="A131">
        <v>1000000</v>
      </c>
      <c r="B131" t="s">
        <v>34</v>
      </c>
      <c r="C131">
        <v>128</v>
      </c>
      <c r="D131">
        <v>2842768</v>
      </c>
      <c r="E131">
        <v>2842770</v>
      </c>
    </row>
    <row r="132" spans="1:5" x14ac:dyDescent="0.2">
      <c r="A132">
        <v>1000000</v>
      </c>
      <c r="B132" t="s">
        <v>34</v>
      </c>
      <c r="C132">
        <v>128</v>
      </c>
      <c r="D132">
        <v>2834737</v>
      </c>
      <c r="E132">
        <v>2834730</v>
      </c>
    </row>
    <row r="133" spans="1:5" x14ac:dyDescent="0.2">
      <c r="A133" t="s">
        <v>32</v>
      </c>
    </row>
    <row r="134" spans="1:5" x14ac:dyDescent="0.2">
      <c r="A134">
        <v>1000000</v>
      </c>
      <c r="B134" t="s">
        <v>33</v>
      </c>
      <c r="C134">
        <v>1</v>
      </c>
      <c r="D134">
        <v>2937002</v>
      </c>
      <c r="E134">
        <v>2937000</v>
      </c>
    </row>
    <row r="135" spans="1:5" x14ac:dyDescent="0.2">
      <c r="A135">
        <v>1000000</v>
      </c>
      <c r="B135" t="s">
        <v>33</v>
      </c>
      <c r="C135">
        <v>2</v>
      </c>
      <c r="D135">
        <v>2941411</v>
      </c>
      <c r="E135">
        <v>2941400</v>
      </c>
    </row>
    <row r="136" spans="1:5" x14ac:dyDescent="0.2">
      <c r="A136">
        <v>1000000</v>
      </c>
      <c r="B136" t="s">
        <v>33</v>
      </c>
      <c r="C136">
        <v>4</v>
      </c>
      <c r="D136">
        <v>2921214</v>
      </c>
      <c r="E136">
        <v>2921200</v>
      </c>
    </row>
    <row r="137" spans="1:5" x14ac:dyDescent="0.2">
      <c r="A137">
        <v>1000000</v>
      </c>
      <c r="B137" t="s">
        <v>33</v>
      </c>
      <c r="C137">
        <v>8</v>
      </c>
      <c r="D137">
        <v>3282132</v>
      </c>
      <c r="E137">
        <v>3282120</v>
      </c>
    </row>
    <row r="138" spans="1:5" x14ac:dyDescent="0.2">
      <c r="A138">
        <v>1000000</v>
      </c>
      <c r="B138" t="s">
        <v>33</v>
      </c>
      <c r="C138">
        <v>16</v>
      </c>
      <c r="D138">
        <v>5007915</v>
      </c>
      <c r="E138">
        <v>5007900</v>
      </c>
    </row>
    <row r="139" spans="1:5" x14ac:dyDescent="0.2">
      <c r="A139">
        <v>1000000</v>
      </c>
      <c r="B139" t="s">
        <v>33</v>
      </c>
      <c r="C139">
        <v>32</v>
      </c>
      <c r="D139">
        <v>11057949</v>
      </c>
      <c r="E139">
        <v>11057930</v>
      </c>
    </row>
    <row r="140" spans="1:5" x14ac:dyDescent="0.2">
      <c r="A140">
        <v>1000000</v>
      </c>
      <c r="B140" t="s">
        <v>33</v>
      </c>
      <c r="C140">
        <v>64</v>
      </c>
      <c r="D140">
        <v>12320148</v>
      </c>
      <c r="E140">
        <v>12320130</v>
      </c>
    </row>
    <row r="141" spans="1:5" x14ac:dyDescent="0.2">
      <c r="A141">
        <v>1000000</v>
      </c>
      <c r="B141" t="s">
        <v>33</v>
      </c>
      <c r="C141">
        <v>128</v>
      </c>
      <c r="D141">
        <v>10861479</v>
      </c>
      <c r="E141">
        <v>10861550</v>
      </c>
    </row>
    <row r="142" spans="1:5" x14ac:dyDescent="0.2">
      <c r="A142">
        <v>1000000</v>
      </c>
      <c r="B142" t="s">
        <v>34</v>
      </c>
      <c r="C142">
        <v>1</v>
      </c>
      <c r="D142">
        <v>2787204</v>
      </c>
      <c r="E142">
        <v>2787200</v>
      </c>
    </row>
    <row r="143" spans="1:5" x14ac:dyDescent="0.2">
      <c r="A143">
        <v>1000000</v>
      </c>
      <c r="B143" t="s">
        <v>34</v>
      </c>
      <c r="C143">
        <v>2</v>
      </c>
      <c r="D143">
        <v>2761334</v>
      </c>
      <c r="E143">
        <v>2761330</v>
      </c>
    </row>
    <row r="144" spans="1:5" x14ac:dyDescent="0.2">
      <c r="A144">
        <v>1000000</v>
      </c>
      <c r="B144" t="s">
        <v>34</v>
      </c>
      <c r="C144">
        <v>4</v>
      </c>
      <c r="D144">
        <v>2762258</v>
      </c>
      <c r="E144">
        <v>2762250</v>
      </c>
    </row>
    <row r="145" spans="1:5" x14ac:dyDescent="0.2">
      <c r="A145">
        <v>1000000</v>
      </c>
      <c r="B145" t="s">
        <v>34</v>
      </c>
      <c r="C145">
        <v>8</v>
      </c>
      <c r="D145">
        <v>2772199</v>
      </c>
      <c r="E145">
        <v>2772190</v>
      </c>
    </row>
    <row r="146" spans="1:5" x14ac:dyDescent="0.2">
      <c r="A146">
        <v>1000000</v>
      </c>
      <c r="B146" t="s">
        <v>34</v>
      </c>
      <c r="C146">
        <v>16</v>
      </c>
      <c r="D146">
        <v>2815604</v>
      </c>
      <c r="E146">
        <v>2815610</v>
      </c>
    </row>
    <row r="147" spans="1:5" x14ac:dyDescent="0.2">
      <c r="A147">
        <v>1000000</v>
      </c>
      <c r="B147" t="s">
        <v>34</v>
      </c>
      <c r="C147">
        <v>32</v>
      </c>
      <c r="D147">
        <v>2789562</v>
      </c>
      <c r="E147">
        <v>2789560</v>
      </c>
    </row>
    <row r="148" spans="1:5" x14ac:dyDescent="0.2">
      <c r="A148">
        <v>1000000</v>
      </c>
      <c r="B148" t="s">
        <v>34</v>
      </c>
      <c r="C148">
        <v>64</v>
      </c>
      <c r="D148">
        <v>2754289</v>
      </c>
      <c r="E148">
        <v>2754300</v>
      </c>
    </row>
    <row r="149" spans="1:5" x14ac:dyDescent="0.2">
      <c r="A149">
        <v>1000000</v>
      </c>
      <c r="B149" t="s">
        <v>34</v>
      </c>
      <c r="C149">
        <v>128</v>
      </c>
      <c r="D149">
        <v>2769154</v>
      </c>
      <c r="E149">
        <v>2769160</v>
      </c>
    </row>
    <row r="150" spans="1:5" x14ac:dyDescent="0.2">
      <c r="A150" t="s">
        <v>44</v>
      </c>
    </row>
    <row r="151" spans="1:5" x14ac:dyDescent="0.2">
      <c r="A151">
        <v>1000000</v>
      </c>
      <c r="B151" t="s">
        <v>33</v>
      </c>
      <c r="C151">
        <v>1</v>
      </c>
      <c r="D151">
        <v>2891752</v>
      </c>
      <c r="E151">
        <v>2891760</v>
      </c>
    </row>
    <row r="152" spans="1:5" x14ac:dyDescent="0.2">
      <c r="A152">
        <v>1000000</v>
      </c>
      <c r="B152" t="s">
        <v>33</v>
      </c>
      <c r="C152">
        <v>2</v>
      </c>
      <c r="D152">
        <v>2880606</v>
      </c>
      <c r="E152">
        <v>2880600</v>
      </c>
    </row>
    <row r="153" spans="1:5" x14ac:dyDescent="0.2">
      <c r="A153">
        <v>1000000</v>
      </c>
      <c r="B153" t="s">
        <v>33</v>
      </c>
      <c r="C153">
        <v>4</v>
      </c>
      <c r="D153">
        <v>2921062</v>
      </c>
      <c r="E153">
        <v>2921050</v>
      </c>
    </row>
    <row r="154" spans="1:5" x14ac:dyDescent="0.2">
      <c r="A154">
        <v>1000000</v>
      </c>
      <c r="B154" t="s">
        <v>33</v>
      </c>
      <c r="C154">
        <v>8</v>
      </c>
      <c r="D154">
        <v>3453465</v>
      </c>
      <c r="E154">
        <v>3453440</v>
      </c>
    </row>
    <row r="155" spans="1:5" x14ac:dyDescent="0.2">
      <c r="A155">
        <v>1000000</v>
      </c>
      <c r="B155" t="s">
        <v>33</v>
      </c>
      <c r="C155">
        <v>16</v>
      </c>
      <c r="D155">
        <v>4996595</v>
      </c>
      <c r="E155">
        <v>4996570</v>
      </c>
    </row>
    <row r="156" spans="1:5" x14ac:dyDescent="0.2">
      <c r="A156">
        <v>1000000</v>
      </c>
      <c r="B156" t="s">
        <v>33</v>
      </c>
      <c r="C156">
        <v>32</v>
      </c>
      <c r="D156">
        <v>10801394</v>
      </c>
      <c r="E156">
        <v>10801380</v>
      </c>
    </row>
    <row r="157" spans="1:5" x14ac:dyDescent="0.2">
      <c r="A157">
        <v>1000000</v>
      </c>
      <c r="B157" t="s">
        <v>33</v>
      </c>
      <c r="C157">
        <v>64</v>
      </c>
      <c r="D157">
        <v>12235985</v>
      </c>
      <c r="E157">
        <v>12235970</v>
      </c>
    </row>
    <row r="158" spans="1:5" x14ac:dyDescent="0.2">
      <c r="A158">
        <v>1000000</v>
      </c>
      <c r="B158" t="s">
        <v>33</v>
      </c>
      <c r="C158">
        <v>128</v>
      </c>
      <c r="D158">
        <v>10908855</v>
      </c>
      <c r="E158">
        <v>10908850</v>
      </c>
    </row>
    <row r="159" spans="1:5" x14ac:dyDescent="0.2">
      <c r="A159">
        <v>1000000</v>
      </c>
      <c r="B159" t="s">
        <v>34</v>
      </c>
      <c r="C159">
        <v>1</v>
      </c>
      <c r="D159">
        <v>2812941</v>
      </c>
      <c r="E159">
        <v>2812940</v>
      </c>
    </row>
    <row r="160" spans="1:5" x14ac:dyDescent="0.2">
      <c r="A160">
        <v>1000000</v>
      </c>
      <c r="B160" t="s">
        <v>34</v>
      </c>
      <c r="C160">
        <v>2</v>
      </c>
      <c r="D160">
        <v>2826111</v>
      </c>
      <c r="E160">
        <v>2826110</v>
      </c>
    </row>
    <row r="161" spans="1:5" x14ac:dyDescent="0.2">
      <c r="A161">
        <v>1000000</v>
      </c>
      <c r="B161" t="s">
        <v>34</v>
      </c>
      <c r="C161">
        <v>4</v>
      </c>
      <c r="D161">
        <v>2817338</v>
      </c>
      <c r="E161">
        <v>2817340</v>
      </c>
    </row>
    <row r="162" spans="1:5" x14ac:dyDescent="0.2">
      <c r="A162">
        <v>1000000</v>
      </c>
      <c r="B162" t="s">
        <v>34</v>
      </c>
      <c r="C162">
        <v>8</v>
      </c>
      <c r="D162">
        <v>2801182</v>
      </c>
      <c r="E162">
        <v>2801180</v>
      </c>
    </row>
    <row r="163" spans="1:5" x14ac:dyDescent="0.2">
      <c r="A163">
        <v>1000000</v>
      </c>
      <c r="B163" t="s">
        <v>34</v>
      </c>
      <c r="C163">
        <v>16</v>
      </c>
      <c r="D163">
        <v>2870319</v>
      </c>
      <c r="E163">
        <v>2870310</v>
      </c>
    </row>
    <row r="164" spans="1:5" x14ac:dyDescent="0.2">
      <c r="A164">
        <v>1000000</v>
      </c>
      <c r="B164" t="s">
        <v>34</v>
      </c>
      <c r="C164">
        <v>32</v>
      </c>
      <c r="D164">
        <v>2827303</v>
      </c>
      <c r="E164">
        <v>2827310</v>
      </c>
    </row>
    <row r="165" spans="1:5" x14ac:dyDescent="0.2">
      <c r="A165">
        <v>1000000</v>
      </c>
      <c r="B165" t="s">
        <v>34</v>
      </c>
      <c r="C165">
        <v>64</v>
      </c>
      <c r="D165">
        <v>2799255</v>
      </c>
      <c r="E165">
        <v>2799250</v>
      </c>
    </row>
    <row r="166" spans="1:5" x14ac:dyDescent="0.2">
      <c r="A166">
        <v>1000000</v>
      </c>
      <c r="B166" t="s">
        <v>34</v>
      </c>
      <c r="C166">
        <v>128</v>
      </c>
      <c r="D166">
        <v>2816660</v>
      </c>
      <c r="E166">
        <v>2816650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opLeftCell="A104" zoomScale="99" workbookViewId="0">
      <selection activeCell="I27" sqref="I27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10" t="s">
        <v>0</v>
      </c>
      <c r="J2" s="10"/>
      <c r="L2" s="10" t="s">
        <v>0</v>
      </c>
      <c r="M2" s="10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4048530</v>
      </c>
      <c r="E4">
        <v>3531630</v>
      </c>
      <c r="G4">
        <f>A4</f>
        <v>1000000</v>
      </c>
      <c r="H4">
        <v>1</v>
      </c>
      <c r="I4" s="4">
        <f>SUMIF($C$4:$C$35,H4,$D$4:$D$35)/$G$2/$G$2</f>
        <v>1016016.875</v>
      </c>
      <c r="J4" s="4">
        <f>SUMIF($C$37:$C$68,H4,$D$37:$D$68)/$G$2/$G$2</f>
        <v>711684.3125</v>
      </c>
      <c r="L4">
        <f>D70</f>
        <v>3359891</v>
      </c>
      <c r="M4">
        <f>D78</f>
        <v>2664722</v>
      </c>
    </row>
    <row r="5" spans="1:13" x14ac:dyDescent="0.2">
      <c r="A5">
        <v>1000000</v>
      </c>
      <c r="B5" t="s">
        <v>33</v>
      </c>
      <c r="C5">
        <v>1</v>
      </c>
      <c r="D5">
        <v>4056267</v>
      </c>
      <c r="E5">
        <v>3537440</v>
      </c>
      <c r="G5">
        <f>G4</f>
        <v>1000000</v>
      </c>
      <c r="H5">
        <f>H4*2</f>
        <v>2</v>
      </c>
      <c r="I5" s="4">
        <f t="shared" ref="I5:I11" si="0">SUMIF($C$4:$C$35,H5,$D$4:$D$35)/$G$2/$G$2</f>
        <v>1023240.6875</v>
      </c>
      <c r="J5" s="4">
        <f t="shared" ref="J5:J11" si="1">SUMIF($C$37:$C$68,H5,$D$37:$D$68)/$G$2/$G$2</f>
        <v>711366.6875</v>
      </c>
      <c r="L5">
        <f t="shared" ref="L5:L11" si="2">D71</f>
        <v>3359411</v>
      </c>
      <c r="M5">
        <f t="shared" ref="M5:M11" si="3">D79</f>
        <v>2687807</v>
      </c>
    </row>
    <row r="6" spans="1:13" x14ac:dyDescent="0.2">
      <c r="A6">
        <v>1000000</v>
      </c>
      <c r="B6" t="s">
        <v>33</v>
      </c>
      <c r="C6">
        <v>1</v>
      </c>
      <c r="D6">
        <v>4052246</v>
      </c>
      <c r="E6">
        <v>3537500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1027515.8125</v>
      </c>
      <c r="J6" s="4">
        <f t="shared" si="1"/>
        <v>709620.5</v>
      </c>
      <c r="L6">
        <f t="shared" si="2"/>
        <v>3370244</v>
      </c>
      <c r="M6">
        <f t="shared" si="3"/>
        <v>2696634</v>
      </c>
    </row>
    <row r="7" spans="1:13" x14ac:dyDescent="0.2">
      <c r="A7">
        <v>1000000</v>
      </c>
      <c r="B7" t="s">
        <v>33</v>
      </c>
      <c r="C7">
        <v>1</v>
      </c>
      <c r="D7">
        <v>4099227</v>
      </c>
      <c r="E7">
        <v>3562890</v>
      </c>
      <c r="G7">
        <f t="shared" si="4"/>
        <v>1000000</v>
      </c>
      <c r="H7">
        <f t="shared" si="5"/>
        <v>8</v>
      </c>
      <c r="I7" s="4">
        <f t="shared" si="0"/>
        <v>1153072.3125</v>
      </c>
      <c r="J7" s="4">
        <f t="shared" si="1"/>
        <v>710877.4375</v>
      </c>
      <c r="L7">
        <f t="shared" si="2"/>
        <v>3871232</v>
      </c>
      <c r="M7">
        <f t="shared" si="3"/>
        <v>2686211</v>
      </c>
    </row>
    <row r="8" spans="1:13" x14ac:dyDescent="0.2">
      <c r="A8">
        <v>1000000</v>
      </c>
      <c r="B8" t="s">
        <v>33</v>
      </c>
      <c r="C8">
        <v>2</v>
      </c>
      <c r="D8">
        <v>4059559</v>
      </c>
      <c r="E8">
        <v>3533730</v>
      </c>
      <c r="G8">
        <f t="shared" si="4"/>
        <v>1000000</v>
      </c>
      <c r="H8">
        <f t="shared" si="5"/>
        <v>16</v>
      </c>
      <c r="I8" s="4">
        <f t="shared" si="0"/>
        <v>1557025.875</v>
      </c>
      <c r="J8" s="4">
        <f t="shared" si="1"/>
        <v>711476.5</v>
      </c>
      <c r="L8">
        <f t="shared" si="2"/>
        <v>5847928</v>
      </c>
      <c r="M8">
        <f t="shared" si="3"/>
        <v>2687828</v>
      </c>
    </row>
    <row r="9" spans="1:13" x14ac:dyDescent="0.2">
      <c r="A9">
        <v>1000000</v>
      </c>
      <c r="B9" t="s">
        <v>33</v>
      </c>
      <c r="C9">
        <v>2</v>
      </c>
      <c r="D9">
        <v>4076690</v>
      </c>
      <c r="E9">
        <v>3326020</v>
      </c>
      <c r="G9">
        <f t="shared" si="4"/>
        <v>1000000</v>
      </c>
      <c r="H9">
        <f t="shared" si="5"/>
        <v>32</v>
      </c>
      <c r="I9" s="4">
        <f t="shared" si="0"/>
        <v>4284395.875</v>
      </c>
      <c r="J9" s="4">
        <f t="shared" si="1"/>
        <v>711018.75</v>
      </c>
      <c r="L9">
        <f t="shared" si="2"/>
        <v>12645165</v>
      </c>
      <c r="M9">
        <f t="shared" si="3"/>
        <v>2672059</v>
      </c>
    </row>
    <row r="10" spans="1:13" x14ac:dyDescent="0.2">
      <c r="A10">
        <v>1000000</v>
      </c>
      <c r="B10" t="s">
        <v>33</v>
      </c>
      <c r="C10">
        <v>2</v>
      </c>
      <c r="D10">
        <v>4095281</v>
      </c>
      <c r="E10">
        <v>3202280</v>
      </c>
      <c r="G10">
        <f t="shared" si="4"/>
        <v>1000000</v>
      </c>
      <c r="H10">
        <f t="shared" si="5"/>
        <v>64</v>
      </c>
      <c r="I10" s="4">
        <f t="shared" si="0"/>
        <v>5067012.25</v>
      </c>
      <c r="J10" s="4">
        <f t="shared" si="1"/>
        <v>711124.1875</v>
      </c>
      <c r="L10">
        <f t="shared" si="2"/>
        <v>16594267</v>
      </c>
      <c r="M10">
        <f t="shared" si="3"/>
        <v>2667706</v>
      </c>
    </row>
    <row r="11" spans="1:13" x14ac:dyDescent="0.2">
      <c r="A11">
        <v>1000000</v>
      </c>
      <c r="B11" t="s">
        <v>33</v>
      </c>
      <c r="C11">
        <v>2</v>
      </c>
      <c r="D11">
        <v>4140321</v>
      </c>
      <c r="E11">
        <v>3203040</v>
      </c>
      <c r="G11">
        <f t="shared" si="4"/>
        <v>1000000</v>
      </c>
      <c r="H11">
        <f t="shared" si="5"/>
        <v>128</v>
      </c>
      <c r="I11" s="4">
        <f t="shared" si="0"/>
        <v>4692809.375</v>
      </c>
      <c r="J11" s="4">
        <f t="shared" si="1"/>
        <v>698637.125</v>
      </c>
      <c r="L11">
        <f t="shared" si="2"/>
        <v>15771297</v>
      </c>
      <c r="M11">
        <f t="shared" si="3"/>
        <v>2683929</v>
      </c>
    </row>
    <row r="12" spans="1:13" x14ac:dyDescent="0.2">
      <c r="A12">
        <v>1000000</v>
      </c>
      <c r="B12" t="s">
        <v>33</v>
      </c>
      <c r="C12">
        <v>4</v>
      </c>
      <c r="D12">
        <v>4090720</v>
      </c>
      <c r="E12">
        <v>3061960</v>
      </c>
    </row>
    <row r="13" spans="1:13" x14ac:dyDescent="0.2">
      <c r="A13">
        <v>1000000</v>
      </c>
      <c r="B13" t="s">
        <v>33</v>
      </c>
      <c r="C13">
        <v>4</v>
      </c>
      <c r="D13">
        <v>4102390</v>
      </c>
      <c r="E13">
        <v>3068590</v>
      </c>
      <c r="I13" s="10" t="s">
        <v>1</v>
      </c>
      <c r="J13" s="10"/>
      <c r="K13" s="3"/>
      <c r="L13" s="10" t="s">
        <v>1</v>
      </c>
      <c r="M13" s="10"/>
    </row>
    <row r="14" spans="1:13" x14ac:dyDescent="0.2">
      <c r="A14">
        <v>1000000</v>
      </c>
      <c r="B14" t="s">
        <v>33</v>
      </c>
      <c r="C14">
        <v>4</v>
      </c>
      <c r="D14">
        <v>4127731</v>
      </c>
      <c r="E14">
        <v>3154350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4119412</v>
      </c>
      <c r="E15">
        <v>3167710</v>
      </c>
      <c r="I15" s="1">
        <f>I4*NUMBERS!$C$3</f>
        <v>1.016016875</v>
      </c>
      <c r="J15" s="1">
        <f>J4*NUMBERS!$C$3</f>
        <v>0.71168431249999997</v>
      </c>
      <c r="K15" s="1"/>
      <c r="L15" s="1">
        <f>L4*NUMBERS!$C$3</f>
        <v>3.3598909999999997</v>
      </c>
      <c r="M15" s="1">
        <f>M4*NUMBERS!$C$3</f>
        <v>2.6647219999999998</v>
      </c>
    </row>
    <row r="16" spans="1:13" x14ac:dyDescent="0.2">
      <c r="A16">
        <v>1000000</v>
      </c>
      <c r="B16" t="s">
        <v>33</v>
      </c>
      <c r="C16">
        <v>8</v>
      </c>
      <c r="D16">
        <v>4637969</v>
      </c>
      <c r="E16">
        <v>3429720</v>
      </c>
      <c r="I16" s="1">
        <f>I5*NUMBERS!$C$3</f>
        <v>1.0232406875</v>
      </c>
      <c r="J16" s="1">
        <f>J5*NUMBERS!$C$3</f>
        <v>0.71136668749999998</v>
      </c>
      <c r="K16" s="1"/>
      <c r="L16" s="1">
        <f>L5*NUMBERS!$C$3</f>
        <v>3.3594109999999997</v>
      </c>
      <c r="M16" s="1">
        <f>M5*NUMBERS!$C$3</f>
        <v>2.6878069999999998</v>
      </c>
    </row>
    <row r="17" spans="1:13" x14ac:dyDescent="0.2">
      <c r="A17">
        <v>1000000</v>
      </c>
      <c r="B17" t="s">
        <v>33</v>
      </c>
      <c r="C17">
        <v>8</v>
      </c>
      <c r="D17">
        <v>4797528</v>
      </c>
      <c r="E17">
        <v>3470690</v>
      </c>
      <c r="I17" s="1">
        <f>I6*NUMBERS!$C$3</f>
        <v>1.0275158124999999</v>
      </c>
      <c r="J17" s="1">
        <f>J6*NUMBERS!$C$3</f>
        <v>0.70962049999999999</v>
      </c>
      <c r="K17" s="1"/>
      <c r="L17" s="1">
        <f>L6*NUMBERS!$C$3</f>
        <v>3.370244</v>
      </c>
      <c r="M17" s="1">
        <f>M6*NUMBERS!$C$3</f>
        <v>2.696634</v>
      </c>
    </row>
    <row r="18" spans="1:13" x14ac:dyDescent="0.2">
      <c r="A18">
        <v>1000000</v>
      </c>
      <c r="B18" t="s">
        <v>33</v>
      </c>
      <c r="C18">
        <v>8</v>
      </c>
      <c r="D18">
        <v>4813944</v>
      </c>
      <c r="E18">
        <v>3614310</v>
      </c>
      <c r="I18" s="1">
        <f>I7*NUMBERS!$C$3</f>
        <v>1.1530723125</v>
      </c>
      <c r="J18" s="1">
        <f>J7*NUMBERS!$C$3</f>
        <v>0.71087743749999999</v>
      </c>
      <c r="K18" s="1"/>
      <c r="L18" s="1">
        <f>L7*NUMBERS!$C$3</f>
        <v>3.871232</v>
      </c>
      <c r="M18" s="1">
        <f>M7*NUMBERS!$C$3</f>
        <v>2.6862109999999997</v>
      </c>
    </row>
    <row r="19" spans="1:13" x14ac:dyDescent="0.2">
      <c r="A19">
        <v>1000000</v>
      </c>
      <c r="B19" t="s">
        <v>33</v>
      </c>
      <c r="C19">
        <v>8</v>
      </c>
      <c r="D19">
        <v>4199716</v>
      </c>
      <c r="E19">
        <v>3601650</v>
      </c>
      <c r="I19" s="1">
        <f>I8*NUMBERS!$C$3</f>
        <v>1.5570258749999999</v>
      </c>
      <c r="J19" s="1">
        <f>J8*NUMBERS!$C$3</f>
        <v>0.71147649999999996</v>
      </c>
      <c r="K19" s="1"/>
      <c r="L19" s="1">
        <f>L8*NUMBERS!$C$3</f>
        <v>5.8479279999999996</v>
      </c>
      <c r="M19" s="1">
        <f>M8*NUMBERS!$C$3</f>
        <v>2.6878279999999997</v>
      </c>
    </row>
    <row r="20" spans="1:13" x14ac:dyDescent="0.2">
      <c r="A20">
        <v>1000000</v>
      </c>
      <c r="B20" t="s">
        <v>33</v>
      </c>
      <c r="C20">
        <v>16</v>
      </c>
      <c r="D20">
        <v>6136411</v>
      </c>
      <c r="E20">
        <v>5308180</v>
      </c>
      <c r="I20" s="1">
        <f>I9*NUMBERS!$C$3</f>
        <v>4.2843958749999995</v>
      </c>
      <c r="J20" s="1">
        <f>J9*NUMBERS!$C$3</f>
        <v>0.71101874999999992</v>
      </c>
      <c r="K20" s="1"/>
      <c r="L20" s="1">
        <f>L9*NUMBERS!$C$3</f>
        <v>12.645164999999999</v>
      </c>
      <c r="M20" s="1">
        <f>M9*NUMBERS!$C$3</f>
        <v>2.672059</v>
      </c>
    </row>
    <row r="21" spans="1:13" x14ac:dyDescent="0.2">
      <c r="A21">
        <v>1000000</v>
      </c>
      <c r="B21" t="s">
        <v>33</v>
      </c>
      <c r="C21">
        <v>16</v>
      </c>
      <c r="D21">
        <v>6348931</v>
      </c>
      <c r="E21">
        <v>6394370</v>
      </c>
      <c r="I21" s="1">
        <f>I10*NUMBERS!$C$3</f>
        <v>5.0670122499999994</v>
      </c>
      <c r="J21" s="1">
        <f>J10*NUMBERS!$C$3</f>
        <v>0.71112418749999995</v>
      </c>
      <c r="K21" s="1"/>
      <c r="L21" s="1">
        <f>L10*NUMBERS!$C$3</f>
        <v>16.594266999999999</v>
      </c>
      <c r="M21" s="1">
        <f>M10*NUMBERS!$C$3</f>
        <v>2.6677059999999999</v>
      </c>
    </row>
    <row r="22" spans="1:13" x14ac:dyDescent="0.2">
      <c r="A22">
        <v>1000000</v>
      </c>
      <c r="B22" t="s">
        <v>33</v>
      </c>
      <c r="C22">
        <v>16</v>
      </c>
      <c r="D22">
        <v>6303625</v>
      </c>
      <c r="E22">
        <v>6634850</v>
      </c>
      <c r="I22" s="1">
        <f>I11*NUMBERS!$C$3</f>
        <v>4.6928093749999995</v>
      </c>
      <c r="J22" s="1">
        <f>J11*NUMBERS!$C$3</f>
        <v>0.69863712499999997</v>
      </c>
      <c r="K22" s="1"/>
      <c r="L22" s="1">
        <f>L11*NUMBERS!$C$3</f>
        <v>15.771296999999999</v>
      </c>
      <c r="M22" s="1">
        <f>M11*NUMBERS!$C$3</f>
        <v>2.683929</v>
      </c>
    </row>
    <row r="23" spans="1:13" x14ac:dyDescent="0.2">
      <c r="A23">
        <v>1000000</v>
      </c>
      <c r="B23" t="s">
        <v>33</v>
      </c>
      <c r="C23">
        <v>16</v>
      </c>
      <c r="D23">
        <v>6123447</v>
      </c>
      <c r="E23">
        <v>6904070</v>
      </c>
    </row>
    <row r="24" spans="1:13" x14ac:dyDescent="0.2">
      <c r="A24">
        <v>1000000</v>
      </c>
      <c r="B24" t="s">
        <v>33</v>
      </c>
      <c r="C24">
        <v>32</v>
      </c>
      <c r="D24">
        <v>16346650</v>
      </c>
      <c r="E24">
        <v>11293480</v>
      </c>
      <c r="I24" s="10" t="s">
        <v>2</v>
      </c>
      <c r="J24" s="10"/>
      <c r="K24" s="3"/>
      <c r="L24" s="10" t="s">
        <v>2</v>
      </c>
      <c r="M24" s="10"/>
    </row>
    <row r="25" spans="1:13" x14ac:dyDescent="0.2">
      <c r="A25">
        <v>1000000</v>
      </c>
      <c r="B25" t="s">
        <v>33</v>
      </c>
      <c r="C25">
        <v>32</v>
      </c>
      <c r="D25">
        <v>17560402</v>
      </c>
      <c r="E25">
        <v>11996790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17414305</v>
      </c>
      <c r="E26">
        <v>12064120</v>
      </c>
      <c r="I26" s="2">
        <f>$G4*NUMBERS!$C$2/I4*NUMBERS!$C$4</f>
        <v>3.7545609324894333</v>
      </c>
      <c r="J26" s="2">
        <f>$G4*NUMBERS!$C$2/J4*NUMBERS!$C$4</f>
        <v>5.3600974457688366</v>
      </c>
      <c r="K26" s="2"/>
      <c r="L26" s="2">
        <f>$G4*NUMBERS!$C$2/L4*NUMBERS!$C$4</f>
        <v>1.1353633988796064</v>
      </c>
      <c r="M26" s="2">
        <f>$G4*NUMBERS!$C$2/M4*NUMBERS!$C$4</f>
        <v>1.4315554364113781</v>
      </c>
    </row>
    <row r="27" spans="1:13" x14ac:dyDescent="0.2">
      <c r="A27">
        <v>1000000</v>
      </c>
      <c r="B27" t="s">
        <v>33</v>
      </c>
      <c r="C27">
        <v>32</v>
      </c>
      <c r="D27">
        <v>17228977</v>
      </c>
      <c r="E27">
        <v>11286040</v>
      </c>
      <c r="I27" s="2">
        <f>$G5*NUMBERS!$C$2/I5*NUMBERS!$C$4</f>
        <v>3.72805471110139</v>
      </c>
      <c r="J27" s="2">
        <f>$G5*NUMBERS!$C$2/J5*NUMBERS!$C$4</f>
        <v>5.3624907275757128</v>
      </c>
      <c r="K27" s="2"/>
      <c r="L27" s="2">
        <f>$G5*NUMBERS!$C$2/L5*NUMBERS!$C$4</f>
        <v>1.1355256220882171</v>
      </c>
      <c r="M27" s="2">
        <f>$G5*NUMBERS!$C$2/M5*NUMBERS!$C$4</f>
        <v>1.4192601126587585</v>
      </c>
    </row>
    <row r="28" spans="1:13" x14ac:dyDescent="0.2">
      <c r="A28">
        <v>1000000</v>
      </c>
      <c r="B28" t="s">
        <v>33</v>
      </c>
      <c r="C28">
        <v>64</v>
      </c>
      <c r="D28">
        <v>17551978</v>
      </c>
      <c r="E28">
        <v>12544900</v>
      </c>
      <c r="I28" s="2">
        <f>$G6*NUMBERS!$C$2/I6*NUMBERS!$C$4</f>
        <v>3.7125436117071922</v>
      </c>
      <c r="J28" s="2">
        <f>$G6*NUMBERS!$C$2/J6*NUMBERS!$C$4</f>
        <v>5.3756863924097464</v>
      </c>
      <c r="K28" s="2"/>
      <c r="L28" s="2">
        <f>$G6*NUMBERS!$C$2/L6*NUMBERS!$C$4</f>
        <v>1.1318756937554075</v>
      </c>
      <c r="M28" s="2">
        <f>$G6*NUMBERS!$C$2/M6*NUMBERS!$C$4</f>
        <v>1.4146143917287255</v>
      </c>
    </row>
    <row r="29" spans="1:13" x14ac:dyDescent="0.2">
      <c r="A29">
        <v>1000000</v>
      </c>
      <c r="B29" t="s">
        <v>33</v>
      </c>
      <c r="C29">
        <v>64</v>
      </c>
      <c r="D29">
        <v>20902440</v>
      </c>
      <c r="E29">
        <v>17558070</v>
      </c>
      <c r="I29" s="2">
        <f>$G7*NUMBERS!$C$2/I7*NUMBERS!$C$4</f>
        <v>3.3082897093888897</v>
      </c>
      <c r="J29" s="2">
        <f>$G7*NUMBERS!$C$2/J7*NUMBERS!$C$4</f>
        <v>5.3661813758507426</v>
      </c>
      <c r="K29" s="2"/>
      <c r="L29" s="2">
        <f>$G7*NUMBERS!$C$2/L7*NUMBERS!$C$4</f>
        <v>0.98539619057318195</v>
      </c>
      <c r="M29" s="2">
        <f>$G7*NUMBERS!$C$2/M7*NUMBERS!$C$4</f>
        <v>1.4201033595741364</v>
      </c>
    </row>
    <row r="30" spans="1:13" x14ac:dyDescent="0.2">
      <c r="A30">
        <v>1000000</v>
      </c>
      <c r="B30" t="s">
        <v>33</v>
      </c>
      <c r="C30">
        <v>64</v>
      </c>
      <c r="D30">
        <v>22014853</v>
      </c>
      <c r="E30">
        <v>20255460</v>
      </c>
      <c r="I30" s="2">
        <f>$G8*NUMBERS!$C$2/I8*NUMBERS!$C$4</f>
        <v>2.4499896417103537</v>
      </c>
      <c r="J30" s="2">
        <f>$G8*NUMBERS!$C$2/J8*NUMBERS!$C$4</f>
        <v>5.3616630565099479</v>
      </c>
      <c r="K30" s="2"/>
      <c r="L30" s="2">
        <f>$G8*NUMBERS!$C$2/L8*NUMBERS!$C$4</f>
        <v>0.65231604520866193</v>
      </c>
      <c r="M30" s="2">
        <f>$G8*NUMBERS!$C$2/M8*NUMBERS!$C$4</f>
        <v>1.4192490239795852</v>
      </c>
    </row>
    <row r="31" spans="1:13" x14ac:dyDescent="0.2">
      <c r="A31">
        <v>1000000</v>
      </c>
      <c r="B31" t="s">
        <v>33</v>
      </c>
      <c r="C31">
        <v>64</v>
      </c>
      <c r="D31">
        <v>20602925</v>
      </c>
      <c r="E31">
        <v>18188360</v>
      </c>
      <c r="I31" s="2">
        <f>$G9*NUMBERS!$C$2/I9*NUMBERS!$C$4</f>
        <v>0.89036993240616458</v>
      </c>
      <c r="J31" s="2">
        <f>$G9*NUMBERS!$C$2/J9*NUMBERS!$C$4</f>
        <v>5.3651148659933376</v>
      </c>
      <c r="K31" s="2"/>
      <c r="L31" s="2">
        <f>$G9*NUMBERS!$C$2/L9*NUMBERS!$C$4</f>
        <v>0.30167239934196194</v>
      </c>
      <c r="M31" s="2">
        <f>$G9*NUMBERS!$C$2/M9*NUMBERS!$C$4</f>
        <v>1.4276246391359622</v>
      </c>
    </row>
    <row r="32" spans="1:13" x14ac:dyDescent="0.2">
      <c r="A32">
        <v>1000000</v>
      </c>
      <c r="B32" t="s">
        <v>33</v>
      </c>
      <c r="C32">
        <v>128</v>
      </c>
      <c r="D32">
        <v>16332239</v>
      </c>
      <c r="E32">
        <v>11342300</v>
      </c>
      <c r="I32" s="2">
        <f>$G10*NUMBERS!$C$2/I10*NUMBERS!$C$4</f>
        <v>0.7528494263310691</v>
      </c>
      <c r="J32" s="2">
        <f>$G10*NUMBERS!$C$2/J10*NUMBERS!$C$4</f>
        <v>5.3643193870761152</v>
      </c>
      <c r="K32" s="2"/>
      <c r="L32" s="2">
        <f>$G10*NUMBERS!$C$2/L10*NUMBERS!$C$4</f>
        <v>0.22988043193622232</v>
      </c>
      <c r="M32" s="2">
        <f>$G10*NUMBERS!$C$2/M10*NUMBERS!$C$4</f>
        <v>1.4299541499794204</v>
      </c>
    </row>
    <row r="33" spans="1:13" x14ac:dyDescent="0.2">
      <c r="A33">
        <v>1000000</v>
      </c>
      <c r="B33" t="s">
        <v>33</v>
      </c>
      <c r="C33">
        <v>128</v>
      </c>
      <c r="D33">
        <v>19566082</v>
      </c>
      <c r="E33">
        <v>20984390</v>
      </c>
      <c r="I33" s="2">
        <f>$G11*NUMBERS!$C$2/I11*NUMBERS!$C$4</f>
        <v>0.8128813597132315</v>
      </c>
      <c r="J33" s="2">
        <f>$G11*NUMBERS!$C$2/J11*NUMBERS!$C$4</f>
        <v>5.4601983334696111</v>
      </c>
      <c r="K33" s="2"/>
      <c r="L33" s="2">
        <f>$G11*NUMBERS!$C$2/L11*NUMBERS!$C$4</f>
        <v>0.24187593865139945</v>
      </c>
      <c r="M33" s="2">
        <f>$G11*NUMBERS!$C$2/M11*NUMBERS!$C$4</f>
        <v>1.4213107968299461</v>
      </c>
    </row>
    <row r="34" spans="1:13" x14ac:dyDescent="0.2">
      <c r="A34">
        <v>1000000</v>
      </c>
      <c r="B34" t="s">
        <v>33</v>
      </c>
      <c r="C34">
        <v>128</v>
      </c>
      <c r="D34">
        <v>20249336</v>
      </c>
      <c r="E34">
        <v>22021340</v>
      </c>
    </row>
    <row r="35" spans="1:13" x14ac:dyDescent="0.2">
      <c r="A35">
        <v>1000000</v>
      </c>
      <c r="B35" t="s">
        <v>33</v>
      </c>
      <c r="C35">
        <v>128</v>
      </c>
      <c r="D35">
        <v>18937293</v>
      </c>
      <c r="E35">
        <v>19749450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2831012</v>
      </c>
      <c r="E37">
        <v>2914100</v>
      </c>
    </row>
    <row r="38" spans="1:13" x14ac:dyDescent="0.2">
      <c r="A38">
        <v>1000000</v>
      </c>
      <c r="B38" t="s">
        <v>34</v>
      </c>
      <c r="C38">
        <v>1</v>
      </c>
      <c r="D38">
        <v>2837170</v>
      </c>
      <c r="E38">
        <v>2910860</v>
      </c>
    </row>
    <row r="39" spans="1:13" x14ac:dyDescent="0.2">
      <c r="A39">
        <v>1000000</v>
      </c>
      <c r="B39" t="s">
        <v>34</v>
      </c>
      <c r="C39">
        <v>1</v>
      </c>
      <c r="D39">
        <v>2859418</v>
      </c>
      <c r="E39">
        <v>2911460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2859349</v>
      </c>
      <c r="E40">
        <v>2929540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2843735</v>
      </c>
      <c r="E41">
        <v>2915660</v>
      </c>
    </row>
    <row r="42" spans="1:13" x14ac:dyDescent="0.2">
      <c r="A42">
        <v>1000000</v>
      </c>
      <c r="B42" t="s">
        <v>34</v>
      </c>
      <c r="C42">
        <v>2</v>
      </c>
      <c r="D42">
        <v>2844139</v>
      </c>
      <c r="E42">
        <v>2913140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2836685</v>
      </c>
      <c r="E43">
        <v>2920800</v>
      </c>
    </row>
    <row r="44" spans="1:13" x14ac:dyDescent="0.2">
      <c r="A44">
        <v>1000000</v>
      </c>
      <c r="B44" t="s">
        <v>34</v>
      </c>
      <c r="C44">
        <v>2</v>
      </c>
      <c r="D44">
        <v>2857308</v>
      </c>
      <c r="E44">
        <v>2927290</v>
      </c>
    </row>
    <row r="45" spans="1:13" x14ac:dyDescent="0.2">
      <c r="A45">
        <v>1000000</v>
      </c>
      <c r="B45" t="s">
        <v>34</v>
      </c>
      <c r="C45">
        <v>4</v>
      </c>
      <c r="D45">
        <v>2830940</v>
      </c>
      <c r="E45">
        <v>2912830</v>
      </c>
    </row>
    <row r="46" spans="1:13" x14ac:dyDescent="0.2">
      <c r="A46">
        <v>1000000</v>
      </c>
      <c r="B46" t="s">
        <v>34</v>
      </c>
      <c r="C46">
        <v>4</v>
      </c>
      <c r="D46">
        <v>2837206</v>
      </c>
      <c r="E46">
        <v>2905750</v>
      </c>
    </row>
    <row r="47" spans="1:13" x14ac:dyDescent="0.2">
      <c r="A47">
        <v>1000000</v>
      </c>
      <c r="B47" t="s">
        <v>34</v>
      </c>
      <c r="C47">
        <v>4</v>
      </c>
      <c r="D47">
        <v>2853423</v>
      </c>
      <c r="E47">
        <v>2912190</v>
      </c>
    </row>
    <row r="48" spans="1:13" x14ac:dyDescent="0.2">
      <c r="A48">
        <v>1000000</v>
      </c>
      <c r="B48" t="s">
        <v>34</v>
      </c>
      <c r="C48">
        <v>4</v>
      </c>
      <c r="D48">
        <v>2832359</v>
      </c>
      <c r="E48">
        <v>2916210</v>
      </c>
    </row>
    <row r="49" spans="1:5" x14ac:dyDescent="0.2">
      <c r="A49">
        <v>1000000</v>
      </c>
      <c r="B49" t="s">
        <v>34</v>
      </c>
      <c r="C49">
        <v>8</v>
      </c>
      <c r="D49">
        <v>2833882</v>
      </c>
      <c r="E49">
        <v>2906710</v>
      </c>
    </row>
    <row r="50" spans="1:5" x14ac:dyDescent="0.2">
      <c r="A50">
        <v>1000000</v>
      </c>
      <c r="B50" t="s">
        <v>34</v>
      </c>
      <c r="C50">
        <v>8</v>
      </c>
      <c r="D50">
        <v>2864662</v>
      </c>
      <c r="E50">
        <v>2914880</v>
      </c>
    </row>
    <row r="51" spans="1:5" x14ac:dyDescent="0.2">
      <c r="A51">
        <v>1000000</v>
      </c>
      <c r="B51" t="s">
        <v>34</v>
      </c>
      <c r="C51">
        <v>8</v>
      </c>
      <c r="D51">
        <v>2837573</v>
      </c>
      <c r="E51">
        <v>2928400</v>
      </c>
    </row>
    <row r="52" spans="1:5" x14ac:dyDescent="0.2">
      <c r="A52">
        <v>1000000</v>
      </c>
      <c r="B52" t="s">
        <v>34</v>
      </c>
      <c r="C52">
        <v>8</v>
      </c>
      <c r="D52">
        <v>2837922</v>
      </c>
      <c r="E52">
        <v>2927490</v>
      </c>
    </row>
    <row r="53" spans="1:5" x14ac:dyDescent="0.2">
      <c r="A53">
        <v>1000000</v>
      </c>
      <c r="B53" t="s">
        <v>34</v>
      </c>
      <c r="C53">
        <v>16</v>
      </c>
      <c r="D53">
        <v>2835189</v>
      </c>
      <c r="E53">
        <v>2910740</v>
      </c>
    </row>
    <row r="54" spans="1:5" x14ac:dyDescent="0.2">
      <c r="A54">
        <v>1000000</v>
      </c>
      <c r="B54" t="s">
        <v>34</v>
      </c>
      <c r="C54">
        <v>16</v>
      </c>
      <c r="D54">
        <v>2855836</v>
      </c>
      <c r="E54">
        <v>2916760</v>
      </c>
    </row>
    <row r="55" spans="1:5" x14ac:dyDescent="0.2">
      <c r="A55">
        <v>1000000</v>
      </c>
      <c r="B55" t="s">
        <v>34</v>
      </c>
      <c r="C55">
        <v>16</v>
      </c>
      <c r="D55">
        <v>2857137</v>
      </c>
      <c r="E55">
        <v>2920710</v>
      </c>
    </row>
    <row r="56" spans="1:5" x14ac:dyDescent="0.2">
      <c r="A56">
        <v>1000000</v>
      </c>
      <c r="B56" t="s">
        <v>34</v>
      </c>
      <c r="C56">
        <v>16</v>
      </c>
      <c r="D56">
        <v>2835462</v>
      </c>
      <c r="E56">
        <v>2929210</v>
      </c>
    </row>
    <row r="57" spans="1:5" x14ac:dyDescent="0.2">
      <c r="A57">
        <v>1000000</v>
      </c>
      <c r="B57" t="s">
        <v>34</v>
      </c>
      <c r="C57">
        <v>32</v>
      </c>
      <c r="D57">
        <v>2841194</v>
      </c>
      <c r="E57">
        <v>2933560</v>
      </c>
    </row>
    <row r="58" spans="1:5" x14ac:dyDescent="0.2">
      <c r="A58">
        <v>1000000</v>
      </c>
      <c r="B58" t="s">
        <v>34</v>
      </c>
      <c r="C58">
        <v>32</v>
      </c>
      <c r="D58">
        <v>2848885</v>
      </c>
      <c r="E58">
        <v>2912720</v>
      </c>
    </row>
    <row r="59" spans="1:5" x14ac:dyDescent="0.2">
      <c r="A59">
        <v>1000000</v>
      </c>
      <c r="B59" t="s">
        <v>34</v>
      </c>
      <c r="C59">
        <v>32</v>
      </c>
      <c r="D59">
        <v>2854677</v>
      </c>
      <c r="E59">
        <v>2922170</v>
      </c>
    </row>
    <row r="60" spans="1:5" x14ac:dyDescent="0.2">
      <c r="A60">
        <v>1000000</v>
      </c>
      <c r="B60" t="s">
        <v>34</v>
      </c>
      <c r="C60">
        <v>32</v>
      </c>
      <c r="D60">
        <v>2831544</v>
      </c>
      <c r="E60">
        <v>2909050</v>
      </c>
    </row>
    <row r="61" spans="1:5" x14ac:dyDescent="0.2">
      <c r="A61">
        <v>1000000</v>
      </c>
      <c r="B61" t="s">
        <v>34</v>
      </c>
      <c r="C61">
        <v>64</v>
      </c>
      <c r="D61">
        <v>2832110</v>
      </c>
      <c r="E61">
        <v>2911530</v>
      </c>
    </row>
    <row r="62" spans="1:5" x14ac:dyDescent="0.2">
      <c r="A62">
        <v>1000000</v>
      </c>
      <c r="B62" t="s">
        <v>34</v>
      </c>
      <c r="C62">
        <v>64</v>
      </c>
      <c r="D62">
        <v>2856587</v>
      </c>
      <c r="E62">
        <v>2928550</v>
      </c>
    </row>
    <row r="63" spans="1:5" x14ac:dyDescent="0.2">
      <c r="A63">
        <v>1000000</v>
      </c>
      <c r="B63" t="s">
        <v>34</v>
      </c>
      <c r="C63">
        <v>64</v>
      </c>
      <c r="D63">
        <v>2830950</v>
      </c>
      <c r="E63">
        <v>2905330</v>
      </c>
    </row>
    <row r="64" spans="1:5" x14ac:dyDescent="0.2">
      <c r="A64">
        <v>1000000</v>
      </c>
      <c r="B64" t="s">
        <v>34</v>
      </c>
      <c r="C64">
        <v>64</v>
      </c>
      <c r="D64">
        <v>2858340</v>
      </c>
      <c r="E64">
        <v>2909680</v>
      </c>
    </row>
    <row r="65" spans="1:5" x14ac:dyDescent="0.2">
      <c r="A65">
        <v>1000000</v>
      </c>
      <c r="B65" t="s">
        <v>34</v>
      </c>
      <c r="C65">
        <v>128</v>
      </c>
      <c r="D65">
        <v>2861466</v>
      </c>
      <c r="E65">
        <v>2904310</v>
      </c>
    </row>
    <row r="66" spans="1:5" x14ac:dyDescent="0.2">
      <c r="A66">
        <v>1000000</v>
      </c>
      <c r="B66" t="s">
        <v>34</v>
      </c>
      <c r="C66">
        <v>128</v>
      </c>
      <c r="D66">
        <v>2780643</v>
      </c>
      <c r="E66">
        <v>2905970</v>
      </c>
    </row>
    <row r="67" spans="1:5" x14ac:dyDescent="0.2">
      <c r="A67">
        <v>1000000</v>
      </c>
      <c r="B67" t="s">
        <v>34</v>
      </c>
      <c r="C67">
        <v>128</v>
      </c>
      <c r="D67">
        <v>2750427</v>
      </c>
      <c r="E67">
        <v>2875060</v>
      </c>
    </row>
    <row r="68" spans="1:5" x14ac:dyDescent="0.2">
      <c r="A68">
        <v>1000000</v>
      </c>
      <c r="B68" t="s">
        <v>34</v>
      </c>
      <c r="C68">
        <v>128</v>
      </c>
      <c r="D68">
        <v>2785658</v>
      </c>
      <c r="E68">
        <v>2804160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3359891</v>
      </c>
      <c r="E70">
        <v>2897560</v>
      </c>
    </row>
    <row r="71" spans="1:5" x14ac:dyDescent="0.2">
      <c r="A71">
        <v>1000000</v>
      </c>
      <c r="B71" t="s">
        <v>33</v>
      </c>
      <c r="C71">
        <v>2</v>
      </c>
      <c r="D71">
        <v>3359411</v>
      </c>
      <c r="E71">
        <v>2918290</v>
      </c>
    </row>
    <row r="72" spans="1:5" x14ac:dyDescent="0.2">
      <c r="A72">
        <v>1000000</v>
      </c>
      <c r="B72" t="s">
        <v>33</v>
      </c>
      <c r="C72">
        <v>4</v>
      </c>
      <c r="D72">
        <v>3370244</v>
      </c>
      <c r="E72">
        <v>2944270</v>
      </c>
    </row>
    <row r="73" spans="1:5" x14ac:dyDescent="0.2">
      <c r="A73">
        <v>1000000</v>
      </c>
      <c r="B73" t="s">
        <v>33</v>
      </c>
      <c r="C73">
        <v>8</v>
      </c>
      <c r="D73">
        <v>3871232</v>
      </c>
      <c r="E73">
        <v>3279060</v>
      </c>
    </row>
    <row r="74" spans="1:5" x14ac:dyDescent="0.2">
      <c r="A74">
        <v>1000000</v>
      </c>
      <c r="B74" t="s">
        <v>33</v>
      </c>
      <c r="C74">
        <v>16</v>
      </c>
      <c r="D74">
        <v>5847928</v>
      </c>
      <c r="E74">
        <v>5018590</v>
      </c>
    </row>
    <row r="75" spans="1:5" x14ac:dyDescent="0.2">
      <c r="A75">
        <v>1000000</v>
      </c>
      <c r="B75" t="s">
        <v>33</v>
      </c>
      <c r="C75">
        <v>32</v>
      </c>
      <c r="D75">
        <v>12645165</v>
      </c>
      <c r="E75">
        <v>11884430</v>
      </c>
    </row>
    <row r="76" spans="1:5" x14ac:dyDescent="0.2">
      <c r="A76">
        <v>1000000</v>
      </c>
      <c r="B76" t="s">
        <v>33</v>
      </c>
      <c r="C76">
        <v>64</v>
      </c>
      <c r="D76">
        <v>16594267</v>
      </c>
      <c r="E76">
        <v>12197280</v>
      </c>
    </row>
    <row r="77" spans="1:5" x14ac:dyDescent="0.2">
      <c r="A77">
        <v>1000000</v>
      </c>
      <c r="B77" t="s">
        <v>33</v>
      </c>
      <c r="C77">
        <v>128</v>
      </c>
      <c r="D77">
        <v>15771297</v>
      </c>
      <c r="E77">
        <v>10851500</v>
      </c>
    </row>
    <row r="78" spans="1:5" x14ac:dyDescent="0.2">
      <c r="A78">
        <v>1000000</v>
      </c>
      <c r="B78" t="s">
        <v>34</v>
      </c>
      <c r="C78">
        <v>1</v>
      </c>
      <c r="D78">
        <v>2664722</v>
      </c>
      <c r="E78">
        <v>2767070</v>
      </c>
    </row>
    <row r="79" spans="1:5" x14ac:dyDescent="0.2">
      <c r="A79">
        <v>1000000</v>
      </c>
      <c r="B79" t="s">
        <v>34</v>
      </c>
      <c r="C79">
        <v>2</v>
      </c>
      <c r="D79">
        <v>2687807</v>
      </c>
      <c r="E79">
        <v>2779250</v>
      </c>
    </row>
    <row r="80" spans="1:5" x14ac:dyDescent="0.2">
      <c r="A80">
        <v>1000000</v>
      </c>
      <c r="B80" t="s">
        <v>34</v>
      </c>
      <c r="C80">
        <v>4</v>
      </c>
      <c r="D80">
        <v>2696634</v>
      </c>
      <c r="E80">
        <v>2806040</v>
      </c>
    </row>
    <row r="81" spans="1:5" x14ac:dyDescent="0.2">
      <c r="A81">
        <v>1000000</v>
      </c>
      <c r="B81" t="s">
        <v>34</v>
      </c>
      <c r="C81">
        <v>8</v>
      </c>
      <c r="D81">
        <v>2686211</v>
      </c>
      <c r="E81">
        <v>2760220</v>
      </c>
    </row>
    <row r="82" spans="1:5" x14ac:dyDescent="0.2">
      <c r="A82">
        <v>1000000</v>
      </c>
      <c r="B82" t="s">
        <v>34</v>
      </c>
      <c r="C82">
        <v>16</v>
      </c>
      <c r="D82">
        <v>2687828</v>
      </c>
      <c r="E82">
        <v>2796210</v>
      </c>
    </row>
    <row r="83" spans="1:5" x14ac:dyDescent="0.2">
      <c r="A83">
        <v>1000000</v>
      </c>
      <c r="B83" t="s">
        <v>34</v>
      </c>
      <c r="C83">
        <v>32</v>
      </c>
      <c r="D83">
        <v>2672059</v>
      </c>
      <c r="E83">
        <v>2793210</v>
      </c>
    </row>
    <row r="84" spans="1:5" x14ac:dyDescent="0.2">
      <c r="A84">
        <v>1000000</v>
      </c>
      <c r="B84" t="s">
        <v>34</v>
      </c>
      <c r="C84">
        <v>64</v>
      </c>
      <c r="D84">
        <v>2667706</v>
      </c>
      <c r="E84">
        <v>2812360</v>
      </c>
    </row>
    <row r="85" spans="1:5" x14ac:dyDescent="0.2">
      <c r="A85">
        <v>1000000</v>
      </c>
      <c r="B85" t="s">
        <v>34</v>
      </c>
      <c r="C85">
        <v>128</v>
      </c>
      <c r="D85">
        <v>2683929</v>
      </c>
      <c r="E85">
        <v>2795630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3398440</v>
      </c>
      <c r="E87">
        <v>2974410</v>
      </c>
    </row>
    <row r="88" spans="1:5" x14ac:dyDescent="0.2">
      <c r="A88">
        <v>1000000</v>
      </c>
      <c r="B88" t="s">
        <v>33</v>
      </c>
      <c r="C88">
        <v>2</v>
      </c>
      <c r="D88">
        <v>3361563</v>
      </c>
      <c r="E88">
        <v>2943160</v>
      </c>
    </row>
    <row r="89" spans="1:5" x14ac:dyDescent="0.2">
      <c r="A89">
        <v>1000000</v>
      </c>
      <c r="B89" t="s">
        <v>33</v>
      </c>
      <c r="C89">
        <v>4</v>
      </c>
      <c r="D89">
        <v>3376905</v>
      </c>
      <c r="E89">
        <v>2974260</v>
      </c>
    </row>
    <row r="90" spans="1:5" x14ac:dyDescent="0.2">
      <c r="A90">
        <v>1000000</v>
      </c>
      <c r="B90" t="s">
        <v>33</v>
      </c>
      <c r="C90">
        <v>8</v>
      </c>
      <c r="D90">
        <v>3976458</v>
      </c>
      <c r="E90">
        <v>3420270</v>
      </c>
    </row>
    <row r="91" spans="1:5" x14ac:dyDescent="0.2">
      <c r="A91">
        <v>1000000</v>
      </c>
      <c r="B91" t="s">
        <v>33</v>
      </c>
      <c r="C91">
        <v>16</v>
      </c>
      <c r="D91">
        <v>5801273</v>
      </c>
      <c r="E91">
        <v>5040330</v>
      </c>
    </row>
    <row r="92" spans="1:5" x14ac:dyDescent="0.2">
      <c r="A92">
        <v>1000000</v>
      </c>
      <c r="B92" t="s">
        <v>33</v>
      </c>
      <c r="C92">
        <v>32</v>
      </c>
      <c r="D92">
        <v>12614604</v>
      </c>
      <c r="E92">
        <v>10785310</v>
      </c>
    </row>
    <row r="93" spans="1:5" x14ac:dyDescent="0.2">
      <c r="A93">
        <v>1000000</v>
      </c>
      <c r="B93" t="s">
        <v>33</v>
      </c>
      <c r="C93">
        <v>64</v>
      </c>
      <c r="D93">
        <v>16415201</v>
      </c>
      <c r="E93">
        <v>12310520</v>
      </c>
    </row>
    <row r="94" spans="1:5" x14ac:dyDescent="0.2">
      <c r="A94">
        <v>1000000</v>
      </c>
      <c r="B94" t="s">
        <v>33</v>
      </c>
      <c r="C94">
        <v>128</v>
      </c>
      <c r="D94">
        <v>15736892</v>
      </c>
      <c r="E94">
        <v>10938840</v>
      </c>
    </row>
    <row r="95" spans="1:5" x14ac:dyDescent="0.2">
      <c r="A95">
        <v>1000000</v>
      </c>
      <c r="B95" t="s">
        <v>34</v>
      </c>
      <c r="C95">
        <v>1</v>
      </c>
      <c r="D95">
        <v>2704136</v>
      </c>
      <c r="E95">
        <v>2808640</v>
      </c>
    </row>
    <row r="96" spans="1:5" x14ac:dyDescent="0.2">
      <c r="A96">
        <v>1000000</v>
      </c>
      <c r="B96" t="s">
        <v>34</v>
      </c>
      <c r="C96">
        <v>2</v>
      </c>
      <c r="D96">
        <v>2712334</v>
      </c>
      <c r="E96">
        <v>2833220</v>
      </c>
    </row>
    <row r="97" spans="1:5" x14ac:dyDescent="0.2">
      <c r="A97">
        <v>1000000</v>
      </c>
      <c r="B97" t="s">
        <v>34</v>
      </c>
      <c r="C97">
        <v>4</v>
      </c>
      <c r="D97">
        <v>2734403</v>
      </c>
      <c r="E97">
        <v>2857070</v>
      </c>
    </row>
    <row r="98" spans="1:5" x14ac:dyDescent="0.2">
      <c r="A98">
        <v>1000000</v>
      </c>
      <c r="B98" t="s">
        <v>34</v>
      </c>
      <c r="C98">
        <v>8</v>
      </c>
      <c r="D98">
        <v>2730903</v>
      </c>
      <c r="E98">
        <v>2837690</v>
      </c>
    </row>
    <row r="99" spans="1:5" x14ac:dyDescent="0.2">
      <c r="A99">
        <v>1000000</v>
      </c>
      <c r="B99" t="s">
        <v>34</v>
      </c>
      <c r="C99">
        <v>16</v>
      </c>
      <c r="D99">
        <v>2722453</v>
      </c>
      <c r="E99">
        <v>2836340</v>
      </c>
    </row>
    <row r="100" spans="1:5" x14ac:dyDescent="0.2">
      <c r="A100">
        <v>1000000</v>
      </c>
      <c r="B100" t="s">
        <v>34</v>
      </c>
      <c r="C100">
        <v>32</v>
      </c>
      <c r="D100">
        <v>2808365</v>
      </c>
      <c r="E100">
        <v>2832510</v>
      </c>
    </row>
    <row r="101" spans="1:5" x14ac:dyDescent="0.2">
      <c r="A101">
        <v>1000000</v>
      </c>
      <c r="B101" t="s">
        <v>34</v>
      </c>
      <c r="C101">
        <v>64</v>
      </c>
      <c r="D101">
        <v>2821204</v>
      </c>
      <c r="E101">
        <v>2816910</v>
      </c>
    </row>
    <row r="102" spans="1:5" x14ac:dyDescent="0.2">
      <c r="A102">
        <v>1000000</v>
      </c>
      <c r="B102" t="s">
        <v>34</v>
      </c>
      <c r="C102">
        <v>128</v>
      </c>
      <c r="D102">
        <v>2731033</v>
      </c>
      <c r="E102">
        <v>2821610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I10" workbookViewId="0">
      <selection activeCell="L32" sqref="L32"/>
    </sheetView>
  </sheetViews>
  <sheetFormatPr baseColWidth="10" defaultRowHeight="16" x14ac:dyDescent="0.2"/>
  <sheetData>
    <row r="1" spans="1:14" x14ac:dyDescent="0.2">
      <c r="A1" t="s">
        <v>3</v>
      </c>
      <c r="B1" t="s">
        <v>57</v>
      </c>
      <c r="C1" t="s">
        <v>56</v>
      </c>
      <c r="D1" t="s">
        <v>58</v>
      </c>
      <c r="E1" t="s">
        <v>59</v>
      </c>
    </row>
    <row r="2" spans="1:14" x14ac:dyDescent="0.2">
      <c r="A2">
        <v>10000000</v>
      </c>
      <c r="B2">
        <v>8</v>
      </c>
      <c r="C2">
        <v>1</v>
      </c>
      <c r="D2" t="s">
        <v>3</v>
      </c>
      <c r="E2">
        <v>42826650</v>
      </c>
    </row>
    <row r="3" spans="1:14" x14ac:dyDescent="0.2">
      <c r="A3">
        <v>10000000</v>
      </c>
      <c r="B3">
        <v>8</v>
      </c>
      <c r="C3">
        <v>2</v>
      </c>
      <c r="D3" t="s">
        <v>3</v>
      </c>
      <c r="E3">
        <v>38841613</v>
      </c>
      <c r="J3" s="11" t="s">
        <v>61</v>
      </c>
      <c r="K3" s="11"/>
      <c r="M3" s="11" t="s">
        <v>60</v>
      </c>
      <c r="N3" s="11"/>
    </row>
    <row r="4" spans="1:14" x14ac:dyDescent="0.2">
      <c r="A4">
        <v>10000000</v>
      </c>
      <c r="B4">
        <v>8</v>
      </c>
      <c r="C4">
        <v>2</v>
      </c>
      <c r="D4" t="s">
        <v>3</v>
      </c>
      <c r="E4">
        <v>39155675</v>
      </c>
      <c r="I4" t="s">
        <v>56</v>
      </c>
      <c r="J4" t="s">
        <v>33</v>
      </c>
      <c r="K4" t="s">
        <v>57</v>
      </c>
      <c r="M4" t="s">
        <v>33</v>
      </c>
      <c r="N4" t="s">
        <v>34</v>
      </c>
    </row>
    <row r="5" spans="1:14" x14ac:dyDescent="0.2">
      <c r="A5">
        <v>10000000</v>
      </c>
      <c r="B5">
        <v>8</v>
      </c>
      <c r="C5">
        <v>3</v>
      </c>
      <c r="D5" t="s">
        <v>3</v>
      </c>
      <c r="E5">
        <v>41281563</v>
      </c>
      <c r="H5">
        <f>A2</f>
        <v>10000000</v>
      </c>
      <c r="I5">
        <v>1</v>
      </c>
      <c r="J5" s="4">
        <f>SUMIF($C$2:$C$37,$I5,$E$2:$E$37)/I5</f>
        <v>42826650</v>
      </c>
      <c r="K5" s="4">
        <f>SUMIF($C$38:$C$73,$I5,$E$38:$E$73)/I5</f>
        <v>26187908</v>
      </c>
      <c r="M5">
        <f>$H5*NUMBERS!$C$2*thread!$I5/thread!J5*NUMBERS!$C$4</f>
        <v>0.89072978288635707</v>
      </c>
      <c r="N5">
        <f>$H5*NUMBERS!$C$2*thread!$I5/thread!K5*NUMBERS!$C$4</f>
        <v>1.4566636119330341</v>
      </c>
    </row>
    <row r="6" spans="1:14" x14ac:dyDescent="0.2">
      <c r="A6">
        <v>10000000</v>
      </c>
      <c r="B6">
        <v>8</v>
      </c>
      <c r="C6">
        <v>3</v>
      </c>
      <c r="D6" t="s">
        <v>3</v>
      </c>
      <c r="E6">
        <v>41353204</v>
      </c>
      <c r="H6">
        <f t="shared" ref="H6:H12" si="0">A3</f>
        <v>10000000</v>
      </c>
      <c r="I6">
        <v>2</v>
      </c>
      <c r="J6" s="4">
        <f t="shared" ref="J6:J12" si="1">SUMIF($C$2:$C$37,$I6,$E$2:$E$37)/I6</f>
        <v>38998644</v>
      </c>
      <c r="K6" s="4">
        <f t="shared" ref="K6:K12" si="2">SUMIF($C$38:$C$73,$I6,$E$38:$E$73)/I6</f>
        <v>26871059.5</v>
      </c>
      <c r="M6">
        <f>$H6*NUMBERS!$C$2*thread!$I6/thread!J6*NUMBERS!$C$4</f>
        <v>1.9563230278596355</v>
      </c>
      <c r="N6">
        <f>$H6*NUMBERS!$C$2*thread!$I6/thread!K6*NUMBERS!$C$4</f>
        <v>2.8392607784036206</v>
      </c>
    </row>
    <row r="7" spans="1:14" x14ac:dyDescent="0.2">
      <c r="A7">
        <v>10000000</v>
      </c>
      <c r="B7">
        <v>8</v>
      </c>
      <c r="C7">
        <v>3</v>
      </c>
      <c r="D7" t="s">
        <v>3</v>
      </c>
      <c r="E7">
        <v>41121435</v>
      </c>
      <c r="H7">
        <f t="shared" si="0"/>
        <v>10000000</v>
      </c>
      <c r="I7">
        <v>3</v>
      </c>
      <c r="J7" s="4">
        <f t="shared" si="1"/>
        <v>41252067.333333336</v>
      </c>
      <c r="K7" s="4">
        <f t="shared" si="2"/>
        <v>26967134.333333332</v>
      </c>
      <c r="M7">
        <f>$H7*NUMBERS!$C$2*thread!$I7/thread!J7*NUMBERS!$C$4</f>
        <v>2.774186249722256</v>
      </c>
      <c r="N7">
        <f>$H7*NUMBERS!$C$2*thread!$I7/thread!K7*NUMBERS!$C$4</f>
        <v>4.2437181702058986</v>
      </c>
    </row>
    <row r="8" spans="1:14" x14ac:dyDescent="0.2">
      <c r="A8">
        <v>10000000</v>
      </c>
      <c r="B8">
        <v>8</v>
      </c>
      <c r="C8">
        <v>4</v>
      </c>
      <c r="D8" t="s">
        <v>3</v>
      </c>
      <c r="E8">
        <v>48323860</v>
      </c>
      <c r="H8">
        <f t="shared" si="0"/>
        <v>10000000</v>
      </c>
      <c r="I8">
        <v>4</v>
      </c>
      <c r="J8" s="4">
        <f t="shared" si="1"/>
        <v>48316678.25</v>
      </c>
      <c r="K8" s="4">
        <f t="shared" si="2"/>
        <v>27089852.5</v>
      </c>
      <c r="M8">
        <f>$H8*NUMBERS!$C$2*thread!$I8/thread!J8*NUMBERS!$C$4</f>
        <v>3.1580790764522391</v>
      </c>
      <c r="N8">
        <f>$H8*NUMBERS!$C$2*thread!$I8/thread!K8*NUMBERS!$C$4</f>
        <v>5.632658598824043</v>
      </c>
    </row>
    <row r="9" spans="1:14" x14ac:dyDescent="0.2">
      <c r="A9">
        <v>10000000</v>
      </c>
      <c r="B9">
        <v>8</v>
      </c>
      <c r="C9">
        <v>4</v>
      </c>
      <c r="D9" t="s">
        <v>3</v>
      </c>
      <c r="E9">
        <v>48450425</v>
      </c>
      <c r="H9">
        <f t="shared" si="0"/>
        <v>10000000</v>
      </c>
      <c r="I9">
        <v>5</v>
      </c>
      <c r="J9" s="4">
        <f t="shared" si="1"/>
        <v>60477530</v>
      </c>
      <c r="K9" s="4">
        <f t="shared" si="2"/>
        <v>32861681.399999999</v>
      </c>
      <c r="M9">
        <f>$H9*NUMBERS!$C$2*thread!$I9/thread!J9*NUMBERS!$C$4</f>
        <v>3.1538137103358888</v>
      </c>
      <c r="N9">
        <f>$H9*NUMBERS!$C$2*thread!$I9/thread!K9*NUMBERS!$C$4</f>
        <v>5.8041723720579315</v>
      </c>
    </row>
    <row r="10" spans="1:14" x14ac:dyDescent="0.2">
      <c r="A10">
        <v>10000000</v>
      </c>
      <c r="B10">
        <v>8</v>
      </c>
      <c r="C10">
        <v>4</v>
      </c>
      <c r="D10" t="s">
        <v>3</v>
      </c>
      <c r="E10">
        <v>48439472</v>
      </c>
      <c r="H10">
        <f t="shared" si="0"/>
        <v>10000000</v>
      </c>
      <c r="I10">
        <v>6</v>
      </c>
      <c r="J10" s="4">
        <f t="shared" si="1"/>
        <v>72738433.833333328</v>
      </c>
      <c r="K10" s="4">
        <f t="shared" si="2"/>
        <v>39395663.166666664</v>
      </c>
      <c r="M10">
        <f>$H10*NUMBERS!$C$2*thread!$I10/thread!J10*NUMBERS!$C$4</f>
        <v>3.1466423440177498</v>
      </c>
      <c r="N10">
        <f>$H10*NUMBERS!$C$2*thread!$I10/thread!K10*NUMBERS!$C$4</f>
        <v>5.8098231515787955</v>
      </c>
    </row>
    <row r="11" spans="1:14" x14ac:dyDescent="0.2">
      <c r="A11">
        <v>10000000</v>
      </c>
      <c r="B11">
        <v>8</v>
      </c>
      <c r="C11">
        <v>4</v>
      </c>
      <c r="D11" t="s">
        <v>3</v>
      </c>
      <c r="E11">
        <v>48052956</v>
      </c>
      <c r="H11">
        <f t="shared" si="0"/>
        <v>10000000</v>
      </c>
      <c r="I11">
        <v>7</v>
      </c>
      <c r="J11" s="4">
        <f t="shared" si="1"/>
        <v>83048089.714285716</v>
      </c>
      <c r="K11" s="4">
        <f t="shared" si="2"/>
        <v>47085690.142857142</v>
      </c>
      <c r="M11">
        <f>$H11*NUMBERS!$C$2*thread!$I11/thread!J11*NUMBERS!$C$4</f>
        <v>3.2153516054664455</v>
      </c>
      <c r="N11">
        <f>$H11*NUMBERS!$C$2*thread!$I11/thread!K11*NUMBERS!$C$4</f>
        <v>5.6711244495639619</v>
      </c>
    </row>
    <row r="12" spans="1:14" x14ac:dyDescent="0.2">
      <c r="A12">
        <v>10000000</v>
      </c>
      <c r="B12">
        <v>8</v>
      </c>
      <c r="C12">
        <v>5</v>
      </c>
      <c r="D12" t="s">
        <v>3</v>
      </c>
      <c r="E12">
        <v>57224947</v>
      </c>
      <c r="H12">
        <f t="shared" si="0"/>
        <v>10000000</v>
      </c>
      <c r="I12">
        <v>8</v>
      </c>
      <c r="J12" s="4">
        <f t="shared" si="1"/>
        <v>96694374.125</v>
      </c>
      <c r="K12" s="4">
        <f t="shared" si="2"/>
        <v>53723707.625</v>
      </c>
      <c r="M12">
        <f>$H12*NUMBERS!$C$2*thread!$I12/thread!J12*NUMBERS!$C$4</f>
        <v>3.1560862150624112</v>
      </c>
      <c r="N12">
        <f>$H12*NUMBERS!$C$2*thread!$I12/thread!K12*NUMBERS!$C$4</f>
        <v>5.6804676136683527</v>
      </c>
    </row>
    <row r="13" spans="1:14" x14ac:dyDescent="0.2">
      <c r="A13">
        <v>10000000</v>
      </c>
      <c r="B13">
        <v>8</v>
      </c>
      <c r="C13">
        <v>5</v>
      </c>
      <c r="D13" t="s">
        <v>3</v>
      </c>
      <c r="E13">
        <v>60239006</v>
      </c>
    </row>
    <row r="14" spans="1:14" x14ac:dyDescent="0.2">
      <c r="A14">
        <v>10000000</v>
      </c>
      <c r="B14">
        <v>8</v>
      </c>
      <c r="C14">
        <v>5</v>
      </c>
      <c r="D14" t="s">
        <v>3</v>
      </c>
      <c r="E14">
        <v>59153690</v>
      </c>
    </row>
    <row r="15" spans="1:14" x14ac:dyDescent="0.2">
      <c r="A15">
        <v>10000000</v>
      </c>
      <c r="B15">
        <v>8</v>
      </c>
      <c r="C15">
        <v>5</v>
      </c>
      <c r="D15" t="s">
        <v>3</v>
      </c>
      <c r="E15">
        <v>63738768</v>
      </c>
    </row>
    <row r="16" spans="1:14" x14ac:dyDescent="0.2">
      <c r="A16">
        <v>10000000</v>
      </c>
      <c r="B16">
        <v>8</v>
      </c>
      <c r="C16">
        <v>5</v>
      </c>
      <c r="D16" t="s">
        <v>3</v>
      </c>
      <c r="E16">
        <v>62031239</v>
      </c>
    </row>
    <row r="17" spans="1:5" x14ac:dyDescent="0.2">
      <c r="A17">
        <v>10000000</v>
      </c>
      <c r="B17">
        <v>8</v>
      </c>
      <c r="C17">
        <v>6</v>
      </c>
      <c r="D17" t="s">
        <v>3</v>
      </c>
      <c r="E17">
        <v>69774532</v>
      </c>
    </row>
    <row r="18" spans="1:5" x14ac:dyDescent="0.2">
      <c r="A18">
        <v>10000000</v>
      </c>
      <c r="B18">
        <v>8</v>
      </c>
      <c r="C18">
        <v>6</v>
      </c>
      <c r="D18" t="s">
        <v>3</v>
      </c>
      <c r="E18">
        <v>69791439</v>
      </c>
    </row>
    <row r="19" spans="1:5" x14ac:dyDescent="0.2">
      <c r="A19">
        <v>10000000</v>
      </c>
      <c r="B19">
        <v>8</v>
      </c>
      <c r="C19">
        <v>6</v>
      </c>
      <c r="D19" t="s">
        <v>3</v>
      </c>
      <c r="E19">
        <v>69773208</v>
      </c>
    </row>
    <row r="20" spans="1:5" x14ac:dyDescent="0.2">
      <c r="A20">
        <v>10000000</v>
      </c>
      <c r="B20">
        <v>8</v>
      </c>
      <c r="C20">
        <v>6</v>
      </c>
      <c r="D20" t="s">
        <v>3</v>
      </c>
      <c r="E20">
        <v>72573063</v>
      </c>
    </row>
    <row r="21" spans="1:5" x14ac:dyDescent="0.2">
      <c r="A21">
        <v>10000000</v>
      </c>
      <c r="B21">
        <v>8</v>
      </c>
      <c r="C21">
        <v>6</v>
      </c>
      <c r="D21" t="s">
        <v>3</v>
      </c>
      <c r="E21">
        <v>78410479</v>
      </c>
    </row>
    <row r="22" spans="1:5" x14ac:dyDescent="0.2">
      <c r="A22">
        <v>10000000</v>
      </c>
      <c r="B22">
        <v>8</v>
      </c>
      <c r="C22">
        <v>6</v>
      </c>
      <c r="D22" t="s">
        <v>3</v>
      </c>
      <c r="E22">
        <v>76107882</v>
      </c>
    </row>
    <row r="23" spans="1:5" x14ac:dyDescent="0.2">
      <c r="A23">
        <v>10000000</v>
      </c>
      <c r="B23">
        <v>8</v>
      </c>
      <c r="C23">
        <v>7</v>
      </c>
      <c r="D23" t="s">
        <v>3</v>
      </c>
      <c r="E23">
        <v>79110854</v>
      </c>
    </row>
    <row r="24" spans="1:5" x14ac:dyDescent="0.2">
      <c r="A24">
        <v>10000000</v>
      </c>
      <c r="B24">
        <v>8</v>
      </c>
      <c r="C24">
        <v>7</v>
      </c>
      <c r="D24" t="s">
        <v>3</v>
      </c>
      <c r="E24">
        <v>86455571</v>
      </c>
    </row>
    <row r="25" spans="1:5" x14ac:dyDescent="0.2">
      <c r="A25">
        <v>10000000</v>
      </c>
      <c r="B25">
        <v>8</v>
      </c>
      <c r="C25">
        <v>7</v>
      </c>
      <c r="D25" t="s">
        <v>3</v>
      </c>
      <c r="E25">
        <v>82501611</v>
      </c>
    </row>
    <row r="26" spans="1:5" x14ac:dyDescent="0.2">
      <c r="A26">
        <v>10000000</v>
      </c>
      <c r="B26">
        <v>8</v>
      </c>
      <c r="C26">
        <v>7</v>
      </c>
      <c r="D26" t="s">
        <v>3</v>
      </c>
      <c r="E26">
        <v>81289015</v>
      </c>
    </row>
    <row r="27" spans="1:5" x14ac:dyDescent="0.2">
      <c r="A27">
        <v>10000000</v>
      </c>
      <c r="B27">
        <v>8</v>
      </c>
      <c r="C27">
        <v>7</v>
      </c>
      <c r="D27" t="s">
        <v>3</v>
      </c>
      <c r="E27">
        <v>81000541</v>
      </c>
    </row>
    <row r="28" spans="1:5" x14ac:dyDescent="0.2">
      <c r="A28">
        <v>10000000</v>
      </c>
      <c r="B28">
        <v>8</v>
      </c>
      <c r="C28">
        <v>7</v>
      </c>
      <c r="D28" t="s">
        <v>3</v>
      </c>
      <c r="E28">
        <v>84574851</v>
      </c>
    </row>
    <row r="29" spans="1:5" x14ac:dyDescent="0.2">
      <c r="A29">
        <v>10000000</v>
      </c>
      <c r="B29">
        <v>8</v>
      </c>
      <c r="C29">
        <v>7</v>
      </c>
      <c r="D29" t="s">
        <v>3</v>
      </c>
      <c r="E29">
        <v>86404185</v>
      </c>
    </row>
    <row r="30" spans="1:5" x14ac:dyDescent="0.2">
      <c r="A30">
        <v>10000000</v>
      </c>
      <c r="B30">
        <v>8</v>
      </c>
      <c r="C30">
        <v>8</v>
      </c>
      <c r="D30" t="s">
        <v>3</v>
      </c>
      <c r="E30">
        <v>95776061</v>
      </c>
    </row>
    <row r="31" spans="1:5" x14ac:dyDescent="0.2">
      <c r="A31">
        <v>10000000</v>
      </c>
      <c r="B31">
        <v>8</v>
      </c>
      <c r="C31">
        <v>8</v>
      </c>
      <c r="D31" t="s">
        <v>3</v>
      </c>
      <c r="E31">
        <v>96509947</v>
      </c>
    </row>
    <row r="32" spans="1:5" x14ac:dyDescent="0.2">
      <c r="A32">
        <v>10000000</v>
      </c>
      <c r="B32">
        <v>8</v>
      </c>
      <c r="C32">
        <v>8</v>
      </c>
      <c r="D32" t="s">
        <v>3</v>
      </c>
      <c r="E32">
        <v>95977640</v>
      </c>
    </row>
    <row r="33" spans="1:5" x14ac:dyDescent="0.2">
      <c r="A33">
        <v>10000000</v>
      </c>
      <c r="B33">
        <v>8</v>
      </c>
      <c r="C33">
        <v>8</v>
      </c>
      <c r="D33" t="s">
        <v>3</v>
      </c>
      <c r="E33">
        <v>95992787</v>
      </c>
    </row>
    <row r="34" spans="1:5" x14ac:dyDescent="0.2">
      <c r="A34">
        <v>10000000</v>
      </c>
      <c r="B34">
        <v>8</v>
      </c>
      <c r="C34">
        <v>8</v>
      </c>
      <c r="D34" t="s">
        <v>3</v>
      </c>
      <c r="E34">
        <v>98349130</v>
      </c>
    </row>
    <row r="35" spans="1:5" x14ac:dyDescent="0.2">
      <c r="A35">
        <v>10000000</v>
      </c>
      <c r="B35">
        <v>8</v>
      </c>
      <c r="C35">
        <v>8</v>
      </c>
      <c r="D35" t="s">
        <v>3</v>
      </c>
      <c r="E35">
        <v>97715594</v>
      </c>
    </row>
    <row r="36" spans="1:5" x14ac:dyDescent="0.2">
      <c r="A36">
        <v>10000000</v>
      </c>
      <c r="B36">
        <v>8</v>
      </c>
      <c r="C36">
        <v>8</v>
      </c>
      <c r="D36" t="s">
        <v>3</v>
      </c>
      <c r="E36">
        <v>97130875</v>
      </c>
    </row>
    <row r="37" spans="1:5" x14ac:dyDescent="0.2">
      <c r="A37">
        <v>10000000</v>
      </c>
      <c r="B37">
        <v>8</v>
      </c>
      <c r="C37">
        <v>8</v>
      </c>
      <c r="D37" t="s">
        <v>3</v>
      </c>
      <c r="E37">
        <v>96102959</v>
      </c>
    </row>
    <row r="38" spans="1:5" x14ac:dyDescent="0.2">
      <c r="A38">
        <v>10000000</v>
      </c>
      <c r="B38">
        <v>8</v>
      </c>
      <c r="C38">
        <v>1</v>
      </c>
      <c r="D38" t="s">
        <v>57</v>
      </c>
      <c r="E38">
        <v>26187908</v>
      </c>
    </row>
    <row r="39" spans="1:5" x14ac:dyDescent="0.2">
      <c r="A39">
        <v>10000000</v>
      </c>
      <c r="B39">
        <v>8</v>
      </c>
      <c r="C39">
        <v>2</v>
      </c>
      <c r="D39" t="s">
        <v>57</v>
      </c>
      <c r="E39">
        <v>26854161</v>
      </c>
    </row>
    <row r="40" spans="1:5" x14ac:dyDescent="0.2">
      <c r="A40">
        <v>10000000</v>
      </c>
      <c r="B40">
        <v>8</v>
      </c>
      <c r="C40">
        <v>2</v>
      </c>
      <c r="D40" t="s">
        <v>57</v>
      </c>
      <c r="E40">
        <v>26887958</v>
      </c>
    </row>
    <row r="41" spans="1:5" x14ac:dyDescent="0.2">
      <c r="A41">
        <v>10000000</v>
      </c>
      <c r="B41">
        <v>8</v>
      </c>
      <c r="C41">
        <v>3</v>
      </c>
      <c r="D41" t="s">
        <v>57</v>
      </c>
      <c r="E41">
        <v>27150493</v>
      </c>
    </row>
    <row r="42" spans="1:5" x14ac:dyDescent="0.2">
      <c r="A42">
        <v>10000000</v>
      </c>
      <c r="B42">
        <v>8</v>
      </c>
      <c r="C42">
        <v>3</v>
      </c>
      <c r="D42" t="s">
        <v>57</v>
      </c>
      <c r="E42">
        <v>26893956</v>
      </c>
    </row>
    <row r="43" spans="1:5" x14ac:dyDescent="0.2">
      <c r="A43">
        <v>10000000</v>
      </c>
      <c r="B43">
        <v>8</v>
      </c>
      <c r="C43">
        <v>3</v>
      </c>
      <c r="D43" t="s">
        <v>57</v>
      </c>
      <c r="E43">
        <v>26856954</v>
      </c>
    </row>
    <row r="44" spans="1:5" x14ac:dyDescent="0.2">
      <c r="A44">
        <v>10000000</v>
      </c>
      <c r="B44">
        <v>8</v>
      </c>
      <c r="C44">
        <v>4</v>
      </c>
      <c r="D44" t="s">
        <v>57</v>
      </c>
      <c r="E44">
        <v>27265796</v>
      </c>
    </row>
    <row r="45" spans="1:5" x14ac:dyDescent="0.2">
      <c r="A45">
        <v>10000000</v>
      </c>
      <c r="B45">
        <v>8</v>
      </c>
      <c r="C45">
        <v>4</v>
      </c>
      <c r="D45" t="s">
        <v>57</v>
      </c>
      <c r="E45">
        <v>27297628</v>
      </c>
    </row>
    <row r="46" spans="1:5" x14ac:dyDescent="0.2">
      <c r="A46">
        <v>10000000</v>
      </c>
      <c r="B46">
        <v>8</v>
      </c>
      <c r="C46">
        <v>4</v>
      </c>
      <c r="D46" t="s">
        <v>57</v>
      </c>
      <c r="E46">
        <v>26876529</v>
      </c>
    </row>
    <row r="47" spans="1:5" x14ac:dyDescent="0.2">
      <c r="A47">
        <v>10000000</v>
      </c>
      <c r="B47">
        <v>8</v>
      </c>
      <c r="C47">
        <v>4</v>
      </c>
      <c r="D47" t="s">
        <v>57</v>
      </c>
      <c r="E47">
        <v>26919457</v>
      </c>
    </row>
    <row r="48" spans="1:5" x14ac:dyDescent="0.2">
      <c r="A48">
        <v>10000000</v>
      </c>
      <c r="B48">
        <v>8</v>
      </c>
      <c r="C48">
        <v>5</v>
      </c>
      <c r="D48" t="s">
        <v>57</v>
      </c>
      <c r="E48">
        <v>34410624</v>
      </c>
    </row>
    <row r="49" spans="1:5" x14ac:dyDescent="0.2">
      <c r="A49">
        <v>10000000</v>
      </c>
      <c r="B49">
        <v>8</v>
      </c>
      <c r="C49">
        <v>5</v>
      </c>
      <c r="D49" t="s">
        <v>57</v>
      </c>
      <c r="E49">
        <v>34443569</v>
      </c>
    </row>
    <row r="50" spans="1:5" x14ac:dyDescent="0.2">
      <c r="A50">
        <v>10000000</v>
      </c>
      <c r="B50">
        <v>8</v>
      </c>
      <c r="C50">
        <v>5</v>
      </c>
      <c r="D50" t="s">
        <v>57</v>
      </c>
      <c r="E50">
        <v>31408481</v>
      </c>
    </row>
    <row r="51" spans="1:5" x14ac:dyDescent="0.2">
      <c r="A51">
        <v>10000000</v>
      </c>
      <c r="B51">
        <v>8</v>
      </c>
      <c r="C51">
        <v>5</v>
      </c>
      <c r="D51" t="s">
        <v>57</v>
      </c>
      <c r="E51">
        <v>31353116</v>
      </c>
    </row>
    <row r="52" spans="1:5" x14ac:dyDescent="0.2">
      <c r="A52">
        <v>10000000</v>
      </c>
      <c r="B52">
        <v>8</v>
      </c>
      <c r="C52">
        <v>5</v>
      </c>
      <c r="D52" t="s">
        <v>57</v>
      </c>
      <c r="E52">
        <v>32692617</v>
      </c>
    </row>
    <row r="53" spans="1:5" x14ac:dyDescent="0.2">
      <c r="A53">
        <v>10000000</v>
      </c>
      <c r="B53">
        <v>8</v>
      </c>
      <c r="C53">
        <v>6</v>
      </c>
      <c r="D53" t="s">
        <v>57</v>
      </c>
      <c r="E53">
        <v>42615335</v>
      </c>
    </row>
    <row r="54" spans="1:5" x14ac:dyDescent="0.2">
      <c r="A54">
        <v>10000000</v>
      </c>
      <c r="B54">
        <v>8</v>
      </c>
      <c r="C54">
        <v>6</v>
      </c>
      <c r="D54" t="s">
        <v>57</v>
      </c>
      <c r="E54">
        <v>40841108</v>
      </c>
    </row>
    <row r="55" spans="1:5" x14ac:dyDescent="0.2">
      <c r="A55">
        <v>10000000</v>
      </c>
      <c r="B55">
        <v>8</v>
      </c>
      <c r="C55">
        <v>6</v>
      </c>
      <c r="D55" t="s">
        <v>57</v>
      </c>
      <c r="E55">
        <v>36768770</v>
      </c>
    </row>
    <row r="56" spans="1:5" x14ac:dyDescent="0.2">
      <c r="A56">
        <v>10000000</v>
      </c>
      <c r="B56">
        <v>8</v>
      </c>
      <c r="C56">
        <v>6</v>
      </c>
      <c r="D56" t="s">
        <v>57</v>
      </c>
      <c r="E56">
        <v>35413965</v>
      </c>
    </row>
    <row r="57" spans="1:5" x14ac:dyDescent="0.2">
      <c r="A57">
        <v>10000000</v>
      </c>
      <c r="B57">
        <v>8</v>
      </c>
      <c r="C57">
        <v>6</v>
      </c>
      <c r="D57" t="s">
        <v>57</v>
      </c>
      <c r="E57">
        <v>38043749</v>
      </c>
    </row>
    <row r="58" spans="1:5" x14ac:dyDescent="0.2">
      <c r="A58">
        <v>10000000</v>
      </c>
      <c r="B58">
        <v>8</v>
      </c>
      <c r="C58">
        <v>6</v>
      </c>
      <c r="D58" t="s">
        <v>57</v>
      </c>
      <c r="E58">
        <v>42691052</v>
      </c>
    </row>
    <row r="59" spans="1:5" x14ac:dyDescent="0.2">
      <c r="A59">
        <v>10000000</v>
      </c>
      <c r="B59">
        <v>8</v>
      </c>
      <c r="C59">
        <v>7</v>
      </c>
      <c r="D59" t="s">
        <v>57</v>
      </c>
      <c r="E59">
        <v>47124460</v>
      </c>
    </row>
    <row r="60" spans="1:5" x14ac:dyDescent="0.2">
      <c r="A60">
        <v>10000000</v>
      </c>
      <c r="B60">
        <v>8</v>
      </c>
      <c r="C60">
        <v>7</v>
      </c>
      <c r="D60" t="s">
        <v>57</v>
      </c>
      <c r="E60">
        <v>49277023</v>
      </c>
    </row>
    <row r="61" spans="1:5" x14ac:dyDescent="0.2">
      <c r="A61">
        <v>10000000</v>
      </c>
      <c r="B61">
        <v>8</v>
      </c>
      <c r="C61">
        <v>7</v>
      </c>
      <c r="D61" t="s">
        <v>57</v>
      </c>
      <c r="E61">
        <v>46632297</v>
      </c>
    </row>
    <row r="62" spans="1:5" x14ac:dyDescent="0.2">
      <c r="A62">
        <v>10000000</v>
      </c>
      <c r="B62">
        <v>8</v>
      </c>
      <c r="C62">
        <v>7</v>
      </c>
      <c r="D62" t="s">
        <v>57</v>
      </c>
      <c r="E62">
        <v>45199495</v>
      </c>
    </row>
    <row r="63" spans="1:5" x14ac:dyDescent="0.2">
      <c r="A63">
        <v>10000000</v>
      </c>
      <c r="B63">
        <v>8</v>
      </c>
      <c r="C63">
        <v>7</v>
      </c>
      <c r="D63" t="s">
        <v>57</v>
      </c>
      <c r="E63">
        <v>48502660</v>
      </c>
    </row>
    <row r="64" spans="1:5" x14ac:dyDescent="0.2">
      <c r="A64">
        <v>10000000</v>
      </c>
      <c r="B64">
        <v>8</v>
      </c>
      <c r="C64">
        <v>7</v>
      </c>
      <c r="D64" t="s">
        <v>57</v>
      </c>
      <c r="E64">
        <v>45048140</v>
      </c>
    </row>
    <row r="65" spans="1:5" x14ac:dyDescent="0.2">
      <c r="A65">
        <v>10000000</v>
      </c>
      <c r="B65">
        <v>8</v>
      </c>
      <c r="C65">
        <v>7</v>
      </c>
      <c r="D65" t="s">
        <v>57</v>
      </c>
      <c r="E65">
        <v>47815756</v>
      </c>
    </row>
    <row r="66" spans="1:5" x14ac:dyDescent="0.2">
      <c r="A66">
        <v>10000000</v>
      </c>
      <c r="B66">
        <v>8</v>
      </c>
      <c r="C66">
        <v>8</v>
      </c>
      <c r="D66" t="s">
        <v>57</v>
      </c>
      <c r="E66">
        <v>54549715</v>
      </c>
    </row>
    <row r="67" spans="1:5" x14ac:dyDescent="0.2">
      <c r="A67">
        <v>10000000</v>
      </c>
      <c r="B67">
        <v>8</v>
      </c>
      <c r="C67">
        <v>8</v>
      </c>
      <c r="D67" t="s">
        <v>57</v>
      </c>
      <c r="E67">
        <v>52525341</v>
      </c>
    </row>
    <row r="68" spans="1:5" x14ac:dyDescent="0.2">
      <c r="A68">
        <v>10000000</v>
      </c>
      <c r="B68">
        <v>8</v>
      </c>
      <c r="C68">
        <v>8</v>
      </c>
      <c r="D68" t="s">
        <v>57</v>
      </c>
      <c r="E68">
        <v>50641882</v>
      </c>
    </row>
    <row r="69" spans="1:5" x14ac:dyDescent="0.2">
      <c r="A69">
        <v>10000000</v>
      </c>
      <c r="B69">
        <v>8</v>
      </c>
      <c r="C69">
        <v>8</v>
      </c>
      <c r="D69" t="s">
        <v>57</v>
      </c>
      <c r="E69">
        <v>53650195</v>
      </c>
    </row>
    <row r="70" spans="1:5" x14ac:dyDescent="0.2">
      <c r="A70">
        <v>10000000</v>
      </c>
      <c r="B70">
        <v>8</v>
      </c>
      <c r="C70">
        <v>8</v>
      </c>
      <c r="D70" t="s">
        <v>57</v>
      </c>
      <c r="E70">
        <v>52939479</v>
      </c>
    </row>
    <row r="71" spans="1:5" x14ac:dyDescent="0.2">
      <c r="A71">
        <v>10000000</v>
      </c>
      <c r="B71">
        <v>8</v>
      </c>
      <c r="C71">
        <v>8</v>
      </c>
      <c r="D71" t="s">
        <v>57</v>
      </c>
      <c r="E71">
        <v>53017108</v>
      </c>
    </row>
    <row r="72" spans="1:5" x14ac:dyDescent="0.2">
      <c r="A72">
        <v>10000000</v>
      </c>
      <c r="B72">
        <v>8</v>
      </c>
      <c r="C72">
        <v>8</v>
      </c>
      <c r="D72" t="s">
        <v>57</v>
      </c>
      <c r="E72">
        <v>57883409</v>
      </c>
    </row>
    <row r="73" spans="1:5" x14ac:dyDescent="0.2">
      <c r="A73">
        <v>10000000</v>
      </c>
      <c r="B73">
        <v>8</v>
      </c>
      <c r="C73">
        <v>8</v>
      </c>
      <c r="D73" t="s">
        <v>57</v>
      </c>
      <c r="E73">
        <v>54582532</v>
      </c>
    </row>
  </sheetData>
  <mergeCells count="2">
    <mergeCell ref="J3:K3"/>
    <mergeCell ref="M3:N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NUMBERS</vt:lpstr>
      <vt:lpstr>insert</vt:lpstr>
      <vt:lpstr>update</vt:lpstr>
      <vt:lpstr>updateLess</vt:lpstr>
      <vt:lpstr>updateRandom</vt:lpstr>
      <vt:lpstr>scan</vt:lpstr>
      <vt:lpstr>threads (8 )</vt:lpstr>
      <vt:lpstr>threads (4)</vt:lpstr>
      <vt:lpstr>thread</vt:lpstr>
      <vt:lpstr>materialize</vt:lpstr>
      <vt:lpstr>hana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Office-Anwender</cp:lastModifiedBy>
  <dcterms:created xsi:type="dcterms:W3CDTF">2017-07-11T07:00:23Z</dcterms:created>
  <dcterms:modified xsi:type="dcterms:W3CDTF">2017-07-23T20:48:57Z</dcterms:modified>
</cp:coreProperties>
</file>