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fu/Documents/ItoLabo/python/experiment/ZDD-based-solver-Experiment/"/>
    </mc:Choice>
  </mc:AlternateContent>
  <xr:revisionPtr revIDLastSave="0" documentId="13_ncr:40009_{F5730CFC-8F7F-A048-8D0E-3473A50BD065}" xr6:coauthVersionLast="47" xr6:coauthVersionMax="47" xr10:uidLastSave="{00000000-0000-0000-0000-000000000000}"/>
  <bookViews>
    <workbookView xWindow="0" yWindow="720" windowWidth="29400" windowHeight="18400"/>
  </bookViews>
  <sheets>
    <sheet name="result" sheetId="1" r:id="rId1"/>
    <sheet name="graph_data" sheetId="2" r:id="rId2"/>
    <sheet name="result-V" sheetId="3" r:id="rId3"/>
    <sheet name="result-comp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5" l="1" a="1"/>
  <c r="N13" i="5" s="1"/>
  <c r="N14" i="5" a="1"/>
  <c r="N14" i="5" s="1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7" i="4"/>
  <c r="D7" i="4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  <c r="C19" i="4" s="1"/>
  <c r="D19" i="4" s="1"/>
  <c r="C20" i="4" s="1"/>
  <c r="D20" i="4" s="1"/>
  <c r="C21" i="4" s="1"/>
  <c r="D21" i="4" s="1"/>
  <c r="C22" i="4" s="1"/>
  <c r="D22" i="4" s="1"/>
  <c r="C23" i="4" s="1"/>
  <c r="D23" i="4" s="1"/>
  <c r="C24" i="4" s="1"/>
  <c r="D24" i="4" s="1"/>
  <c r="C25" i="4" s="1"/>
  <c r="D25" i="4" s="1"/>
  <c r="E28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7" i="3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2" i="1"/>
  <c r="C9" i="3"/>
  <c r="D9" i="3" s="1"/>
  <c r="C10" i="3" s="1"/>
  <c r="D10" i="3" s="1"/>
  <c r="C11" i="3" s="1"/>
  <c r="D11" i="3" s="1"/>
  <c r="C12" i="3" s="1"/>
  <c r="D12" i="3" s="1"/>
  <c r="C13" i="3" s="1"/>
  <c r="D13" i="3" s="1"/>
  <c r="C14" i="3" s="1"/>
  <c r="D14" i="3" s="1"/>
  <c r="C15" i="3" s="1"/>
  <c r="D15" i="3" s="1"/>
  <c r="C16" i="3" s="1"/>
  <c r="D16" i="3" s="1"/>
  <c r="C17" i="3" s="1"/>
  <c r="D17" i="3" s="1"/>
  <c r="C18" i="3" s="1"/>
  <c r="D18" i="3" s="1"/>
  <c r="C19" i="3" s="1"/>
  <c r="D19" i="3" s="1"/>
  <c r="C20" i="3" s="1"/>
  <c r="D20" i="3" s="1"/>
  <c r="C21" i="3" s="1"/>
  <c r="D21" i="3" s="1"/>
  <c r="C22" i="3" s="1"/>
  <c r="D22" i="3" s="1"/>
  <c r="C23" i="3" s="1"/>
  <c r="D23" i="3" s="1"/>
  <c r="C24" i="3" s="1"/>
  <c r="D24" i="3" s="1"/>
  <c r="C25" i="3" s="1"/>
  <c r="D25" i="3" s="1"/>
  <c r="D8" i="3"/>
  <c r="C8" i="3"/>
  <c r="D7" i="3"/>
  <c r="E28" i="4" l="1"/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<sst xmlns="http://schemas.openxmlformats.org/spreadsheetml/2006/main" count="105" uniqueCount="39">
  <si>
    <t>instance_no</t>
  </si>
  <si>
    <t>result</t>
  </si>
  <si>
    <t>iv_time_max</t>
  </si>
  <si>
    <t>iv_time_ave</t>
  </si>
  <si>
    <t>iv_time_sum</t>
  </si>
  <si>
    <t>iv_memory_max</t>
  </si>
  <si>
    <t>iv_memory_ave</t>
  </si>
  <si>
    <t>ie_time_max</t>
  </si>
  <si>
    <t>ie_time_ave</t>
  </si>
  <si>
    <t>ie_time_sum</t>
  </si>
  <si>
    <t>ie_memory_max</t>
  </si>
  <si>
    <t>ie_mamory_ave</t>
  </si>
  <si>
    <t>IS_time</t>
  </si>
  <si>
    <t>IS_size</t>
  </si>
  <si>
    <t>zdd_size_max</t>
  </si>
  <si>
    <t>zdd_size_ave</t>
  </si>
  <si>
    <t>zdd_is_num_max</t>
  </si>
  <si>
    <t>zdd_is_num_ave</t>
  </si>
  <si>
    <t>reconf_time_max</t>
  </si>
  <si>
    <t>reconf_time_ave</t>
  </si>
  <si>
    <t>Reconf_time</t>
  </si>
  <si>
    <t>reconf_step</t>
  </si>
  <si>
    <t>z_sol_num</t>
  </si>
  <si>
    <t>z_sol_zdd</t>
  </si>
  <si>
    <t>solved</t>
  </si>
  <si>
    <t>unsolved</t>
  </si>
  <si>
    <t>z_sol_com</t>
    <phoneticPr fontId="18"/>
  </si>
  <si>
    <t>no</t>
  </si>
  <si>
    <t>V</t>
  </si>
  <si>
    <t>E</t>
  </si>
  <si>
    <t>S</t>
  </si>
  <si>
    <t>range</t>
    <phoneticPr fontId="18"/>
  </si>
  <si>
    <t>solved</t>
    <phoneticPr fontId="18"/>
  </si>
  <si>
    <t>unsolved</t>
    <phoneticPr fontId="18"/>
  </si>
  <si>
    <t>V</t>
    <phoneticPr fontId="18"/>
  </si>
  <si>
    <t>E</t>
    <phoneticPr fontId="18"/>
  </si>
  <si>
    <t>zdd-IS_timeの相関係数</t>
    <rPh sb="12" eb="16">
      <t>ソウカンケイスウ</t>
    </rPh>
    <phoneticPr fontId="18"/>
  </si>
  <si>
    <t>zdd-Reconf_timeの相関</t>
    <rPh sb="16" eb="18">
      <t>ソウカn</t>
    </rPh>
    <phoneticPr fontId="18"/>
  </si>
  <si>
    <t>z_sol_zdd_solved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</si>
</sst>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E8912D"/>
      <name val="Monac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'result-V'!$D$7:$D$16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cat>
          <c:val>
            <c:numRef>
              <c:f>'result-V'!$E$7:$E$16</c:f>
              <c:numCache>
                <c:formatCode>General</c:formatCode>
                <c:ptCount val="10"/>
                <c:pt idx="0">
                  <c:v>11</c:v>
                </c:pt>
                <c:pt idx="1">
                  <c:v>10</c:v>
                </c:pt>
                <c:pt idx="2">
                  <c:v>11</c:v>
                </c:pt>
                <c:pt idx="3">
                  <c:v>5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A-6844-8385-6BE29B24FD4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'result-V'!$D$7:$D$16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cat>
          <c:val>
            <c:numRef>
              <c:f>'result-V'!$F$7:$F$16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A-6844-8385-6BE29B24F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607935"/>
        <c:axId val="357226175"/>
      </c:barChart>
      <c:catAx>
        <c:axId val="14560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7226175"/>
        <c:crosses val="autoZero"/>
        <c:auto val="1"/>
        <c:lblAlgn val="ctr"/>
        <c:lblOffset val="100"/>
        <c:noMultiLvlLbl val="0"/>
      </c:catAx>
      <c:valAx>
        <c:axId val="3572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560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zdd-IS_time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comp-IS_time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result!$X$2:$X$66</c:f>
              <c:numCache>
                <c:formatCode>General</c:formatCode>
                <c:ptCount val="65"/>
                <c:pt idx="0">
                  <c:v>995</c:v>
                </c:pt>
                <c:pt idx="1">
                  <c:v>48227</c:v>
                </c:pt>
                <c:pt idx="2">
                  <c:v>59640</c:v>
                </c:pt>
                <c:pt idx="3">
                  <c:v>2851</c:v>
                </c:pt>
                <c:pt idx="4">
                  <c:v>0</c:v>
                </c:pt>
                <c:pt idx="5">
                  <c:v>615095</c:v>
                </c:pt>
                <c:pt idx="6">
                  <c:v>0</c:v>
                </c:pt>
                <c:pt idx="7">
                  <c:v>42</c:v>
                </c:pt>
                <c:pt idx="8">
                  <c:v>305</c:v>
                </c:pt>
                <c:pt idx="9">
                  <c:v>9584</c:v>
                </c:pt>
                <c:pt idx="10">
                  <c:v>898786</c:v>
                </c:pt>
                <c:pt idx="11">
                  <c:v>717123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201</c:v>
                </c:pt>
                <c:pt idx="16">
                  <c:v>882</c:v>
                </c:pt>
                <c:pt idx="17">
                  <c:v>4135</c:v>
                </c:pt>
                <c:pt idx="18">
                  <c:v>472516</c:v>
                </c:pt>
                <c:pt idx="19">
                  <c:v>20816</c:v>
                </c:pt>
                <c:pt idx="20">
                  <c:v>123469</c:v>
                </c:pt>
                <c:pt idx="21">
                  <c:v>15224</c:v>
                </c:pt>
                <c:pt idx="22">
                  <c:v>107</c:v>
                </c:pt>
                <c:pt idx="23">
                  <c:v>0</c:v>
                </c:pt>
                <c:pt idx="24">
                  <c:v>295</c:v>
                </c:pt>
                <c:pt idx="25">
                  <c:v>27914</c:v>
                </c:pt>
                <c:pt idx="26">
                  <c:v>105</c:v>
                </c:pt>
                <c:pt idx="27">
                  <c:v>832</c:v>
                </c:pt>
                <c:pt idx="28">
                  <c:v>8</c:v>
                </c:pt>
                <c:pt idx="29">
                  <c:v>13</c:v>
                </c:pt>
                <c:pt idx="30">
                  <c:v>4394452</c:v>
                </c:pt>
                <c:pt idx="31">
                  <c:v>134197790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21457</c:v>
                </c:pt>
                <c:pt idx="36">
                  <c:v>735349</c:v>
                </c:pt>
                <c:pt idx="37">
                  <c:v>934661</c:v>
                </c:pt>
                <c:pt idx="38">
                  <c:v>0</c:v>
                </c:pt>
                <c:pt idx="39">
                  <c:v>21</c:v>
                </c:pt>
                <c:pt idx="40">
                  <c:v>8429</c:v>
                </c:pt>
                <c:pt idx="41">
                  <c:v>50766</c:v>
                </c:pt>
                <c:pt idx="42">
                  <c:v>1175435</c:v>
                </c:pt>
                <c:pt idx="43">
                  <c:v>79646273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97924</c:v>
                </c:pt>
                <c:pt idx="48">
                  <c:v>399454</c:v>
                </c:pt>
                <c:pt idx="49">
                  <c:v>4351978</c:v>
                </c:pt>
                <c:pt idx="50">
                  <c:v>102213312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113002305</c:v>
                </c:pt>
                <c:pt idx="56">
                  <c:v>0</c:v>
                </c:pt>
                <c:pt idx="57">
                  <c:v>0</c:v>
                </c:pt>
                <c:pt idx="58">
                  <c:v>111791</c:v>
                </c:pt>
                <c:pt idx="59">
                  <c:v>923</c:v>
                </c:pt>
                <c:pt idx="60">
                  <c:v>0</c:v>
                </c:pt>
                <c:pt idx="61">
                  <c:v>0</c:v>
                </c:pt>
                <c:pt idx="62">
                  <c:v>681098</c:v>
                </c:pt>
                <c:pt idx="63">
                  <c:v>0</c:v>
                </c:pt>
                <c:pt idx="64">
                  <c:v>60702</c:v>
                </c:pt>
              </c:numCache>
            </c:numRef>
          </c:xVal>
          <c:yVal>
            <c:numRef>
              <c:f>result!$M$1:$M$66</c:f>
              <c:numCache>
                <c:formatCode>General</c:formatCode>
                <c:ptCount val="66"/>
                <c:pt idx="0">
                  <c:v>0</c:v>
                </c:pt>
                <c:pt idx="1">
                  <c:v>4.0493011474609297E-3</c:v>
                </c:pt>
                <c:pt idx="2">
                  <c:v>0.283343315124511</c:v>
                </c:pt>
                <c:pt idx="3">
                  <c:v>33.701190710067699</c:v>
                </c:pt>
                <c:pt idx="4">
                  <c:v>3.2961790561675999</c:v>
                </c:pt>
                <c:pt idx="5">
                  <c:v>769.29692816734303</c:v>
                </c:pt>
                <c:pt idx="6">
                  <c:v>344.74135041236798</c:v>
                </c:pt>
                <c:pt idx="7">
                  <c:v>259.67189860343899</c:v>
                </c:pt>
                <c:pt idx="8">
                  <c:v>1.9931793212890601E-4</c:v>
                </c:pt>
                <c:pt idx="9">
                  <c:v>1.08599662780761E-3</c:v>
                </c:pt>
                <c:pt idx="10">
                  <c:v>5.0684690475463798E-2</c:v>
                </c:pt>
                <c:pt idx="11">
                  <c:v>22.8993351459503</c:v>
                </c:pt>
                <c:pt idx="12">
                  <c:v>142.42713046073899</c:v>
                </c:pt>
                <c:pt idx="13">
                  <c:v>1392.54254484176</c:v>
                </c:pt>
                <c:pt idx="14">
                  <c:v>1053.8753693103699</c:v>
                </c:pt>
                <c:pt idx="15">
                  <c:v>1166.5132391452701</c:v>
                </c:pt>
                <c:pt idx="16">
                  <c:v>2.3999214172363199E-3</c:v>
                </c:pt>
                <c:pt idx="17">
                  <c:v>1.7013788223266602E-2</c:v>
                </c:pt>
                <c:pt idx="18">
                  <c:v>0.11634945869445799</c:v>
                </c:pt>
                <c:pt idx="19">
                  <c:v>83.916463136672903</c:v>
                </c:pt>
                <c:pt idx="20">
                  <c:v>1.4772756099700901</c:v>
                </c:pt>
                <c:pt idx="21">
                  <c:v>11.4717271327972</c:v>
                </c:pt>
                <c:pt idx="22">
                  <c:v>3.6307096481323201E-2</c:v>
                </c:pt>
                <c:pt idx="23">
                  <c:v>3.3283233642578098E-4</c:v>
                </c:pt>
                <c:pt idx="24">
                  <c:v>60.552105903625403</c:v>
                </c:pt>
                <c:pt idx="25">
                  <c:v>6.1798095703125E-4</c:v>
                </c:pt>
                <c:pt idx="26">
                  <c:v>3.8908958435058497E-2</c:v>
                </c:pt>
                <c:pt idx="27">
                  <c:v>2.6202201843261702E-4</c:v>
                </c:pt>
                <c:pt idx="28">
                  <c:v>1.14941596984863E-3</c:v>
                </c:pt>
                <c:pt idx="29" formatCode="0.00E+00">
                  <c:v>7.7009201049804606E-5</c:v>
                </c:pt>
                <c:pt idx="30" formatCode="0.00E+00">
                  <c:v>7.9870223999023397E-5</c:v>
                </c:pt>
                <c:pt idx="31">
                  <c:v>12.1103160381317</c:v>
                </c:pt>
                <c:pt idx="32">
                  <c:v>320.79730677604601</c:v>
                </c:pt>
                <c:pt idx="33">
                  <c:v>0.13757061958312899</c:v>
                </c:pt>
                <c:pt idx="34">
                  <c:v>2.9611349105834898E-2</c:v>
                </c:pt>
                <c:pt idx="35">
                  <c:v>1.4351367950439399E-2</c:v>
                </c:pt>
                <c:pt idx="36">
                  <c:v>0.86803174018859797</c:v>
                </c:pt>
                <c:pt idx="37">
                  <c:v>104.48753976821899</c:v>
                </c:pt>
                <c:pt idx="38">
                  <c:v>4.2117645740508998</c:v>
                </c:pt>
                <c:pt idx="39">
                  <c:v>6.2490935325622496</c:v>
                </c:pt>
                <c:pt idx="40">
                  <c:v>4.3916702270507802E-4</c:v>
                </c:pt>
                <c:pt idx="41">
                  <c:v>6.3302040100097601E-2</c:v>
                </c:pt>
                <c:pt idx="42">
                  <c:v>0.41335749626159601</c:v>
                </c:pt>
                <c:pt idx="43">
                  <c:v>19.321905374526899</c:v>
                </c:pt>
                <c:pt idx="44">
                  <c:v>25.165451288223199</c:v>
                </c:pt>
                <c:pt idx="45">
                  <c:v>6.5620348453521702</c:v>
                </c:pt>
                <c:pt idx="46">
                  <c:v>1125.21657657623</c:v>
                </c:pt>
                <c:pt idx="47">
                  <c:v>180.67050075531</c:v>
                </c:pt>
                <c:pt idx="48">
                  <c:v>8.6368799209594699E-2</c:v>
                </c:pt>
                <c:pt idx="49">
                  <c:v>0.462536811828613</c:v>
                </c:pt>
                <c:pt idx="50">
                  <c:v>10.297379732131899</c:v>
                </c:pt>
                <c:pt idx="51">
                  <c:v>159.971356630325</c:v>
                </c:pt>
                <c:pt idx="52">
                  <c:v>91.318575859069796</c:v>
                </c:pt>
                <c:pt idx="53">
                  <c:v>2.1396887302398602</c:v>
                </c:pt>
                <c:pt idx="54">
                  <c:v>1.38266086578369E-2</c:v>
                </c:pt>
                <c:pt idx="55">
                  <c:v>1457.5731668472199</c:v>
                </c:pt>
                <c:pt idx="56">
                  <c:v>540.94359254837002</c:v>
                </c:pt>
                <c:pt idx="57">
                  <c:v>50.451537132263098</c:v>
                </c:pt>
                <c:pt idx="58">
                  <c:v>471.42327713966301</c:v>
                </c:pt>
                <c:pt idx="59">
                  <c:v>94.958062648773193</c:v>
                </c:pt>
                <c:pt idx="60">
                  <c:v>1.95574975013732</c:v>
                </c:pt>
                <c:pt idx="61">
                  <c:v>595.86288619041397</c:v>
                </c:pt>
                <c:pt idx="62">
                  <c:v>307.20322751998901</c:v>
                </c:pt>
                <c:pt idx="63">
                  <c:v>33.842438936233499</c:v>
                </c:pt>
                <c:pt idx="64">
                  <c:v>177.27936458587601</c:v>
                </c:pt>
                <c:pt idx="65">
                  <c:v>0.62840604782104403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A5-8445-B6B5-C7F971A17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38271"/>
        <c:axId val="1763008015"/>
      </c:scatterChart>
      <c:valAx>
        <c:axId val="17043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3008015"/>
        <c:crosses val="autoZero"/>
        <c:crossBetween val="midCat"/>
      </c:valAx>
      <c:valAx>
        <c:axId val="17630080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38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11</xdr:row>
      <xdr:rowOff>133350</xdr:rowOff>
    </xdr:from>
    <xdr:to>
      <xdr:col>12</xdr:col>
      <xdr:colOff>25400</xdr:colOff>
      <xdr:row>22</xdr:row>
      <xdr:rowOff>82550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30EF4A3-4A17-151D-A163-567771C0F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325541</xdr:colOff>
      <xdr:row>11</xdr:row>
      <xdr:rowOff>51120</xdr:rowOff>
    </xdr:from>
    <xdr:to>
      <xdr:col>11</xdr:col>
      <xdr:colOff>135041</xdr:colOff>
      <xdr:row>22</xdr:row>
      <xdr:rowOff>320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E6FD48B-559F-6A2D-A700-2DF41AC55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tabSelected="1" topLeftCell="V1" workbookViewId="0">
      <selection activeCell="AD5" sqref="AD5"/>
    </sheetView>
  </sheetViews>
  <sheetFormatPr baseColWidth="10" defaultRowHeight="20"/>
  <cols>
    <col min="30" max="30" width="18.42578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34</v>
      </c>
      <c r="AA1" t="s">
        <v>35</v>
      </c>
      <c r="AD1" t="s">
        <v>38</v>
      </c>
    </row>
    <row r="2" spans="1:30">
      <c r="A2">
        <v>0</v>
      </c>
      <c r="B2" t="s">
        <v>24</v>
      </c>
      <c r="C2" s="1">
        <v>1.31130218505859E-5</v>
      </c>
      <c r="D2" s="1">
        <v>8.2810719807942694E-6</v>
      </c>
      <c r="E2">
        <v>2.4843215942382802E-4</v>
      </c>
      <c r="F2">
        <v>230970167296</v>
      </c>
      <c r="G2">
        <v>230970167296</v>
      </c>
      <c r="H2">
        <v>3.5142898559570302E-4</v>
      </c>
      <c r="I2" s="1">
        <v>3.8008689880371003E-5</v>
      </c>
      <c r="J2">
        <v>3.8008689880370998E-3</v>
      </c>
      <c r="K2">
        <v>230970683392</v>
      </c>
      <c r="L2">
        <v>230970306641.92001</v>
      </c>
      <c r="M2">
        <v>4.0493011474609297E-3</v>
      </c>
      <c r="N2">
        <v>83039</v>
      </c>
      <c r="O2">
        <v>14</v>
      </c>
      <c r="P2">
        <v>14</v>
      </c>
      <c r="Q2">
        <v>1</v>
      </c>
      <c r="R2">
        <v>1</v>
      </c>
      <c r="S2">
        <v>2.3E-2</v>
      </c>
      <c r="T2">
        <v>2.3E-2</v>
      </c>
      <c r="U2">
        <v>2.3E-2</v>
      </c>
      <c r="V2">
        <v>1</v>
      </c>
      <c r="W2">
        <v>83039</v>
      </c>
      <c r="X2">
        <v>995</v>
      </c>
      <c r="Y2">
        <f>X2/N2</f>
        <v>1.1982321559749034E-2</v>
      </c>
      <c r="Z2">
        <f>VLOOKUP(A2,graph_data!$C$7:$F$375,2)</f>
        <v>30</v>
      </c>
      <c r="AA2">
        <f>VLOOKUP(A2,graph_data!$C$7:$F$375,3)</f>
        <v>100</v>
      </c>
    </row>
    <row r="3" spans="1:30">
      <c r="A3">
        <v>12</v>
      </c>
      <c r="B3" t="s">
        <v>24</v>
      </c>
      <c r="C3" s="1">
        <v>2.5749206542968699E-5</v>
      </c>
      <c r="D3" s="1">
        <v>1.3158871577336199E-5</v>
      </c>
      <c r="E3">
        <v>6.8426132202148405E-4</v>
      </c>
      <c r="F3">
        <v>230974132224</v>
      </c>
      <c r="G3">
        <v>230974132224</v>
      </c>
      <c r="H3">
        <v>2.2214412689208901E-2</v>
      </c>
      <c r="I3">
        <v>1.40626394926612E-3</v>
      </c>
      <c r="J3">
        <v>0.28265905380249001</v>
      </c>
      <c r="K3">
        <v>231021957120</v>
      </c>
      <c r="L3">
        <v>230984159293.134</v>
      </c>
      <c r="M3">
        <v>0.283343315124511</v>
      </c>
      <c r="N3">
        <v>209515460</v>
      </c>
      <c r="O3">
        <v>0</v>
      </c>
      <c r="P3">
        <v>0</v>
      </c>
      <c r="Q3">
        <v>0</v>
      </c>
      <c r="R3">
        <v>0</v>
      </c>
      <c r="S3">
        <v>8.7999999999999995E-2</v>
      </c>
      <c r="T3">
        <v>8.7999999999999995E-2</v>
      </c>
      <c r="U3">
        <v>8.7999999999999995E-2</v>
      </c>
      <c r="V3">
        <v>1</v>
      </c>
      <c r="W3">
        <v>209515460</v>
      </c>
      <c r="X3">
        <v>48227</v>
      </c>
      <c r="Y3">
        <f>X3/N3</f>
        <v>2.301834909939343E-4</v>
      </c>
      <c r="Z3">
        <f>VLOOKUP(A3,graph_data!$C$7:$F$375,2)</f>
        <v>52</v>
      </c>
      <c r="AA3">
        <f>VLOOKUP(A3,graph_data!$C$7:$F$375,3)</f>
        <v>201</v>
      </c>
    </row>
    <row r="4" spans="1:30">
      <c r="A4">
        <v>120</v>
      </c>
      <c r="B4" t="s">
        <v>24</v>
      </c>
      <c r="C4">
        <v>5.0139427185058496E-4</v>
      </c>
      <c r="D4" s="1">
        <v>3.4015625715255697E-5</v>
      </c>
      <c r="E4">
        <v>4.35400009155273E-3</v>
      </c>
      <c r="F4">
        <v>231006806016</v>
      </c>
      <c r="G4">
        <v>231005552064</v>
      </c>
      <c r="H4">
        <v>0.63619303703308105</v>
      </c>
      <c r="I4">
        <v>1.0477872111311E-2</v>
      </c>
      <c r="J4">
        <v>33.696836709976097</v>
      </c>
      <c r="K4">
        <v>232629526528</v>
      </c>
      <c r="L4">
        <v>231755849375.203</v>
      </c>
      <c r="M4">
        <v>33.701190710067699</v>
      </c>
      <c r="N4">
        <v>2500822</v>
      </c>
      <c r="O4">
        <v>383</v>
      </c>
      <c r="P4">
        <v>206.666666666666</v>
      </c>
      <c r="Q4">
        <v>502</v>
      </c>
      <c r="R4">
        <v>235.666666666666</v>
      </c>
      <c r="S4">
        <v>8.8979999999999997</v>
      </c>
      <c r="T4">
        <v>3.5960000000000001</v>
      </c>
      <c r="U4">
        <v>10.788</v>
      </c>
      <c r="V4">
        <v>3</v>
      </c>
      <c r="W4">
        <v>2500822</v>
      </c>
      <c r="X4">
        <v>59640</v>
      </c>
      <c r="Y4">
        <f>X4/N4</f>
        <v>2.3848158725411083E-2</v>
      </c>
      <c r="Z4">
        <f>VLOOKUP(A4,graph_data!$C$7:$F$375,2)</f>
        <v>128</v>
      </c>
      <c r="AA4">
        <f>VLOOKUP(A4,graph_data!$C$7:$F$375,3)</f>
        <v>3216</v>
      </c>
    </row>
    <row r="5" spans="1:30">
      <c r="A5">
        <v>122</v>
      </c>
      <c r="B5" t="s">
        <v>24</v>
      </c>
      <c r="C5">
        <v>6.3729286193847602E-4</v>
      </c>
      <c r="D5" s="1">
        <v>3.6781653761863702E-5</v>
      </c>
      <c r="E5">
        <v>4.7080516815185504E-3</v>
      </c>
      <c r="F5">
        <v>231005138944</v>
      </c>
      <c r="G5">
        <v>231004348672</v>
      </c>
      <c r="H5">
        <v>7.4015617370605399E-2</v>
      </c>
      <c r="I5">
        <v>6.3321873883918499E-4</v>
      </c>
      <c r="J5">
        <v>3.29147100448608</v>
      </c>
      <c r="K5">
        <v>231221469184</v>
      </c>
      <c r="L5">
        <v>231107686524.50299</v>
      </c>
      <c r="M5">
        <v>3.2961790561675999</v>
      </c>
      <c r="N5">
        <v>14030</v>
      </c>
      <c r="O5">
        <v>18</v>
      </c>
      <c r="P5">
        <v>17.5</v>
      </c>
      <c r="Q5">
        <v>5</v>
      </c>
      <c r="R5">
        <v>5</v>
      </c>
      <c r="S5">
        <v>0.46100000000000002</v>
      </c>
      <c r="T5">
        <v>0.29549999999999998</v>
      </c>
      <c r="U5">
        <v>0.59099999999999997</v>
      </c>
      <c r="V5">
        <v>2</v>
      </c>
      <c r="W5">
        <v>14030</v>
      </c>
      <c r="X5">
        <v>2851</v>
      </c>
      <c r="Y5">
        <f>X5/N5</f>
        <v>0.20320741268709908</v>
      </c>
      <c r="Z5">
        <f>VLOOKUP(A5,graph_data!$C$7:$F$375,2)</f>
        <v>128</v>
      </c>
      <c r="AA5">
        <f>VLOOKUP(A5,graph_data!$C$7:$F$375,3)</f>
        <v>5198</v>
      </c>
    </row>
    <row r="6" spans="1:30">
      <c r="A6">
        <v>124</v>
      </c>
      <c r="B6" t="s">
        <v>25</v>
      </c>
      <c r="C6">
        <v>6.8736076354980404E-4</v>
      </c>
      <c r="D6" s="1">
        <v>3.6502256989478997E-5</v>
      </c>
      <c r="E6">
        <v>4.6722888946533203E-3</v>
      </c>
      <c r="F6">
        <v>231011852288</v>
      </c>
      <c r="G6">
        <v>231010538528</v>
      </c>
      <c r="H6">
        <v>34.744398593902503</v>
      </c>
      <c r="I6">
        <v>0.99649255942804205</v>
      </c>
      <c r="J6">
        <v>769.29225587844803</v>
      </c>
      <c r="K6">
        <v>280925716480</v>
      </c>
      <c r="L6">
        <v>237209939968</v>
      </c>
      <c r="M6">
        <v>769.29692816734303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 t="e">
        <f>X6/N6</f>
        <v>#DIV/0!</v>
      </c>
      <c r="Z6">
        <f>VLOOKUP(A6,graph_data!$C$7:$F$375,2)</f>
        <v>128</v>
      </c>
      <c r="AA6">
        <f>VLOOKUP(A6,graph_data!$C$7:$F$375,3)</f>
        <v>1170</v>
      </c>
    </row>
    <row r="7" spans="1:30">
      <c r="A7">
        <v>126</v>
      </c>
      <c r="B7" t="s">
        <v>24</v>
      </c>
      <c r="C7">
        <v>6.3371658325195302E-4</v>
      </c>
      <c r="D7" s="1">
        <v>3.6988407373428297E-5</v>
      </c>
      <c r="E7">
        <v>4.7345161437988203E-3</v>
      </c>
      <c r="F7">
        <v>231007940608</v>
      </c>
      <c r="G7">
        <v>231007150336</v>
      </c>
      <c r="H7">
        <v>5.1821227073669398</v>
      </c>
      <c r="I7">
        <v>0.16315031514255701</v>
      </c>
      <c r="J7">
        <v>344.73661589622498</v>
      </c>
      <c r="K7">
        <v>244378763264</v>
      </c>
      <c r="L7">
        <v>236594595174.133</v>
      </c>
      <c r="M7">
        <v>344.74135041236798</v>
      </c>
      <c r="N7">
        <v>245547105</v>
      </c>
      <c r="O7">
        <v>409</v>
      </c>
      <c r="P7">
        <v>197</v>
      </c>
      <c r="Q7">
        <v>317</v>
      </c>
      <c r="R7">
        <v>110.25</v>
      </c>
      <c r="S7">
        <v>3.847</v>
      </c>
      <c r="T7">
        <v>1.61375</v>
      </c>
      <c r="U7">
        <v>6.4550000000000001</v>
      </c>
      <c r="V7">
        <v>4</v>
      </c>
      <c r="W7">
        <v>245547105</v>
      </c>
      <c r="X7">
        <v>615095</v>
      </c>
      <c r="Y7">
        <f>X7/N7</f>
        <v>2.5049979717740919E-3</v>
      </c>
      <c r="Z7">
        <f>VLOOKUP(A7,graph_data!$C$7:$F$375,2)</f>
        <v>128</v>
      </c>
      <c r="AA7">
        <f>VLOOKUP(A7,graph_data!$C$7:$F$375,3)</f>
        <v>2113</v>
      </c>
    </row>
    <row r="8" spans="1:30">
      <c r="A8">
        <v>128</v>
      </c>
      <c r="B8" t="s">
        <v>25</v>
      </c>
      <c r="C8">
        <v>3.6406517028808502E-4</v>
      </c>
      <c r="D8" s="1">
        <v>2.64620780944824E-5</v>
      </c>
      <c r="E8">
        <v>2.64620780944824E-3</v>
      </c>
      <c r="F8">
        <v>231009628160</v>
      </c>
      <c r="G8">
        <v>231009108869.12</v>
      </c>
      <c r="H8">
        <v>47.0678422451019</v>
      </c>
      <c r="I8">
        <v>2.1820945579464599</v>
      </c>
      <c r="J8">
        <v>259.66925239562897</v>
      </c>
      <c r="K8">
        <v>255714828288</v>
      </c>
      <c r="L8">
        <v>232453467299.495</v>
      </c>
      <c r="M8">
        <v>259.67189860343899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 t="e">
        <f>X8/N8</f>
        <v>#DIV/0!</v>
      </c>
      <c r="Z8">
        <f>VLOOKUP(A8,graph_data!$C$7:$F$375,2)</f>
        <v>100</v>
      </c>
      <c r="AA8">
        <f>VLOOKUP(A8,graph_data!$C$7:$F$375,3)</f>
        <v>166</v>
      </c>
    </row>
    <row r="9" spans="1:30">
      <c r="A9">
        <v>136</v>
      </c>
      <c r="B9" t="s">
        <v>24</v>
      </c>
      <c r="C9" s="1">
        <v>1.00135803222656E-5</v>
      </c>
      <c r="D9" s="1">
        <v>5.4186040704900499E-6</v>
      </c>
      <c r="E9" s="1">
        <v>5.9604644775390598E-5</v>
      </c>
      <c r="F9">
        <v>231011483648</v>
      </c>
      <c r="G9">
        <v>231011483648</v>
      </c>
      <c r="H9" s="1">
        <v>1.31130218505859E-5</v>
      </c>
      <c r="I9" s="1">
        <v>6.9856643676757797E-6</v>
      </c>
      <c r="J9">
        <v>1.39713287353515E-4</v>
      </c>
      <c r="K9">
        <v>231011483648</v>
      </c>
      <c r="L9">
        <v>231011483648</v>
      </c>
      <c r="M9">
        <v>1.9931793212890601E-4</v>
      </c>
      <c r="N9">
        <v>103</v>
      </c>
      <c r="O9">
        <v>14</v>
      </c>
      <c r="P9">
        <v>10.5</v>
      </c>
      <c r="Q9">
        <v>5</v>
      </c>
      <c r="R9">
        <v>3.5</v>
      </c>
      <c r="S9">
        <v>8.9999999999999993E-3</v>
      </c>
      <c r="T9">
        <v>8.0000000000000002E-3</v>
      </c>
      <c r="U9">
        <v>1.6E-2</v>
      </c>
      <c r="V9">
        <v>2</v>
      </c>
      <c r="W9">
        <v>103</v>
      </c>
      <c r="X9">
        <v>42</v>
      </c>
      <c r="Y9">
        <f>X9/N9</f>
        <v>0.40776699029126212</v>
      </c>
      <c r="Z9">
        <f>VLOOKUP(A9,graph_data!$C$7:$F$375,2)</f>
        <v>11</v>
      </c>
      <c r="AA9">
        <f>VLOOKUP(A9,graph_data!$C$7:$F$375,3)</f>
        <v>20</v>
      </c>
    </row>
    <row r="10" spans="1:30">
      <c r="A10">
        <v>138</v>
      </c>
      <c r="B10" t="s">
        <v>24</v>
      </c>
      <c r="C10" s="1">
        <v>1.1444091796875E-5</v>
      </c>
      <c r="D10" s="1">
        <v>7.0281650709069296E-6</v>
      </c>
      <c r="E10">
        <v>1.61647796630859E-4</v>
      </c>
      <c r="F10">
        <v>231011516416</v>
      </c>
      <c r="G10">
        <v>231011516416</v>
      </c>
      <c r="H10" s="1">
        <v>3.9100646972656203E-5</v>
      </c>
      <c r="I10" s="1">
        <v>1.3018997622207799E-5</v>
      </c>
      <c r="J10">
        <v>9.2434883117675705E-4</v>
      </c>
      <c r="K10">
        <v>231011516416</v>
      </c>
      <c r="L10">
        <v>231011516416</v>
      </c>
      <c r="M10">
        <v>1.08599662780761E-3</v>
      </c>
      <c r="N10">
        <v>7407</v>
      </c>
      <c r="O10">
        <v>0</v>
      </c>
      <c r="P10">
        <v>0</v>
      </c>
      <c r="Q10">
        <v>0</v>
      </c>
      <c r="R10">
        <v>0</v>
      </c>
      <c r="S10">
        <v>0.02</v>
      </c>
      <c r="T10">
        <v>0.02</v>
      </c>
      <c r="U10">
        <v>0.02</v>
      </c>
      <c r="V10">
        <v>1</v>
      </c>
      <c r="W10">
        <v>7407</v>
      </c>
      <c r="X10">
        <v>305</v>
      </c>
      <c r="Y10">
        <f>X10/N10</f>
        <v>4.1177264749561224E-2</v>
      </c>
      <c r="Z10">
        <f>VLOOKUP(A10,graph_data!$C$7:$F$375,2)</f>
        <v>23</v>
      </c>
      <c r="AA10">
        <f>VLOOKUP(A10,graph_data!$C$7:$F$375,3)</f>
        <v>71</v>
      </c>
    </row>
    <row r="11" spans="1:30">
      <c r="A11">
        <v>140</v>
      </c>
      <c r="B11" t="s">
        <v>24</v>
      </c>
      <c r="C11" s="1">
        <v>2.09808349609375E-5</v>
      </c>
      <c r="D11" s="1">
        <v>1.1444091796875E-5</v>
      </c>
      <c r="E11">
        <v>5.37872314453125E-4</v>
      </c>
      <c r="F11">
        <v>231012765696</v>
      </c>
      <c r="G11">
        <v>231012765696</v>
      </c>
      <c r="H11">
        <v>3.3466815948486302E-3</v>
      </c>
      <c r="I11">
        <v>2.12486517631401E-4</v>
      </c>
      <c r="J11">
        <v>5.0146818161010701E-2</v>
      </c>
      <c r="K11">
        <v>231018446848</v>
      </c>
      <c r="L11">
        <v>231014312491.38901</v>
      </c>
      <c r="M11">
        <v>5.0684690475463798E-2</v>
      </c>
      <c r="N11">
        <v>39473983</v>
      </c>
      <c r="O11">
        <v>0</v>
      </c>
      <c r="P11">
        <v>0</v>
      </c>
      <c r="Q11">
        <v>0</v>
      </c>
      <c r="R11">
        <v>0</v>
      </c>
      <c r="S11">
        <v>6.2E-2</v>
      </c>
      <c r="T11">
        <v>6.2E-2</v>
      </c>
      <c r="U11">
        <v>6.2E-2</v>
      </c>
      <c r="V11">
        <v>1</v>
      </c>
      <c r="W11">
        <v>39473983</v>
      </c>
      <c r="X11">
        <v>9584</v>
      </c>
      <c r="Y11">
        <f>X11/N11</f>
        <v>2.4279282888681387E-4</v>
      </c>
      <c r="Z11">
        <f>VLOOKUP(A11,graph_data!$C$7:$F$375,2)</f>
        <v>47</v>
      </c>
      <c r="AA11">
        <f>VLOOKUP(A11,graph_data!$C$7:$F$375,3)</f>
        <v>236</v>
      </c>
    </row>
    <row r="12" spans="1:30">
      <c r="A12">
        <v>143</v>
      </c>
      <c r="B12" t="s">
        <v>24</v>
      </c>
      <c r="C12">
        <v>3.3473968505859299E-4</v>
      </c>
      <c r="D12" s="1">
        <v>2.48683126349198E-5</v>
      </c>
      <c r="E12">
        <v>2.3624897003173802E-3</v>
      </c>
      <c r="F12">
        <v>231013187584</v>
      </c>
      <c r="G12">
        <v>231012747544.25201</v>
      </c>
      <c r="H12">
        <v>0.45162868499755798</v>
      </c>
      <c r="I12">
        <v>3.0327116100993302E-2</v>
      </c>
      <c r="J12">
        <v>22.89697265625</v>
      </c>
      <c r="K12">
        <v>231834644480</v>
      </c>
      <c r="L12">
        <v>231137578970.02301</v>
      </c>
      <c r="M12">
        <v>22.8993351459503</v>
      </c>
      <c r="N12">
        <v>1079054920080600</v>
      </c>
      <c r="O12">
        <v>0</v>
      </c>
      <c r="P12">
        <v>0</v>
      </c>
      <c r="Q12">
        <v>0</v>
      </c>
      <c r="R12">
        <v>0</v>
      </c>
      <c r="S12">
        <v>0.39900000000000002</v>
      </c>
      <c r="T12">
        <v>0.39900000000000002</v>
      </c>
      <c r="U12">
        <v>0.39900000000000002</v>
      </c>
      <c r="V12">
        <v>1</v>
      </c>
      <c r="W12">
        <v>549755813887</v>
      </c>
      <c r="X12">
        <v>898786</v>
      </c>
      <c r="Y12">
        <f>X12/N12</f>
        <v>8.3293814177026795E-10</v>
      </c>
      <c r="Z12">
        <f>VLOOKUP(A12,graph_data!$C$7:$F$375,2)</f>
        <v>95</v>
      </c>
      <c r="AA12">
        <f>VLOOKUP(A12,graph_data!$C$7:$F$375,3)</f>
        <v>755</v>
      </c>
    </row>
    <row r="13" spans="1:30">
      <c r="A13">
        <v>154</v>
      </c>
      <c r="B13" t="s">
        <v>24</v>
      </c>
      <c r="C13">
        <v>3.4737586975097602E-4</v>
      </c>
      <c r="D13" s="1">
        <v>2.62689590454101E-5</v>
      </c>
      <c r="E13">
        <v>2.62689590454101E-3</v>
      </c>
      <c r="F13">
        <v>231015333888</v>
      </c>
      <c r="G13">
        <v>231014915850.23999</v>
      </c>
      <c r="H13">
        <v>3.0939779281616202</v>
      </c>
      <c r="I13">
        <v>9.6887417391043895E-2</v>
      </c>
      <c r="J13">
        <v>142.424503564834</v>
      </c>
      <c r="K13">
        <v>237146943488</v>
      </c>
      <c r="L13">
        <v>232707760208.80499</v>
      </c>
      <c r="M13">
        <v>142.42713046073899</v>
      </c>
      <c r="N13">
        <v>7535369</v>
      </c>
      <c r="O13">
        <v>14646</v>
      </c>
      <c r="P13">
        <v>3189.5833333333298</v>
      </c>
      <c r="Q13">
        <v>4392</v>
      </c>
      <c r="R13">
        <v>874.41666666666595</v>
      </c>
      <c r="S13">
        <v>583.18600000000004</v>
      </c>
      <c r="T13">
        <v>119.020333333333</v>
      </c>
      <c r="U13">
        <v>1428.2439999999999</v>
      </c>
      <c r="V13">
        <v>12</v>
      </c>
      <c r="W13">
        <v>7535369</v>
      </c>
      <c r="X13">
        <v>717123</v>
      </c>
      <c r="Y13">
        <f>X13/N13</f>
        <v>9.5167602276676824E-2</v>
      </c>
      <c r="Z13">
        <f>VLOOKUP(A13,graph_data!$C$7:$F$375,2)</f>
        <v>100</v>
      </c>
      <c r="AA13">
        <f>VLOOKUP(A13,graph_data!$C$7:$F$375,3)</f>
        <v>1470</v>
      </c>
    </row>
    <row r="14" spans="1:30">
      <c r="A14">
        <v>156</v>
      </c>
      <c r="B14" t="s">
        <v>25</v>
      </c>
      <c r="C14">
        <v>6.3085556030273405E-4</v>
      </c>
      <c r="D14" s="1">
        <v>3.56445627764236E-5</v>
      </c>
      <c r="E14">
        <v>4.3129920959472604E-3</v>
      </c>
      <c r="F14">
        <v>231014408192</v>
      </c>
      <c r="G14">
        <v>231013171267.702</v>
      </c>
      <c r="H14">
        <v>37.995004177093499</v>
      </c>
      <c r="I14">
        <v>0.95183747904967198</v>
      </c>
      <c r="J14">
        <v>1392.53823184967</v>
      </c>
      <c r="K14">
        <v>328378650624</v>
      </c>
      <c r="L14">
        <v>247784029589.26001</v>
      </c>
      <c r="M14">
        <v>1392.54254484176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 t="e">
        <f>X14/N14</f>
        <v>#DIV/0!</v>
      </c>
      <c r="Z14">
        <f>VLOOKUP(A14,graph_data!$C$7:$F$375,2)</f>
        <v>121</v>
      </c>
      <c r="AA14">
        <f>VLOOKUP(A14,graph_data!$C$7:$F$375,3)</f>
        <v>1980</v>
      </c>
    </row>
    <row r="15" spans="1:30">
      <c r="A15">
        <v>158</v>
      </c>
      <c r="B15" t="s">
        <v>25</v>
      </c>
      <c r="C15">
        <v>6.7448616027831999E-4</v>
      </c>
      <c r="D15" s="1">
        <v>3.9110581080118799E-5</v>
      </c>
      <c r="E15">
        <v>5.6319236755370998E-3</v>
      </c>
      <c r="F15">
        <v>231017230336</v>
      </c>
      <c r="G15">
        <v>231016527872</v>
      </c>
      <c r="H15">
        <v>42.642770290374699</v>
      </c>
      <c r="I15">
        <v>0.87024751229290098</v>
      </c>
      <c r="J15">
        <v>1053.8697373867001</v>
      </c>
      <c r="K15">
        <v>328523153408</v>
      </c>
      <c r="L15">
        <v>246048608837.76001</v>
      </c>
      <c r="M15">
        <v>1053.8753693103699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 t="e">
        <f>X15/N15</f>
        <v>#DIV/0!</v>
      </c>
      <c r="Z15">
        <f>VLOOKUP(A15,graph_data!$C$7:$F$375,2)</f>
        <v>144</v>
      </c>
      <c r="AA15">
        <f>VLOOKUP(A15,graph_data!$C$7:$F$375,3)</f>
        <v>2596</v>
      </c>
    </row>
    <row r="16" spans="1:30">
      <c r="A16">
        <v>162</v>
      </c>
      <c r="B16" t="s">
        <v>25</v>
      </c>
      <c r="C16">
        <v>1.09720230102539E-3</v>
      </c>
      <c r="D16" s="1">
        <v>5.5324058143459998E-5</v>
      </c>
      <c r="E16">
        <v>1.08435153961181E-2</v>
      </c>
      <c r="F16">
        <v>231026905088</v>
      </c>
      <c r="G16">
        <v>231025074468.57101</v>
      </c>
      <c r="H16">
        <v>43.656846523284898</v>
      </c>
      <c r="I16">
        <v>0.72724588256227096</v>
      </c>
      <c r="J16">
        <v>1166.5023956298801</v>
      </c>
      <c r="K16">
        <v>328394514432</v>
      </c>
      <c r="L16">
        <v>245352091538.194</v>
      </c>
      <c r="M16">
        <v>1166.5132391452701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 t="e">
        <f>X16/N16</f>
        <v>#DIV/0!</v>
      </c>
      <c r="Z16">
        <f>VLOOKUP(A16,graph_data!$C$7:$F$375,2)</f>
        <v>196</v>
      </c>
      <c r="AA16">
        <f>VLOOKUP(A16,graph_data!$C$7:$F$375,3)</f>
        <v>4186</v>
      </c>
    </row>
    <row r="17" spans="1:27">
      <c r="A17">
        <v>168</v>
      </c>
      <c r="B17" t="s">
        <v>24</v>
      </c>
      <c r="C17" s="1">
        <v>1.19209289550781E-5</v>
      </c>
      <c r="D17" s="1">
        <v>7.4291229248046799E-6</v>
      </c>
      <c r="E17">
        <v>1.85728073120117E-4</v>
      </c>
      <c r="F17">
        <v>231021350912</v>
      </c>
      <c r="G17">
        <v>231021350912</v>
      </c>
      <c r="H17" s="1">
        <v>4.8637390136718703E-5</v>
      </c>
      <c r="I17" s="1">
        <v>1.38387084007263E-5</v>
      </c>
      <c r="J17">
        <v>2.2141933441162101E-3</v>
      </c>
      <c r="K17">
        <v>231021350912</v>
      </c>
      <c r="L17">
        <v>231021350912</v>
      </c>
      <c r="M17">
        <v>2.3999214172363199E-3</v>
      </c>
      <c r="N17">
        <v>462</v>
      </c>
      <c r="O17">
        <v>21</v>
      </c>
      <c r="P17">
        <v>11.285714285714199</v>
      </c>
      <c r="Q17">
        <v>8</v>
      </c>
      <c r="R17">
        <v>3.4285714285714199</v>
      </c>
      <c r="S17">
        <v>7.8E-2</v>
      </c>
      <c r="T17">
        <v>3.9714285714285702E-2</v>
      </c>
      <c r="U17">
        <v>0.27800000000000002</v>
      </c>
      <c r="V17">
        <v>7</v>
      </c>
      <c r="W17">
        <v>462</v>
      </c>
      <c r="X17">
        <v>201</v>
      </c>
      <c r="Y17">
        <f>X17/N17</f>
        <v>0.43506493506493504</v>
      </c>
      <c r="Z17">
        <f>VLOOKUP(A17,graph_data!$C$7:$F$375,2)</f>
        <v>25</v>
      </c>
      <c r="AA17">
        <f>VLOOKUP(A17,graph_data!$C$7:$F$375,3)</f>
        <v>160</v>
      </c>
    </row>
    <row r="18" spans="1:27">
      <c r="A18">
        <v>170</v>
      </c>
      <c r="B18" t="s">
        <v>24</v>
      </c>
      <c r="C18" s="1">
        <v>1.5497207641601502E-5</v>
      </c>
      <c r="D18" s="1">
        <v>9.4572703043619701E-6</v>
      </c>
      <c r="E18">
        <v>3.4046173095703098E-4</v>
      </c>
      <c r="F18">
        <v>231021871104</v>
      </c>
      <c r="G18">
        <v>231021871104</v>
      </c>
      <c r="H18">
        <v>1.2340545654296799E-3</v>
      </c>
      <c r="I18" s="1">
        <v>5.7494229283826099E-5</v>
      </c>
      <c r="J18">
        <v>1.6673326492309501E-2</v>
      </c>
      <c r="K18">
        <v>231024451584</v>
      </c>
      <c r="L18">
        <v>231022828551.06201</v>
      </c>
      <c r="M18">
        <v>1.7013788223266602E-2</v>
      </c>
      <c r="N18">
        <v>2635</v>
      </c>
      <c r="O18">
        <v>113</v>
      </c>
      <c r="P18">
        <v>64</v>
      </c>
      <c r="Q18">
        <v>33</v>
      </c>
      <c r="R18">
        <v>19.2222222222222</v>
      </c>
      <c r="S18">
        <v>0.63700000000000001</v>
      </c>
      <c r="T18">
        <v>0.26244444444444398</v>
      </c>
      <c r="U18">
        <v>2.3620000000000001</v>
      </c>
      <c r="V18">
        <v>9</v>
      </c>
      <c r="W18">
        <v>2635</v>
      </c>
      <c r="X18">
        <v>882</v>
      </c>
      <c r="Y18">
        <f>X18/N18</f>
        <v>0.33472485768500948</v>
      </c>
      <c r="Z18">
        <f>VLOOKUP(A18,graph_data!$C$7:$F$375,2)</f>
        <v>36</v>
      </c>
      <c r="AA18">
        <f>VLOOKUP(A18,graph_data!$C$7:$F$375,3)</f>
        <v>290</v>
      </c>
    </row>
    <row r="19" spans="1:27">
      <c r="A19">
        <v>172</v>
      </c>
      <c r="B19" t="s">
        <v>24</v>
      </c>
      <c r="C19" s="1">
        <v>2.1696090698242099E-5</v>
      </c>
      <c r="D19" s="1">
        <v>1.1794421137595601E-5</v>
      </c>
      <c r="E19">
        <v>5.7792663574218696E-4</v>
      </c>
      <c r="F19">
        <v>231022190592</v>
      </c>
      <c r="G19">
        <v>231022190592</v>
      </c>
      <c r="H19">
        <v>5.2659511566162101E-3</v>
      </c>
      <c r="I19">
        <v>2.4321750432503299E-4</v>
      </c>
      <c r="J19">
        <v>0.115771532058715</v>
      </c>
      <c r="K19">
        <v>231034990592</v>
      </c>
      <c r="L19">
        <v>231027763879.798</v>
      </c>
      <c r="M19">
        <v>0.11634945869445799</v>
      </c>
      <c r="N19">
        <v>16870</v>
      </c>
      <c r="O19">
        <v>366</v>
      </c>
      <c r="P19">
        <v>125.07692307692299</v>
      </c>
      <c r="Q19">
        <v>117</v>
      </c>
      <c r="R19">
        <v>37.230769230769198</v>
      </c>
      <c r="S19">
        <v>2.964</v>
      </c>
      <c r="T19">
        <v>0.72499999999999998</v>
      </c>
      <c r="U19">
        <v>9.4250000000000007</v>
      </c>
      <c r="V19">
        <v>13</v>
      </c>
      <c r="W19">
        <v>16870</v>
      </c>
      <c r="X19">
        <v>4135</v>
      </c>
      <c r="Y19">
        <f>X19/N19</f>
        <v>0.24510966212211024</v>
      </c>
      <c r="Z19">
        <f>VLOOKUP(A19,graph_data!$C$7:$F$375,2)</f>
        <v>49</v>
      </c>
      <c r="AA19">
        <f>VLOOKUP(A19,graph_data!$C$7:$F$375,3)</f>
        <v>476</v>
      </c>
    </row>
    <row r="20" spans="1:27">
      <c r="A20">
        <v>174</v>
      </c>
      <c r="B20" t="s">
        <v>24</v>
      </c>
      <c r="C20">
        <v>3.3140182495117101E-4</v>
      </c>
      <c r="D20" s="1">
        <v>2.4467706680297801E-5</v>
      </c>
      <c r="E20">
        <v>2.3488998413085898E-3</v>
      </c>
      <c r="F20">
        <v>231023464448</v>
      </c>
      <c r="G20">
        <v>231023028992</v>
      </c>
      <c r="H20">
        <v>1.5287215709686199</v>
      </c>
      <c r="I20">
        <v>6.1340726781309599E-2</v>
      </c>
      <c r="J20">
        <v>83.914114236831594</v>
      </c>
      <c r="K20">
        <v>234238193664</v>
      </c>
      <c r="L20">
        <v>232133109295.90601</v>
      </c>
      <c r="M20">
        <v>83.916463136672903</v>
      </c>
      <c r="N20">
        <v>4558093</v>
      </c>
      <c r="O20">
        <v>75767</v>
      </c>
      <c r="P20">
        <v>20595.900000000001</v>
      </c>
      <c r="Q20">
        <v>55294</v>
      </c>
      <c r="R20">
        <v>13713.3</v>
      </c>
      <c r="S20">
        <v>9234.9699999999993</v>
      </c>
      <c r="T20">
        <v>1532.6251999999999</v>
      </c>
      <c r="U20">
        <v>15326.2519999999</v>
      </c>
      <c r="V20">
        <v>10</v>
      </c>
      <c r="W20">
        <v>4558093</v>
      </c>
      <c r="X20">
        <v>472516</v>
      </c>
      <c r="Y20">
        <f>X20/N20</f>
        <v>0.10366528282770887</v>
      </c>
      <c r="Z20">
        <f>VLOOKUP(A20,graph_data!$C$7:$F$375,2)</f>
        <v>96</v>
      </c>
      <c r="AA20">
        <f>VLOOKUP(A20,graph_data!$C$7:$F$375,3)</f>
        <v>1368</v>
      </c>
    </row>
    <row r="21" spans="1:27">
      <c r="A21">
        <v>176</v>
      </c>
      <c r="B21" t="s">
        <v>24</v>
      </c>
      <c r="C21" s="1">
        <v>2.9087066650390601E-5</v>
      </c>
      <c r="D21" s="1">
        <v>1.47148966789245E-5</v>
      </c>
      <c r="E21">
        <v>9.4175338745117101E-4</v>
      </c>
      <c r="F21">
        <v>231025618944</v>
      </c>
      <c r="G21">
        <v>231025618944</v>
      </c>
      <c r="H21">
        <v>4.2455911636352497E-2</v>
      </c>
      <c r="I21">
        <v>2.0279311216794501E-3</v>
      </c>
      <c r="J21">
        <v>1.47633385658264</v>
      </c>
      <c r="K21">
        <v>231129825280</v>
      </c>
      <c r="L21">
        <v>231071449239.91199</v>
      </c>
      <c r="M21">
        <v>1.4772756099700901</v>
      </c>
      <c r="N21">
        <v>118969</v>
      </c>
      <c r="O21">
        <v>883</v>
      </c>
      <c r="P21">
        <v>262.11111111111097</v>
      </c>
      <c r="Q21">
        <v>272</v>
      </c>
      <c r="R21">
        <v>74.4444444444444</v>
      </c>
      <c r="S21">
        <v>16.347000000000001</v>
      </c>
      <c r="T21">
        <v>3.71644444444444</v>
      </c>
      <c r="U21">
        <v>33.448</v>
      </c>
      <c r="V21">
        <v>9</v>
      </c>
      <c r="W21">
        <v>118969</v>
      </c>
      <c r="X21">
        <v>20816</v>
      </c>
      <c r="Y21">
        <f>X21/N21</f>
        <v>0.1749699501550824</v>
      </c>
      <c r="Z21">
        <f>VLOOKUP(A21,graph_data!$C$7:$F$375,2)</f>
        <v>64</v>
      </c>
      <c r="AA21">
        <f>VLOOKUP(A21,graph_data!$C$7:$F$375,3)</f>
        <v>728</v>
      </c>
    </row>
    <row r="22" spans="1:27">
      <c r="A22">
        <v>178</v>
      </c>
      <c r="B22" t="s">
        <v>24</v>
      </c>
      <c r="C22" s="1">
        <v>3.4093856811523397E-5</v>
      </c>
      <c r="D22" s="1">
        <v>1.8099207936981501E-5</v>
      </c>
      <c r="E22">
        <v>1.4660358428955E-3</v>
      </c>
      <c r="F22">
        <v>231026593792</v>
      </c>
      <c r="G22">
        <v>231026593792</v>
      </c>
      <c r="H22">
        <v>0.15258693695068301</v>
      </c>
      <c r="I22">
        <v>1.0861989675146099E-2</v>
      </c>
      <c r="J22">
        <v>11.4702610969543</v>
      </c>
      <c r="K22">
        <v>231438807040</v>
      </c>
      <c r="L22">
        <v>231178934624.96899</v>
      </c>
      <c r="M22">
        <v>11.4717271327972</v>
      </c>
      <c r="N22">
        <v>915442</v>
      </c>
      <c r="O22">
        <v>1231</v>
      </c>
      <c r="P22">
        <v>293.7</v>
      </c>
      <c r="Q22">
        <v>314</v>
      </c>
      <c r="R22">
        <v>67.5</v>
      </c>
      <c r="S22">
        <v>18.231999999999999</v>
      </c>
      <c r="T22">
        <v>3.7908999999999899</v>
      </c>
      <c r="U22">
        <v>37.908999999999999</v>
      </c>
      <c r="V22">
        <v>10</v>
      </c>
      <c r="W22">
        <v>915442</v>
      </c>
      <c r="X22">
        <v>123469</v>
      </c>
      <c r="Y22">
        <f>X22/N22</f>
        <v>0.13487364573615807</v>
      </c>
      <c r="Z22">
        <f>VLOOKUP(A22,graph_data!$C$7:$F$375,2)</f>
        <v>81</v>
      </c>
      <c r="AA22">
        <f>VLOOKUP(A22,graph_data!$C$7:$F$375,3)</f>
        <v>1056</v>
      </c>
    </row>
    <row r="23" spans="1:27">
      <c r="A23">
        <v>18</v>
      </c>
      <c r="B23" t="s">
        <v>24</v>
      </c>
      <c r="C23" s="1">
        <v>1.6212463378906199E-5</v>
      </c>
      <c r="D23" s="1">
        <v>1.0039355303790101E-5</v>
      </c>
      <c r="E23">
        <v>3.71456146240234E-4</v>
      </c>
      <c r="F23">
        <v>230974431232</v>
      </c>
      <c r="G23">
        <v>230974428132.32401</v>
      </c>
      <c r="H23">
        <v>5.3997039794921797E-3</v>
      </c>
      <c r="I23">
        <v>4.9910611576504103E-4</v>
      </c>
      <c r="J23">
        <v>3.5935640335083001E-2</v>
      </c>
      <c r="K23">
        <v>230983852032</v>
      </c>
      <c r="L23">
        <v>230975765276.444</v>
      </c>
      <c r="M23">
        <v>3.6307096481323201E-2</v>
      </c>
      <c r="N23">
        <v>6031508</v>
      </c>
      <c r="O23">
        <v>0</v>
      </c>
      <c r="P23">
        <v>0</v>
      </c>
      <c r="Q23">
        <v>0</v>
      </c>
      <c r="R23">
        <v>0</v>
      </c>
      <c r="S23">
        <v>4.7E-2</v>
      </c>
      <c r="T23">
        <v>4.7E-2</v>
      </c>
      <c r="U23">
        <v>4.7E-2</v>
      </c>
      <c r="V23">
        <v>1</v>
      </c>
      <c r="W23">
        <v>6031508</v>
      </c>
      <c r="X23">
        <v>15224</v>
      </c>
      <c r="Y23">
        <f>X23/N23</f>
        <v>2.5240785554789947E-3</v>
      </c>
      <c r="Z23">
        <f>VLOOKUP(A23,graph_data!$C$7:$F$375,2)</f>
        <v>37</v>
      </c>
      <c r="AA23">
        <f>VLOOKUP(A23,graph_data!$C$7:$F$375,3)</f>
        <v>72</v>
      </c>
    </row>
    <row r="24" spans="1:27">
      <c r="A24">
        <v>202</v>
      </c>
      <c r="B24" t="s">
        <v>24</v>
      </c>
      <c r="C24" s="1">
        <v>9.5367431640625E-6</v>
      </c>
      <c r="D24" s="1">
        <v>6.1541795730590803E-6</v>
      </c>
      <c r="E24" s="1">
        <v>9.8466873168945299E-5</v>
      </c>
      <c r="F24">
        <v>231025786880</v>
      </c>
      <c r="G24">
        <v>231025786880</v>
      </c>
      <c r="H24" s="1">
        <v>1.69277191162109E-5</v>
      </c>
      <c r="I24" s="1">
        <v>9.7652276357014895E-6</v>
      </c>
      <c r="J24">
        <v>2.3436546325683499E-4</v>
      </c>
      <c r="K24">
        <v>231025786880</v>
      </c>
      <c r="L24">
        <v>231025786880</v>
      </c>
      <c r="M24">
        <v>3.3283233642578098E-4</v>
      </c>
      <c r="N24">
        <v>1234</v>
      </c>
      <c r="O24">
        <v>7</v>
      </c>
      <c r="P24">
        <v>4.6666666666666599</v>
      </c>
      <c r="Q24">
        <v>1</v>
      </c>
      <c r="R24">
        <v>0.66666666666666596</v>
      </c>
      <c r="S24">
        <v>1.2E-2</v>
      </c>
      <c r="T24">
        <v>9.3333333333333306E-3</v>
      </c>
      <c r="U24">
        <v>2.79999999999999E-2</v>
      </c>
      <c r="V24">
        <v>3</v>
      </c>
      <c r="W24">
        <v>1234</v>
      </c>
      <c r="X24">
        <v>107</v>
      </c>
      <c r="Y24">
        <f>X24/N24</f>
        <v>8.670988654781199E-2</v>
      </c>
      <c r="Z24">
        <f>VLOOKUP(A24,graph_data!$C$7:$F$375,2)</f>
        <v>16</v>
      </c>
      <c r="AA24">
        <f>VLOOKUP(A24,graph_data!$C$7:$F$375,3)</f>
        <v>24</v>
      </c>
    </row>
    <row r="25" spans="1:27">
      <c r="A25">
        <v>207</v>
      </c>
      <c r="B25" t="s">
        <v>25</v>
      </c>
      <c r="C25">
        <v>2.9993057250976497E-4</v>
      </c>
      <c r="D25" s="1">
        <v>2.5980472564697201E-5</v>
      </c>
      <c r="E25">
        <v>2.5980472564697201E-3</v>
      </c>
      <c r="F25">
        <v>231026008064</v>
      </c>
      <c r="G25">
        <v>231025590026.23999</v>
      </c>
      <c r="H25">
        <v>7.3243849277496302</v>
      </c>
      <c r="I25">
        <v>0.50040915583776002</v>
      </c>
      <c r="J25">
        <v>60.549507856368997</v>
      </c>
      <c r="K25">
        <v>237100208128</v>
      </c>
      <c r="L25">
        <v>231494264205.75201</v>
      </c>
      <c r="M25">
        <v>60.552105903625403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 t="e">
        <f>X25/N25</f>
        <v>#DIV/0!</v>
      </c>
      <c r="Z25">
        <f>VLOOKUP(A25,graph_data!$C$7:$F$375,2)</f>
        <v>100</v>
      </c>
      <c r="AA25">
        <f>VLOOKUP(A25,graph_data!$C$7:$F$375,3)</f>
        <v>180</v>
      </c>
    </row>
    <row r="26" spans="1:27">
      <c r="A26">
        <v>251</v>
      </c>
      <c r="B26" t="s">
        <v>24</v>
      </c>
      <c r="C26" s="1">
        <v>1.33514404296875E-5</v>
      </c>
      <c r="D26" s="1">
        <v>6.91413879394531E-6</v>
      </c>
      <c r="E26">
        <v>1.4519691467285099E-4</v>
      </c>
      <c r="F26">
        <v>231027068928</v>
      </c>
      <c r="G26">
        <v>231027068928</v>
      </c>
      <c r="H26" s="1">
        <v>3.4809112548828098E-5</v>
      </c>
      <c r="I26" s="1">
        <v>1.6885144369942801E-5</v>
      </c>
      <c r="J26">
        <v>4.72784042358398E-4</v>
      </c>
      <c r="K26">
        <v>231027068928</v>
      </c>
      <c r="L26">
        <v>231027068928</v>
      </c>
      <c r="M26">
        <v>6.1798095703125E-4</v>
      </c>
      <c r="N26">
        <v>12351</v>
      </c>
      <c r="O26">
        <v>15</v>
      </c>
      <c r="P26">
        <v>10.4761904761904</v>
      </c>
      <c r="Q26">
        <v>2</v>
      </c>
      <c r="R26">
        <v>1.4285714285714199</v>
      </c>
      <c r="S26">
        <v>2.4E-2</v>
      </c>
      <c r="T26">
        <v>1.1761904761904699E-2</v>
      </c>
      <c r="U26">
        <v>0.247</v>
      </c>
      <c r="V26">
        <v>21</v>
      </c>
      <c r="W26">
        <v>12351</v>
      </c>
      <c r="X26">
        <v>295</v>
      </c>
      <c r="Y26">
        <f>X26/N26</f>
        <v>2.3884705691846815E-2</v>
      </c>
      <c r="Z26">
        <f>VLOOKUP(A26,graph_data!$C$7:$F$375,2)</f>
        <v>21</v>
      </c>
      <c r="AA26">
        <f>VLOOKUP(A26,graph_data!$C$7:$F$375,3)</f>
        <v>28</v>
      </c>
    </row>
    <row r="27" spans="1:27">
      <c r="A27">
        <v>252</v>
      </c>
      <c r="B27" t="s">
        <v>24</v>
      </c>
      <c r="C27" s="1">
        <v>1.5735626220703101E-5</v>
      </c>
      <c r="D27" s="1">
        <v>9.5566113789876308E-6</v>
      </c>
      <c r="E27">
        <v>3.4403800964355398E-4</v>
      </c>
      <c r="F27">
        <v>231027486720</v>
      </c>
      <c r="G27">
        <v>231027486720</v>
      </c>
      <c r="H27">
        <v>6.6695213317870998E-3</v>
      </c>
      <c r="I27">
        <v>7.5617491030225499E-4</v>
      </c>
      <c r="J27">
        <v>3.8564920425414997E-2</v>
      </c>
      <c r="K27">
        <v>231033270272</v>
      </c>
      <c r="L27">
        <v>231028499476.078</v>
      </c>
      <c r="M27">
        <v>3.8908958435058497E-2</v>
      </c>
      <c r="N27">
        <v>7636103</v>
      </c>
      <c r="O27">
        <v>123</v>
      </c>
      <c r="P27">
        <v>39.5507246376811</v>
      </c>
      <c r="Q27">
        <v>13</v>
      </c>
      <c r="R27">
        <v>3.6521739130434701</v>
      </c>
      <c r="S27">
        <v>0.50700000000000001</v>
      </c>
      <c r="T27">
        <v>7.3507246376811594E-2</v>
      </c>
      <c r="U27">
        <v>5.0720000000000001</v>
      </c>
      <c r="V27">
        <v>69</v>
      </c>
      <c r="W27">
        <v>7636103</v>
      </c>
      <c r="X27">
        <v>27914</v>
      </c>
      <c r="Y27">
        <f>X27/N27</f>
        <v>3.6555295286090301E-3</v>
      </c>
      <c r="Z27">
        <f>VLOOKUP(A27,graph_data!$C$7:$F$375,2)</f>
        <v>36</v>
      </c>
      <c r="AA27">
        <f>VLOOKUP(A27,graph_data!$C$7:$F$375,3)</f>
        <v>51</v>
      </c>
    </row>
    <row r="28" spans="1:27">
      <c r="A28">
        <v>253</v>
      </c>
      <c r="B28" t="s">
        <v>24</v>
      </c>
      <c r="C28" s="1">
        <v>8.1062316894531199E-6</v>
      </c>
      <c r="D28" s="1">
        <v>5.6198665073939702E-6</v>
      </c>
      <c r="E28" s="1">
        <v>7.8678131103515598E-5</v>
      </c>
      <c r="F28">
        <v>231028142080</v>
      </c>
      <c r="G28">
        <v>231028142080</v>
      </c>
      <c r="H28" s="1">
        <v>1.5497207641601502E-5</v>
      </c>
      <c r="I28" s="1">
        <v>1.01857715182834E-5</v>
      </c>
      <c r="J28">
        <v>1.8334388732910099E-4</v>
      </c>
      <c r="K28">
        <v>231028142080</v>
      </c>
      <c r="L28">
        <v>231028142080</v>
      </c>
      <c r="M28">
        <v>2.6202201843261702E-4</v>
      </c>
      <c r="N28">
        <v>574</v>
      </c>
      <c r="O28">
        <v>11</v>
      </c>
      <c r="P28">
        <v>6.4166666666666599</v>
      </c>
      <c r="Q28">
        <v>2</v>
      </c>
      <c r="R28">
        <v>1.0833333333333299</v>
      </c>
      <c r="S28">
        <v>1.4999999999999999E-2</v>
      </c>
      <c r="T28">
        <v>7.1666666666666597E-3</v>
      </c>
      <c r="U28">
        <v>8.5999999999999993E-2</v>
      </c>
      <c r="V28">
        <v>12</v>
      </c>
      <c r="W28">
        <v>574</v>
      </c>
      <c r="X28">
        <v>105</v>
      </c>
      <c r="Y28">
        <f>X28/N28</f>
        <v>0.18292682926829268</v>
      </c>
      <c r="Z28">
        <f>VLOOKUP(A28,graph_data!$C$7:$F$375,2)</f>
        <v>14</v>
      </c>
      <c r="AA28">
        <f>VLOOKUP(A28,graph_data!$C$7:$F$375,3)</f>
        <v>18</v>
      </c>
    </row>
    <row r="29" spans="1:27">
      <c r="A29">
        <v>254</v>
      </c>
      <c r="B29" t="s">
        <v>24</v>
      </c>
      <c r="C29" s="1">
        <v>1.31130218505859E-5</v>
      </c>
      <c r="D29" s="1">
        <v>7.8876813252766899E-6</v>
      </c>
      <c r="E29">
        <v>1.8930435180664E-4</v>
      </c>
      <c r="F29">
        <v>231028162560</v>
      </c>
      <c r="G29">
        <v>231028162560</v>
      </c>
      <c r="H29" s="1">
        <v>8.7261199951171794E-5</v>
      </c>
      <c r="I29" s="1">
        <v>2.9094291455817901E-5</v>
      </c>
      <c r="J29">
        <v>9.6011161804199197E-4</v>
      </c>
      <c r="K29">
        <v>231028162560</v>
      </c>
      <c r="L29">
        <v>231028162560</v>
      </c>
      <c r="M29">
        <v>1.14941596984863E-3</v>
      </c>
      <c r="N29">
        <v>42630</v>
      </c>
      <c r="O29">
        <v>45</v>
      </c>
      <c r="P29">
        <v>20.766666666666602</v>
      </c>
      <c r="Q29">
        <v>5</v>
      </c>
      <c r="R29">
        <v>2.36666666666666</v>
      </c>
      <c r="S29">
        <v>6.2E-2</v>
      </c>
      <c r="T29">
        <v>2.3366666666666602E-2</v>
      </c>
      <c r="U29">
        <v>0.70099999999999996</v>
      </c>
      <c r="V29">
        <v>30</v>
      </c>
      <c r="W29">
        <v>42630</v>
      </c>
      <c r="X29">
        <v>832</v>
      </c>
      <c r="Y29">
        <f>X29/N29</f>
        <v>1.9516772226131834E-2</v>
      </c>
      <c r="Z29">
        <f>VLOOKUP(A29,graph_data!$C$7:$F$375,2)</f>
        <v>24</v>
      </c>
      <c r="AA29">
        <f>VLOOKUP(A29,graph_data!$C$7:$F$375,3)</f>
        <v>33</v>
      </c>
    </row>
    <row r="30" spans="1:27">
      <c r="A30">
        <v>255</v>
      </c>
      <c r="B30" t="s">
        <v>24</v>
      </c>
      <c r="C30" s="1">
        <v>5.2452087402343699E-6</v>
      </c>
      <c r="D30" s="1">
        <v>4.6888987223307201E-6</v>
      </c>
      <c r="E30" s="1">
        <v>2.81333923339843E-5</v>
      </c>
      <c r="F30">
        <v>231028273152</v>
      </c>
      <c r="G30">
        <v>231028273152</v>
      </c>
      <c r="H30" s="1">
        <v>8.8214874267578108E-6</v>
      </c>
      <c r="I30" s="1">
        <v>5.4306454128689204E-6</v>
      </c>
      <c r="J30" s="1">
        <v>4.8875808715820299E-5</v>
      </c>
      <c r="K30">
        <v>231028273152</v>
      </c>
      <c r="L30">
        <v>231028273152</v>
      </c>
      <c r="M30" s="1">
        <v>7.7009201049804606E-5</v>
      </c>
      <c r="N30">
        <v>15</v>
      </c>
      <c r="O30">
        <v>0</v>
      </c>
      <c r="P30">
        <v>0</v>
      </c>
      <c r="Q30">
        <v>0</v>
      </c>
      <c r="R30">
        <v>0</v>
      </c>
      <c r="S30">
        <v>4.0000000000000001E-3</v>
      </c>
      <c r="T30">
        <v>4.0000000000000001E-3</v>
      </c>
      <c r="U30">
        <v>4.0000000000000001E-3</v>
      </c>
      <c r="V30">
        <v>1</v>
      </c>
      <c r="W30">
        <v>15</v>
      </c>
      <c r="X30">
        <v>8</v>
      </c>
      <c r="Y30">
        <f>X30/N30</f>
        <v>0.53333333333333333</v>
      </c>
      <c r="Z30">
        <f>VLOOKUP(A30,graph_data!$C$7:$F$375,2)</f>
        <v>6</v>
      </c>
      <c r="AA30">
        <f>VLOOKUP(A30,graph_data!$C$7:$F$375,3)</f>
        <v>9</v>
      </c>
    </row>
    <row r="31" spans="1:27">
      <c r="A31">
        <v>256</v>
      </c>
      <c r="B31" t="s">
        <v>24</v>
      </c>
      <c r="C31" s="1">
        <v>7.3909759521484299E-6</v>
      </c>
      <c r="D31" s="1">
        <v>5.0408499581473196E-6</v>
      </c>
      <c r="E31" s="1">
        <v>3.5285949707031203E-5</v>
      </c>
      <c r="F31">
        <v>231028719616</v>
      </c>
      <c r="G31">
        <v>231028719616</v>
      </c>
      <c r="H31" s="1">
        <v>9.5367431640625E-6</v>
      </c>
      <c r="I31" s="1">
        <v>6.3691820417131699E-6</v>
      </c>
      <c r="J31" s="1">
        <v>4.4584274291992099E-5</v>
      </c>
      <c r="K31">
        <v>231028719616</v>
      </c>
      <c r="L31">
        <v>231028719616</v>
      </c>
      <c r="M31" s="1">
        <v>7.9870223999023397E-5</v>
      </c>
      <c r="N31">
        <v>31</v>
      </c>
      <c r="O31">
        <v>5</v>
      </c>
      <c r="P31">
        <v>3.3333333333333299</v>
      </c>
      <c r="Q31">
        <v>2</v>
      </c>
      <c r="R31">
        <v>1.3333333333333299</v>
      </c>
      <c r="S31">
        <v>6.0000000000000001E-3</v>
      </c>
      <c r="T31">
        <v>4.3333333333333297E-3</v>
      </c>
      <c r="U31">
        <v>1.2999999999999999E-2</v>
      </c>
      <c r="V31">
        <v>3</v>
      </c>
      <c r="W31">
        <v>31</v>
      </c>
      <c r="X31">
        <v>13</v>
      </c>
      <c r="Y31">
        <f>X31/N31</f>
        <v>0.41935483870967744</v>
      </c>
      <c r="Z31">
        <f>VLOOKUP(A31,graph_data!$C$7:$F$375,2)</f>
        <v>7</v>
      </c>
      <c r="AA31">
        <f>VLOOKUP(A31,graph_data!$C$7:$F$375,3)</f>
        <v>7</v>
      </c>
    </row>
    <row r="32" spans="1:27">
      <c r="A32">
        <v>257</v>
      </c>
      <c r="B32" t="s">
        <v>24</v>
      </c>
      <c r="C32" s="1">
        <v>2.7418136596679599E-5</v>
      </c>
      <c r="D32" s="1">
        <v>1.54562294483184E-5</v>
      </c>
      <c r="E32">
        <v>9.8919868469238195E-4</v>
      </c>
      <c r="F32">
        <v>231028760576</v>
      </c>
      <c r="G32">
        <v>231028760576</v>
      </c>
      <c r="H32">
        <v>1.6070210933685301</v>
      </c>
      <c r="I32">
        <v>0.12746659830996801</v>
      </c>
      <c r="J32">
        <v>12.109326839447</v>
      </c>
      <c r="K32">
        <v>231875166208</v>
      </c>
      <c r="L32">
        <v>231120347136</v>
      </c>
      <c r="M32">
        <v>12.1103160381317</v>
      </c>
      <c r="N32">
        <v>1113597391920</v>
      </c>
      <c r="O32">
        <v>1790</v>
      </c>
      <c r="P32">
        <v>369.09749303621101</v>
      </c>
      <c r="Q32">
        <v>285</v>
      </c>
      <c r="R32">
        <v>39.860724233983198</v>
      </c>
      <c r="S32">
        <v>591.70500000000004</v>
      </c>
      <c r="T32">
        <v>3.8200473537604398</v>
      </c>
      <c r="U32">
        <v>1371.3969999999999</v>
      </c>
      <c r="V32">
        <v>359</v>
      </c>
      <c r="W32">
        <v>549755813887</v>
      </c>
      <c r="X32">
        <v>4394452</v>
      </c>
      <c r="Y32">
        <f>X32/N32</f>
        <v>3.9461766271051884E-6</v>
      </c>
      <c r="Z32">
        <f>VLOOKUP(A32,graph_data!$C$7:$F$375,2)</f>
        <v>64</v>
      </c>
      <c r="AA32">
        <f>VLOOKUP(A32,graph_data!$C$7:$F$375,3)</f>
        <v>95</v>
      </c>
    </row>
    <row r="33" spans="1:27">
      <c r="A33">
        <v>258</v>
      </c>
      <c r="B33" t="s">
        <v>24</v>
      </c>
      <c r="C33" s="1">
        <v>3.8385391235351502E-5</v>
      </c>
      <c r="D33" s="1">
        <v>1.8421607681467499E-5</v>
      </c>
      <c r="E33">
        <v>1.4553070068359299E-3</v>
      </c>
      <c r="F33">
        <v>231031046144</v>
      </c>
      <c r="G33">
        <v>231030771763.84799</v>
      </c>
      <c r="H33">
        <v>31.880444288253699</v>
      </c>
      <c r="I33">
        <v>2.7186089107545701</v>
      </c>
      <c r="J33">
        <v>320.79585146903901</v>
      </c>
      <c r="K33">
        <v>255574069248</v>
      </c>
      <c r="L33">
        <v>232836240852.60999</v>
      </c>
      <c r="M33">
        <v>320.79730677604601</v>
      </c>
      <c r="N33">
        <v>687998789526551</v>
      </c>
      <c r="O33">
        <v>11002</v>
      </c>
      <c r="P33">
        <v>1577.9422336328601</v>
      </c>
      <c r="Q33">
        <v>1386</v>
      </c>
      <c r="R33">
        <v>147.141206675224</v>
      </c>
      <c r="S33">
        <v>739.45</v>
      </c>
      <c r="T33">
        <v>14.113465982028201</v>
      </c>
      <c r="U33">
        <v>10994.39</v>
      </c>
      <c r="V33">
        <v>779</v>
      </c>
      <c r="W33">
        <v>549755813887</v>
      </c>
      <c r="X33">
        <v>134197790</v>
      </c>
      <c r="Y33">
        <f>X33/N33</f>
        <v>1.9505527050759598E-7</v>
      </c>
      <c r="Z33">
        <f>VLOOKUP(A33,graph_data!$C$7:$F$375,2)</f>
        <v>79</v>
      </c>
      <c r="AA33">
        <f>VLOOKUP(A33,graph_data!$C$7:$F$375,3)</f>
        <v>118</v>
      </c>
    </row>
    <row r="34" spans="1:27">
      <c r="A34">
        <v>263</v>
      </c>
      <c r="B34" t="s">
        <v>25</v>
      </c>
      <c r="C34">
        <v>6.5398216247558496E-4</v>
      </c>
      <c r="D34" s="1">
        <v>4.36476298740931E-5</v>
      </c>
      <c r="E34">
        <v>6.7217350006103498E-3</v>
      </c>
      <c r="F34">
        <v>231031119872</v>
      </c>
      <c r="G34">
        <v>231030335674.181</v>
      </c>
      <c r="H34">
        <v>2.0021915435790998E-2</v>
      </c>
      <c r="I34">
        <v>2.1450636816806399E-3</v>
      </c>
      <c r="J34">
        <v>0.130848884582519</v>
      </c>
      <c r="K34">
        <v>231055384576</v>
      </c>
      <c r="L34">
        <v>231036058170.754</v>
      </c>
      <c r="M34">
        <v>0.13757061958312899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 t="e">
        <f>X34/N34</f>
        <v>#DIV/0!</v>
      </c>
      <c r="Z34">
        <f>VLOOKUP(A34,graph_data!$C$7:$F$375,2)</f>
        <v>154</v>
      </c>
      <c r="AA34">
        <f>VLOOKUP(A34,graph_data!$C$7:$F$375,3)</f>
        <v>233</v>
      </c>
    </row>
    <row r="35" spans="1:27">
      <c r="A35">
        <v>264</v>
      </c>
      <c r="B35" t="s">
        <v>25</v>
      </c>
      <c r="C35">
        <v>1.26886367797851E-3</v>
      </c>
      <c r="D35" s="1">
        <v>5.26919167422683E-5</v>
      </c>
      <c r="E35">
        <v>8.9049339294433594E-3</v>
      </c>
      <c r="F35">
        <v>231038898176</v>
      </c>
      <c r="G35">
        <v>231036783573.58499</v>
      </c>
      <c r="H35">
        <v>2.9394626617431602E-3</v>
      </c>
      <c r="I35">
        <v>4.4056202502960803E-4</v>
      </c>
      <c r="J35">
        <v>2.0706415176391602E-2</v>
      </c>
      <c r="K35">
        <v>231042514944</v>
      </c>
      <c r="L35">
        <v>231039984836.08499</v>
      </c>
      <c r="M35">
        <v>2.9611349105834898E-2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 t="e">
        <f>X35/N35</f>
        <v>#DIV/0!</v>
      </c>
      <c r="Z35">
        <f>VLOOKUP(A35,graph_data!$C$7:$F$375,2)</f>
        <v>169</v>
      </c>
      <c r="AA35">
        <f>VLOOKUP(A35,graph_data!$C$7:$F$375,3)</f>
        <v>256</v>
      </c>
    </row>
    <row r="36" spans="1:27">
      <c r="A36">
        <v>266</v>
      </c>
      <c r="B36" t="s">
        <v>25</v>
      </c>
      <c r="C36">
        <v>1.3649463653564401E-3</v>
      </c>
      <c r="D36" s="1">
        <v>6.07332392553588E-5</v>
      </c>
      <c r="E36">
        <v>1.2085914611816399E-2</v>
      </c>
      <c r="F36">
        <v>231042199552</v>
      </c>
      <c r="G36">
        <v>231040104046.633</v>
      </c>
      <c r="H36">
        <v>2.0289421081542901E-4</v>
      </c>
      <c r="I36">
        <v>1.4159083366394E-4</v>
      </c>
      <c r="J36">
        <v>2.2654533386230399E-3</v>
      </c>
      <c r="K36">
        <v>231042199552</v>
      </c>
      <c r="L36">
        <v>231042199552</v>
      </c>
      <c r="M36">
        <v>1.4351367950439399E-2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 t="e">
        <f>X36/N36</f>
        <v>#DIV/0!</v>
      </c>
      <c r="Z36">
        <f>VLOOKUP(A36,graph_data!$C$7:$F$375,2)</f>
        <v>199</v>
      </c>
      <c r="AA36">
        <f>VLOOKUP(A36,graph_data!$C$7:$F$375,3)</f>
        <v>302</v>
      </c>
    </row>
    <row r="37" spans="1:27">
      <c r="A37">
        <v>274</v>
      </c>
      <c r="B37" t="s">
        <v>24</v>
      </c>
      <c r="C37" s="1">
        <v>2.9563903808593699E-5</v>
      </c>
      <c r="D37" s="1">
        <v>1.5571713447570801E-5</v>
      </c>
      <c r="E37">
        <v>9.9658966064453103E-4</v>
      </c>
      <c r="F37">
        <v>231045398528</v>
      </c>
      <c r="G37">
        <v>231045398528</v>
      </c>
      <c r="H37">
        <v>1.8178939819335899E-2</v>
      </c>
      <c r="I37">
        <v>1.19098234962631E-3</v>
      </c>
      <c r="J37">
        <v>0.86703515052795399</v>
      </c>
      <c r="K37">
        <v>231100481536</v>
      </c>
      <c r="L37">
        <v>231066172331.604</v>
      </c>
      <c r="M37">
        <v>0.86803174018859797</v>
      </c>
      <c r="N37">
        <v>118969</v>
      </c>
      <c r="O37">
        <v>1268</v>
      </c>
      <c r="P37">
        <v>398.33333333333297</v>
      </c>
      <c r="Q37">
        <v>404</v>
      </c>
      <c r="R37">
        <v>123.444444444444</v>
      </c>
      <c r="S37">
        <v>50.561</v>
      </c>
      <c r="T37">
        <v>10.132111111111101</v>
      </c>
      <c r="U37">
        <v>91.188999999999993</v>
      </c>
      <c r="V37">
        <v>9</v>
      </c>
      <c r="W37">
        <v>118969</v>
      </c>
      <c r="X37">
        <v>21457</v>
      </c>
      <c r="Y37">
        <f>X37/N37</f>
        <v>0.18035790836268273</v>
      </c>
      <c r="Z37">
        <f>VLOOKUP(A37,graph_data!$C$7:$F$375,2)</f>
        <v>64</v>
      </c>
      <c r="AA37">
        <f>VLOOKUP(A37,graph_data!$C$7:$F$375,3)</f>
        <v>728</v>
      </c>
    </row>
    <row r="38" spans="1:27">
      <c r="A38">
        <v>278</v>
      </c>
      <c r="B38" t="s">
        <v>24</v>
      </c>
      <c r="C38">
        <v>3.6191940307617101E-4</v>
      </c>
      <c r="D38" s="1">
        <v>2.5682449340820299E-5</v>
      </c>
      <c r="E38">
        <v>2.5682449340820299E-3</v>
      </c>
      <c r="F38">
        <v>231045586944</v>
      </c>
      <c r="G38">
        <v>231045168906.23999</v>
      </c>
      <c r="H38">
        <v>1.17291331291198</v>
      </c>
      <c r="I38">
        <v>7.1078211920601903E-2</v>
      </c>
      <c r="J38">
        <v>104.484971523284</v>
      </c>
      <c r="K38">
        <v>234311385088</v>
      </c>
      <c r="L38">
        <v>232383374075.47198</v>
      </c>
      <c r="M38">
        <v>104.48753976821899</v>
      </c>
      <c r="N38">
        <v>7535369</v>
      </c>
      <c r="O38">
        <v>10609</v>
      </c>
      <c r="P38">
        <v>2349.1818181818098</v>
      </c>
      <c r="Q38">
        <v>3105</v>
      </c>
      <c r="R38">
        <v>643.09090909090901</v>
      </c>
      <c r="S38">
        <v>284.44799999999998</v>
      </c>
      <c r="T38">
        <v>76.898090909090897</v>
      </c>
      <c r="U38">
        <v>845.87900000000002</v>
      </c>
      <c r="V38">
        <v>11</v>
      </c>
      <c r="W38">
        <v>7535369</v>
      </c>
      <c r="X38">
        <v>735349</v>
      </c>
      <c r="Y38">
        <f>X38/N38</f>
        <v>9.7586329216260009E-2</v>
      </c>
      <c r="Z38">
        <f>VLOOKUP(A38,graph_data!$C$7:$F$375,2)</f>
        <v>100</v>
      </c>
      <c r="AA38">
        <f>VLOOKUP(A38,graph_data!$C$7:$F$375,3)</f>
        <v>1470</v>
      </c>
    </row>
    <row r="39" spans="1:27">
      <c r="A39">
        <v>30</v>
      </c>
      <c r="B39" t="s">
        <v>24</v>
      </c>
      <c r="C39" s="1">
        <v>2.5510787963867099E-5</v>
      </c>
      <c r="D39" s="1">
        <v>1.35345118386404E-5</v>
      </c>
      <c r="E39">
        <v>7.5793266296386697E-4</v>
      </c>
      <c r="F39">
        <v>230976073728</v>
      </c>
      <c r="G39">
        <v>230975697188.57101</v>
      </c>
      <c r="H39">
        <v>0.39082074165344199</v>
      </c>
      <c r="I39">
        <v>3.8281878558072101E-2</v>
      </c>
      <c r="J39">
        <v>4.2110066413879297</v>
      </c>
      <c r="K39">
        <v>231359287296</v>
      </c>
      <c r="L39">
        <v>231015180436.94501</v>
      </c>
      <c r="M39">
        <v>4.2117645740508998</v>
      </c>
      <c r="N39">
        <v>16999974125</v>
      </c>
      <c r="O39">
        <v>52</v>
      </c>
      <c r="P39">
        <v>48.5</v>
      </c>
      <c r="Q39">
        <v>2</v>
      </c>
      <c r="R39">
        <v>2</v>
      </c>
      <c r="S39">
        <v>0.35799999999999998</v>
      </c>
      <c r="T39">
        <v>0.219</v>
      </c>
      <c r="U39">
        <v>0.876</v>
      </c>
      <c r="V39">
        <v>4</v>
      </c>
      <c r="W39">
        <v>16999974125</v>
      </c>
      <c r="X39">
        <v>934661</v>
      </c>
      <c r="Y39">
        <f>X39/N39</f>
        <v>5.4980142506540435E-5</v>
      </c>
      <c r="Z39">
        <f>VLOOKUP(A39,graph_data!$C$7:$F$375,2)</f>
        <v>56</v>
      </c>
      <c r="AA39">
        <f>VLOOKUP(A39,graph_data!$C$7:$F$375,3)</f>
        <v>110</v>
      </c>
    </row>
    <row r="40" spans="1:27">
      <c r="A40">
        <v>32</v>
      </c>
      <c r="B40" t="s">
        <v>25</v>
      </c>
      <c r="C40">
        <v>2.5041103363037101E-3</v>
      </c>
      <c r="D40" s="1">
        <v>8.1849692130852396E-5</v>
      </c>
      <c r="E40">
        <v>2.29997634887695E-2</v>
      </c>
      <c r="F40">
        <v>230984056832</v>
      </c>
      <c r="G40">
        <v>230980288045.55099</v>
      </c>
      <c r="H40">
        <v>0.93517327308654696</v>
      </c>
      <c r="I40">
        <v>4.0961143217588702E-2</v>
      </c>
      <c r="J40">
        <v>6.2260937690734801</v>
      </c>
      <c r="K40">
        <v>231747796992</v>
      </c>
      <c r="L40">
        <v>231054650502.73599</v>
      </c>
      <c r="M40">
        <v>6.2490935325622496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 t="e">
        <f>X40/N40</f>
        <v>#DIV/0!</v>
      </c>
      <c r="Z40">
        <f>VLOOKUP(A40,graph_data!$C$7:$F$375,2)</f>
        <v>281</v>
      </c>
      <c r="AA40">
        <f>VLOOKUP(A40,graph_data!$C$7:$F$375,3)</f>
        <v>1046</v>
      </c>
    </row>
    <row r="41" spans="1:27">
      <c r="A41">
        <v>322</v>
      </c>
      <c r="B41" t="s">
        <v>24</v>
      </c>
      <c r="C41" s="1">
        <v>9.5367431640625E-6</v>
      </c>
      <c r="D41" s="1">
        <v>5.7954054612379797E-6</v>
      </c>
      <c r="E41" s="1">
        <v>7.5340270996093696E-5</v>
      </c>
      <c r="F41">
        <v>231050731520</v>
      </c>
      <c r="G41">
        <v>231050731520</v>
      </c>
      <c r="H41" s="1">
        <v>1.2636184692382801E-5</v>
      </c>
      <c r="I41" s="1">
        <v>5.5125265410452102E-6</v>
      </c>
      <c r="J41">
        <v>3.63826751708984E-4</v>
      </c>
      <c r="K41">
        <v>231050731520</v>
      </c>
      <c r="L41">
        <v>231050731520</v>
      </c>
      <c r="M41">
        <v>4.3916702270507802E-4</v>
      </c>
      <c r="N41">
        <v>26</v>
      </c>
      <c r="O41">
        <v>2</v>
      </c>
      <c r="P41">
        <v>2</v>
      </c>
      <c r="Q41">
        <v>1</v>
      </c>
      <c r="R41">
        <v>1</v>
      </c>
      <c r="S41">
        <v>8.0000000000000002E-3</v>
      </c>
      <c r="T41">
        <v>3.9090909090909098E-3</v>
      </c>
      <c r="U41">
        <v>4.2999999999999997E-2</v>
      </c>
      <c r="V41">
        <v>11</v>
      </c>
      <c r="W41">
        <v>26</v>
      </c>
      <c r="X41">
        <v>21</v>
      </c>
      <c r="Y41">
        <f>X41/N41</f>
        <v>0.80769230769230771</v>
      </c>
      <c r="Z41">
        <f>VLOOKUP(A41,graph_data!$C$7:$F$375,2)</f>
        <v>13</v>
      </c>
      <c r="AA41">
        <f>VLOOKUP(A41,graph_data!$C$7:$F$375,3)</f>
        <v>66</v>
      </c>
    </row>
    <row r="42" spans="1:27">
      <c r="A42">
        <v>325</v>
      </c>
      <c r="B42" t="s">
        <v>24</v>
      </c>
      <c r="C42" s="1">
        <v>2.45571136474609E-5</v>
      </c>
      <c r="D42" s="1">
        <v>1.34156300471379E-5</v>
      </c>
      <c r="E42">
        <v>6.9761276245117101E-4</v>
      </c>
      <c r="F42">
        <v>231061970944</v>
      </c>
      <c r="G42">
        <v>231052828199.384</v>
      </c>
      <c r="H42">
        <v>3.9241313934326102E-3</v>
      </c>
      <c r="I42">
        <v>1.96869268357378E-4</v>
      </c>
      <c r="J42">
        <v>6.2604427337646401E-2</v>
      </c>
      <c r="K42">
        <v>231056257024</v>
      </c>
      <c r="L42">
        <v>231052030570.26401</v>
      </c>
      <c r="M42">
        <v>6.3302040100097601E-2</v>
      </c>
      <c r="N42">
        <v>210289</v>
      </c>
      <c r="O42">
        <v>332</v>
      </c>
      <c r="P42">
        <v>86.012121212121201</v>
      </c>
      <c r="Q42">
        <v>75</v>
      </c>
      <c r="R42">
        <v>17.9575757575757</v>
      </c>
      <c r="S42">
        <v>8.1910000000000007</v>
      </c>
      <c r="T42">
        <v>0.55899999999999905</v>
      </c>
      <c r="U42">
        <v>92.2349999999999</v>
      </c>
      <c r="V42">
        <v>165</v>
      </c>
      <c r="W42">
        <v>210289</v>
      </c>
      <c r="X42">
        <v>8429</v>
      </c>
      <c r="Y42">
        <f>X42/N42</f>
        <v>4.0082933486772963E-2</v>
      </c>
      <c r="Z42">
        <f>VLOOKUP(A42,graph_data!$C$7:$F$375,2)</f>
        <v>52</v>
      </c>
      <c r="AA42">
        <f>VLOOKUP(A42,graph_data!$C$7:$F$375,3)</f>
        <v>318</v>
      </c>
    </row>
    <row r="43" spans="1:27">
      <c r="A43">
        <v>326</v>
      </c>
      <c r="B43" t="s">
        <v>24</v>
      </c>
      <c r="C43" s="1">
        <v>2.83718109130859E-5</v>
      </c>
      <c r="D43" s="1">
        <v>1.5673270592322699E-5</v>
      </c>
      <c r="E43">
        <v>1.0187625885009701E-3</v>
      </c>
      <c r="F43">
        <v>231053512704</v>
      </c>
      <c r="G43">
        <v>231053512704</v>
      </c>
      <c r="H43">
        <v>2.4424791336059501E-2</v>
      </c>
      <c r="I43">
        <v>1.0257182429678901E-3</v>
      </c>
      <c r="J43">
        <v>0.41233873367309498</v>
      </c>
      <c r="K43">
        <v>231102619648</v>
      </c>
      <c r="L43">
        <v>231063104007.64099</v>
      </c>
      <c r="M43">
        <v>0.41335749626159601</v>
      </c>
      <c r="N43">
        <v>4216790</v>
      </c>
      <c r="O43">
        <v>1255</v>
      </c>
      <c r="P43">
        <v>268.91495601173</v>
      </c>
      <c r="Q43">
        <v>313</v>
      </c>
      <c r="R43">
        <v>56.258064516128997</v>
      </c>
      <c r="S43">
        <v>74.138999999999996</v>
      </c>
      <c r="T43">
        <v>2.84027859237536</v>
      </c>
      <c r="U43">
        <v>968.53499999999997</v>
      </c>
      <c r="V43">
        <v>341</v>
      </c>
      <c r="W43">
        <v>4216790</v>
      </c>
      <c r="X43">
        <v>50766</v>
      </c>
      <c r="Y43">
        <f>X43/N43</f>
        <v>1.2039015459626873E-2</v>
      </c>
      <c r="Z43">
        <f>VLOOKUP(A43,graph_data!$C$7:$F$375,2)</f>
        <v>65</v>
      </c>
      <c r="AA43">
        <f>VLOOKUP(A43,graph_data!$C$7:$F$375,3)</f>
        <v>402</v>
      </c>
    </row>
    <row r="44" spans="1:27">
      <c r="A44">
        <v>328</v>
      </c>
      <c r="B44" t="s">
        <v>24</v>
      </c>
      <c r="C44">
        <v>3.4999847412109299E-4</v>
      </c>
      <c r="D44" s="1">
        <v>2.3765878362970002E-5</v>
      </c>
      <c r="E44">
        <v>2.16269493103027E-3</v>
      </c>
      <c r="F44">
        <v>231055859712</v>
      </c>
      <c r="G44">
        <v>231055400329.84601</v>
      </c>
      <c r="H44">
        <v>0.52188134193420399</v>
      </c>
      <c r="I44">
        <v>3.3894285402799901E-2</v>
      </c>
      <c r="J44">
        <v>19.319742679595901</v>
      </c>
      <c r="K44">
        <v>231879000064</v>
      </c>
      <c r="L44">
        <v>231179923664.392</v>
      </c>
      <c r="M44">
        <v>19.321905374526899</v>
      </c>
      <c r="N44">
        <v>1695558599</v>
      </c>
      <c r="O44">
        <v>15109</v>
      </c>
      <c r="P44">
        <v>1991.7952755905501</v>
      </c>
      <c r="Q44">
        <v>5600</v>
      </c>
      <c r="R44">
        <v>590.26055833929797</v>
      </c>
      <c r="S44">
        <v>1146.56</v>
      </c>
      <c r="T44">
        <v>30.7286821760915</v>
      </c>
      <c r="U44">
        <v>42927.968999999801</v>
      </c>
      <c r="V44">
        <v>1397</v>
      </c>
      <c r="W44">
        <v>1695558599</v>
      </c>
      <c r="X44">
        <v>1175435</v>
      </c>
      <c r="Y44">
        <f>X44/N44</f>
        <v>6.9324351319573587E-4</v>
      </c>
      <c r="Z44">
        <f>VLOOKUP(A44,graph_data!$C$7:$F$375,2)</f>
        <v>91</v>
      </c>
      <c r="AA44">
        <f>VLOOKUP(A44,graph_data!$C$7:$F$375,3)</f>
        <v>570</v>
      </c>
    </row>
    <row r="45" spans="1:27">
      <c r="A45">
        <v>330</v>
      </c>
      <c r="B45" t="s">
        <v>25</v>
      </c>
      <c r="C45">
        <v>7.0095062255859299E-4</v>
      </c>
      <c r="D45" s="1">
        <v>3.5230930034930802E-5</v>
      </c>
      <c r="E45">
        <v>4.1220188140869097E-3</v>
      </c>
      <c r="F45">
        <v>231051268096</v>
      </c>
      <c r="G45">
        <v>231050382939.897</v>
      </c>
      <c r="H45">
        <v>1.2153954505920399</v>
      </c>
      <c r="I45">
        <v>4.6768270017489101E-2</v>
      </c>
      <c r="J45">
        <v>25.161329269409102</v>
      </c>
      <c r="K45">
        <v>232633430016</v>
      </c>
      <c r="L45">
        <v>231193660160.95099</v>
      </c>
      <c r="M45">
        <v>25.165451288223199</v>
      </c>
      <c r="N45">
        <v>0</v>
      </c>
      <c r="O45">
        <v>181124</v>
      </c>
      <c r="P45">
        <v>53652.655502392299</v>
      </c>
      <c r="Q45">
        <v>102621</v>
      </c>
      <c r="R45">
        <v>22201.114832535801</v>
      </c>
      <c r="S45">
        <v>39081.300000000003</v>
      </c>
      <c r="T45">
        <v>1723.25666028708</v>
      </c>
      <c r="U45">
        <v>720321.28399999905</v>
      </c>
      <c r="V45">
        <v>418</v>
      </c>
      <c r="W45">
        <v>549755813887</v>
      </c>
      <c r="X45">
        <v>79646273</v>
      </c>
      <c r="Y45" t="e">
        <f>X45/N45</f>
        <v>#DIV/0!</v>
      </c>
      <c r="Z45">
        <f>VLOOKUP(A45,graph_data!$C$7:$F$375,2)</f>
        <v>117</v>
      </c>
      <c r="AA45">
        <f>VLOOKUP(A45,graph_data!$C$7:$F$375,3)</f>
        <v>738</v>
      </c>
    </row>
    <row r="46" spans="1:27">
      <c r="A46">
        <v>333</v>
      </c>
      <c r="B46" t="s">
        <v>25</v>
      </c>
      <c r="C46">
        <v>6.7019462585449197E-4</v>
      </c>
      <c r="D46" s="1">
        <v>4.10676002502441E-5</v>
      </c>
      <c r="E46">
        <v>6.4065456390380799E-3</v>
      </c>
      <c r="F46">
        <v>231060316160</v>
      </c>
      <c r="G46">
        <v>231058918400</v>
      </c>
      <c r="H46">
        <v>0.36817407608032199</v>
      </c>
      <c r="I46">
        <v>1.3216992539744199E-2</v>
      </c>
      <c r="J46">
        <v>6.5556282997131303</v>
      </c>
      <c r="K46">
        <v>231470059520</v>
      </c>
      <c r="L46">
        <v>231131823690.32199</v>
      </c>
      <c r="M46">
        <v>6.5620348453521702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 t="e">
        <f>X46/N46</f>
        <v>#DIV/0!</v>
      </c>
      <c r="Z46">
        <f>VLOOKUP(A46,graph_data!$C$7:$F$375,2)</f>
        <v>156</v>
      </c>
      <c r="AA46">
        <f>VLOOKUP(A46,graph_data!$C$7:$F$375,3)</f>
        <v>990</v>
      </c>
    </row>
    <row r="47" spans="1:27">
      <c r="A47">
        <v>334</v>
      </c>
      <c r="B47" t="s">
        <v>25</v>
      </c>
      <c r="C47">
        <v>1.3635158538818301E-3</v>
      </c>
      <c r="D47" s="1">
        <v>5.0887553649541099E-5</v>
      </c>
      <c r="E47">
        <v>8.5999965667724592E-3</v>
      </c>
      <c r="F47">
        <v>231057805312</v>
      </c>
      <c r="G47">
        <v>231055713443.59698</v>
      </c>
      <c r="H47">
        <v>38.116364479064899</v>
      </c>
      <c r="I47">
        <v>1.5606213267401701</v>
      </c>
      <c r="J47">
        <v>1125.20797657966</v>
      </c>
      <c r="K47">
        <v>284967235584</v>
      </c>
      <c r="L47">
        <v>237208225845.96899</v>
      </c>
      <c r="M47">
        <v>1125.21657657623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 t="e">
        <f>X47/N47</f>
        <v>#DIV/0!</v>
      </c>
      <c r="Z47">
        <f>VLOOKUP(A47,graph_data!$C$7:$F$375,2)</f>
        <v>169</v>
      </c>
      <c r="AA47">
        <f>VLOOKUP(A47,graph_data!$C$7:$F$375,3)</f>
        <v>1074</v>
      </c>
    </row>
    <row r="48" spans="1:27">
      <c r="A48">
        <v>343</v>
      </c>
      <c r="B48" t="s">
        <v>25</v>
      </c>
      <c r="C48">
        <v>2.6893615722656198E-3</v>
      </c>
      <c r="D48" s="1">
        <v>8.4314312968220695E-5</v>
      </c>
      <c r="E48">
        <v>2.4113893508911102E-2</v>
      </c>
      <c r="F48">
        <v>231066476544</v>
      </c>
      <c r="G48">
        <v>231062306271.776</v>
      </c>
      <c r="H48">
        <v>6.4413962364196697</v>
      </c>
      <c r="I48">
        <v>0.30360737287697598</v>
      </c>
      <c r="J48">
        <v>180.64638686180101</v>
      </c>
      <c r="K48">
        <v>243621158912</v>
      </c>
      <c r="L48">
        <v>232624121735.52899</v>
      </c>
      <c r="M48">
        <v>180.67050075531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 t="e">
        <f>X48/N48</f>
        <v>#DIV/0!</v>
      </c>
      <c r="Z48">
        <f>VLOOKUP(A48,graph_data!$C$7:$F$375,2)</f>
        <v>286</v>
      </c>
      <c r="AA48">
        <f>VLOOKUP(A48,graph_data!$C$7:$F$375,3)</f>
        <v>1830</v>
      </c>
    </row>
    <row r="49" spans="1:27">
      <c r="A49">
        <v>352</v>
      </c>
      <c r="B49" t="s">
        <v>24</v>
      </c>
      <c r="C49" s="1">
        <v>2.09808349609375E-5</v>
      </c>
      <c r="D49" s="1">
        <v>1.12706964666193E-5</v>
      </c>
      <c r="E49">
        <v>4.9591064453125E-4</v>
      </c>
      <c r="F49">
        <v>231061860352</v>
      </c>
      <c r="G49">
        <v>231061860352</v>
      </c>
      <c r="H49">
        <v>1.34723186492919E-2</v>
      </c>
      <c r="I49">
        <v>1.3630617232549701E-3</v>
      </c>
      <c r="J49">
        <v>8.5872888565063393E-2</v>
      </c>
      <c r="K49">
        <v>231074287616</v>
      </c>
      <c r="L49">
        <v>231063959844.57101</v>
      </c>
      <c r="M49">
        <v>8.6368799209594699E-2</v>
      </c>
      <c r="N49">
        <v>234866524</v>
      </c>
      <c r="O49">
        <v>465</v>
      </c>
      <c r="P49">
        <v>201.02222222222201</v>
      </c>
      <c r="Q49">
        <v>55</v>
      </c>
      <c r="R49">
        <v>20.6</v>
      </c>
      <c r="S49">
        <v>8.625</v>
      </c>
      <c r="T49">
        <v>0.67852222222222203</v>
      </c>
      <c r="U49">
        <v>61.066999999999901</v>
      </c>
      <c r="V49">
        <v>90</v>
      </c>
      <c r="W49">
        <v>234866524</v>
      </c>
      <c r="X49">
        <v>97924</v>
      </c>
      <c r="Y49">
        <f>X49/N49</f>
        <v>4.1693468414425887E-4</v>
      </c>
      <c r="Z49">
        <f>VLOOKUP(A49,graph_data!$C$7:$F$375,2)</f>
        <v>44</v>
      </c>
      <c r="AA49">
        <f>VLOOKUP(A49,graph_data!$C$7:$F$375,3)</f>
        <v>63</v>
      </c>
    </row>
    <row r="50" spans="1:27">
      <c r="A50">
        <v>353</v>
      </c>
      <c r="B50" t="s">
        <v>24</v>
      </c>
      <c r="C50" s="1">
        <v>2.43186950683593E-5</v>
      </c>
      <c r="D50" s="1">
        <v>1.3426498130515701E-5</v>
      </c>
      <c r="E50">
        <v>7.2503089904785102E-4</v>
      </c>
      <c r="F50">
        <v>231063773184</v>
      </c>
      <c r="G50">
        <v>231063773184</v>
      </c>
      <c r="H50">
        <v>8.4229707717895494E-2</v>
      </c>
      <c r="I50">
        <v>5.9206638580713497E-3</v>
      </c>
      <c r="J50">
        <v>0.46181178092956499</v>
      </c>
      <c r="K50">
        <v>231115649024</v>
      </c>
      <c r="L50">
        <v>231071494826.66599</v>
      </c>
      <c r="M50">
        <v>0.462536811828613</v>
      </c>
      <c r="N50">
        <v>17433157278</v>
      </c>
      <c r="O50">
        <v>1355</v>
      </c>
      <c r="P50">
        <v>652.719696969697</v>
      </c>
      <c r="Q50">
        <v>183</v>
      </c>
      <c r="R50">
        <v>70.651515151515099</v>
      </c>
      <c r="S50">
        <v>38.804000000000002</v>
      </c>
      <c r="T50">
        <v>3.37818181818181</v>
      </c>
      <c r="U50">
        <v>445.92</v>
      </c>
      <c r="V50">
        <v>132</v>
      </c>
      <c r="W50">
        <v>17433157278</v>
      </c>
      <c r="X50">
        <v>399454</v>
      </c>
      <c r="Y50">
        <f>X50/N50</f>
        <v>2.2913462755486991E-5</v>
      </c>
      <c r="Z50">
        <f>VLOOKUP(A50,graph_data!$C$7:$F$375,2)</f>
        <v>54</v>
      </c>
      <c r="AA50">
        <f>VLOOKUP(A50,graph_data!$C$7:$F$375,3)</f>
        <v>78</v>
      </c>
    </row>
    <row r="51" spans="1:27">
      <c r="A51">
        <v>354</v>
      </c>
      <c r="B51" t="s">
        <v>24</v>
      </c>
      <c r="C51" s="1">
        <v>2.6702880859375E-5</v>
      </c>
      <c r="D51" s="1">
        <v>1.5392899513244598E-5</v>
      </c>
      <c r="E51">
        <v>9.8514556884765603E-4</v>
      </c>
      <c r="F51">
        <v>231065182208</v>
      </c>
      <c r="G51">
        <v>231065182208</v>
      </c>
      <c r="H51">
        <v>1.3103227615356401</v>
      </c>
      <c r="I51">
        <v>0.110713920285624</v>
      </c>
      <c r="J51">
        <v>10.2963945865631</v>
      </c>
      <c r="K51">
        <v>231909711872</v>
      </c>
      <c r="L51">
        <v>231145084465.548</v>
      </c>
      <c r="M51">
        <v>10.297379732131899</v>
      </c>
      <c r="N51">
        <v>1293990170762</v>
      </c>
      <c r="O51">
        <v>6308</v>
      </c>
      <c r="P51">
        <v>2204.95604395604</v>
      </c>
      <c r="Q51">
        <v>694</v>
      </c>
      <c r="R51">
        <v>256.93956043956001</v>
      </c>
      <c r="S51">
        <v>625.14599999999996</v>
      </c>
      <c r="T51">
        <v>18.6353461538461</v>
      </c>
      <c r="U51">
        <v>3391.6329999999998</v>
      </c>
      <c r="V51">
        <v>182</v>
      </c>
      <c r="W51">
        <v>549755813887</v>
      </c>
      <c r="X51">
        <v>4351978</v>
      </c>
      <c r="Y51">
        <f>X51/N51</f>
        <v>3.3632233832481307E-6</v>
      </c>
      <c r="Z51">
        <f>VLOOKUP(A51,graph_data!$C$7:$F$375,2)</f>
        <v>64</v>
      </c>
      <c r="AA51">
        <f>VLOOKUP(A51,graph_data!$C$7:$F$375,3)</f>
        <v>93</v>
      </c>
    </row>
    <row r="52" spans="1:27">
      <c r="A52">
        <v>355</v>
      </c>
      <c r="B52" t="s">
        <v>24</v>
      </c>
      <c r="C52" s="1">
        <v>3.0994415283203098E-5</v>
      </c>
      <c r="D52" s="1">
        <v>1.73691156748178E-5</v>
      </c>
      <c r="E52">
        <v>1.28531455993652E-3</v>
      </c>
      <c r="F52">
        <v>231066374144</v>
      </c>
      <c r="G52">
        <v>231066374144</v>
      </c>
      <c r="H52">
        <v>33.177633047103797</v>
      </c>
      <c r="I52">
        <v>1.48120436403486</v>
      </c>
      <c r="J52">
        <v>159.97007131576501</v>
      </c>
      <c r="K52">
        <v>243301687296</v>
      </c>
      <c r="L52">
        <v>231904353204.14801</v>
      </c>
      <c r="M52">
        <v>159.971356630325</v>
      </c>
      <c r="N52">
        <v>96047464911400</v>
      </c>
      <c r="O52">
        <v>25185</v>
      </c>
      <c r="P52">
        <v>9441.9500000000007</v>
      </c>
      <c r="Q52">
        <v>2642</v>
      </c>
      <c r="R52">
        <v>975.52083333333303</v>
      </c>
      <c r="S52">
        <v>832.96900000000005</v>
      </c>
      <c r="T52">
        <v>88.335716666666599</v>
      </c>
      <c r="U52">
        <v>21200.571999999898</v>
      </c>
      <c r="V52">
        <v>240</v>
      </c>
      <c r="W52">
        <v>549755813887</v>
      </c>
      <c r="X52">
        <v>102213312</v>
      </c>
      <c r="Y52">
        <f>X52/N52</f>
        <v>1.0641958337399925E-6</v>
      </c>
      <c r="Z52">
        <f>VLOOKUP(A52,graph_data!$C$7:$F$375,2)</f>
        <v>74</v>
      </c>
      <c r="AA52">
        <f>VLOOKUP(A52,graph_data!$C$7:$F$375,3)</f>
        <v>108</v>
      </c>
    </row>
    <row r="53" spans="1:27">
      <c r="A53">
        <v>36</v>
      </c>
      <c r="B53" t="s">
        <v>25</v>
      </c>
      <c r="C53">
        <v>2.8038024902343701E-4</v>
      </c>
      <c r="D53" s="1">
        <v>2.9001319617555799E-5</v>
      </c>
      <c r="E53">
        <v>3.3061504364013598E-3</v>
      </c>
      <c r="F53">
        <v>230980681728</v>
      </c>
      <c r="G53">
        <v>230980305470.87701</v>
      </c>
      <c r="H53">
        <v>7.5581395626068097</v>
      </c>
      <c r="I53">
        <v>0.27840021252632102</v>
      </c>
      <c r="J53">
        <v>91.315269708633394</v>
      </c>
      <c r="K53">
        <v>237268631552</v>
      </c>
      <c r="L53">
        <v>231752537250.341</v>
      </c>
      <c r="M53">
        <v>91.318575859069796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 t="e">
        <f>X53/N53</f>
        <v>#DIV/0!</v>
      </c>
      <c r="Z53">
        <f>VLOOKUP(A53,graph_data!$C$7:$F$375,2)</f>
        <v>114</v>
      </c>
      <c r="AA53">
        <f>VLOOKUP(A53,graph_data!$C$7:$F$375,3)</f>
        <v>541</v>
      </c>
    </row>
    <row r="54" spans="1:27">
      <c r="A54">
        <v>362</v>
      </c>
      <c r="B54" t="s">
        <v>25</v>
      </c>
      <c r="C54">
        <v>5.64336776733398E-4</v>
      </c>
      <c r="D54" s="1">
        <v>3.8728117942809998E-5</v>
      </c>
      <c r="E54">
        <v>5.5768489837646398E-3</v>
      </c>
      <c r="F54">
        <v>231066841088</v>
      </c>
      <c r="G54">
        <v>231065973760</v>
      </c>
      <c r="H54">
        <v>0.34203052520751898</v>
      </c>
      <c r="I54">
        <v>2.92344093322753E-2</v>
      </c>
      <c r="J54">
        <v>2.1341118812561</v>
      </c>
      <c r="K54">
        <v>231278870528</v>
      </c>
      <c r="L54">
        <v>231100758773.479</v>
      </c>
      <c r="M54">
        <v>2.1396887302398602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 t="e">
        <f>X54/N54</f>
        <v>#DIV/0!</v>
      </c>
      <c r="Z54">
        <f>VLOOKUP(A54,graph_data!$C$7:$F$375,2)</f>
        <v>144</v>
      </c>
      <c r="AA54">
        <f>VLOOKUP(A54,graph_data!$C$7:$F$375,3)</f>
        <v>213</v>
      </c>
    </row>
    <row r="55" spans="1:27">
      <c r="A55">
        <v>368</v>
      </c>
      <c r="B55" t="s">
        <v>25</v>
      </c>
      <c r="C55">
        <v>1.4986991882324199E-3</v>
      </c>
      <c r="D55" s="1">
        <v>6.2083496766931798E-5</v>
      </c>
      <c r="E55">
        <v>1.26650333404541E-2</v>
      </c>
      <c r="F55">
        <v>231071776768</v>
      </c>
      <c r="G55">
        <v>231069586010.35199</v>
      </c>
      <c r="H55">
        <v>2.1433830261230401E-4</v>
      </c>
      <c r="I55">
        <v>1.0559775612571E-4</v>
      </c>
      <c r="J55">
        <v>1.1615753173828099E-3</v>
      </c>
      <c r="K55">
        <v>231071776768</v>
      </c>
      <c r="L55">
        <v>231071776768</v>
      </c>
      <c r="M55">
        <v>1.38266086578369E-2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 t="e">
        <f>X55/N55</f>
        <v>#DIV/0!</v>
      </c>
      <c r="Z55">
        <f>VLOOKUP(A55,graph_data!$C$7:$F$375,2)</f>
        <v>204</v>
      </c>
      <c r="AA55">
        <f>VLOOKUP(A55,graph_data!$C$7:$F$375,3)</f>
        <v>303</v>
      </c>
    </row>
    <row r="56" spans="1:27">
      <c r="A56">
        <v>4</v>
      </c>
      <c r="B56" t="s">
        <v>25</v>
      </c>
      <c r="C56">
        <v>2.58398056030273E-3</v>
      </c>
      <c r="D56" s="1">
        <v>8.4572650016622304E-5</v>
      </c>
      <c r="E56">
        <v>2.38494873046875E-2</v>
      </c>
      <c r="F56">
        <v>230977220608</v>
      </c>
      <c r="G56">
        <v>230973079944.17001</v>
      </c>
      <c r="H56">
        <v>49.112938404083202</v>
      </c>
      <c r="I56">
        <v>1.3776458576180699</v>
      </c>
      <c r="J56">
        <v>1457.54931735992</v>
      </c>
      <c r="K56">
        <v>330273181696</v>
      </c>
      <c r="L56">
        <v>239449655609.58701</v>
      </c>
      <c r="M56">
        <v>1457.5731668472199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 t="e">
        <f>X56/N56</f>
        <v>#DIV/0!</v>
      </c>
      <c r="Z56">
        <f>VLOOKUP(A56,graph_data!$C$7:$F$375,2)</f>
        <v>282</v>
      </c>
      <c r="AA56">
        <f>VLOOKUP(A56,graph_data!$C$7:$F$375,3)</f>
        <v>3247</v>
      </c>
    </row>
    <row r="57" spans="1:27">
      <c r="A57">
        <v>42</v>
      </c>
      <c r="B57" t="s">
        <v>24</v>
      </c>
      <c r="C57" s="1">
        <v>3.19480895996093E-5</v>
      </c>
      <c r="D57" s="1">
        <v>1.7510184758826101E-5</v>
      </c>
      <c r="E57">
        <v>1.38330459594726E-3</v>
      </c>
      <c r="F57">
        <v>230984986624</v>
      </c>
      <c r="G57">
        <v>230984986624</v>
      </c>
      <c r="H57">
        <v>42.896324157714801</v>
      </c>
      <c r="I57">
        <v>3.4675782643831599</v>
      </c>
      <c r="J57">
        <v>540.94220924377396</v>
      </c>
      <c r="K57">
        <v>256053792768</v>
      </c>
      <c r="L57">
        <v>233965298372.923</v>
      </c>
      <c r="M57">
        <v>540.94359254837002</v>
      </c>
      <c r="N57">
        <v>245227225296269</v>
      </c>
      <c r="O57">
        <v>325</v>
      </c>
      <c r="P57">
        <v>159.28571428571399</v>
      </c>
      <c r="Q57">
        <v>13</v>
      </c>
      <c r="R57">
        <v>6.4285714285714199</v>
      </c>
      <c r="S57">
        <v>2.04</v>
      </c>
      <c r="T57">
        <v>1.0487142857142799</v>
      </c>
      <c r="U57">
        <v>14.681999999999899</v>
      </c>
      <c r="V57">
        <v>14</v>
      </c>
      <c r="W57">
        <v>549755813887</v>
      </c>
      <c r="X57">
        <v>113002305</v>
      </c>
      <c r="Y57">
        <f>X57/N57</f>
        <v>4.6080652286253009E-7</v>
      </c>
      <c r="Z57">
        <f>VLOOKUP(A57,graph_data!$C$7:$F$375,2)</f>
        <v>79</v>
      </c>
      <c r="AA57">
        <f>VLOOKUP(A57,graph_data!$C$7:$F$375,3)</f>
        <v>156</v>
      </c>
    </row>
    <row r="58" spans="1:27">
      <c r="A58">
        <v>46</v>
      </c>
      <c r="B58" t="s">
        <v>25</v>
      </c>
      <c r="C58">
        <v>6.1488151550292904E-4</v>
      </c>
      <c r="D58" s="1">
        <v>4.09398760114397E-5</v>
      </c>
      <c r="E58">
        <v>6.3047409057617101E-3</v>
      </c>
      <c r="F58">
        <v>230989107200</v>
      </c>
      <c r="G58">
        <v>230988298240</v>
      </c>
      <c r="H58">
        <v>5.6799581050872803</v>
      </c>
      <c r="I58">
        <v>0.17700081540827101</v>
      </c>
      <c r="J58">
        <v>50.445232391357401</v>
      </c>
      <c r="K58">
        <v>234245738496</v>
      </c>
      <c r="L58">
        <v>231391118246.17499</v>
      </c>
      <c r="M58">
        <v>50.451537132263098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 t="e">
        <f>X58/N58</f>
        <v>#DIV/0!</v>
      </c>
      <c r="Z58">
        <f>VLOOKUP(A58,graph_data!$C$7:$F$375,2)</f>
        <v>154</v>
      </c>
      <c r="AA58">
        <f>VLOOKUP(A58,graph_data!$C$7:$F$375,3)</f>
        <v>792</v>
      </c>
    </row>
    <row r="59" spans="1:27">
      <c r="A59">
        <v>56</v>
      </c>
      <c r="B59" t="s">
        <v>25</v>
      </c>
      <c r="C59">
        <v>6.10113143920898E-4</v>
      </c>
      <c r="D59" s="1">
        <v>3.5095214843749997E-5</v>
      </c>
      <c r="E59">
        <v>4.38690185546875E-3</v>
      </c>
      <c r="F59">
        <v>230988881920</v>
      </c>
      <c r="G59">
        <v>230988072681.47198</v>
      </c>
      <c r="H59">
        <v>17.8505408763885</v>
      </c>
      <c r="I59">
        <v>1.46859467363803</v>
      </c>
      <c r="J59">
        <v>471.418890237808</v>
      </c>
      <c r="K59">
        <v>256805720064</v>
      </c>
      <c r="L59">
        <v>235033820354.591</v>
      </c>
      <c r="M59">
        <v>471.42327713966301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 t="e">
        <f>X59/N59</f>
        <v>#DIV/0!</v>
      </c>
      <c r="Z59">
        <f>VLOOKUP(A59,graph_data!$C$7:$F$375,2)</f>
        <v>125</v>
      </c>
      <c r="AA59">
        <f>VLOOKUP(A59,graph_data!$C$7:$F$375,3)</f>
        <v>736</v>
      </c>
    </row>
    <row r="60" spans="1:27">
      <c r="A60">
        <v>58</v>
      </c>
      <c r="B60" t="s">
        <v>24</v>
      </c>
      <c r="C60">
        <v>6.4373016357421799E-4</v>
      </c>
      <c r="D60" s="1">
        <v>3.6367416381835897E-5</v>
      </c>
      <c r="E60">
        <v>4.5459270477294896E-3</v>
      </c>
      <c r="F60">
        <v>230993575936</v>
      </c>
      <c r="G60">
        <v>230992366206.97601</v>
      </c>
      <c r="H60">
        <v>2.3259150981903001</v>
      </c>
      <c r="I60">
        <v>2.4403371041306899E-2</v>
      </c>
      <c r="J60">
        <v>94.953516721725407</v>
      </c>
      <c r="K60">
        <v>237196660736</v>
      </c>
      <c r="L60">
        <v>232924869867.01199</v>
      </c>
      <c r="M60">
        <v>94.958062648773193</v>
      </c>
      <c r="N60">
        <v>537509</v>
      </c>
      <c r="O60">
        <v>0</v>
      </c>
      <c r="P60">
        <v>0</v>
      </c>
      <c r="Q60">
        <v>0</v>
      </c>
      <c r="R60">
        <v>0</v>
      </c>
      <c r="S60">
        <v>0.14899999999999999</v>
      </c>
      <c r="T60">
        <v>0.14899999999999999</v>
      </c>
      <c r="U60">
        <v>0.14899999999999999</v>
      </c>
      <c r="V60">
        <v>1</v>
      </c>
      <c r="W60">
        <v>537509</v>
      </c>
      <c r="X60">
        <v>111791</v>
      </c>
      <c r="Y60">
        <f>X60/N60</f>
        <v>0.20797977336193441</v>
      </c>
      <c r="Z60">
        <f>VLOOKUP(A60,graph_data!$C$7:$F$375,2)</f>
        <v>125</v>
      </c>
      <c r="AA60">
        <f>VLOOKUP(A60,graph_data!$C$7:$F$375,3)</f>
        <v>3891</v>
      </c>
    </row>
    <row r="61" spans="1:27">
      <c r="A61">
        <v>60</v>
      </c>
      <c r="B61" t="s">
        <v>24</v>
      </c>
      <c r="C61">
        <v>6.1058998107910102E-4</v>
      </c>
      <c r="D61" s="1">
        <v>3.62319946289062E-5</v>
      </c>
      <c r="E61">
        <v>4.5289993286132804E-3</v>
      </c>
      <c r="F61">
        <v>230994681856</v>
      </c>
      <c r="G61">
        <v>230993872617.47198</v>
      </c>
      <c r="H61">
        <v>7.4187278747558594E-2</v>
      </c>
      <c r="I61">
        <v>2.80307534953126E-4</v>
      </c>
      <c r="J61">
        <v>1.95122075080871</v>
      </c>
      <c r="K61">
        <v>231192154112</v>
      </c>
      <c r="L61">
        <v>231091986870.37299</v>
      </c>
      <c r="M61">
        <v>1.95574975013732</v>
      </c>
      <c r="N61">
        <v>1250</v>
      </c>
      <c r="O61">
        <v>4</v>
      </c>
      <c r="P61">
        <v>4</v>
      </c>
      <c r="Q61">
        <v>1</v>
      </c>
      <c r="R61">
        <v>1</v>
      </c>
      <c r="S61">
        <v>0.104</v>
      </c>
      <c r="T61">
        <v>0.104</v>
      </c>
      <c r="U61">
        <v>0.104</v>
      </c>
      <c r="V61">
        <v>1</v>
      </c>
      <c r="W61">
        <v>1250</v>
      </c>
      <c r="X61">
        <v>923</v>
      </c>
      <c r="Y61">
        <f>X61/N61</f>
        <v>0.73839999999999995</v>
      </c>
      <c r="Z61">
        <f>VLOOKUP(A61,graph_data!$C$7:$F$375,2)</f>
        <v>125</v>
      </c>
      <c r="AA61">
        <f>VLOOKUP(A61,graph_data!$C$7:$F$375,3)</f>
        <v>6961</v>
      </c>
    </row>
    <row r="62" spans="1:27">
      <c r="A62">
        <v>8</v>
      </c>
      <c r="B62" t="s">
        <v>25</v>
      </c>
      <c r="C62">
        <v>1.2147426605224601E-3</v>
      </c>
      <c r="D62" s="1">
        <v>5.8202460260674499E-5</v>
      </c>
      <c r="E62">
        <v>1.17568969726562E-2</v>
      </c>
      <c r="F62">
        <v>230974918656</v>
      </c>
      <c r="G62">
        <v>230972760733.14801</v>
      </c>
      <c r="H62">
        <v>32.893578529357903</v>
      </c>
      <c r="I62">
        <v>1.28693548443507</v>
      </c>
      <c r="J62">
        <v>595.85112929344098</v>
      </c>
      <c r="K62">
        <v>279788019712</v>
      </c>
      <c r="L62">
        <v>233929093473.866</v>
      </c>
      <c r="M62">
        <v>595.86288619041397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 t="e">
        <f>X62/N62</f>
        <v>#DIV/0!</v>
      </c>
      <c r="Z62">
        <f>VLOOKUP(A62,graph_data!$C$7:$F$375,2)</f>
        <v>202</v>
      </c>
      <c r="AA62">
        <f>VLOOKUP(A62,graph_data!$C$7:$F$375,3)</f>
        <v>1227</v>
      </c>
    </row>
    <row r="63" spans="1:27">
      <c r="A63">
        <v>80</v>
      </c>
      <c r="B63" t="s">
        <v>25</v>
      </c>
      <c r="C63">
        <v>5.68389892578125E-4</v>
      </c>
      <c r="D63" s="1">
        <v>3.7281409553859499E-5</v>
      </c>
      <c r="E63">
        <v>5.1448345184326102E-3</v>
      </c>
      <c r="F63">
        <v>230995083264</v>
      </c>
      <c r="G63">
        <v>230993920178.086</v>
      </c>
      <c r="H63">
        <v>35.505451917648301</v>
      </c>
      <c r="I63">
        <v>1.0205916368287999</v>
      </c>
      <c r="J63">
        <v>307.19808268547001</v>
      </c>
      <c r="K63">
        <v>255363723264</v>
      </c>
      <c r="L63">
        <v>232036552486.272</v>
      </c>
      <c r="M63">
        <v>307.20322751998901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 t="e">
        <f>X63/N63</f>
        <v>#DIV/0!</v>
      </c>
      <c r="Z63">
        <f>VLOOKUP(A63,graph_data!$C$7:$F$375,2)</f>
        <v>138</v>
      </c>
      <c r="AA63">
        <f>VLOOKUP(A63,graph_data!$C$7:$F$375,3)</f>
        <v>493</v>
      </c>
    </row>
    <row r="64" spans="1:27">
      <c r="A64">
        <v>88</v>
      </c>
      <c r="B64" t="s">
        <v>24</v>
      </c>
      <c r="C64">
        <v>2.68220901489257E-4</v>
      </c>
      <c r="D64" s="1">
        <v>2.2214034508014499E-5</v>
      </c>
      <c r="E64">
        <v>1.93262100219726E-3</v>
      </c>
      <c r="F64">
        <v>230997458944</v>
      </c>
      <c r="G64">
        <v>230996965258.298</v>
      </c>
      <c r="H64">
        <v>1.0014996528625399</v>
      </c>
      <c r="I64">
        <v>8.3351000776431802E-2</v>
      </c>
      <c r="J64">
        <v>33.840506315231302</v>
      </c>
      <c r="K64">
        <v>232537194496</v>
      </c>
      <c r="L64">
        <v>231434593940.80701</v>
      </c>
      <c r="M64">
        <v>33.842438936233499</v>
      </c>
      <c r="N64">
        <v>1233653689761790</v>
      </c>
      <c r="O64">
        <v>9469</v>
      </c>
      <c r="P64">
        <v>4328.6666666666597</v>
      </c>
      <c r="Q64">
        <v>20722</v>
      </c>
      <c r="R64">
        <v>6160.1666666666597</v>
      </c>
      <c r="S64">
        <v>313.53500000000003</v>
      </c>
      <c r="T64">
        <v>90.298166666666603</v>
      </c>
      <c r="U64">
        <v>541.78899999999999</v>
      </c>
      <c r="V64">
        <v>6</v>
      </c>
      <c r="W64">
        <v>549755813887</v>
      </c>
      <c r="X64">
        <v>681098</v>
      </c>
      <c r="Y64">
        <f>X64/N64</f>
        <v>5.5209821496299773E-10</v>
      </c>
      <c r="Z64">
        <f>VLOOKUP(A64,graph_data!$C$7:$F$375,2)</f>
        <v>87</v>
      </c>
      <c r="AA64">
        <f>VLOOKUP(A64,graph_data!$C$7:$F$375,3)</f>
        <v>406</v>
      </c>
    </row>
    <row r="65" spans="1:27">
      <c r="A65">
        <v>90</v>
      </c>
      <c r="B65" t="s">
        <v>25</v>
      </c>
      <c r="C65">
        <v>6.4659118652343696E-4</v>
      </c>
      <c r="D65" s="1">
        <v>3.5872062047322499E-5</v>
      </c>
      <c r="E65">
        <v>4.3046474456787101E-3</v>
      </c>
      <c r="F65">
        <v>230998601728</v>
      </c>
      <c r="G65">
        <v>230997733683.20001</v>
      </c>
      <c r="H65">
        <v>12.7653384208679</v>
      </c>
      <c r="I65">
        <v>0.54378852741849903</v>
      </c>
      <c r="J65">
        <v>177.27505993842999</v>
      </c>
      <c r="K65">
        <v>243431673856</v>
      </c>
      <c r="L65">
        <v>232326104020.02399</v>
      </c>
      <c r="M65">
        <v>177.27936458587601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 t="e">
        <f>X65/N65</f>
        <v>#DIV/0!</v>
      </c>
      <c r="Z65">
        <f>VLOOKUP(A65,graph_data!$C$7:$F$375,2)</f>
        <v>120</v>
      </c>
      <c r="AA65">
        <f>VLOOKUP(A65,graph_data!$C$7:$F$375,3)</f>
        <v>638</v>
      </c>
    </row>
    <row r="66" spans="1:27">
      <c r="A66">
        <v>92</v>
      </c>
      <c r="B66" t="s">
        <v>24</v>
      </c>
      <c r="C66" s="1">
        <v>3.1232833862304599E-5</v>
      </c>
      <c r="D66" s="1">
        <v>1.7237018894504801E-5</v>
      </c>
      <c r="E66">
        <v>1.2755393981933501E-3</v>
      </c>
      <c r="F66">
        <v>231001305088</v>
      </c>
      <c r="G66">
        <v>231001305088</v>
      </c>
      <c r="H66">
        <v>4.0911436080932603E-2</v>
      </c>
      <c r="I66">
        <v>2.0834900612054798E-3</v>
      </c>
      <c r="J66">
        <v>0.62713050842285101</v>
      </c>
      <c r="K66">
        <v>231100067840</v>
      </c>
      <c r="L66">
        <v>231026660130.87</v>
      </c>
      <c r="M66">
        <v>0.62840604782104403</v>
      </c>
      <c r="N66">
        <v>1537558481760</v>
      </c>
      <c r="O66">
        <v>8432</v>
      </c>
      <c r="P66">
        <v>4428</v>
      </c>
      <c r="Q66">
        <v>72262</v>
      </c>
      <c r="R66">
        <v>24695.571428571398</v>
      </c>
      <c r="S66">
        <v>441.83499999999998</v>
      </c>
      <c r="T66">
        <v>122.090857142857</v>
      </c>
      <c r="U66">
        <v>854.63599999999997</v>
      </c>
      <c r="V66">
        <v>7</v>
      </c>
      <c r="W66">
        <v>549755813887</v>
      </c>
      <c r="X66">
        <v>60702</v>
      </c>
      <c r="Y66">
        <f>X66/N66</f>
        <v>3.9479473932280045E-8</v>
      </c>
      <c r="Z66">
        <f>VLOOKUP(A66,graph_data!$C$7:$F$375,2)</f>
        <v>74</v>
      </c>
      <c r="AA66">
        <f>VLOOKUP(A66,graph_data!$C$7:$F$375,3)</f>
        <v>301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375"/>
  <sheetViews>
    <sheetView workbookViewId="0">
      <selection activeCell="J12" sqref="J12"/>
    </sheetView>
  </sheetViews>
  <sheetFormatPr baseColWidth="10" defaultRowHeight="20"/>
  <sheetData>
    <row r="6" spans="3:6">
      <c r="C6" t="s">
        <v>27</v>
      </c>
      <c r="D6" t="s">
        <v>28</v>
      </c>
      <c r="E6" t="s">
        <v>29</v>
      </c>
      <c r="F6" t="s">
        <v>30</v>
      </c>
    </row>
    <row r="7" spans="3:6">
      <c r="C7">
        <v>0</v>
      </c>
      <c r="D7">
        <v>30</v>
      </c>
      <c r="E7">
        <v>100</v>
      </c>
      <c r="F7">
        <v>14</v>
      </c>
    </row>
    <row r="8" spans="3:6">
      <c r="C8">
        <v>1</v>
      </c>
      <c r="D8">
        <v>30</v>
      </c>
      <c r="E8">
        <v>100</v>
      </c>
      <c r="F8">
        <v>13</v>
      </c>
    </row>
    <row r="9" spans="3:6">
      <c r="C9">
        <v>2</v>
      </c>
      <c r="D9">
        <v>93</v>
      </c>
      <c r="E9">
        <v>593</v>
      </c>
      <c r="F9">
        <v>45</v>
      </c>
    </row>
    <row r="10" spans="3:6">
      <c r="C10">
        <v>3</v>
      </c>
      <c r="D10">
        <v>93</v>
      </c>
      <c r="E10">
        <v>593</v>
      </c>
      <c r="F10">
        <v>44</v>
      </c>
    </row>
    <row r="11" spans="3:6">
      <c r="C11">
        <v>4</v>
      </c>
      <c r="D11">
        <v>282</v>
      </c>
      <c r="E11">
        <v>3247</v>
      </c>
      <c r="F11">
        <v>139</v>
      </c>
    </row>
    <row r="12" spans="3:6">
      <c r="C12">
        <v>5</v>
      </c>
      <c r="D12">
        <v>282</v>
      </c>
      <c r="E12">
        <v>3247</v>
      </c>
      <c r="F12">
        <v>138</v>
      </c>
    </row>
    <row r="13" spans="3:6">
      <c r="C13">
        <v>6</v>
      </c>
      <c r="D13">
        <v>67</v>
      </c>
      <c r="E13">
        <v>232</v>
      </c>
      <c r="F13">
        <v>32</v>
      </c>
    </row>
    <row r="14" spans="3:6">
      <c r="C14">
        <v>7</v>
      </c>
      <c r="D14">
        <v>67</v>
      </c>
      <c r="E14">
        <v>232</v>
      </c>
      <c r="F14">
        <v>31</v>
      </c>
    </row>
    <row r="15" spans="3:6">
      <c r="C15">
        <v>8</v>
      </c>
      <c r="D15">
        <v>202</v>
      </c>
      <c r="E15">
        <v>1227</v>
      </c>
      <c r="F15">
        <v>99</v>
      </c>
    </row>
    <row r="16" spans="3:6">
      <c r="C16">
        <v>9</v>
      </c>
      <c r="D16">
        <v>202</v>
      </c>
      <c r="E16">
        <v>1227</v>
      </c>
      <c r="F16">
        <v>98</v>
      </c>
    </row>
    <row r="17" spans="3:6">
      <c r="C17">
        <v>10</v>
      </c>
      <c r="D17">
        <v>607</v>
      </c>
      <c r="E17">
        <v>6337</v>
      </c>
      <c r="F17">
        <v>301</v>
      </c>
    </row>
    <row r="18" spans="3:6">
      <c r="C18">
        <v>11</v>
      </c>
      <c r="D18">
        <v>607</v>
      </c>
      <c r="E18">
        <v>6337</v>
      </c>
      <c r="F18">
        <v>300</v>
      </c>
    </row>
    <row r="19" spans="3:6">
      <c r="C19">
        <v>12</v>
      </c>
      <c r="D19">
        <v>52</v>
      </c>
      <c r="E19">
        <v>201</v>
      </c>
      <c r="F19">
        <v>24</v>
      </c>
    </row>
    <row r="20" spans="3:6">
      <c r="C20">
        <v>13</v>
      </c>
      <c r="D20">
        <v>52</v>
      </c>
      <c r="E20">
        <v>201</v>
      </c>
      <c r="F20">
        <v>24</v>
      </c>
    </row>
    <row r="21" spans="3:6">
      <c r="C21">
        <v>14</v>
      </c>
      <c r="D21">
        <v>212</v>
      </c>
      <c r="E21">
        <v>1621</v>
      </c>
      <c r="F21">
        <v>104</v>
      </c>
    </row>
    <row r="22" spans="3:6">
      <c r="C22">
        <v>15</v>
      </c>
      <c r="D22">
        <v>212</v>
      </c>
      <c r="E22">
        <v>1621</v>
      </c>
      <c r="F22">
        <v>104</v>
      </c>
    </row>
    <row r="23" spans="3:6">
      <c r="C23">
        <v>16</v>
      </c>
      <c r="D23">
        <v>852</v>
      </c>
      <c r="E23">
        <v>12201</v>
      </c>
      <c r="F23">
        <v>424</v>
      </c>
    </row>
    <row r="24" spans="3:6">
      <c r="C24">
        <v>17</v>
      </c>
      <c r="D24">
        <v>852</v>
      </c>
      <c r="E24">
        <v>12201</v>
      </c>
      <c r="F24">
        <v>424</v>
      </c>
    </row>
    <row r="25" spans="3:6">
      <c r="C25">
        <v>18</v>
      </c>
      <c r="D25">
        <v>37</v>
      </c>
      <c r="E25">
        <v>72</v>
      </c>
      <c r="F25">
        <v>17</v>
      </c>
    </row>
    <row r="26" spans="3:6">
      <c r="C26">
        <v>19</v>
      </c>
      <c r="D26">
        <v>37</v>
      </c>
      <c r="E26">
        <v>72</v>
      </c>
      <c r="F26">
        <v>17</v>
      </c>
    </row>
    <row r="27" spans="3:6">
      <c r="C27">
        <v>20</v>
      </c>
      <c r="D27">
        <v>149</v>
      </c>
      <c r="E27">
        <v>541</v>
      </c>
      <c r="F27">
        <v>73</v>
      </c>
    </row>
    <row r="28" spans="3:6">
      <c r="C28">
        <v>21</v>
      </c>
      <c r="D28">
        <v>149</v>
      </c>
      <c r="E28">
        <v>541</v>
      </c>
      <c r="F28">
        <v>73</v>
      </c>
    </row>
    <row r="29" spans="3:6">
      <c r="C29">
        <v>22</v>
      </c>
      <c r="D29">
        <v>597</v>
      </c>
      <c r="E29">
        <v>3936</v>
      </c>
      <c r="F29">
        <v>297</v>
      </c>
    </row>
    <row r="30" spans="3:6">
      <c r="C30">
        <v>23</v>
      </c>
      <c r="D30">
        <v>597</v>
      </c>
      <c r="E30">
        <v>3936</v>
      </c>
      <c r="F30">
        <v>297</v>
      </c>
    </row>
    <row r="31" spans="3:6">
      <c r="C31">
        <v>24</v>
      </c>
      <c r="D31">
        <v>80</v>
      </c>
      <c r="E31">
        <v>346</v>
      </c>
      <c r="F31">
        <v>37</v>
      </c>
    </row>
    <row r="32" spans="3:6">
      <c r="C32">
        <v>25</v>
      </c>
      <c r="D32">
        <v>80</v>
      </c>
      <c r="E32">
        <v>346</v>
      </c>
      <c r="F32">
        <v>36</v>
      </c>
    </row>
    <row r="33" spans="3:6">
      <c r="C33">
        <v>26</v>
      </c>
      <c r="D33">
        <v>405</v>
      </c>
      <c r="E33">
        <v>3524</v>
      </c>
      <c r="F33">
        <v>198</v>
      </c>
    </row>
    <row r="34" spans="3:6">
      <c r="C34">
        <v>27</v>
      </c>
      <c r="D34">
        <v>405</v>
      </c>
      <c r="E34">
        <v>3524</v>
      </c>
      <c r="F34">
        <v>197</v>
      </c>
    </row>
    <row r="35" spans="3:6">
      <c r="C35">
        <v>28</v>
      </c>
      <c r="D35">
        <v>2030</v>
      </c>
      <c r="E35">
        <v>33751</v>
      </c>
      <c r="F35">
        <v>1009</v>
      </c>
    </row>
    <row r="36" spans="3:6">
      <c r="C36">
        <v>29</v>
      </c>
      <c r="D36">
        <v>2030</v>
      </c>
      <c r="E36">
        <v>33751</v>
      </c>
      <c r="F36">
        <v>1008</v>
      </c>
    </row>
    <row r="37" spans="3:6">
      <c r="C37">
        <v>30</v>
      </c>
      <c r="D37">
        <v>56</v>
      </c>
      <c r="E37">
        <v>110</v>
      </c>
      <c r="F37">
        <v>27</v>
      </c>
    </row>
    <row r="38" spans="3:6">
      <c r="C38">
        <v>31</v>
      </c>
      <c r="D38">
        <v>56</v>
      </c>
      <c r="E38">
        <v>110</v>
      </c>
      <c r="F38">
        <v>26</v>
      </c>
    </row>
    <row r="39" spans="3:6">
      <c r="C39">
        <v>32</v>
      </c>
      <c r="D39">
        <v>281</v>
      </c>
      <c r="E39">
        <v>1046</v>
      </c>
      <c r="F39">
        <v>139</v>
      </c>
    </row>
    <row r="40" spans="3:6">
      <c r="C40">
        <v>33</v>
      </c>
      <c r="D40">
        <v>281</v>
      </c>
      <c r="E40">
        <v>1046</v>
      </c>
      <c r="F40">
        <v>138</v>
      </c>
    </row>
    <row r="41" spans="3:6">
      <c r="C41">
        <v>34</v>
      </c>
      <c r="D41">
        <v>1406</v>
      </c>
      <c r="E41">
        <v>9695</v>
      </c>
      <c r="F41">
        <v>701</v>
      </c>
    </row>
    <row r="42" spans="3:6">
      <c r="C42">
        <v>35</v>
      </c>
      <c r="D42">
        <v>1406</v>
      </c>
      <c r="E42">
        <v>9695</v>
      </c>
      <c r="F42">
        <v>700</v>
      </c>
    </row>
    <row r="43" spans="3:6">
      <c r="C43">
        <v>36</v>
      </c>
      <c r="D43">
        <v>114</v>
      </c>
      <c r="E43">
        <v>541</v>
      </c>
      <c r="F43">
        <v>55</v>
      </c>
    </row>
    <row r="44" spans="3:6">
      <c r="C44">
        <v>37</v>
      </c>
      <c r="D44">
        <v>114</v>
      </c>
      <c r="E44">
        <v>541</v>
      </c>
      <c r="F44">
        <v>54</v>
      </c>
    </row>
    <row r="45" spans="3:6">
      <c r="C45">
        <v>38</v>
      </c>
      <c r="D45">
        <v>690</v>
      </c>
      <c r="E45">
        <v>6650</v>
      </c>
      <c r="F45">
        <v>343</v>
      </c>
    </row>
    <row r="46" spans="3:6">
      <c r="C46">
        <v>39</v>
      </c>
      <c r="D46">
        <v>690</v>
      </c>
      <c r="E46">
        <v>6650</v>
      </c>
      <c r="F46">
        <v>342</v>
      </c>
    </row>
    <row r="47" spans="3:6">
      <c r="C47">
        <v>40</v>
      </c>
      <c r="D47">
        <v>4146</v>
      </c>
      <c r="E47">
        <v>77305</v>
      </c>
      <c r="F47">
        <v>2070</v>
      </c>
    </row>
    <row r="48" spans="3:6">
      <c r="C48">
        <v>41</v>
      </c>
      <c r="D48">
        <v>4146</v>
      </c>
      <c r="E48">
        <v>77305</v>
      </c>
      <c r="F48">
        <v>2070</v>
      </c>
    </row>
    <row r="49" spans="3:6">
      <c r="C49">
        <v>42</v>
      </c>
      <c r="D49">
        <v>79</v>
      </c>
      <c r="E49">
        <v>156</v>
      </c>
      <c r="F49">
        <v>38</v>
      </c>
    </row>
    <row r="50" spans="3:6">
      <c r="C50">
        <v>43</v>
      </c>
      <c r="D50">
        <v>79</v>
      </c>
      <c r="E50">
        <v>156</v>
      </c>
      <c r="F50">
        <v>38</v>
      </c>
    </row>
    <row r="51" spans="3:6">
      <c r="C51">
        <v>44</v>
      </c>
      <c r="D51">
        <v>475</v>
      </c>
      <c r="E51">
        <v>1795</v>
      </c>
      <c r="F51">
        <v>236</v>
      </c>
    </row>
    <row r="52" spans="3:6">
      <c r="C52">
        <v>45</v>
      </c>
      <c r="D52">
        <v>475</v>
      </c>
      <c r="E52">
        <v>1795</v>
      </c>
      <c r="F52">
        <v>236</v>
      </c>
    </row>
    <row r="53" spans="3:6">
      <c r="C53">
        <v>46</v>
      </c>
      <c r="D53">
        <v>154</v>
      </c>
      <c r="E53">
        <v>792</v>
      </c>
      <c r="F53">
        <v>72</v>
      </c>
    </row>
    <row r="54" spans="3:6">
      <c r="C54">
        <v>47</v>
      </c>
      <c r="D54">
        <v>154</v>
      </c>
      <c r="E54">
        <v>792</v>
      </c>
      <c r="F54">
        <v>71</v>
      </c>
    </row>
    <row r="55" spans="3:6">
      <c r="C55">
        <v>48</v>
      </c>
      <c r="D55">
        <v>1085</v>
      </c>
      <c r="E55">
        <v>11395</v>
      </c>
      <c r="F55">
        <v>535</v>
      </c>
    </row>
    <row r="56" spans="3:6">
      <c r="C56">
        <v>49</v>
      </c>
      <c r="D56">
        <v>1085</v>
      </c>
      <c r="E56">
        <v>11395</v>
      </c>
      <c r="F56">
        <v>534</v>
      </c>
    </row>
    <row r="57" spans="3:6">
      <c r="C57">
        <v>50</v>
      </c>
      <c r="D57">
        <v>1000</v>
      </c>
      <c r="E57">
        <v>49629</v>
      </c>
      <c r="F57">
        <v>66</v>
      </c>
    </row>
    <row r="58" spans="3:6">
      <c r="C58">
        <v>51</v>
      </c>
      <c r="D58">
        <v>1000</v>
      </c>
      <c r="E58">
        <v>49629</v>
      </c>
      <c r="F58">
        <v>66</v>
      </c>
    </row>
    <row r="59" spans="3:6">
      <c r="C59">
        <v>52</v>
      </c>
      <c r="D59">
        <v>1000</v>
      </c>
      <c r="E59">
        <v>249826</v>
      </c>
      <c r="F59">
        <v>14</v>
      </c>
    </row>
    <row r="60" spans="3:6">
      <c r="C60">
        <v>53</v>
      </c>
      <c r="D60">
        <v>1000</v>
      </c>
      <c r="E60">
        <v>249826</v>
      </c>
      <c r="F60">
        <v>13</v>
      </c>
    </row>
    <row r="61" spans="3:6">
      <c r="C61">
        <v>54</v>
      </c>
      <c r="D61">
        <v>1000</v>
      </c>
      <c r="E61">
        <v>449449</v>
      </c>
      <c r="F61">
        <v>5</v>
      </c>
    </row>
    <row r="62" spans="3:6">
      <c r="C62">
        <v>55</v>
      </c>
      <c r="D62">
        <v>1000</v>
      </c>
      <c r="E62">
        <v>449449</v>
      </c>
      <c r="F62">
        <v>5</v>
      </c>
    </row>
    <row r="63" spans="3:6">
      <c r="C63">
        <v>56</v>
      </c>
      <c r="D63">
        <v>125</v>
      </c>
      <c r="E63">
        <v>736</v>
      </c>
      <c r="F63">
        <v>34</v>
      </c>
    </row>
    <row r="64" spans="3:6">
      <c r="C64">
        <v>57</v>
      </c>
      <c r="D64">
        <v>125</v>
      </c>
      <c r="E64">
        <v>736</v>
      </c>
      <c r="F64">
        <v>33</v>
      </c>
    </row>
    <row r="65" spans="3:6">
      <c r="C65">
        <v>58</v>
      </c>
      <c r="D65">
        <v>125</v>
      </c>
      <c r="E65">
        <v>3891</v>
      </c>
      <c r="F65">
        <v>9</v>
      </c>
    </row>
    <row r="66" spans="3:6">
      <c r="C66">
        <v>59</v>
      </c>
      <c r="D66">
        <v>125</v>
      </c>
      <c r="E66">
        <v>3891</v>
      </c>
      <c r="F66">
        <v>9</v>
      </c>
    </row>
    <row r="67" spans="3:6">
      <c r="C67">
        <v>60</v>
      </c>
      <c r="D67">
        <v>125</v>
      </c>
      <c r="E67">
        <v>6961</v>
      </c>
      <c r="F67">
        <v>4</v>
      </c>
    </row>
    <row r="68" spans="3:6">
      <c r="C68">
        <v>61</v>
      </c>
      <c r="D68">
        <v>125</v>
      </c>
      <c r="E68">
        <v>6961</v>
      </c>
      <c r="F68">
        <v>3</v>
      </c>
    </row>
    <row r="69" spans="3:6">
      <c r="C69">
        <v>62</v>
      </c>
      <c r="D69">
        <v>250</v>
      </c>
      <c r="E69">
        <v>3218</v>
      </c>
      <c r="F69">
        <v>44</v>
      </c>
    </row>
    <row r="70" spans="3:6">
      <c r="C70">
        <v>63</v>
      </c>
      <c r="D70">
        <v>250</v>
      </c>
      <c r="E70">
        <v>3218</v>
      </c>
      <c r="F70">
        <v>43</v>
      </c>
    </row>
    <row r="71" spans="3:6">
      <c r="C71">
        <v>64</v>
      </c>
      <c r="D71">
        <v>250</v>
      </c>
      <c r="E71">
        <v>15668</v>
      </c>
      <c r="F71">
        <v>11</v>
      </c>
    </row>
    <row r="72" spans="3:6">
      <c r="C72">
        <v>65</v>
      </c>
      <c r="D72">
        <v>250</v>
      </c>
      <c r="E72">
        <v>15668</v>
      </c>
      <c r="F72">
        <v>11</v>
      </c>
    </row>
    <row r="73" spans="3:6">
      <c r="C73">
        <v>66</v>
      </c>
      <c r="D73">
        <v>250</v>
      </c>
      <c r="E73">
        <v>27897</v>
      </c>
      <c r="F73">
        <v>4</v>
      </c>
    </row>
    <row r="74" spans="3:6">
      <c r="C74">
        <v>67</v>
      </c>
      <c r="D74">
        <v>250</v>
      </c>
      <c r="E74">
        <v>27897</v>
      </c>
      <c r="F74">
        <v>4</v>
      </c>
    </row>
    <row r="75" spans="3:6">
      <c r="C75">
        <v>68</v>
      </c>
      <c r="D75">
        <v>500</v>
      </c>
      <c r="E75">
        <v>12458</v>
      </c>
      <c r="F75">
        <v>57</v>
      </c>
    </row>
    <row r="76" spans="3:6">
      <c r="C76">
        <v>69</v>
      </c>
      <c r="D76">
        <v>500</v>
      </c>
      <c r="E76">
        <v>12458</v>
      </c>
      <c r="F76">
        <v>56</v>
      </c>
    </row>
    <row r="77" spans="3:6">
      <c r="C77">
        <v>70</v>
      </c>
      <c r="D77">
        <v>500</v>
      </c>
      <c r="E77">
        <v>62624</v>
      </c>
      <c r="F77">
        <v>12</v>
      </c>
    </row>
    <row r="78" spans="3:6">
      <c r="C78">
        <v>71</v>
      </c>
      <c r="D78">
        <v>500</v>
      </c>
      <c r="E78">
        <v>62624</v>
      </c>
      <c r="F78">
        <v>12</v>
      </c>
    </row>
    <row r="79" spans="3:6">
      <c r="C79">
        <v>72</v>
      </c>
      <c r="D79">
        <v>500</v>
      </c>
      <c r="E79">
        <v>112437</v>
      </c>
      <c r="F79">
        <v>4</v>
      </c>
    </row>
    <row r="80" spans="3:6">
      <c r="C80">
        <v>73</v>
      </c>
      <c r="D80">
        <v>500</v>
      </c>
      <c r="E80">
        <v>112437</v>
      </c>
      <c r="F80">
        <v>4</v>
      </c>
    </row>
    <row r="81" spans="3:6">
      <c r="C81">
        <v>74</v>
      </c>
      <c r="D81">
        <v>500</v>
      </c>
      <c r="E81">
        <v>3555</v>
      </c>
      <c r="F81">
        <v>82</v>
      </c>
    </row>
    <row r="82" spans="3:6">
      <c r="C82">
        <v>75</v>
      </c>
      <c r="D82">
        <v>500</v>
      </c>
      <c r="E82">
        <v>3555</v>
      </c>
      <c r="F82">
        <v>81</v>
      </c>
    </row>
    <row r="83" spans="3:6">
      <c r="C83">
        <v>76</v>
      </c>
      <c r="D83">
        <v>500</v>
      </c>
      <c r="E83">
        <v>121275</v>
      </c>
      <c r="F83">
        <v>13</v>
      </c>
    </row>
    <row r="84" spans="3:6">
      <c r="C84">
        <v>77</v>
      </c>
      <c r="D84">
        <v>500</v>
      </c>
      <c r="E84">
        <v>121275</v>
      </c>
      <c r="F84">
        <v>12</v>
      </c>
    </row>
    <row r="85" spans="3:6">
      <c r="C85">
        <v>78</v>
      </c>
      <c r="D85">
        <v>500</v>
      </c>
      <c r="E85">
        <v>58862</v>
      </c>
      <c r="F85">
        <v>7</v>
      </c>
    </row>
    <row r="86" spans="3:6">
      <c r="C86">
        <v>79</v>
      </c>
      <c r="D86">
        <v>500</v>
      </c>
      <c r="E86">
        <v>58862</v>
      </c>
      <c r="F86">
        <v>6</v>
      </c>
    </row>
    <row r="87" spans="3:6">
      <c r="C87">
        <v>80</v>
      </c>
      <c r="D87">
        <v>138</v>
      </c>
      <c r="E87">
        <v>493</v>
      </c>
      <c r="F87">
        <v>80</v>
      </c>
    </row>
    <row r="88" spans="3:6">
      <c r="C88">
        <v>81</v>
      </c>
      <c r="D88">
        <v>138</v>
      </c>
      <c r="E88">
        <v>493</v>
      </c>
      <c r="F88">
        <v>79</v>
      </c>
    </row>
    <row r="89" spans="3:6">
      <c r="C89">
        <v>82</v>
      </c>
      <c r="D89">
        <v>662</v>
      </c>
      <c r="E89">
        <v>4181</v>
      </c>
      <c r="F89">
        <v>228</v>
      </c>
    </row>
    <row r="90" spans="3:6">
      <c r="C90">
        <v>83</v>
      </c>
      <c r="D90">
        <v>662</v>
      </c>
      <c r="E90">
        <v>4181</v>
      </c>
      <c r="F90">
        <v>228</v>
      </c>
    </row>
    <row r="91" spans="3:6">
      <c r="C91">
        <v>84</v>
      </c>
      <c r="D91">
        <v>1216</v>
      </c>
      <c r="E91">
        <v>7844</v>
      </c>
      <c r="F91">
        <v>423</v>
      </c>
    </row>
    <row r="92" spans="3:6">
      <c r="C92">
        <v>85</v>
      </c>
      <c r="D92">
        <v>1216</v>
      </c>
      <c r="E92">
        <v>7844</v>
      </c>
      <c r="F92">
        <v>422</v>
      </c>
    </row>
    <row r="93" spans="3:6">
      <c r="C93">
        <v>86</v>
      </c>
      <c r="D93">
        <v>1916</v>
      </c>
      <c r="E93">
        <v>12506</v>
      </c>
      <c r="F93">
        <v>662</v>
      </c>
    </row>
    <row r="94" spans="3:6">
      <c r="C94">
        <v>87</v>
      </c>
      <c r="D94">
        <v>1916</v>
      </c>
      <c r="E94">
        <v>12506</v>
      </c>
      <c r="F94">
        <v>661</v>
      </c>
    </row>
    <row r="95" spans="3:6">
      <c r="C95">
        <v>88</v>
      </c>
      <c r="D95">
        <v>87</v>
      </c>
      <c r="E95">
        <v>406</v>
      </c>
      <c r="F95">
        <v>36</v>
      </c>
    </row>
    <row r="96" spans="3:6">
      <c r="C96">
        <v>89</v>
      </c>
      <c r="D96">
        <v>87</v>
      </c>
      <c r="E96">
        <v>406</v>
      </c>
      <c r="F96">
        <v>35</v>
      </c>
    </row>
    <row r="97" spans="3:6">
      <c r="C97">
        <v>90</v>
      </c>
      <c r="D97">
        <v>120</v>
      </c>
      <c r="E97">
        <v>638</v>
      </c>
      <c r="F97">
        <v>22</v>
      </c>
    </row>
    <row r="98" spans="3:6">
      <c r="C98">
        <v>91</v>
      </c>
      <c r="D98">
        <v>120</v>
      </c>
      <c r="E98">
        <v>638</v>
      </c>
      <c r="F98">
        <v>21</v>
      </c>
    </row>
    <row r="99" spans="3:6">
      <c r="C99">
        <v>92</v>
      </c>
      <c r="D99">
        <v>74</v>
      </c>
      <c r="E99">
        <v>301</v>
      </c>
      <c r="F99">
        <v>27</v>
      </c>
    </row>
    <row r="100" spans="3:6">
      <c r="C100">
        <v>93</v>
      </c>
      <c r="D100">
        <v>74</v>
      </c>
      <c r="E100">
        <v>301</v>
      </c>
      <c r="F100">
        <v>26</v>
      </c>
    </row>
    <row r="101" spans="3:6">
      <c r="C101">
        <v>94</v>
      </c>
      <c r="D101">
        <v>900</v>
      </c>
      <c r="E101">
        <v>307350</v>
      </c>
      <c r="F101">
        <v>9</v>
      </c>
    </row>
    <row r="102" spans="3:6">
      <c r="C102">
        <v>95</v>
      </c>
      <c r="D102">
        <v>900</v>
      </c>
      <c r="E102">
        <v>307350</v>
      </c>
      <c r="F102">
        <v>9</v>
      </c>
    </row>
    <row r="103" spans="3:6">
      <c r="C103">
        <v>96</v>
      </c>
      <c r="D103">
        <v>450</v>
      </c>
      <c r="E103">
        <v>8168</v>
      </c>
      <c r="F103">
        <v>75</v>
      </c>
    </row>
    <row r="104" spans="3:6">
      <c r="C104">
        <v>97</v>
      </c>
      <c r="D104">
        <v>450</v>
      </c>
      <c r="E104">
        <v>8168</v>
      </c>
      <c r="F104">
        <v>74</v>
      </c>
    </row>
    <row r="105" spans="3:6">
      <c r="C105">
        <v>98</v>
      </c>
      <c r="D105">
        <v>450</v>
      </c>
      <c r="E105">
        <v>8169</v>
      </c>
      <c r="F105">
        <v>78</v>
      </c>
    </row>
    <row r="106" spans="3:6">
      <c r="C106">
        <v>99</v>
      </c>
      <c r="D106">
        <v>450</v>
      </c>
      <c r="E106">
        <v>8169</v>
      </c>
      <c r="F106">
        <v>77</v>
      </c>
    </row>
    <row r="107" spans="3:6">
      <c r="C107">
        <v>100</v>
      </c>
      <c r="D107">
        <v>450</v>
      </c>
      <c r="E107">
        <v>16680</v>
      </c>
      <c r="F107">
        <v>41</v>
      </c>
    </row>
    <row r="108" spans="3:6">
      <c r="C108">
        <v>101</v>
      </c>
      <c r="D108">
        <v>450</v>
      </c>
      <c r="E108">
        <v>16680</v>
      </c>
      <c r="F108">
        <v>40</v>
      </c>
    </row>
    <row r="109" spans="3:6">
      <c r="C109">
        <v>102</v>
      </c>
      <c r="D109">
        <v>450</v>
      </c>
      <c r="E109">
        <v>16750</v>
      </c>
      <c r="F109">
        <v>40</v>
      </c>
    </row>
    <row r="110" spans="3:6">
      <c r="C110">
        <v>103</v>
      </c>
      <c r="D110">
        <v>450</v>
      </c>
      <c r="E110">
        <v>16750</v>
      </c>
      <c r="F110">
        <v>40</v>
      </c>
    </row>
    <row r="111" spans="3:6">
      <c r="C111">
        <v>104</v>
      </c>
      <c r="D111">
        <v>450</v>
      </c>
      <c r="E111">
        <v>8260</v>
      </c>
      <c r="F111">
        <v>91</v>
      </c>
    </row>
    <row r="112" spans="3:6">
      <c r="C112">
        <v>105</v>
      </c>
      <c r="D112">
        <v>450</v>
      </c>
      <c r="E112">
        <v>8260</v>
      </c>
      <c r="F112">
        <v>90</v>
      </c>
    </row>
    <row r="113" spans="3:6">
      <c r="C113">
        <v>106</v>
      </c>
      <c r="D113">
        <v>450</v>
      </c>
      <c r="E113">
        <v>8263</v>
      </c>
      <c r="F113">
        <v>78</v>
      </c>
    </row>
    <row r="114" spans="3:6">
      <c r="C114">
        <v>107</v>
      </c>
      <c r="D114">
        <v>450</v>
      </c>
      <c r="E114">
        <v>8263</v>
      </c>
      <c r="F114">
        <v>77</v>
      </c>
    </row>
    <row r="115" spans="3:6">
      <c r="C115">
        <v>108</v>
      </c>
      <c r="D115">
        <v>450</v>
      </c>
      <c r="E115">
        <v>17343</v>
      </c>
      <c r="F115">
        <v>47</v>
      </c>
    </row>
    <row r="116" spans="3:6">
      <c r="C116">
        <v>109</v>
      </c>
      <c r="D116">
        <v>450</v>
      </c>
      <c r="E116">
        <v>17343</v>
      </c>
      <c r="F116">
        <v>46</v>
      </c>
    </row>
    <row r="117" spans="3:6">
      <c r="C117">
        <v>110</v>
      </c>
      <c r="D117">
        <v>450</v>
      </c>
      <c r="E117">
        <v>17425</v>
      </c>
      <c r="F117">
        <v>43</v>
      </c>
    </row>
    <row r="118" spans="3:6">
      <c r="C118">
        <v>111</v>
      </c>
      <c r="D118">
        <v>450</v>
      </c>
      <c r="E118">
        <v>17425</v>
      </c>
      <c r="F118">
        <v>42</v>
      </c>
    </row>
    <row r="119" spans="3:6">
      <c r="C119">
        <v>112</v>
      </c>
      <c r="D119">
        <v>450</v>
      </c>
      <c r="E119">
        <v>5714</v>
      </c>
      <c r="F119">
        <v>89</v>
      </c>
    </row>
    <row r="120" spans="3:6">
      <c r="C120">
        <v>113</v>
      </c>
      <c r="D120">
        <v>450</v>
      </c>
      <c r="E120">
        <v>5714</v>
      </c>
      <c r="F120">
        <v>89</v>
      </c>
    </row>
    <row r="121" spans="3:6">
      <c r="C121">
        <v>114</v>
      </c>
      <c r="D121">
        <v>450</v>
      </c>
      <c r="E121">
        <v>5734</v>
      </c>
      <c r="F121">
        <v>89</v>
      </c>
    </row>
    <row r="122" spans="3:6">
      <c r="C122">
        <v>115</v>
      </c>
      <c r="D122">
        <v>450</v>
      </c>
      <c r="E122">
        <v>5734</v>
      </c>
      <c r="F122">
        <v>89</v>
      </c>
    </row>
    <row r="123" spans="3:6">
      <c r="C123">
        <v>116</v>
      </c>
      <c r="D123">
        <v>450</v>
      </c>
      <c r="E123">
        <v>9803</v>
      </c>
      <c r="F123">
        <v>89</v>
      </c>
    </row>
    <row r="124" spans="3:6">
      <c r="C124">
        <v>117</v>
      </c>
      <c r="D124">
        <v>450</v>
      </c>
      <c r="E124">
        <v>9803</v>
      </c>
      <c r="F124">
        <v>89</v>
      </c>
    </row>
    <row r="125" spans="3:6">
      <c r="C125">
        <v>118</v>
      </c>
      <c r="D125">
        <v>450</v>
      </c>
      <c r="E125">
        <v>9757</v>
      </c>
      <c r="F125">
        <v>89</v>
      </c>
    </row>
    <row r="126" spans="3:6">
      <c r="C126">
        <v>119</v>
      </c>
      <c r="D126">
        <v>450</v>
      </c>
      <c r="E126">
        <v>9757</v>
      </c>
      <c r="F126">
        <v>89</v>
      </c>
    </row>
    <row r="127" spans="3:6">
      <c r="C127">
        <v>120</v>
      </c>
      <c r="D127">
        <v>128</v>
      </c>
      <c r="E127">
        <v>3216</v>
      </c>
      <c r="F127">
        <v>8</v>
      </c>
    </row>
    <row r="128" spans="3:6">
      <c r="C128">
        <v>121</v>
      </c>
      <c r="D128">
        <v>128</v>
      </c>
      <c r="E128">
        <v>3216</v>
      </c>
      <c r="F128">
        <v>7</v>
      </c>
    </row>
    <row r="129" spans="3:6">
      <c r="C129">
        <v>122</v>
      </c>
      <c r="D129">
        <v>128</v>
      </c>
      <c r="E129">
        <v>5198</v>
      </c>
      <c r="F129">
        <v>5</v>
      </c>
    </row>
    <row r="130" spans="3:6">
      <c r="C130">
        <v>123</v>
      </c>
      <c r="D130">
        <v>128</v>
      </c>
      <c r="E130">
        <v>5198</v>
      </c>
      <c r="F130">
        <v>4</v>
      </c>
    </row>
    <row r="131" spans="3:6">
      <c r="C131">
        <v>124</v>
      </c>
      <c r="D131">
        <v>128</v>
      </c>
      <c r="E131">
        <v>1170</v>
      </c>
      <c r="F131">
        <v>18</v>
      </c>
    </row>
    <row r="132" spans="3:6">
      <c r="C132">
        <v>125</v>
      </c>
      <c r="D132">
        <v>128</v>
      </c>
      <c r="E132">
        <v>1170</v>
      </c>
      <c r="F132">
        <v>17</v>
      </c>
    </row>
    <row r="133" spans="3:6">
      <c r="C133">
        <v>126</v>
      </c>
      <c r="D133">
        <v>128</v>
      </c>
      <c r="E133">
        <v>2113</v>
      </c>
      <c r="F133">
        <v>12</v>
      </c>
    </row>
    <row r="134" spans="3:6">
      <c r="C134">
        <v>127</v>
      </c>
      <c r="D134">
        <v>128</v>
      </c>
      <c r="E134">
        <v>2113</v>
      </c>
      <c r="F134">
        <v>11</v>
      </c>
    </row>
    <row r="135" spans="3:6">
      <c r="C135">
        <v>128</v>
      </c>
      <c r="D135">
        <v>100</v>
      </c>
      <c r="E135">
        <v>166</v>
      </c>
      <c r="F135">
        <v>33</v>
      </c>
    </row>
    <row r="136" spans="3:6">
      <c r="C136">
        <v>129</v>
      </c>
      <c r="D136">
        <v>100</v>
      </c>
      <c r="E136">
        <v>166</v>
      </c>
      <c r="F136">
        <v>32</v>
      </c>
    </row>
    <row r="137" spans="3:6">
      <c r="C137">
        <v>130</v>
      </c>
      <c r="D137">
        <v>100</v>
      </c>
      <c r="E137">
        <v>166</v>
      </c>
      <c r="F137">
        <v>33</v>
      </c>
    </row>
    <row r="138" spans="3:6">
      <c r="C138">
        <v>131</v>
      </c>
      <c r="D138">
        <v>100</v>
      </c>
      <c r="E138">
        <v>166</v>
      </c>
      <c r="F138">
        <v>32</v>
      </c>
    </row>
    <row r="139" spans="3:6">
      <c r="C139">
        <v>132</v>
      </c>
      <c r="D139">
        <v>88</v>
      </c>
      <c r="E139">
        <v>146</v>
      </c>
      <c r="F139">
        <v>29</v>
      </c>
    </row>
    <row r="140" spans="3:6">
      <c r="C140">
        <v>133</v>
      </c>
      <c r="D140">
        <v>88</v>
      </c>
      <c r="E140">
        <v>146</v>
      </c>
      <c r="F140">
        <v>28</v>
      </c>
    </row>
    <row r="141" spans="3:6">
      <c r="C141">
        <v>134</v>
      </c>
      <c r="D141">
        <v>88</v>
      </c>
      <c r="E141">
        <v>146</v>
      </c>
      <c r="F141">
        <v>29</v>
      </c>
    </row>
    <row r="142" spans="3:6">
      <c r="C142">
        <v>135</v>
      </c>
      <c r="D142">
        <v>88</v>
      </c>
      <c r="E142">
        <v>146</v>
      </c>
      <c r="F142">
        <v>28</v>
      </c>
    </row>
    <row r="143" spans="3:6">
      <c r="C143">
        <v>136</v>
      </c>
      <c r="D143">
        <v>11</v>
      </c>
      <c r="E143">
        <v>20</v>
      </c>
      <c r="F143">
        <v>4</v>
      </c>
    </row>
    <row r="144" spans="3:6">
      <c r="C144">
        <v>137</v>
      </c>
      <c r="D144">
        <v>11</v>
      </c>
      <c r="E144">
        <v>20</v>
      </c>
      <c r="F144">
        <v>4</v>
      </c>
    </row>
    <row r="145" spans="3:6">
      <c r="C145">
        <v>138</v>
      </c>
      <c r="D145">
        <v>23</v>
      </c>
      <c r="E145">
        <v>71</v>
      </c>
      <c r="F145">
        <v>10</v>
      </c>
    </row>
    <row r="146" spans="3:6">
      <c r="C146">
        <v>139</v>
      </c>
      <c r="D146">
        <v>23</v>
      </c>
      <c r="E146">
        <v>71</v>
      </c>
      <c r="F146">
        <v>10</v>
      </c>
    </row>
    <row r="147" spans="3:6">
      <c r="C147">
        <v>140</v>
      </c>
      <c r="D147">
        <v>47</v>
      </c>
      <c r="E147">
        <v>236</v>
      </c>
      <c r="F147">
        <v>22</v>
      </c>
    </row>
    <row r="148" spans="3:6">
      <c r="C148">
        <v>141</v>
      </c>
      <c r="D148">
        <v>47</v>
      </c>
      <c r="E148">
        <v>236</v>
      </c>
      <c r="F148">
        <v>22</v>
      </c>
    </row>
    <row r="149" spans="3:6">
      <c r="C149">
        <v>142</v>
      </c>
      <c r="D149">
        <v>95</v>
      </c>
      <c r="E149">
        <v>755</v>
      </c>
      <c r="F149">
        <v>46</v>
      </c>
    </row>
    <row r="150" spans="3:6">
      <c r="C150">
        <v>143</v>
      </c>
      <c r="D150">
        <v>95</v>
      </c>
      <c r="E150">
        <v>755</v>
      </c>
      <c r="F150">
        <v>46</v>
      </c>
    </row>
    <row r="151" spans="3:6">
      <c r="C151">
        <v>144</v>
      </c>
      <c r="D151">
        <v>191</v>
      </c>
      <c r="E151">
        <v>2360</v>
      </c>
      <c r="F151">
        <v>94</v>
      </c>
    </row>
    <row r="152" spans="3:6">
      <c r="C152">
        <v>145</v>
      </c>
      <c r="D152">
        <v>191</v>
      </c>
      <c r="E152">
        <v>2360</v>
      </c>
      <c r="F152">
        <v>94</v>
      </c>
    </row>
    <row r="153" spans="3:6">
      <c r="C153">
        <v>146</v>
      </c>
      <c r="D153">
        <v>10000</v>
      </c>
      <c r="E153">
        <v>990000</v>
      </c>
      <c r="F153">
        <v>99</v>
      </c>
    </row>
    <row r="154" spans="3:6">
      <c r="C154">
        <v>147</v>
      </c>
      <c r="D154">
        <v>10000</v>
      </c>
      <c r="E154">
        <v>990000</v>
      </c>
      <c r="F154">
        <v>99</v>
      </c>
    </row>
    <row r="155" spans="3:6">
      <c r="C155">
        <v>148</v>
      </c>
      <c r="D155">
        <v>900</v>
      </c>
      <c r="E155">
        <v>26100</v>
      </c>
      <c r="F155">
        <v>29</v>
      </c>
    </row>
    <row r="156" spans="3:6">
      <c r="C156">
        <v>149</v>
      </c>
      <c r="D156">
        <v>900</v>
      </c>
      <c r="E156">
        <v>26100</v>
      </c>
      <c r="F156">
        <v>29</v>
      </c>
    </row>
    <row r="157" spans="3:6">
      <c r="C157">
        <v>150</v>
      </c>
      <c r="D157">
        <v>1600</v>
      </c>
      <c r="E157">
        <v>62400</v>
      </c>
      <c r="F157">
        <v>39</v>
      </c>
    </row>
    <row r="158" spans="3:6">
      <c r="C158">
        <v>151</v>
      </c>
      <c r="D158">
        <v>1600</v>
      </c>
      <c r="E158">
        <v>62400</v>
      </c>
      <c r="F158">
        <v>39</v>
      </c>
    </row>
    <row r="159" spans="3:6">
      <c r="C159">
        <v>152</v>
      </c>
      <c r="D159">
        <v>3600</v>
      </c>
      <c r="E159">
        <v>212400</v>
      </c>
      <c r="F159">
        <v>59</v>
      </c>
    </row>
    <row r="160" spans="3:6">
      <c r="C160">
        <v>153</v>
      </c>
      <c r="D160">
        <v>3600</v>
      </c>
      <c r="E160">
        <v>212400</v>
      </c>
      <c r="F160">
        <v>59</v>
      </c>
    </row>
    <row r="161" spans="3:6">
      <c r="C161">
        <v>154</v>
      </c>
      <c r="D161">
        <v>100</v>
      </c>
      <c r="E161">
        <v>1470</v>
      </c>
      <c r="F161">
        <v>9</v>
      </c>
    </row>
    <row r="162" spans="3:6">
      <c r="C162">
        <v>155</v>
      </c>
      <c r="D162">
        <v>100</v>
      </c>
      <c r="E162">
        <v>1470</v>
      </c>
      <c r="F162">
        <v>9</v>
      </c>
    </row>
    <row r="163" spans="3:6">
      <c r="C163">
        <v>156</v>
      </c>
      <c r="D163">
        <v>121</v>
      </c>
      <c r="E163">
        <v>1980</v>
      </c>
      <c r="F163">
        <v>10</v>
      </c>
    </row>
    <row r="164" spans="3:6">
      <c r="C164">
        <v>157</v>
      </c>
      <c r="D164">
        <v>121</v>
      </c>
      <c r="E164">
        <v>1980</v>
      </c>
      <c r="F164">
        <v>10</v>
      </c>
    </row>
    <row r="165" spans="3:6">
      <c r="C165">
        <v>158</v>
      </c>
      <c r="D165">
        <v>144</v>
      </c>
      <c r="E165">
        <v>2596</v>
      </c>
      <c r="F165">
        <v>11</v>
      </c>
    </row>
    <row r="166" spans="3:6">
      <c r="C166">
        <v>159</v>
      </c>
      <c r="D166">
        <v>144</v>
      </c>
      <c r="E166">
        <v>2596</v>
      </c>
      <c r="F166">
        <v>11</v>
      </c>
    </row>
    <row r="167" spans="3:6">
      <c r="C167">
        <v>160</v>
      </c>
      <c r="D167">
        <v>169</v>
      </c>
      <c r="E167">
        <v>3328</v>
      </c>
      <c r="F167">
        <v>12</v>
      </c>
    </row>
    <row r="168" spans="3:6">
      <c r="C168">
        <v>161</v>
      </c>
      <c r="D168">
        <v>169</v>
      </c>
      <c r="E168">
        <v>3328</v>
      </c>
      <c r="F168">
        <v>12</v>
      </c>
    </row>
    <row r="169" spans="3:6">
      <c r="C169">
        <v>162</v>
      </c>
      <c r="D169">
        <v>196</v>
      </c>
      <c r="E169">
        <v>4186</v>
      </c>
      <c r="F169">
        <v>13</v>
      </c>
    </row>
    <row r="170" spans="3:6">
      <c r="C170">
        <v>163</v>
      </c>
      <c r="D170">
        <v>196</v>
      </c>
      <c r="E170">
        <v>4186</v>
      </c>
      <c r="F170">
        <v>13</v>
      </c>
    </row>
    <row r="171" spans="3:6">
      <c r="C171">
        <v>164</v>
      </c>
      <c r="D171">
        <v>225</v>
      </c>
      <c r="E171">
        <v>5180</v>
      </c>
      <c r="F171">
        <v>14</v>
      </c>
    </row>
    <row r="172" spans="3:6">
      <c r="C172">
        <v>165</v>
      </c>
      <c r="D172">
        <v>225</v>
      </c>
      <c r="E172">
        <v>5180</v>
      </c>
      <c r="F172">
        <v>14</v>
      </c>
    </row>
    <row r="173" spans="3:6">
      <c r="C173">
        <v>166</v>
      </c>
      <c r="D173">
        <v>256</v>
      </c>
      <c r="E173">
        <v>6320</v>
      </c>
      <c r="F173">
        <v>15</v>
      </c>
    </row>
    <row r="174" spans="3:6">
      <c r="C174">
        <v>167</v>
      </c>
      <c r="D174">
        <v>256</v>
      </c>
      <c r="E174">
        <v>6320</v>
      </c>
      <c r="F174">
        <v>15</v>
      </c>
    </row>
    <row r="175" spans="3:6">
      <c r="C175">
        <v>168</v>
      </c>
      <c r="D175">
        <v>25</v>
      </c>
      <c r="E175">
        <v>160</v>
      </c>
      <c r="F175">
        <v>4</v>
      </c>
    </row>
    <row r="176" spans="3:6">
      <c r="C176">
        <v>169</v>
      </c>
      <c r="D176">
        <v>25</v>
      </c>
      <c r="E176">
        <v>160</v>
      </c>
      <c r="F176">
        <v>4</v>
      </c>
    </row>
    <row r="177" spans="3:6">
      <c r="C177">
        <v>170</v>
      </c>
      <c r="D177">
        <v>36</v>
      </c>
      <c r="E177">
        <v>290</v>
      </c>
      <c r="F177">
        <v>5</v>
      </c>
    </row>
    <row r="178" spans="3:6">
      <c r="C178">
        <v>171</v>
      </c>
      <c r="D178">
        <v>36</v>
      </c>
      <c r="E178">
        <v>290</v>
      </c>
      <c r="F178">
        <v>5</v>
      </c>
    </row>
    <row r="179" spans="3:6">
      <c r="C179">
        <v>172</v>
      </c>
      <c r="D179">
        <v>49</v>
      </c>
      <c r="E179">
        <v>476</v>
      </c>
      <c r="F179">
        <v>6</v>
      </c>
    </row>
    <row r="180" spans="3:6">
      <c r="C180">
        <v>173</v>
      </c>
      <c r="D180">
        <v>49</v>
      </c>
      <c r="E180">
        <v>476</v>
      </c>
      <c r="F180">
        <v>6</v>
      </c>
    </row>
    <row r="181" spans="3:6">
      <c r="C181">
        <v>174</v>
      </c>
      <c r="D181">
        <v>96</v>
      </c>
      <c r="E181">
        <v>1368</v>
      </c>
      <c r="F181">
        <v>8</v>
      </c>
    </row>
    <row r="182" spans="3:6">
      <c r="C182">
        <v>175</v>
      </c>
      <c r="D182">
        <v>96</v>
      </c>
      <c r="E182">
        <v>1368</v>
      </c>
      <c r="F182">
        <v>7</v>
      </c>
    </row>
    <row r="183" spans="3:6">
      <c r="C183">
        <v>176</v>
      </c>
      <c r="D183">
        <v>64</v>
      </c>
      <c r="E183">
        <v>728</v>
      </c>
      <c r="F183">
        <v>7</v>
      </c>
    </row>
    <row r="184" spans="3:6">
      <c r="C184">
        <v>177</v>
      </c>
      <c r="D184">
        <v>64</v>
      </c>
      <c r="E184">
        <v>728</v>
      </c>
      <c r="F184">
        <v>7</v>
      </c>
    </row>
    <row r="185" spans="3:6">
      <c r="C185">
        <v>178</v>
      </c>
      <c r="D185">
        <v>81</v>
      </c>
      <c r="E185">
        <v>1056</v>
      </c>
      <c r="F185">
        <v>8</v>
      </c>
    </row>
    <row r="186" spans="3:6">
      <c r="C186">
        <v>179</v>
      </c>
      <c r="D186">
        <v>81</v>
      </c>
      <c r="E186">
        <v>1056</v>
      </c>
      <c r="F186">
        <v>8</v>
      </c>
    </row>
    <row r="187" spans="3:6">
      <c r="C187">
        <v>180</v>
      </c>
      <c r="D187">
        <v>385</v>
      </c>
      <c r="E187">
        <v>19095</v>
      </c>
      <c r="F187">
        <v>41</v>
      </c>
    </row>
    <row r="188" spans="3:6">
      <c r="C188">
        <v>181</v>
      </c>
      <c r="D188">
        <v>385</v>
      </c>
      <c r="E188">
        <v>19095</v>
      </c>
      <c r="F188">
        <v>40</v>
      </c>
    </row>
    <row r="189" spans="3:6">
      <c r="C189">
        <v>182</v>
      </c>
      <c r="D189">
        <v>352</v>
      </c>
      <c r="E189">
        <v>14612</v>
      </c>
      <c r="F189">
        <v>39</v>
      </c>
    </row>
    <row r="190" spans="3:6">
      <c r="C190">
        <v>183</v>
      </c>
      <c r="D190">
        <v>352</v>
      </c>
      <c r="E190">
        <v>14612</v>
      </c>
      <c r="F190">
        <v>38</v>
      </c>
    </row>
    <row r="191" spans="3:6">
      <c r="C191">
        <v>184</v>
      </c>
      <c r="D191">
        <v>2368</v>
      </c>
      <c r="E191">
        <v>110871</v>
      </c>
      <c r="F191">
        <v>152</v>
      </c>
    </row>
    <row r="192" spans="3:6">
      <c r="C192">
        <v>185</v>
      </c>
      <c r="D192">
        <v>2368</v>
      </c>
      <c r="E192">
        <v>110871</v>
      </c>
      <c r="F192">
        <v>151</v>
      </c>
    </row>
    <row r="193" spans="3:6">
      <c r="C193">
        <v>186</v>
      </c>
      <c r="D193">
        <v>2464</v>
      </c>
      <c r="E193">
        <v>111742</v>
      </c>
      <c r="F193">
        <v>170</v>
      </c>
    </row>
    <row r="194" spans="3:6">
      <c r="C194">
        <v>187</v>
      </c>
      <c r="D194">
        <v>2464</v>
      </c>
      <c r="E194">
        <v>111742</v>
      </c>
      <c r="F194">
        <v>169</v>
      </c>
    </row>
    <row r="195" spans="3:6">
      <c r="C195">
        <v>188</v>
      </c>
      <c r="D195">
        <v>4730</v>
      </c>
      <c r="E195">
        <v>286722</v>
      </c>
      <c r="F195">
        <v>296</v>
      </c>
    </row>
    <row r="196" spans="3:6">
      <c r="C196">
        <v>189</v>
      </c>
      <c r="D196">
        <v>4730</v>
      </c>
      <c r="E196">
        <v>286722</v>
      </c>
      <c r="F196">
        <v>295</v>
      </c>
    </row>
    <row r="197" spans="3:6">
      <c r="C197">
        <v>190</v>
      </c>
      <c r="D197">
        <v>5231</v>
      </c>
      <c r="E197">
        <v>294902</v>
      </c>
      <c r="F197">
        <v>341</v>
      </c>
    </row>
    <row r="198" spans="3:6">
      <c r="C198">
        <v>191</v>
      </c>
      <c r="D198">
        <v>5231</v>
      </c>
      <c r="E198">
        <v>294902</v>
      </c>
      <c r="F198">
        <v>340</v>
      </c>
    </row>
    <row r="199" spans="3:6">
      <c r="C199">
        <v>192</v>
      </c>
      <c r="D199">
        <v>905</v>
      </c>
      <c r="E199">
        <v>43081</v>
      </c>
      <c r="F199">
        <v>79</v>
      </c>
    </row>
    <row r="200" spans="3:6">
      <c r="C200">
        <v>193</v>
      </c>
      <c r="D200">
        <v>905</v>
      </c>
      <c r="E200">
        <v>43081</v>
      </c>
      <c r="F200">
        <v>78</v>
      </c>
    </row>
    <row r="201" spans="3:6">
      <c r="C201">
        <v>194</v>
      </c>
      <c r="D201">
        <v>947</v>
      </c>
      <c r="E201">
        <v>43571</v>
      </c>
      <c r="F201">
        <v>85</v>
      </c>
    </row>
    <row r="202" spans="3:6">
      <c r="C202">
        <v>195</v>
      </c>
      <c r="D202">
        <v>947</v>
      </c>
      <c r="E202">
        <v>43571</v>
      </c>
      <c r="F202">
        <v>84</v>
      </c>
    </row>
    <row r="203" spans="3:6">
      <c r="C203">
        <v>196</v>
      </c>
      <c r="D203">
        <v>1809</v>
      </c>
      <c r="E203">
        <v>103368</v>
      </c>
      <c r="F203">
        <v>138</v>
      </c>
    </row>
    <row r="204" spans="3:6">
      <c r="C204">
        <v>197</v>
      </c>
      <c r="D204">
        <v>1809</v>
      </c>
      <c r="E204">
        <v>103368</v>
      </c>
      <c r="F204">
        <v>137</v>
      </c>
    </row>
    <row r="205" spans="3:6">
      <c r="C205">
        <v>198</v>
      </c>
      <c r="D205">
        <v>1870</v>
      </c>
      <c r="E205">
        <v>104176</v>
      </c>
      <c r="F205">
        <v>150</v>
      </c>
    </row>
    <row r="206" spans="3:6">
      <c r="C206">
        <v>199</v>
      </c>
      <c r="D206">
        <v>1870</v>
      </c>
      <c r="E206">
        <v>104176</v>
      </c>
      <c r="F206">
        <v>149</v>
      </c>
    </row>
    <row r="207" spans="3:6">
      <c r="C207">
        <v>200</v>
      </c>
      <c r="D207">
        <v>701</v>
      </c>
      <c r="E207">
        <v>6772</v>
      </c>
      <c r="F207">
        <v>190</v>
      </c>
    </row>
    <row r="208" spans="3:6">
      <c r="C208">
        <v>201</v>
      </c>
      <c r="D208">
        <v>701</v>
      </c>
      <c r="E208">
        <v>6772</v>
      </c>
      <c r="F208">
        <v>189</v>
      </c>
    </row>
    <row r="209" spans="3:6">
      <c r="C209">
        <v>202</v>
      </c>
      <c r="D209">
        <v>16</v>
      </c>
      <c r="E209">
        <v>24</v>
      </c>
      <c r="F209">
        <v>7</v>
      </c>
    </row>
    <row r="210" spans="3:6">
      <c r="C210">
        <v>203</v>
      </c>
      <c r="D210">
        <v>16</v>
      </c>
      <c r="E210">
        <v>24</v>
      </c>
      <c r="F210">
        <v>7</v>
      </c>
    </row>
    <row r="211" spans="3:6">
      <c r="C211">
        <v>204</v>
      </c>
      <c r="D211">
        <v>16</v>
      </c>
      <c r="E211">
        <v>24</v>
      </c>
      <c r="F211">
        <v>6</v>
      </c>
    </row>
    <row r="212" spans="3:6">
      <c r="C212">
        <v>205</v>
      </c>
      <c r="D212">
        <v>16</v>
      </c>
      <c r="E212">
        <v>24</v>
      </c>
      <c r="F212">
        <v>6</v>
      </c>
    </row>
    <row r="213" spans="3:6">
      <c r="C213">
        <v>206</v>
      </c>
      <c r="D213">
        <v>16</v>
      </c>
      <c r="E213">
        <v>24</v>
      </c>
      <c r="F213">
        <v>7</v>
      </c>
    </row>
    <row r="214" spans="3:6">
      <c r="C214">
        <v>207</v>
      </c>
      <c r="D214">
        <v>100</v>
      </c>
      <c r="E214">
        <v>180</v>
      </c>
      <c r="F214">
        <v>48</v>
      </c>
    </row>
    <row r="215" spans="3:6">
      <c r="C215">
        <v>208</v>
      </c>
      <c r="D215">
        <v>100</v>
      </c>
      <c r="E215">
        <v>180</v>
      </c>
      <c r="F215">
        <v>49</v>
      </c>
    </row>
    <row r="216" spans="3:6">
      <c r="C216">
        <v>209</v>
      </c>
      <c r="D216">
        <v>100</v>
      </c>
      <c r="E216">
        <v>180</v>
      </c>
      <c r="F216">
        <v>49</v>
      </c>
    </row>
    <row r="217" spans="3:6">
      <c r="C217">
        <v>210</v>
      </c>
      <c r="D217">
        <v>100</v>
      </c>
      <c r="E217">
        <v>180</v>
      </c>
      <c r="F217">
        <v>48</v>
      </c>
    </row>
    <row r="218" spans="3:6">
      <c r="C218">
        <v>211</v>
      </c>
      <c r="D218">
        <v>400</v>
      </c>
      <c r="E218">
        <v>760</v>
      </c>
      <c r="F218">
        <v>198</v>
      </c>
    </row>
    <row r="219" spans="3:6">
      <c r="C219">
        <v>212</v>
      </c>
      <c r="D219">
        <v>400</v>
      </c>
      <c r="E219">
        <v>760</v>
      </c>
      <c r="F219">
        <v>199</v>
      </c>
    </row>
    <row r="220" spans="3:6">
      <c r="C220">
        <v>213</v>
      </c>
      <c r="D220">
        <v>400</v>
      </c>
      <c r="E220">
        <v>760</v>
      </c>
      <c r="F220">
        <v>198</v>
      </c>
    </row>
    <row r="221" spans="3:6">
      <c r="C221">
        <v>214</v>
      </c>
      <c r="D221">
        <v>400</v>
      </c>
      <c r="E221">
        <v>760</v>
      </c>
      <c r="F221">
        <v>199</v>
      </c>
    </row>
    <row r="222" spans="3:6">
      <c r="C222">
        <v>215</v>
      </c>
      <c r="D222">
        <v>900</v>
      </c>
      <c r="E222">
        <v>1740</v>
      </c>
      <c r="F222">
        <v>449</v>
      </c>
    </row>
    <row r="223" spans="3:6">
      <c r="C223">
        <v>216</v>
      </c>
      <c r="D223">
        <v>900</v>
      </c>
      <c r="E223">
        <v>1740</v>
      </c>
      <c r="F223">
        <v>448</v>
      </c>
    </row>
    <row r="224" spans="3:6">
      <c r="C224">
        <v>217</v>
      </c>
      <c r="D224">
        <v>900</v>
      </c>
      <c r="E224">
        <v>1740</v>
      </c>
      <c r="F224">
        <v>449</v>
      </c>
    </row>
    <row r="225" spans="3:6">
      <c r="C225">
        <v>218</v>
      </c>
      <c r="D225">
        <v>900</v>
      </c>
      <c r="E225">
        <v>1740</v>
      </c>
      <c r="F225">
        <v>448</v>
      </c>
    </row>
    <row r="226" spans="3:6">
      <c r="C226">
        <v>219</v>
      </c>
      <c r="D226">
        <v>1600</v>
      </c>
      <c r="E226">
        <v>3120</v>
      </c>
      <c r="F226">
        <v>799</v>
      </c>
    </row>
    <row r="227" spans="3:6">
      <c r="C227">
        <v>220</v>
      </c>
      <c r="D227">
        <v>1600</v>
      </c>
      <c r="E227">
        <v>3120</v>
      </c>
      <c r="F227">
        <v>799</v>
      </c>
    </row>
    <row r="228" spans="3:6">
      <c r="C228">
        <v>221</v>
      </c>
      <c r="D228">
        <v>1600</v>
      </c>
      <c r="E228">
        <v>3120</v>
      </c>
      <c r="F228">
        <v>798</v>
      </c>
    </row>
    <row r="229" spans="3:6">
      <c r="C229">
        <v>222</v>
      </c>
      <c r="D229">
        <v>1600</v>
      </c>
      <c r="E229">
        <v>3120</v>
      </c>
      <c r="F229">
        <v>798</v>
      </c>
    </row>
    <row r="230" spans="3:6">
      <c r="C230">
        <v>223</v>
      </c>
      <c r="D230">
        <v>2500</v>
      </c>
      <c r="E230">
        <v>4900</v>
      </c>
      <c r="F230">
        <v>1249</v>
      </c>
    </row>
    <row r="231" spans="3:6">
      <c r="C231">
        <v>224</v>
      </c>
      <c r="D231">
        <v>2500</v>
      </c>
      <c r="E231">
        <v>4900</v>
      </c>
      <c r="F231">
        <v>1248</v>
      </c>
    </row>
    <row r="232" spans="3:6">
      <c r="C232">
        <v>225</v>
      </c>
      <c r="D232">
        <v>2500</v>
      </c>
      <c r="E232">
        <v>4900</v>
      </c>
      <c r="F232">
        <v>1249</v>
      </c>
    </row>
    <row r="233" spans="3:6">
      <c r="C233">
        <v>226</v>
      </c>
      <c r="D233">
        <v>2500</v>
      </c>
      <c r="E233">
        <v>4900</v>
      </c>
      <c r="F233">
        <v>1248</v>
      </c>
    </row>
    <row r="234" spans="3:6">
      <c r="C234">
        <v>227</v>
      </c>
      <c r="D234">
        <v>3600</v>
      </c>
      <c r="E234">
        <v>7080</v>
      </c>
      <c r="F234">
        <v>1799</v>
      </c>
    </row>
    <row r="235" spans="3:6">
      <c r="C235">
        <v>228</v>
      </c>
      <c r="D235">
        <v>3600</v>
      </c>
      <c r="E235">
        <v>7080</v>
      </c>
      <c r="F235">
        <v>1798</v>
      </c>
    </row>
    <row r="236" spans="3:6">
      <c r="C236">
        <v>229</v>
      </c>
      <c r="D236">
        <v>3600</v>
      </c>
      <c r="E236">
        <v>7080</v>
      </c>
      <c r="F236">
        <v>1798</v>
      </c>
    </row>
    <row r="237" spans="3:6">
      <c r="C237">
        <v>230</v>
      </c>
      <c r="D237">
        <v>3600</v>
      </c>
      <c r="E237">
        <v>7080</v>
      </c>
      <c r="F237">
        <v>1799</v>
      </c>
    </row>
    <row r="238" spans="3:6">
      <c r="C238">
        <v>231</v>
      </c>
      <c r="D238">
        <v>4900</v>
      </c>
      <c r="E238">
        <v>9660</v>
      </c>
      <c r="F238">
        <v>2449</v>
      </c>
    </row>
    <row r="239" spans="3:6">
      <c r="C239">
        <v>232</v>
      </c>
      <c r="D239">
        <v>4900</v>
      </c>
      <c r="E239">
        <v>9660</v>
      </c>
      <c r="F239">
        <v>2448</v>
      </c>
    </row>
    <row r="240" spans="3:6">
      <c r="C240">
        <v>233</v>
      </c>
      <c r="D240">
        <v>4900</v>
      </c>
      <c r="E240">
        <v>9660</v>
      </c>
      <c r="F240">
        <v>2448</v>
      </c>
    </row>
    <row r="241" spans="3:6">
      <c r="C241">
        <v>234</v>
      </c>
      <c r="D241">
        <v>4900</v>
      </c>
      <c r="E241">
        <v>9660</v>
      </c>
      <c r="F241">
        <v>2449</v>
      </c>
    </row>
    <row r="242" spans="3:6">
      <c r="C242">
        <v>235</v>
      </c>
      <c r="D242">
        <v>6400</v>
      </c>
      <c r="E242">
        <v>12640</v>
      </c>
      <c r="F242">
        <v>3199</v>
      </c>
    </row>
    <row r="243" spans="3:6">
      <c r="C243">
        <v>236</v>
      </c>
      <c r="D243">
        <v>6400</v>
      </c>
      <c r="E243">
        <v>12640</v>
      </c>
      <c r="F243">
        <v>3198</v>
      </c>
    </row>
    <row r="244" spans="3:6">
      <c r="C244">
        <v>237</v>
      </c>
      <c r="D244">
        <v>6400</v>
      </c>
      <c r="E244">
        <v>12640</v>
      </c>
      <c r="F244">
        <v>3199</v>
      </c>
    </row>
    <row r="245" spans="3:6">
      <c r="C245">
        <v>238</v>
      </c>
      <c r="D245">
        <v>6400</v>
      </c>
      <c r="E245">
        <v>12640</v>
      </c>
      <c r="F245">
        <v>3198</v>
      </c>
    </row>
    <row r="246" spans="3:6">
      <c r="C246">
        <v>239</v>
      </c>
      <c r="D246">
        <v>8100</v>
      </c>
      <c r="E246">
        <v>16020</v>
      </c>
      <c r="F246">
        <v>4048</v>
      </c>
    </row>
    <row r="247" spans="3:6">
      <c r="C247">
        <v>240</v>
      </c>
      <c r="D247">
        <v>8100</v>
      </c>
      <c r="E247">
        <v>16020</v>
      </c>
      <c r="F247">
        <v>4049</v>
      </c>
    </row>
    <row r="248" spans="3:6">
      <c r="C248">
        <v>241</v>
      </c>
      <c r="D248">
        <v>8100</v>
      </c>
      <c r="E248">
        <v>16020</v>
      </c>
      <c r="F248">
        <v>4048</v>
      </c>
    </row>
    <row r="249" spans="3:6">
      <c r="C249">
        <v>242</v>
      </c>
      <c r="D249">
        <v>8100</v>
      </c>
      <c r="E249">
        <v>16020</v>
      </c>
      <c r="F249">
        <v>4049</v>
      </c>
    </row>
    <row r="250" spans="3:6">
      <c r="C250">
        <v>243</v>
      </c>
      <c r="D250">
        <v>10000</v>
      </c>
      <c r="E250">
        <v>19800</v>
      </c>
      <c r="F250">
        <v>4998</v>
      </c>
    </row>
    <row r="251" spans="3:6">
      <c r="C251">
        <v>244</v>
      </c>
      <c r="D251">
        <v>10000</v>
      </c>
      <c r="E251">
        <v>19800</v>
      </c>
      <c r="F251">
        <v>4999</v>
      </c>
    </row>
    <row r="252" spans="3:6">
      <c r="C252">
        <v>245</v>
      </c>
      <c r="D252">
        <v>10000</v>
      </c>
      <c r="E252">
        <v>19800</v>
      </c>
      <c r="F252">
        <v>4998</v>
      </c>
    </row>
    <row r="253" spans="3:6">
      <c r="C253">
        <v>246</v>
      </c>
      <c r="D253">
        <v>10000</v>
      </c>
      <c r="E253">
        <v>19800</v>
      </c>
      <c r="F253">
        <v>4999</v>
      </c>
    </row>
    <row r="254" spans="3:6">
      <c r="C254">
        <v>247</v>
      </c>
      <c r="D254">
        <v>40000</v>
      </c>
      <c r="E254">
        <v>79600</v>
      </c>
      <c r="F254">
        <v>19998</v>
      </c>
    </row>
    <row r="255" spans="3:6">
      <c r="C255">
        <v>248</v>
      </c>
      <c r="D255">
        <v>40000</v>
      </c>
      <c r="E255">
        <v>79600</v>
      </c>
      <c r="F255">
        <v>19999</v>
      </c>
    </row>
    <row r="256" spans="3:6">
      <c r="C256">
        <v>249</v>
      </c>
      <c r="D256">
        <v>40000</v>
      </c>
      <c r="E256">
        <v>79600</v>
      </c>
      <c r="F256">
        <v>19999</v>
      </c>
    </row>
    <row r="257" spans="3:6">
      <c r="C257">
        <v>250</v>
      </c>
      <c r="D257">
        <v>40000</v>
      </c>
      <c r="E257">
        <v>79600</v>
      </c>
      <c r="F257">
        <v>19998</v>
      </c>
    </row>
    <row r="258" spans="3:6">
      <c r="C258">
        <v>251</v>
      </c>
      <c r="D258">
        <v>21</v>
      </c>
      <c r="E258">
        <v>28</v>
      </c>
      <c r="F258">
        <v>9</v>
      </c>
    </row>
    <row r="259" spans="3:6">
      <c r="C259">
        <v>252</v>
      </c>
      <c r="D259">
        <v>36</v>
      </c>
      <c r="E259">
        <v>51</v>
      </c>
      <c r="F259">
        <v>15</v>
      </c>
    </row>
    <row r="260" spans="3:6">
      <c r="C260">
        <v>253</v>
      </c>
      <c r="D260">
        <v>14</v>
      </c>
      <c r="E260">
        <v>18</v>
      </c>
      <c r="F260">
        <v>6</v>
      </c>
    </row>
    <row r="261" spans="3:6">
      <c r="C261">
        <v>254</v>
      </c>
      <c r="D261">
        <v>24</v>
      </c>
      <c r="E261">
        <v>33</v>
      </c>
      <c r="F261">
        <v>10</v>
      </c>
    </row>
    <row r="262" spans="3:6">
      <c r="C262">
        <v>255</v>
      </c>
      <c r="D262">
        <v>6</v>
      </c>
      <c r="E262">
        <v>9</v>
      </c>
      <c r="F262">
        <v>2</v>
      </c>
    </row>
    <row r="263" spans="3:6">
      <c r="C263">
        <v>256</v>
      </c>
      <c r="D263">
        <v>7</v>
      </c>
      <c r="E263">
        <v>7</v>
      </c>
      <c r="F263">
        <v>3</v>
      </c>
    </row>
    <row r="264" spans="3:6">
      <c r="C264">
        <v>257</v>
      </c>
      <c r="D264">
        <v>64</v>
      </c>
      <c r="E264">
        <v>95</v>
      </c>
      <c r="F264">
        <v>26</v>
      </c>
    </row>
    <row r="265" spans="3:6">
      <c r="C265">
        <v>258</v>
      </c>
      <c r="D265">
        <v>79</v>
      </c>
      <c r="E265">
        <v>118</v>
      </c>
      <c r="F265">
        <v>32</v>
      </c>
    </row>
    <row r="266" spans="3:6">
      <c r="C266">
        <v>259</v>
      </c>
      <c r="D266">
        <v>94</v>
      </c>
      <c r="E266">
        <v>141</v>
      </c>
      <c r="F266">
        <v>38</v>
      </c>
    </row>
    <row r="267" spans="3:6">
      <c r="C267">
        <v>260</v>
      </c>
      <c r="D267">
        <v>109</v>
      </c>
      <c r="E267">
        <v>164</v>
      </c>
      <c r="F267">
        <v>44</v>
      </c>
    </row>
    <row r="268" spans="3:6">
      <c r="C268">
        <v>261</v>
      </c>
      <c r="D268">
        <v>124</v>
      </c>
      <c r="E268">
        <v>187</v>
      </c>
      <c r="F268">
        <v>50</v>
      </c>
    </row>
    <row r="269" spans="3:6">
      <c r="C269">
        <v>262</v>
      </c>
      <c r="D269">
        <v>139</v>
      </c>
      <c r="E269">
        <v>210</v>
      </c>
      <c r="F269">
        <v>56</v>
      </c>
    </row>
    <row r="270" spans="3:6">
      <c r="C270">
        <v>263</v>
      </c>
      <c r="D270">
        <v>154</v>
      </c>
      <c r="E270">
        <v>233</v>
      </c>
      <c r="F270">
        <v>62</v>
      </c>
    </row>
    <row r="271" spans="3:6">
      <c r="C271">
        <v>264</v>
      </c>
      <c r="D271">
        <v>169</v>
      </c>
      <c r="E271">
        <v>256</v>
      </c>
      <c r="F271">
        <v>68</v>
      </c>
    </row>
    <row r="272" spans="3:6">
      <c r="C272">
        <v>265</v>
      </c>
      <c r="D272">
        <v>184</v>
      </c>
      <c r="E272">
        <v>279</v>
      </c>
      <c r="F272">
        <v>74</v>
      </c>
    </row>
    <row r="273" spans="3:6">
      <c r="C273">
        <v>266</v>
      </c>
      <c r="D273">
        <v>199</v>
      </c>
      <c r="E273">
        <v>302</v>
      </c>
      <c r="F273">
        <v>80</v>
      </c>
    </row>
    <row r="274" spans="3:6">
      <c r="C274">
        <v>267</v>
      </c>
      <c r="D274">
        <v>214</v>
      </c>
      <c r="E274">
        <v>325</v>
      </c>
      <c r="F274">
        <v>86</v>
      </c>
    </row>
    <row r="275" spans="3:6">
      <c r="C275">
        <v>268</v>
      </c>
      <c r="D275">
        <v>229</v>
      </c>
      <c r="E275">
        <v>348</v>
      </c>
      <c r="F275">
        <v>92</v>
      </c>
    </row>
    <row r="276" spans="3:6">
      <c r="C276">
        <v>269</v>
      </c>
      <c r="D276">
        <v>244</v>
      </c>
      <c r="E276">
        <v>371</v>
      </c>
      <c r="F276">
        <v>98</v>
      </c>
    </row>
    <row r="277" spans="3:6">
      <c r="C277">
        <v>270</v>
      </c>
      <c r="D277">
        <v>259</v>
      </c>
      <c r="E277">
        <v>394</v>
      </c>
      <c r="F277">
        <v>104</v>
      </c>
    </row>
    <row r="278" spans="3:6">
      <c r="C278">
        <v>271</v>
      </c>
      <c r="D278">
        <v>274</v>
      </c>
      <c r="E278">
        <v>417</v>
      </c>
      <c r="F278">
        <v>110</v>
      </c>
    </row>
    <row r="279" spans="3:6">
      <c r="C279">
        <v>272</v>
      </c>
      <c r="D279">
        <v>289</v>
      </c>
      <c r="E279">
        <v>440</v>
      </c>
      <c r="F279">
        <v>116</v>
      </c>
    </row>
    <row r="280" spans="3:6">
      <c r="C280">
        <v>273</v>
      </c>
      <c r="D280">
        <v>304</v>
      </c>
      <c r="E280">
        <v>463</v>
      </c>
      <c r="F280">
        <v>122</v>
      </c>
    </row>
    <row r="281" spans="3:6">
      <c r="C281">
        <v>274</v>
      </c>
      <c r="D281">
        <v>64</v>
      </c>
      <c r="E281">
        <v>728</v>
      </c>
      <c r="F281">
        <v>7</v>
      </c>
    </row>
    <row r="282" spans="3:6">
      <c r="C282">
        <v>275</v>
      </c>
      <c r="D282">
        <v>64</v>
      </c>
      <c r="E282">
        <v>728</v>
      </c>
      <c r="F282">
        <v>7</v>
      </c>
    </row>
    <row r="283" spans="3:6">
      <c r="C283">
        <v>276</v>
      </c>
      <c r="D283">
        <v>64</v>
      </c>
      <c r="E283">
        <v>728</v>
      </c>
      <c r="F283">
        <v>7</v>
      </c>
    </row>
    <row r="284" spans="3:6">
      <c r="C284">
        <v>277</v>
      </c>
      <c r="D284">
        <v>64</v>
      </c>
      <c r="E284">
        <v>728</v>
      </c>
      <c r="F284">
        <v>7</v>
      </c>
    </row>
    <row r="285" spans="3:6">
      <c r="C285">
        <v>278</v>
      </c>
      <c r="D285">
        <v>100</v>
      </c>
      <c r="E285">
        <v>1470</v>
      </c>
      <c r="F285">
        <v>9</v>
      </c>
    </row>
    <row r="286" spans="3:6">
      <c r="C286">
        <v>279</v>
      </c>
      <c r="D286">
        <v>100</v>
      </c>
      <c r="E286">
        <v>1470</v>
      </c>
      <c r="F286">
        <v>9</v>
      </c>
    </row>
    <row r="287" spans="3:6">
      <c r="C287">
        <v>280</v>
      </c>
      <c r="D287">
        <v>100</v>
      </c>
      <c r="E287">
        <v>1470</v>
      </c>
      <c r="F287">
        <v>9</v>
      </c>
    </row>
    <row r="288" spans="3:6">
      <c r="C288">
        <v>281</v>
      </c>
      <c r="D288">
        <v>100</v>
      </c>
      <c r="E288">
        <v>1470</v>
      </c>
      <c r="F288">
        <v>9</v>
      </c>
    </row>
    <row r="289" spans="3:6">
      <c r="C289">
        <v>282</v>
      </c>
      <c r="D289">
        <v>400</v>
      </c>
      <c r="E289">
        <v>12540</v>
      </c>
      <c r="F289">
        <v>19</v>
      </c>
    </row>
    <row r="290" spans="3:6">
      <c r="C290">
        <v>283</v>
      </c>
      <c r="D290">
        <v>400</v>
      </c>
      <c r="E290">
        <v>12540</v>
      </c>
      <c r="F290">
        <v>19</v>
      </c>
    </row>
    <row r="291" spans="3:6">
      <c r="C291">
        <v>284</v>
      </c>
      <c r="D291">
        <v>400</v>
      </c>
      <c r="E291">
        <v>12540</v>
      </c>
      <c r="F291">
        <v>19</v>
      </c>
    </row>
    <row r="292" spans="3:6">
      <c r="C292">
        <v>285</v>
      </c>
      <c r="D292">
        <v>400</v>
      </c>
      <c r="E292">
        <v>12540</v>
      </c>
      <c r="F292">
        <v>19</v>
      </c>
    </row>
    <row r="293" spans="3:6">
      <c r="C293">
        <v>286</v>
      </c>
      <c r="D293">
        <v>900</v>
      </c>
      <c r="E293">
        <v>43210</v>
      </c>
      <c r="F293">
        <v>29</v>
      </c>
    </row>
    <row r="294" spans="3:6">
      <c r="C294">
        <v>287</v>
      </c>
      <c r="D294">
        <v>900</v>
      </c>
      <c r="E294">
        <v>43210</v>
      </c>
      <c r="F294">
        <v>29</v>
      </c>
    </row>
    <row r="295" spans="3:6">
      <c r="C295">
        <v>288</v>
      </c>
      <c r="D295">
        <v>900</v>
      </c>
      <c r="E295">
        <v>43210</v>
      </c>
      <c r="F295">
        <v>29</v>
      </c>
    </row>
    <row r="296" spans="3:6">
      <c r="C296">
        <v>289</v>
      </c>
      <c r="D296">
        <v>900</v>
      </c>
      <c r="E296">
        <v>43210</v>
      </c>
      <c r="F296">
        <v>29</v>
      </c>
    </row>
    <row r="297" spans="3:6">
      <c r="C297">
        <v>290</v>
      </c>
      <c r="D297">
        <v>1600</v>
      </c>
      <c r="E297">
        <v>103480</v>
      </c>
      <c r="F297">
        <v>39</v>
      </c>
    </row>
    <row r="298" spans="3:6">
      <c r="C298">
        <v>291</v>
      </c>
      <c r="D298">
        <v>1600</v>
      </c>
      <c r="E298">
        <v>103480</v>
      </c>
      <c r="F298">
        <v>39</v>
      </c>
    </row>
    <row r="299" spans="3:6">
      <c r="C299">
        <v>292</v>
      </c>
      <c r="D299">
        <v>1600</v>
      </c>
      <c r="E299">
        <v>103480</v>
      </c>
      <c r="F299">
        <v>39</v>
      </c>
    </row>
    <row r="300" spans="3:6">
      <c r="C300">
        <v>293</v>
      </c>
      <c r="D300">
        <v>1600</v>
      </c>
      <c r="E300">
        <v>103480</v>
      </c>
      <c r="F300">
        <v>39</v>
      </c>
    </row>
    <row r="301" spans="3:6">
      <c r="C301">
        <v>294</v>
      </c>
      <c r="D301">
        <v>2500</v>
      </c>
      <c r="E301">
        <v>203350</v>
      </c>
      <c r="F301">
        <v>49</v>
      </c>
    </row>
    <row r="302" spans="3:6">
      <c r="C302">
        <v>295</v>
      </c>
      <c r="D302">
        <v>2500</v>
      </c>
      <c r="E302">
        <v>203350</v>
      </c>
      <c r="F302">
        <v>49</v>
      </c>
    </row>
    <row r="303" spans="3:6">
      <c r="C303">
        <v>296</v>
      </c>
      <c r="D303">
        <v>2500</v>
      </c>
      <c r="E303">
        <v>203350</v>
      </c>
      <c r="F303">
        <v>49</v>
      </c>
    </row>
    <row r="304" spans="3:6">
      <c r="C304">
        <v>297</v>
      </c>
      <c r="D304">
        <v>2500</v>
      </c>
      <c r="E304">
        <v>203350</v>
      </c>
      <c r="F304">
        <v>49</v>
      </c>
    </row>
    <row r="305" spans="3:6">
      <c r="C305">
        <v>298</v>
      </c>
      <c r="D305">
        <v>3600</v>
      </c>
      <c r="E305">
        <v>352820</v>
      </c>
      <c r="F305">
        <v>59</v>
      </c>
    </row>
    <row r="306" spans="3:6">
      <c r="C306">
        <v>299</v>
      </c>
      <c r="D306">
        <v>3600</v>
      </c>
      <c r="E306">
        <v>352820</v>
      </c>
      <c r="F306">
        <v>59</v>
      </c>
    </row>
    <row r="307" spans="3:6">
      <c r="C307">
        <v>300</v>
      </c>
      <c r="D307">
        <v>3600</v>
      </c>
      <c r="E307">
        <v>352820</v>
      </c>
      <c r="F307">
        <v>59</v>
      </c>
    </row>
    <row r="308" spans="3:6">
      <c r="C308">
        <v>301</v>
      </c>
      <c r="D308">
        <v>3600</v>
      </c>
      <c r="E308">
        <v>352820</v>
      </c>
      <c r="F308">
        <v>59</v>
      </c>
    </row>
    <row r="309" spans="3:6">
      <c r="C309">
        <v>302</v>
      </c>
      <c r="D309">
        <v>4900</v>
      </c>
      <c r="E309">
        <v>561890</v>
      </c>
      <c r="F309">
        <v>69</v>
      </c>
    </row>
    <row r="310" spans="3:6">
      <c r="C310">
        <v>303</v>
      </c>
      <c r="D310">
        <v>4900</v>
      </c>
      <c r="E310">
        <v>561890</v>
      </c>
      <c r="F310">
        <v>69</v>
      </c>
    </row>
    <row r="311" spans="3:6">
      <c r="C311">
        <v>304</v>
      </c>
      <c r="D311">
        <v>4900</v>
      </c>
      <c r="E311">
        <v>561890</v>
      </c>
      <c r="F311">
        <v>69</v>
      </c>
    </row>
    <row r="312" spans="3:6">
      <c r="C312">
        <v>305</v>
      </c>
      <c r="D312">
        <v>4900</v>
      </c>
      <c r="E312">
        <v>561890</v>
      </c>
      <c r="F312">
        <v>69</v>
      </c>
    </row>
    <row r="313" spans="3:6">
      <c r="C313">
        <v>306</v>
      </c>
      <c r="D313">
        <v>6400</v>
      </c>
      <c r="E313">
        <v>840560</v>
      </c>
      <c r="F313">
        <v>79</v>
      </c>
    </row>
    <row r="314" spans="3:6">
      <c r="C314">
        <v>307</v>
      </c>
      <c r="D314">
        <v>6400</v>
      </c>
      <c r="E314">
        <v>840560</v>
      </c>
      <c r="F314">
        <v>79</v>
      </c>
    </row>
    <row r="315" spans="3:6">
      <c r="C315">
        <v>308</v>
      </c>
      <c r="D315">
        <v>6400</v>
      </c>
      <c r="E315">
        <v>840560</v>
      </c>
      <c r="F315">
        <v>79</v>
      </c>
    </row>
    <row r="316" spans="3:6">
      <c r="C316">
        <v>309</v>
      </c>
      <c r="D316">
        <v>6400</v>
      </c>
      <c r="E316">
        <v>840560</v>
      </c>
      <c r="F316">
        <v>79</v>
      </c>
    </row>
    <row r="317" spans="3:6">
      <c r="C317">
        <v>310</v>
      </c>
      <c r="D317">
        <v>8100</v>
      </c>
      <c r="E317">
        <v>1198830</v>
      </c>
      <c r="F317">
        <v>89</v>
      </c>
    </row>
    <row r="318" spans="3:6">
      <c r="C318">
        <v>311</v>
      </c>
      <c r="D318">
        <v>8100</v>
      </c>
      <c r="E318">
        <v>1198830</v>
      </c>
      <c r="F318">
        <v>89</v>
      </c>
    </row>
    <row r="319" spans="3:6">
      <c r="C319">
        <v>312</v>
      </c>
      <c r="D319">
        <v>8100</v>
      </c>
      <c r="E319">
        <v>1198830</v>
      </c>
      <c r="F319">
        <v>89</v>
      </c>
    </row>
    <row r="320" spans="3:6">
      <c r="C320">
        <v>313</v>
      </c>
      <c r="D320">
        <v>8100</v>
      </c>
      <c r="E320">
        <v>1198830</v>
      </c>
      <c r="F320">
        <v>89</v>
      </c>
    </row>
    <row r="321" spans="3:6">
      <c r="C321">
        <v>314</v>
      </c>
      <c r="D321">
        <v>10000</v>
      </c>
      <c r="E321">
        <v>1646700</v>
      </c>
      <c r="F321">
        <v>99</v>
      </c>
    </row>
    <row r="322" spans="3:6">
      <c r="C322">
        <v>315</v>
      </c>
      <c r="D322">
        <v>10000</v>
      </c>
      <c r="E322">
        <v>1646700</v>
      </c>
      <c r="F322">
        <v>99</v>
      </c>
    </row>
    <row r="323" spans="3:6">
      <c r="C323">
        <v>316</v>
      </c>
      <c r="D323">
        <v>10000</v>
      </c>
      <c r="E323">
        <v>1646700</v>
      </c>
      <c r="F323">
        <v>99</v>
      </c>
    </row>
    <row r="324" spans="3:6">
      <c r="C324">
        <v>317</v>
      </c>
      <c r="D324">
        <v>10000</v>
      </c>
      <c r="E324">
        <v>1646700</v>
      </c>
      <c r="F324">
        <v>99</v>
      </c>
    </row>
    <row r="325" spans="3:6">
      <c r="C325">
        <v>318</v>
      </c>
      <c r="D325">
        <v>0</v>
      </c>
      <c r="E325">
        <v>0</v>
      </c>
      <c r="F325">
        <v>199</v>
      </c>
    </row>
    <row r="326" spans="3:6">
      <c r="C326">
        <v>319</v>
      </c>
      <c r="D326">
        <v>0</v>
      </c>
      <c r="E326">
        <v>0</v>
      </c>
      <c r="F326">
        <v>199</v>
      </c>
    </row>
    <row r="327" spans="3:6">
      <c r="C327">
        <v>320</v>
      </c>
      <c r="D327">
        <v>0</v>
      </c>
      <c r="E327">
        <v>0</v>
      </c>
      <c r="F327">
        <v>199</v>
      </c>
    </row>
    <row r="328" spans="3:6">
      <c r="C328">
        <v>321</v>
      </c>
      <c r="D328">
        <v>0</v>
      </c>
      <c r="E328">
        <v>0</v>
      </c>
      <c r="F328">
        <v>199</v>
      </c>
    </row>
    <row r="329" spans="3:6">
      <c r="C329">
        <v>322</v>
      </c>
      <c r="D329">
        <v>13</v>
      </c>
      <c r="E329">
        <v>66</v>
      </c>
      <c r="F329">
        <v>2</v>
      </c>
    </row>
    <row r="330" spans="3:6">
      <c r="C330">
        <v>323</v>
      </c>
      <c r="D330">
        <v>26</v>
      </c>
      <c r="E330">
        <v>150</v>
      </c>
      <c r="F330">
        <v>4</v>
      </c>
    </row>
    <row r="331" spans="3:6">
      <c r="C331">
        <v>324</v>
      </c>
      <c r="D331">
        <v>39</v>
      </c>
      <c r="E331">
        <v>234</v>
      </c>
      <c r="F331">
        <v>6</v>
      </c>
    </row>
    <row r="332" spans="3:6">
      <c r="C332">
        <v>325</v>
      </c>
      <c r="D332">
        <v>52</v>
      </c>
      <c r="E332">
        <v>318</v>
      </c>
      <c r="F332">
        <v>8</v>
      </c>
    </row>
    <row r="333" spans="3:6">
      <c r="C333">
        <v>326</v>
      </c>
      <c r="D333">
        <v>65</v>
      </c>
      <c r="E333">
        <v>402</v>
      </c>
      <c r="F333">
        <v>10</v>
      </c>
    </row>
    <row r="334" spans="3:6">
      <c r="C334">
        <v>327</v>
      </c>
      <c r="D334">
        <v>78</v>
      </c>
      <c r="E334">
        <v>486</v>
      </c>
      <c r="F334">
        <v>12</v>
      </c>
    </row>
    <row r="335" spans="3:6">
      <c r="C335">
        <v>328</v>
      </c>
      <c r="D335">
        <v>91</v>
      </c>
      <c r="E335">
        <v>570</v>
      </c>
      <c r="F335">
        <v>14</v>
      </c>
    </row>
    <row r="336" spans="3:6">
      <c r="C336">
        <v>329</v>
      </c>
      <c r="D336">
        <v>104</v>
      </c>
      <c r="E336">
        <v>654</v>
      </c>
      <c r="F336">
        <v>16</v>
      </c>
    </row>
    <row r="337" spans="3:6">
      <c r="C337">
        <v>330</v>
      </c>
      <c r="D337">
        <v>117</v>
      </c>
      <c r="E337">
        <v>738</v>
      </c>
      <c r="F337">
        <v>18</v>
      </c>
    </row>
    <row r="338" spans="3:6">
      <c r="C338">
        <v>331</v>
      </c>
      <c r="D338">
        <v>130</v>
      </c>
      <c r="E338">
        <v>822</v>
      </c>
      <c r="F338">
        <v>20</v>
      </c>
    </row>
    <row r="339" spans="3:6">
      <c r="C339">
        <v>332</v>
      </c>
      <c r="D339">
        <v>143</v>
      </c>
      <c r="E339">
        <v>906</v>
      </c>
      <c r="F339">
        <v>22</v>
      </c>
    </row>
    <row r="340" spans="3:6">
      <c r="C340">
        <v>333</v>
      </c>
      <c r="D340">
        <v>156</v>
      </c>
      <c r="E340">
        <v>990</v>
      </c>
      <c r="F340">
        <v>24</v>
      </c>
    </row>
    <row r="341" spans="3:6">
      <c r="C341">
        <v>334</v>
      </c>
      <c r="D341">
        <v>169</v>
      </c>
      <c r="E341">
        <v>1074</v>
      </c>
      <c r="F341">
        <v>26</v>
      </c>
    </row>
    <row r="342" spans="3:6">
      <c r="C342">
        <v>335</v>
      </c>
      <c r="D342">
        <v>182</v>
      </c>
      <c r="E342">
        <v>1158</v>
      </c>
      <c r="F342">
        <v>28</v>
      </c>
    </row>
    <row r="343" spans="3:6">
      <c r="C343">
        <v>336</v>
      </c>
      <c r="D343">
        <v>195</v>
      </c>
      <c r="E343">
        <v>1242</v>
      </c>
      <c r="F343">
        <v>30</v>
      </c>
    </row>
    <row r="344" spans="3:6">
      <c r="C344">
        <v>337</v>
      </c>
      <c r="D344">
        <v>208</v>
      </c>
      <c r="E344">
        <v>1326</v>
      </c>
      <c r="F344">
        <v>32</v>
      </c>
    </row>
    <row r="345" spans="3:6">
      <c r="C345">
        <v>338</v>
      </c>
      <c r="D345">
        <v>221</v>
      </c>
      <c r="E345">
        <v>1410</v>
      </c>
      <c r="F345">
        <v>34</v>
      </c>
    </row>
    <row r="346" spans="3:6">
      <c r="C346">
        <v>339</v>
      </c>
      <c r="D346">
        <v>234</v>
      </c>
      <c r="E346">
        <v>1494</v>
      </c>
      <c r="F346">
        <v>36</v>
      </c>
    </row>
    <row r="347" spans="3:6">
      <c r="C347">
        <v>340</v>
      </c>
      <c r="D347">
        <v>247</v>
      </c>
      <c r="E347">
        <v>1578</v>
      </c>
      <c r="F347">
        <v>38</v>
      </c>
    </row>
    <row r="348" spans="3:6">
      <c r="C348">
        <v>341</v>
      </c>
      <c r="D348">
        <v>260</v>
      </c>
      <c r="E348">
        <v>1662</v>
      </c>
      <c r="F348">
        <v>40</v>
      </c>
    </row>
    <row r="349" spans="3:6">
      <c r="C349">
        <v>342</v>
      </c>
      <c r="D349">
        <v>273</v>
      </c>
      <c r="E349">
        <v>1746</v>
      </c>
      <c r="F349">
        <v>42</v>
      </c>
    </row>
    <row r="350" spans="3:6">
      <c r="C350">
        <v>343</v>
      </c>
      <c r="D350">
        <v>286</v>
      </c>
      <c r="E350">
        <v>1830</v>
      </c>
      <c r="F350">
        <v>44</v>
      </c>
    </row>
    <row r="351" spans="3:6">
      <c r="C351">
        <v>344</v>
      </c>
      <c r="D351">
        <v>299</v>
      </c>
      <c r="E351">
        <v>1914</v>
      </c>
      <c r="F351">
        <v>46</v>
      </c>
    </row>
    <row r="352" spans="3:6">
      <c r="C352">
        <v>345</v>
      </c>
      <c r="D352">
        <v>312</v>
      </c>
      <c r="E352">
        <v>1998</v>
      </c>
      <c r="F352">
        <v>48</v>
      </c>
    </row>
    <row r="353" spans="3:6">
      <c r="C353">
        <v>346</v>
      </c>
      <c r="D353">
        <v>325</v>
      </c>
      <c r="E353">
        <v>2082</v>
      </c>
      <c r="F353">
        <v>50</v>
      </c>
    </row>
    <row r="354" spans="3:6">
      <c r="C354">
        <v>347</v>
      </c>
      <c r="D354">
        <v>338</v>
      </c>
      <c r="E354">
        <v>2166</v>
      </c>
      <c r="F354">
        <v>52</v>
      </c>
    </row>
    <row r="355" spans="3:6">
      <c r="C355">
        <v>348</v>
      </c>
      <c r="D355">
        <v>351</v>
      </c>
      <c r="E355">
        <v>2250</v>
      </c>
      <c r="F355">
        <v>54</v>
      </c>
    </row>
    <row r="356" spans="3:6">
      <c r="C356">
        <v>349</v>
      </c>
      <c r="D356">
        <v>364</v>
      </c>
      <c r="E356">
        <v>2334</v>
      </c>
      <c r="F356">
        <v>56</v>
      </c>
    </row>
    <row r="357" spans="3:6">
      <c r="C357">
        <v>350</v>
      </c>
      <c r="D357">
        <v>377</v>
      </c>
      <c r="E357">
        <v>2418</v>
      </c>
      <c r="F357">
        <v>58</v>
      </c>
    </row>
    <row r="358" spans="3:6">
      <c r="C358">
        <v>351</v>
      </c>
      <c r="D358">
        <v>390</v>
      </c>
      <c r="E358">
        <v>2502</v>
      </c>
      <c r="F358">
        <v>60</v>
      </c>
    </row>
    <row r="359" spans="3:6">
      <c r="C359">
        <v>352</v>
      </c>
      <c r="D359">
        <v>44</v>
      </c>
      <c r="E359">
        <v>63</v>
      </c>
      <c r="F359">
        <v>18</v>
      </c>
    </row>
    <row r="360" spans="3:6">
      <c r="C360">
        <v>353</v>
      </c>
      <c r="D360">
        <v>54</v>
      </c>
      <c r="E360">
        <v>78</v>
      </c>
      <c r="F360">
        <v>22</v>
      </c>
    </row>
    <row r="361" spans="3:6">
      <c r="C361">
        <v>354</v>
      </c>
      <c r="D361">
        <v>64</v>
      </c>
      <c r="E361">
        <v>93</v>
      </c>
      <c r="F361">
        <v>26</v>
      </c>
    </row>
    <row r="362" spans="3:6">
      <c r="C362">
        <v>355</v>
      </c>
      <c r="D362">
        <v>74</v>
      </c>
      <c r="E362">
        <v>108</v>
      </c>
      <c r="F362">
        <v>30</v>
      </c>
    </row>
    <row r="363" spans="3:6">
      <c r="C363">
        <v>356</v>
      </c>
      <c r="D363">
        <v>84</v>
      </c>
      <c r="E363">
        <v>123</v>
      </c>
      <c r="F363">
        <v>34</v>
      </c>
    </row>
    <row r="364" spans="3:6">
      <c r="C364">
        <v>357</v>
      </c>
      <c r="D364">
        <v>94</v>
      </c>
      <c r="E364">
        <v>138</v>
      </c>
      <c r="F364">
        <v>38</v>
      </c>
    </row>
    <row r="365" spans="3:6">
      <c r="C365">
        <v>358</v>
      </c>
      <c r="D365">
        <v>104</v>
      </c>
      <c r="E365">
        <v>153</v>
      </c>
      <c r="F365">
        <v>42</v>
      </c>
    </row>
    <row r="366" spans="3:6">
      <c r="C366">
        <v>359</v>
      </c>
      <c r="D366">
        <v>114</v>
      </c>
      <c r="E366">
        <v>168</v>
      </c>
      <c r="F366">
        <v>46</v>
      </c>
    </row>
    <row r="367" spans="3:6">
      <c r="C367">
        <v>360</v>
      </c>
      <c r="D367">
        <v>124</v>
      </c>
      <c r="E367">
        <v>183</v>
      </c>
      <c r="F367">
        <v>50</v>
      </c>
    </row>
    <row r="368" spans="3:6">
      <c r="C368">
        <v>361</v>
      </c>
      <c r="D368">
        <v>134</v>
      </c>
      <c r="E368">
        <v>198</v>
      </c>
      <c r="F368">
        <v>54</v>
      </c>
    </row>
    <row r="369" spans="3:6">
      <c r="C369">
        <v>362</v>
      </c>
      <c r="D369">
        <v>144</v>
      </c>
      <c r="E369">
        <v>213</v>
      </c>
      <c r="F369">
        <v>58</v>
      </c>
    </row>
    <row r="370" spans="3:6">
      <c r="C370">
        <v>363</v>
      </c>
      <c r="D370">
        <v>154</v>
      </c>
      <c r="E370">
        <v>228</v>
      </c>
      <c r="F370">
        <v>62</v>
      </c>
    </row>
    <row r="371" spans="3:6">
      <c r="C371">
        <v>364</v>
      </c>
      <c r="D371">
        <v>164</v>
      </c>
      <c r="E371">
        <v>243</v>
      </c>
      <c r="F371">
        <v>66</v>
      </c>
    </row>
    <row r="372" spans="3:6">
      <c r="C372">
        <v>365</v>
      </c>
      <c r="D372">
        <v>174</v>
      </c>
      <c r="E372">
        <v>258</v>
      </c>
      <c r="F372">
        <v>70</v>
      </c>
    </row>
    <row r="373" spans="3:6">
      <c r="C373">
        <v>366</v>
      </c>
      <c r="D373">
        <v>184</v>
      </c>
      <c r="E373">
        <v>273</v>
      </c>
      <c r="F373">
        <v>74</v>
      </c>
    </row>
    <row r="374" spans="3:6">
      <c r="C374">
        <v>367</v>
      </c>
      <c r="D374">
        <v>194</v>
      </c>
      <c r="E374">
        <v>288</v>
      </c>
      <c r="F374">
        <v>78</v>
      </c>
    </row>
    <row r="375" spans="3:6">
      <c r="C375">
        <v>368</v>
      </c>
      <c r="D375">
        <v>204</v>
      </c>
      <c r="E375">
        <v>303</v>
      </c>
      <c r="F375">
        <v>82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8"/>
  <sheetViews>
    <sheetView workbookViewId="0">
      <selection activeCell="G31" sqref="G31"/>
    </sheetView>
  </sheetViews>
  <sheetFormatPr baseColWidth="10" defaultRowHeight="20"/>
  <sheetData>
    <row r="3" spans="3:6">
      <c r="D3" t="s">
        <v>31</v>
      </c>
      <c r="E3">
        <v>30</v>
      </c>
    </row>
    <row r="6" spans="3:6">
      <c r="E6" t="s">
        <v>32</v>
      </c>
      <c r="F6" t="s">
        <v>33</v>
      </c>
    </row>
    <row r="7" spans="3:6">
      <c r="C7">
        <v>0</v>
      </c>
      <c r="D7">
        <f>E3</f>
        <v>30</v>
      </c>
      <c r="E7">
        <f>COUNTIFS(result!$Z$2:$Z$66,"&gt;"&amp;'result-V'!$C7,result!$B$2:$B$66,"="&amp;'result-V'!E$6) - COUNTIFS(result!$Z$2:$Z$66,"&gt;"&amp;'result-V'!$D7,result!$B$2:$B$66,"="&amp;'result-V'!E$6)</f>
        <v>11</v>
      </c>
      <c r="F7">
        <f>COUNTIFS(result!$Z$2:$Z$66,"&gt;"&amp;'result-V'!$C7,result!$B$2:$B$66,"="&amp;'result-V'!F$6) - COUNTIFS(result!$Z$2:$Z$66,"&gt;"&amp;'result-V'!$D7,result!$B$2:$B$66,"="&amp;'result-V'!F$6)</f>
        <v>0</v>
      </c>
    </row>
    <row r="8" spans="3:6">
      <c r="C8">
        <f>D7</f>
        <v>30</v>
      </c>
      <c r="D8">
        <f>C8+$E$3</f>
        <v>60</v>
      </c>
      <c r="E8">
        <f>COUNTIFS(result!$Z$2:$Z$66,"&gt;"&amp;'result-V'!$C8,result!$B$2:$B$66,"="&amp;'result-V'!E$6) - COUNTIFS(result!$Z$2:$Z$66,"&gt;"&amp;'result-V'!$D8,result!$B$2:$B$66,"="&amp;'result-V'!E$6)</f>
        <v>10</v>
      </c>
      <c r="F8">
        <f>COUNTIFS(result!$Z$2:$Z$66,"&gt;"&amp;'result-V'!$C8,result!$B$2:$B$66,"="&amp;'result-V'!F$6) - COUNTIFS(result!$Z$2:$Z$66,"&gt;"&amp;'result-V'!$D8,result!$B$2:$B$66,"="&amp;'result-V'!F$6)</f>
        <v>0</v>
      </c>
    </row>
    <row r="9" spans="3:6">
      <c r="C9">
        <f t="shared" ref="C9:C25" si="0">D8</f>
        <v>60</v>
      </c>
      <c r="D9">
        <f t="shared" ref="D9:D25" si="1">C9+$E$3</f>
        <v>90</v>
      </c>
      <c r="E9">
        <f>COUNTIFS(result!$Z$2:$Z$66,"&gt;"&amp;'result-V'!$C9,result!$B$2:$B$66,"="&amp;'result-V'!E$6) - COUNTIFS(result!$Z$2:$Z$66,"&gt;"&amp;'result-V'!$D9,result!$B$2:$B$66,"="&amp;'result-V'!E$6)</f>
        <v>11</v>
      </c>
      <c r="F9">
        <f>COUNTIFS(result!$Z$2:$Z$66,"&gt;"&amp;'result-V'!$C9,result!$B$2:$B$66,"="&amp;'result-V'!F$6) - COUNTIFS(result!$Z$2:$Z$66,"&gt;"&amp;'result-V'!$D9,result!$B$2:$B$66,"="&amp;'result-V'!F$6)</f>
        <v>0</v>
      </c>
    </row>
    <row r="10" spans="3:6">
      <c r="C10">
        <f t="shared" si="0"/>
        <v>90</v>
      </c>
      <c r="D10">
        <f t="shared" si="1"/>
        <v>120</v>
      </c>
      <c r="E10">
        <f>COUNTIFS(result!$Z$2:$Z$66,"&gt;"&amp;'result-V'!$C10,result!$B$2:$B$66,"="&amp;'result-V'!E$6) - COUNTIFS(result!$Z$2:$Z$66,"&gt;"&amp;'result-V'!$D10,result!$B$2:$B$66,"="&amp;'result-V'!E$6)</f>
        <v>5</v>
      </c>
      <c r="F10">
        <f>COUNTIFS(result!$Z$2:$Z$66,"&gt;"&amp;'result-V'!$C10,result!$B$2:$B$66,"="&amp;'result-V'!F$6) - COUNTIFS(result!$Z$2:$Z$66,"&gt;"&amp;'result-V'!$D10,result!$B$2:$B$66,"="&amp;'result-V'!F$6)</f>
        <v>5</v>
      </c>
    </row>
    <row r="11" spans="3:6">
      <c r="C11">
        <f t="shared" si="0"/>
        <v>120</v>
      </c>
      <c r="D11">
        <f t="shared" si="1"/>
        <v>150</v>
      </c>
      <c r="E11">
        <f>COUNTIFS(result!$Z$2:$Z$66,"&gt;"&amp;'result-V'!$C11,result!$B$2:$B$66,"="&amp;'result-V'!E$6) - COUNTIFS(result!$Z$2:$Z$66,"&gt;"&amp;'result-V'!$D11,result!$B$2:$B$66,"="&amp;'result-V'!E$6)</f>
        <v>5</v>
      </c>
      <c r="F11">
        <f>COUNTIFS(result!$Z$2:$Z$66,"&gt;"&amp;'result-V'!$C11,result!$B$2:$B$66,"="&amp;'result-V'!F$6) - COUNTIFS(result!$Z$2:$Z$66,"&gt;"&amp;'result-V'!$D11,result!$B$2:$B$66,"="&amp;'result-V'!F$6)</f>
        <v>6</v>
      </c>
    </row>
    <row r="12" spans="3:6">
      <c r="C12">
        <f t="shared" si="0"/>
        <v>150</v>
      </c>
      <c r="D12">
        <f t="shared" si="1"/>
        <v>180</v>
      </c>
      <c r="E12">
        <f>COUNTIFS(result!$Z$2:$Z$66,"&gt;"&amp;'result-V'!$C12,result!$B$2:$B$66,"="&amp;'result-V'!E$6) - COUNTIFS(result!$Z$2:$Z$66,"&gt;"&amp;'result-V'!$D12,result!$B$2:$B$66,"="&amp;'result-V'!E$6)</f>
        <v>0</v>
      </c>
      <c r="F12">
        <f>COUNTIFS(result!$Z$2:$Z$66,"&gt;"&amp;'result-V'!$C12,result!$B$2:$B$66,"="&amp;'result-V'!F$6) - COUNTIFS(result!$Z$2:$Z$66,"&gt;"&amp;'result-V'!$D12,result!$B$2:$B$66,"="&amp;'result-V'!F$6)</f>
        <v>5</v>
      </c>
    </row>
    <row r="13" spans="3:6">
      <c r="C13">
        <f t="shared" si="0"/>
        <v>180</v>
      </c>
      <c r="D13">
        <f t="shared" si="1"/>
        <v>210</v>
      </c>
      <c r="E13">
        <f>COUNTIFS(result!$Z$2:$Z$66,"&gt;"&amp;'result-V'!$C13,result!$B$2:$B$66,"="&amp;'result-V'!E$6) - COUNTIFS(result!$Z$2:$Z$66,"&gt;"&amp;'result-V'!$D13,result!$B$2:$B$66,"="&amp;'result-V'!E$6)</f>
        <v>0</v>
      </c>
      <c r="F13">
        <f>COUNTIFS(result!$Z$2:$Z$66,"&gt;"&amp;'result-V'!$C13,result!$B$2:$B$66,"="&amp;'result-V'!F$6) - COUNTIFS(result!$Z$2:$Z$66,"&gt;"&amp;'result-V'!$D13,result!$B$2:$B$66,"="&amp;'result-V'!F$6)</f>
        <v>4</v>
      </c>
    </row>
    <row r="14" spans="3:6">
      <c r="C14">
        <f t="shared" si="0"/>
        <v>210</v>
      </c>
      <c r="D14">
        <f t="shared" si="1"/>
        <v>240</v>
      </c>
      <c r="E14">
        <f>COUNTIFS(result!$Z$2:$Z$66,"&gt;"&amp;'result-V'!$C14,result!$B$2:$B$66,"="&amp;'result-V'!E$6) - COUNTIFS(result!$Z$2:$Z$66,"&gt;"&amp;'result-V'!$D14,result!$B$2:$B$66,"="&amp;'result-V'!E$6)</f>
        <v>0</v>
      </c>
      <c r="F14">
        <f>COUNTIFS(result!$Z$2:$Z$66,"&gt;"&amp;'result-V'!$C14,result!$B$2:$B$66,"="&amp;'result-V'!F$6) - COUNTIFS(result!$Z$2:$Z$66,"&gt;"&amp;'result-V'!$D14,result!$B$2:$B$66,"="&amp;'result-V'!F$6)</f>
        <v>0</v>
      </c>
    </row>
    <row r="15" spans="3:6">
      <c r="C15">
        <f t="shared" si="0"/>
        <v>240</v>
      </c>
      <c r="D15">
        <f t="shared" si="1"/>
        <v>270</v>
      </c>
      <c r="E15">
        <f>COUNTIFS(result!$Z$2:$Z$66,"&gt;"&amp;'result-V'!$C15,result!$B$2:$B$66,"="&amp;'result-V'!E$6) - COUNTIFS(result!$Z$2:$Z$66,"&gt;"&amp;'result-V'!$D15,result!$B$2:$B$66,"="&amp;'result-V'!E$6)</f>
        <v>0</v>
      </c>
      <c r="F15">
        <f>COUNTIFS(result!$Z$2:$Z$66,"&gt;"&amp;'result-V'!$C15,result!$B$2:$B$66,"="&amp;'result-V'!F$6) - COUNTIFS(result!$Z$2:$Z$66,"&gt;"&amp;'result-V'!$D15,result!$B$2:$B$66,"="&amp;'result-V'!F$6)</f>
        <v>0</v>
      </c>
    </row>
    <row r="16" spans="3:6">
      <c r="C16">
        <f t="shared" si="0"/>
        <v>270</v>
      </c>
      <c r="D16">
        <f t="shared" si="1"/>
        <v>300</v>
      </c>
      <c r="E16">
        <f>COUNTIFS(result!$Z$2:$Z$66,"&gt;"&amp;'result-V'!$C16,result!$B$2:$B$66,"="&amp;'result-V'!E$6) - COUNTIFS(result!$Z$2:$Z$66,"&gt;"&amp;'result-V'!$D16,result!$B$2:$B$66,"="&amp;'result-V'!E$6)</f>
        <v>0</v>
      </c>
      <c r="F16">
        <f>COUNTIFS(result!$Z$2:$Z$66,"&gt;"&amp;'result-V'!$C16,result!$B$2:$B$66,"="&amp;'result-V'!F$6) - COUNTIFS(result!$Z$2:$Z$66,"&gt;"&amp;'result-V'!$D16,result!$B$2:$B$66,"="&amp;'result-V'!F$6)</f>
        <v>3</v>
      </c>
    </row>
    <row r="17" spans="3:6">
      <c r="C17">
        <f t="shared" si="0"/>
        <v>300</v>
      </c>
      <c r="D17">
        <f t="shared" si="1"/>
        <v>330</v>
      </c>
      <c r="E17">
        <f>COUNTIFS(result!$Z$2:$Z$66,"&gt;"&amp;'result-V'!$C17,result!$B$2:$B$66,"="&amp;'result-V'!E$6) - COUNTIFS(result!$Z$2:$Z$66,"&gt;"&amp;'result-V'!$D17,result!$B$2:$B$66,"="&amp;'result-V'!E$6)</f>
        <v>0</v>
      </c>
      <c r="F17">
        <f>COUNTIFS(result!$Z$2:$Z$66,"&gt;"&amp;'result-V'!$C17,result!$B$2:$B$66,"="&amp;'result-V'!F$6) - COUNTIFS(result!$Z$2:$Z$66,"&gt;"&amp;'result-V'!$D17,result!$B$2:$B$66,"="&amp;'result-V'!F$6)</f>
        <v>0</v>
      </c>
    </row>
    <row r="18" spans="3:6">
      <c r="C18">
        <f t="shared" si="0"/>
        <v>330</v>
      </c>
      <c r="D18">
        <f t="shared" si="1"/>
        <v>360</v>
      </c>
      <c r="E18">
        <f>COUNTIFS(result!$Z$2:$Z$66,"&gt;"&amp;'result-V'!$C18,result!$B$2:$B$66,"="&amp;'result-V'!E$6) - COUNTIFS(result!$Z$2:$Z$66,"&gt;"&amp;'result-V'!$D18,result!$B$2:$B$66,"="&amp;'result-V'!E$6)</f>
        <v>0</v>
      </c>
      <c r="F18">
        <f>COUNTIFS(result!$Z$2:$Z$66,"&gt;"&amp;'result-V'!$C18,result!$B$2:$B$66,"="&amp;'result-V'!F$6) - COUNTIFS(result!$Z$2:$Z$66,"&gt;"&amp;'result-V'!$D18,result!$B$2:$B$66,"="&amp;'result-V'!F$6)</f>
        <v>0</v>
      </c>
    </row>
    <row r="19" spans="3:6">
      <c r="C19">
        <f t="shared" si="0"/>
        <v>360</v>
      </c>
      <c r="D19">
        <f t="shared" si="1"/>
        <v>390</v>
      </c>
      <c r="E19">
        <f>COUNTIFS(result!$Z$2:$Z$66,"&gt;"&amp;'result-V'!$C19,result!$B$2:$B$66,"="&amp;'result-V'!E$6) - COUNTIFS(result!$Z$2:$Z$66,"&gt;"&amp;'result-V'!$D19,result!$B$2:$B$66,"="&amp;'result-V'!E$6)</f>
        <v>0</v>
      </c>
      <c r="F19">
        <f>COUNTIFS(result!$Z$2:$Z$66,"&gt;"&amp;'result-V'!$C19,result!$B$2:$B$66,"="&amp;'result-V'!F$6) - COUNTIFS(result!$Z$2:$Z$66,"&gt;"&amp;'result-V'!$D19,result!$B$2:$B$66,"="&amp;'result-V'!F$6)</f>
        <v>0</v>
      </c>
    </row>
    <row r="20" spans="3:6">
      <c r="C20">
        <f t="shared" si="0"/>
        <v>390</v>
      </c>
      <c r="D20">
        <f t="shared" si="1"/>
        <v>420</v>
      </c>
      <c r="E20">
        <f>COUNTIFS(result!$Z$2:$Z$66,"&gt;"&amp;'result-V'!$C20,result!$B$2:$B$66,"="&amp;'result-V'!E$6) - COUNTIFS(result!$Z$2:$Z$66,"&gt;"&amp;'result-V'!$D20,result!$B$2:$B$66,"="&amp;'result-V'!E$6)</f>
        <v>0</v>
      </c>
      <c r="F20">
        <f>COUNTIFS(result!$Z$2:$Z$66,"&gt;"&amp;'result-V'!$C20,result!$B$2:$B$66,"="&amp;'result-V'!F$6) - COUNTIFS(result!$Z$2:$Z$66,"&gt;"&amp;'result-V'!$D20,result!$B$2:$B$66,"="&amp;'result-V'!F$6)</f>
        <v>0</v>
      </c>
    </row>
    <row r="21" spans="3:6">
      <c r="C21">
        <f t="shared" si="0"/>
        <v>420</v>
      </c>
      <c r="D21">
        <f t="shared" si="1"/>
        <v>450</v>
      </c>
      <c r="E21">
        <f>COUNTIFS(result!$Z$2:$Z$66,"&gt;"&amp;'result-V'!$C21,result!$B$2:$B$66,"="&amp;'result-V'!E$6) - COUNTIFS(result!$Z$2:$Z$66,"&gt;"&amp;'result-V'!$D21,result!$B$2:$B$66,"="&amp;'result-V'!E$6)</f>
        <v>0</v>
      </c>
      <c r="F21">
        <f>COUNTIFS(result!$Z$2:$Z$66,"&gt;"&amp;'result-V'!$C21,result!$B$2:$B$66,"="&amp;'result-V'!F$6) - COUNTIFS(result!$Z$2:$Z$66,"&gt;"&amp;'result-V'!$D21,result!$B$2:$B$66,"="&amp;'result-V'!F$6)</f>
        <v>0</v>
      </c>
    </row>
    <row r="22" spans="3:6">
      <c r="C22">
        <f t="shared" si="0"/>
        <v>450</v>
      </c>
      <c r="D22">
        <f t="shared" si="1"/>
        <v>480</v>
      </c>
      <c r="E22">
        <f>COUNTIFS(result!$Z$2:$Z$66,"&gt;"&amp;'result-V'!$C22,result!$B$2:$B$66,"="&amp;'result-V'!E$6) - COUNTIFS(result!$Z$2:$Z$66,"&gt;"&amp;'result-V'!$D22,result!$B$2:$B$66,"="&amp;'result-V'!E$6)</f>
        <v>0</v>
      </c>
      <c r="F22">
        <f>COUNTIFS(result!$Z$2:$Z$66,"&gt;"&amp;'result-V'!$C22,result!$B$2:$B$66,"="&amp;'result-V'!F$6) - COUNTIFS(result!$Z$2:$Z$66,"&gt;"&amp;'result-V'!$D22,result!$B$2:$B$66,"="&amp;'result-V'!F$6)</f>
        <v>0</v>
      </c>
    </row>
    <row r="23" spans="3:6">
      <c r="C23">
        <f t="shared" si="0"/>
        <v>480</v>
      </c>
      <c r="D23">
        <f t="shared" si="1"/>
        <v>510</v>
      </c>
      <c r="E23">
        <f>COUNTIFS(result!$Z$2:$Z$66,"&gt;"&amp;'result-V'!$C23,result!$B$2:$B$66,"="&amp;'result-V'!E$6) - COUNTIFS(result!$Z$2:$Z$66,"&gt;"&amp;'result-V'!$D23,result!$B$2:$B$66,"="&amp;'result-V'!E$6)</f>
        <v>0</v>
      </c>
      <c r="F23">
        <f>COUNTIFS(result!$Z$2:$Z$66,"&gt;"&amp;'result-V'!$C23,result!$B$2:$B$66,"="&amp;'result-V'!F$6) - COUNTIFS(result!$Z$2:$Z$66,"&gt;"&amp;'result-V'!$D23,result!$B$2:$B$66,"="&amp;'result-V'!F$6)</f>
        <v>0</v>
      </c>
    </row>
    <row r="24" spans="3:6">
      <c r="C24">
        <f t="shared" si="0"/>
        <v>510</v>
      </c>
      <c r="D24">
        <f t="shared" si="1"/>
        <v>540</v>
      </c>
      <c r="E24">
        <f>COUNTIFS(result!$Z$2:$Z$66,"&gt;"&amp;'result-V'!$C24,result!$B$2:$B$66,"="&amp;'result-V'!E$6) - COUNTIFS(result!$Z$2:$Z$66,"&gt;"&amp;'result-V'!$D24,result!$B$2:$B$66,"="&amp;'result-V'!E$6)</f>
        <v>0</v>
      </c>
      <c r="F24">
        <f>COUNTIFS(result!$Z$2:$Z$66,"&gt;"&amp;'result-V'!$C24,result!$B$2:$B$66,"="&amp;'result-V'!F$6) - COUNTIFS(result!$Z$2:$Z$66,"&gt;"&amp;'result-V'!$D24,result!$B$2:$B$66,"="&amp;'result-V'!F$6)</f>
        <v>0</v>
      </c>
    </row>
    <row r="25" spans="3:6">
      <c r="C25">
        <f t="shared" si="0"/>
        <v>540</v>
      </c>
      <c r="D25">
        <f t="shared" si="1"/>
        <v>570</v>
      </c>
      <c r="E25">
        <f>COUNTIFS(result!$Z$2:$Z$66,"&gt;"&amp;'result-V'!$C25,result!$B$2:$B$66,"="&amp;'result-V'!E$6) - COUNTIFS(result!$Z$2:$Z$66,"&gt;"&amp;'result-V'!$D25,result!$B$2:$B$66,"="&amp;'result-V'!E$6)</f>
        <v>0</v>
      </c>
      <c r="F25">
        <f>COUNTIFS(result!$Z$2:$Z$66,"&gt;"&amp;'result-V'!$C25,result!$B$2:$B$66,"="&amp;'result-V'!F$6) - COUNTIFS(result!$Z$2:$Z$66,"&gt;"&amp;'result-V'!$D25,result!$B$2:$B$66,"="&amp;'result-V'!F$6)</f>
        <v>0</v>
      </c>
    </row>
    <row r="28" spans="3:6">
      <c r="E28">
        <f>SUM(E7:F25)</f>
        <v>65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8"/>
  <sheetViews>
    <sheetView workbookViewId="0">
      <selection activeCell="F3" sqref="F3"/>
    </sheetView>
  </sheetViews>
  <sheetFormatPr baseColWidth="10" defaultRowHeight="20"/>
  <sheetData>
    <row r="3" spans="3:6">
      <c r="D3" t="s">
        <v>31</v>
      </c>
      <c r="E3">
        <v>0.1</v>
      </c>
    </row>
    <row r="6" spans="3:6">
      <c r="E6" t="s">
        <v>32</v>
      </c>
      <c r="F6" t="s">
        <v>33</v>
      </c>
    </row>
    <row r="7" spans="3:6">
      <c r="C7">
        <v>0</v>
      </c>
      <c r="D7">
        <f>E3</f>
        <v>0.1</v>
      </c>
      <c r="E7">
        <f>COUNTIFS(result!$Y$2:$Y$66,"&gt;"&amp;$C7,result!$B$2:$B$66,"="&amp;E$6) - COUNTIFS(result!$Y$2:$Y$66,"&gt;"&amp;$D7,result!$B$2:$B$66,"="&amp;E$6)</f>
        <v>27</v>
      </c>
      <c r="F7">
        <f>COUNTIFS(result!$Y$2:$Y$66,"&gt;"&amp;$C7,result!$B$2:$B$66,"="&amp;F$6) - COUNTIFS(result!$Y$2:$Y$66,"&gt;"&amp;$D7,result!$B$2:$B$66,"="&amp;F$6)</f>
        <v>0</v>
      </c>
    </row>
    <row r="8" spans="3:6">
      <c r="C8">
        <f>D7</f>
        <v>0.1</v>
      </c>
      <c r="D8">
        <f>C8+$E$3</f>
        <v>0.2</v>
      </c>
      <c r="E8">
        <f>COUNTIFS(result!$Y$2:$Y$66,"&gt;"&amp;$C8,result!$B$2:$B$66,"="&amp;E$6) - COUNTIFS(result!$Y$2:$Y$66,"&gt;"&amp;$D8,result!$B$2:$B$66,"="&amp;E$6)</f>
        <v>5</v>
      </c>
      <c r="F8">
        <f>COUNTIFS(result!$Y$2:$Y$66,"&gt;"&amp;$C8,result!$B$2:$B$66,"="&amp;F$6) - COUNTIFS(result!$Y$2:$Y$66,"&gt;"&amp;$D8,result!$B$2:$B$66,"="&amp;F$6)</f>
        <v>0</v>
      </c>
    </row>
    <row r="9" spans="3:6">
      <c r="C9">
        <f t="shared" ref="C9:C25" si="0">D8</f>
        <v>0.2</v>
      </c>
      <c r="D9">
        <f t="shared" ref="D9:D25" si="1">C9+$E$3</f>
        <v>0.30000000000000004</v>
      </c>
      <c r="E9">
        <f>COUNTIFS(result!$Y$2:$Y$66,"&gt;"&amp;$C9,result!$B$2:$B$66,"="&amp;E$6) - COUNTIFS(result!$Y$2:$Y$66,"&gt;"&amp;$D9,result!$B$2:$B$66,"="&amp;E$6)</f>
        <v>3</v>
      </c>
      <c r="F9">
        <f>COUNTIFS(result!$Y$2:$Y$66,"&gt;"&amp;$C9,result!$B$2:$B$66,"="&amp;F$6) - COUNTIFS(result!$Y$2:$Y$66,"&gt;"&amp;$D9,result!$B$2:$B$66,"="&amp;F$6)</f>
        <v>0</v>
      </c>
    </row>
    <row r="10" spans="3:6">
      <c r="C10">
        <f t="shared" si="0"/>
        <v>0.30000000000000004</v>
      </c>
      <c r="D10">
        <f t="shared" si="1"/>
        <v>0.4</v>
      </c>
      <c r="E10">
        <f>COUNTIFS(result!$Y$2:$Y$66,"&gt;"&amp;$C10,result!$B$2:$B$66,"="&amp;E$6) - COUNTIFS(result!$Y$2:$Y$66,"&gt;"&amp;$D10,result!$B$2:$B$66,"="&amp;E$6)</f>
        <v>1</v>
      </c>
      <c r="F10">
        <f>COUNTIFS(result!$Y$2:$Y$66,"&gt;"&amp;$C10,result!$B$2:$B$66,"="&amp;F$6) - COUNTIFS(result!$Y$2:$Y$66,"&gt;"&amp;$D10,result!$B$2:$B$66,"="&amp;F$6)</f>
        <v>0</v>
      </c>
    </row>
    <row r="11" spans="3:6">
      <c r="C11">
        <f t="shared" si="0"/>
        <v>0.4</v>
      </c>
      <c r="D11">
        <f t="shared" si="1"/>
        <v>0.5</v>
      </c>
      <c r="E11">
        <f>COUNTIFS(result!$Y$2:$Y$66,"&gt;"&amp;$C11,result!$B$2:$B$66,"="&amp;E$6) - COUNTIFS(result!$Y$2:$Y$66,"&gt;"&amp;$D11,result!$B$2:$B$66,"="&amp;E$6)</f>
        <v>3</v>
      </c>
      <c r="F11">
        <f>COUNTIFS(result!$Y$2:$Y$66,"&gt;"&amp;$C11,result!$B$2:$B$66,"="&amp;F$6) - COUNTIFS(result!$Y$2:$Y$66,"&gt;"&amp;$D11,result!$B$2:$B$66,"="&amp;F$6)</f>
        <v>0</v>
      </c>
    </row>
    <row r="12" spans="3:6">
      <c r="C12">
        <f t="shared" si="0"/>
        <v>0.5</v>
      </c>
      <c r="D12">
        <f t="shared" si="1"/>
        <v>0.6</v>
      </c>
      <c r="E12">
        <f>COUNTIFS(result!$Y$2:$Y$66,"&gt;"&amp;$C12,result!$B$2:$B$66,"="&amp;E$6) - COUNTIFS(result!$Y$2:$Y$66,"&gt;"&amp;$D12,result!$B$2:$B$66,"="&amp;E$6)</f>
        <v>1</v>
      </c>
      <c r="F12">
        <f>COUNTIFS(result!$Y$2:$Y$66,"&gt;"&amp;$C12,result!$B$2:$B$66,"="&amp;F$6) - COUNTIFS(result!$Y$2:$Y$66,"&gt;"&amp;$D12,result!$B$2:$B$66,"="&amp;F$6)</f>
        <v>0</v>
      </c>
    </row>
    <row r="13" spans="3:6">
      <c r="C13">
        <f t="shared" si="0"/>
        <v>0.6</v>
      </c>
      <c r="D13">
        <f t="shared" si="1"/>
        <v>0.7</v>
      </c>
      <c r="E13">
        <f>COUNTIFS(result!$Y$2:$Y$66,"&gt;"&amp;$C13,result!$B$2:$B$66,"="&amp;E$6) - COUNTIFS(result!$Y$2:$Y$66,"&gt;"&amp;$D13,result!$B$2:$B$66,"="&amp;E$6)</f>
        <v>0</v>
      </c>
      <c r="F13">
        <f>COUNTIFS(result!$Y$2:$Y$66,"&gt;"&amp;$C13,result!$B$2:$B$66,"="&amp;F$6) - COUNTIFS(result!$Y$2:$Y$66,"&gt;"&amp;$D13,result!$B$2:$B$66,"="&amp;F$6)</f>
        <v>0</v>
      </c>
    </row>
    <row r="14" spans="3:6">
      <c r="C14">
        <f t="shared" si="0"/>
        <v>0.7</v>
      </c>
      <c r="D14">
        <f t="shared" si="1"/>
        <v>0.79999999999999993</v>
      </c>
      <c r="E14">
        <f>COUNTIFS(result!$Y$2:$Y$66,"&gt;"&amp;$C14,result!$B$2:$B$66,"="&amp;E$6) - COUNTIFS(result!$Y$2:$Y$66,"&gt;"&amp;$D14,result!$B$2:$B$66,"="&amp;E$6)</f>
        <v>1</v>
      </c>
      <c r="F14">
        <f>COUNTIFS(result!$Y$2:$Y$66,"&gt;"&amp;$C14,result!$B$2:$B$66,"="&amp;F$6) - COUNTIFS(result!$Y$2:$Y$66,"&gt;"&amp;$D14,result!$B$2:$B$66,"="&amp;F$6)</f>
        <v>0</v>
      </c>
    </row>
    <row r="15" spans="3:6">
      <c r="C15">
        <f t="shared" si="0"/>
        <v>0.79999999999999993</v>
      </c>
      <c r="D15">
        <f t="shared" si="1"/>
        <v>0.89999999999999991</v>
      </c>
      <c r="E15">
        <f>COUNTIFS(result!$Y$2:$Y$66,"&gt;"&amp;$C15,result!$B$2:$B$66,"="&amp;E$6) - COUNTIFS(result!$Y$2:$Y$66,"&gt;"&amp;$D15,result!$B$2:$B$66,"="&amp;E$6)</f>
        <v>1</v>
      </c>
      <c r="F15">
        <f>COUNTIFS(result!$Y$2:$Y$66,"&gt;"&amp;$C15,result!$B$2:$B$66,"="&amp;F$6) - COUNTIFS(result!$Y$2:$Y$66,"&gt;"&amp;$D15,result!$B$2:$B$66,"="&amp;F$6)</f>
        <v>0</v>
      </c>
    </row>
    <row r="16" spans="3:6">
      <c r="C16">
        <f t="shared" si="0"/>
        <v>0.89999999999999991</v>
      </c>
      <c r="D16">
        <f t="shared" si="1"/>
        <v>0.99999999999999989</v>
      </c>
      <c r="E16">
        <f>COUNTIFS(result!$Y$2:$Y$66,"&gt;"&amp;$C16,result!$B$2:$B$66,"="&amp;E$6) - COUNTIFS(result!$Y$2:$Y$66,"&gt;"&amp;$D16,result!$B$2:$B$66,"="&amp;E$6)</f>
        <v>0</v>
      </c>
      <c r="F16">
        <f>COUNTIFS(result!$Y$2:$Y$66,"&gt;"&amp;$C16,result!$B$2:$B$66,"="&amp;F$6) - COUNTIFS(result!$Y$2:$Y$66,"&gt;"&amp;$D16,result!$B$2:$B$66,"="&amp;F$6)</f>
        <v>0</v>
      </c>
    </row>
    <row r="17" spans="3:6">
      <c r="C17">
        <f t="shared" si="0"/>
        <v>0.99999999999999989</v>
      </c>
      <c r="D17">
        <f t="shared" si="1"/>
        <v>1.0999999999999999</v>
      </c>
      <c r="E17">
        <f>COUNTIFS(result!$Y$2:$Y$66,"&gt;"&amp;$C17,result!$B$2:$B$66,"="&amp;E$6) - COUNTIFS(result!$Y$2:$Y$66,"&gt;"&amp;$D17,result!$B$2:$B$66,"="&amp;E$6)</f>
        <v>0</v>
      </c>
      <c r="F17">
        <f>COUNTIFS(result!$Y$2:$Y$66,"&gt;"&amp;$C17,result!$B$2:$B$66,"="&amp;F$6) - COUNTIFS(result!$Y$2:$Y$66,"&gt;"&amp;$D17,result!$B$2:$B$66,"="&amp;F$6)</f>
        <v>0</v>
      </c>
    </row>
    <row r="18" spans="3:6">
      <c r="C18">
        <f t="shared" si="0"/>
        <v>1.0999999999999999</v>
      </c>
      <c r="D18">
        <f t="shared" si="1"/>
        <v>1.2</v>
      </c>
      <c r="E18">
        <f>COUNTIFS(result!$Y$2:$Y$66,"&gt;"&amp;$C18,result!$B$2:$B$66,"="&amp;E$6) - COUNTIFS(result!$Y$2:$Y$66,"&gt;"&amp;$D18,result!$B$2:$B$66,"="&amp;E$6)</f>
        <v>0</v>
      </c>
      <c r="F18">
        <f>COUNTIFS(result!$Y$2:$Y$66,"&gt;"&amp;$C18,result!$B$2:$B$66,"="&amp;F$6) - COUNTIFS(result!$Y$2:$Y$66,"&gt;"&amp;$D18,result!$B$2:$B$66,"="&amp;F$6)</f>
        <v>0</v>
      </c>
    </row>
    <row r="19" spans="3:6">
      <c r="C19">
        <f t="shared" si="0"/>
        <v>1.2</v>
      </c>
      <c r="D19">
        <f t="shared" si="1"/>
        <v>1.3</v>
      </c>
      <c r="E19">
        <f>COUNTIFS(result!$Y$2:$Y$66,"&gt;"&amp;$C19,result!$B$2:$B$66,"="&amp;E$6) - COUNTIFS(result!$Y$2:$Y$66,"&gt;"&amp;$D19,result!$B$2:$B$66,"="&amp;E$6)</f>
        <v>0</v>
      </c>
      <c r="F19">
        <f>COUNTIFS(result!$Y$2:$Y$66,"&gt;"&amp;$C19,result!$B$2:$B$66,"="&amp;F$6) - COUNTIFS(result!$Y$2:$Y$66,"&gt;"&amp;$D19,result!$B$2:$B$66,"="&amp;F$6)</f>
        <v>0</v>
      </c>
    </row>
    <row r="20" spans="3:6">
      <c r="C20">
        <f t="shared" si="0"/>
        <v>1.3</v>
      </c>
      <c r="D20">
        <f t="shared" si="1"/>
        <v>1.4000000000000001</v>
      </c>
      <c r="E20">
        <f>COUNTIFS(result!$Y$2:$Y$66,"&gt;"&amp;$C20,result!$B$2:$B$66,"="&amp;E$6) - COUNTIFS(result!$Y$2:$Y$66,"&gt;"&amp;$D20,result!$B$2:$B$66,"="&amp;E$6)</f>
        <v>0</v>
      </c>
      <c r="F20">
        <f>COUNTIFS(result!$Y$2:$Y$66,"&gt;"&amp;$C20,result!$B$2:$B$66,"="&amp;F$6) - COUNTIFS(result!$Y$2:$Y$66,"&gt;"&amp;$D20,result!$B$2:$B$66,"="&amp;F$6)</f>
        <v>0</v>
      </c>
    </row>
    <row r="21" spans="3:6">
      <c r="C21">
        <f t="shared" si="0"/>
        <v>1.4000000000000001</v>
      </c>
      <c r="D21">
        <f t="shared" si="1"/>
        <v>1.5000000000000002</v>
      </c>
      <c r="E21">
        <f>COUNTIFS(result!$Y$2:$Y$66,"&gt;"&amp;$C21,result!$B$2:$B$66,"="&amp;E$6) - COUNTIFS(result!$Y$2:$Y$66,"&gt;"&amp;$D21,result!$B$2:$B$66,"="&amp;E$6)</f>
        <v>0</v>
      </c>
      <c r="F21">
        <f>COUNTIFS(result!$Y$2:$Y$66,"&gt;"&amp;$C21,result!$B$2:$B$66,"="&amp;F$6) - COUNTIFS(result!$Y$2:$Y$66,"&gt;"&amp;$D21,result!$B$2:$B$66,"="&amp;F$6)</f>
        <v>0</v>
      </c>
    </row>
    <row r="22" spans="3:6">
      <c r="C22">
        <f t="shared" si="0"/>
        <v>1.5000000000000002</v>
      </c>
      <c r="D22">
        <f t="shared" si="1"/>
        <v>1.6000000000000003</v>
      </c>
      <c r="E22">
        <f>COUNTIFS(result!$Y$2:$Y$66,"&gt;"&amp;$C22,result!$B$2:$B$66,"="&amp;E$6) - COUNTIFS(result!$Y$2:$Y$66,"&gt;"&amp;$D22,result!$B$2:$B$66,"="&amp;E$6)</f>
        <v>0</v>
      </c>
      <c r="F22">
        <f>COUNTIFS(result!$Y$2:$Y$66,"&gt;"&amp;$C22,result!$B$2:$B$66,"="&amp;F$6) - COUNTIFS(result!$Y$2:$Y$66,"&gt;"&amp;$D22,result!$B$2:$B$66,"="&amp;F$6)</f>
        <v>0</v>
      </c>
    </row>
    <row r="23" spans="3:6">
      <c r="C23">
        <f t="shared" si="0"/>
        <v>1.6000000000000003</v>
      </c>
      <c r="D23">
        <f t="shared" si="1"/>
        <v>1.7000000000000004</v>
      </c>
      <c r="E23">
        <f>COUNTIFS(result!$Y$2:$Y$66,"&gt;"&amp;$C23,result!$B$2:$B$66,"="&amp;E$6) - COUNTIFS(result!$Y$2:$Y$66,"&gt;"&amp;$D23,result!$B$2:$B$66,"="&amp;E$6)</f>
        <v>0</v>
      </c>
      <c r="F23">
        <f>COUNTIFS(result!$Y$2:$Y$66,"&gt;"&amp;$C23,result!$B$2:$B$66,"="&amp;F$6) - COUNTIFS(result!$Y$2:$Y$66,"&gt;"&amp;$D23,result!$B$2:$B$66,"="&amp;F$6)</f>
        <v>0</v>
      </c>
    </row>
    <row r="24" spans="3:6">
      <c r="C24">
        <f t="shared" si="0"/>
        <v>1.7000000000000004</v>
      </c>
      <c r="D24">
        <f t="shared" si="1"/>
        <v>1.8000000000000005</v>
      </c>
      <c r="E24">
        <f>COUNTIFS(result!$Y$2:$Y$66,"&gt;"&amp;$C24,result!$B$2:$B$66,"="&amp;E$6) - COUNTIFS(result!$Y$2:$Y$66,"&gt;"&amp;$D24,result!$B$2:$B$66,"="&amp;E$6)</f>
        <v>0</v>
      </c>
      <c r="F24">
        <f>COUNTIFS(result!$Y$2:$Y$66,"&gt;"&amp;$C24,result!$B$2:$B$66,"="&amp;F$6) - COUNTIFS(result!$Y$2:$Y$66,"&gt;"&amp;$D24,result!$B$2:$B$66,"="&amp;F$6)</f>
        <v>0</v>
      </c>
    </row>
    <row r="25" spans="3:6">
      <c r="C25">
        <f t="shared" si="0"/>
        <v>1.8000000000000005</v>
      </c>
      <c r="D25">
        <f t="shared" si="1"/>
        <v>1.9000000000000006</v>
      </c>
      <c r="E25">
        <f>COUNTIFS(result!$Y$2:$Y$66,"&gt;"&amp;$C25,result!$B$2:$B$66,"="&amp;E$6) - COUNTIFS(result!$Y$2:$Y$66,"&gt;"&amp;$D25,result!$B$2:$B$66,"="&amp;E$6)</f>
        <v>0</v>
      </c>
      <c r="F25">
        <f>COUNTIFS(result!$Y$2:$Y$66,"&gt;"&amp;$C25,result!$B$2:$B$66,"="&amp;F$6) - COUNTIFS(result!$Y$2:$Y$66,"&gt;"&amp;$D25,result!$B$2:$B$66,"="&amp;F$6)</f>
        <v>0</v>
      </c>
    </row>
    <row r="28" spans="3:6">
      <c r="E28">
        <f>SUM(E7:F25)</f>
        <v>42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3:N14"/>
  <sheetViews>
    <sheetView topLeftCell="D2" zoomScale="116" workbookViewId="0">
      <selection activeCell="N13" sqref="N13"/>
    </sheetView>
  </sheetViews>
  <sheetFormatPr baseColWidth="10" defaultRowHeight="20"/>
  <cols>
    <col min="13" max="13" width="22" customWidth="1"/>
  </cols>
  <sheetData>
    <row r="13" spans="13:14">
      <c r="M13" t="s">
        <v>36</v>
      </c>
      <c r="N13" s="2" cm="1">
        <f t="array" ref="N13">CORREL(IF(result!M2:M66&gt;0,result!M2:M66),IF(result!X2:X66&gt;0,result!X2:X66))</f>
        <v>0.69985701687106894</v>
      </c>
    </row>
    <row r="14" spans="13:14">
      <c r="M14" t="s">
        <v>37</v>
      </c>
      <c r="N14" s="2" cm="1">
        <f t="array" ref="N14">CORREL(IF(result!X2:X66&gt;0,result!X2:X66),IF(result!U2:U66&gt;0,result!U2:U66))</f>
        <v>0.35660590867776787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result</vt:lpstr>
      <vt:lpstr>graph_data</vt:lpstr>
      <vt:lpstr>result-V</vt:lpstr>
      <vt:lpstr>result-comp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裕太</dc:creator>
  <cp:lastModifiedBy>伊藤　裕太</cp:lastModifiedBy>
  <dcterms:created xsi:type="dcterms:W3CDTF">2024-01-23T05:44:28Z</dcterms:created>
  <dcterms:modified xsi:type="dcterms:W3CDTF">2024-01-23T06:50:35Z</dcterms:modified>
</cp:coreProperties>
</file>