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shortcut-targets-by-id\1QqpnK_L-AHqS8eiBmK8Qiw4NpsPC5GDz\01. Operational Safety\02. Process Safety\02. PHA\Evidence\23. AFT El Tari\HAZID\HAZID 6 - Perhitungan Bundwall\"/>
    </mc:Choice>
  </mc:AlternateContent>
  <xr:revisionPtr revIDLastSave="0" documentId="13_ncr:1_{E0E863A5-04D3-4201-8193-E0D0A987ECE9}" xr6:coauthVersionLast="47" xr6:coauthVersionMax="47" xr10:uidLastSave="{00000000-0000-0000-0000-000000000000}"/>
  <bookViews>
    <workbookView xWindow="-108" yWindow="-108" windowWidth="23256" windowHeight="13896" xr2:uid="{FF78BC5B-E400-4E4F-BCDB-04B9D82168F7}"/>
  </bookViews>
  <sheets>
    <sheet name="Sheet1" sheetId="1" r:id="rId1"/>
  </sheets>
  <definedNames>
    <definedName name="_xlnm.Print_Area" localSheetId="0">Sheet1!$A$1:$J$70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1" i="1" l="1"/>
  <c r="N22" i="1" s="1"/>
  <c r="I34" i="1" s="1"/>
  <c r="D38" i="1" s="1"/>
  <c r="N16" i="1"/>
  <c r="N15" i="1"/>
  <c r="F29" i="1"/>
  <c r="F30" i="1" s="1"/>
  <c r="D34" i="1"/>
  <c r="F37" i="1" s="1"/>
  <c r="D33" i="1"/>
  <c r="E30" i="1"/>
  <c r="D36" i="1" s="1"/>
  <c r="D35" i="1" l="1"/>
  <c r="D37" i="1" s="1"/>
  <c r="G37" i="1" s="1"/>
</calcChain>
</file>

<file path=xl/sharedStrings.xml><?xml version="1.0" encoding="utf-8"?>
<sst xmlns="http://schemas.openxmlformats.org/spreadsheetml/2006/main" count="49" uniqueCount="46">
  <si>
    <t>PERHITUNGAN BUNDWALL</t>
  </si>
  <si>
    <t>Angka 60.000 adalah Volume / kapasitas seluruh tangki yang tergabung dalam 1 Bundwall tidak boleh lebih dari 60.000</t>
  </si>
  <si>
    <t>NO.</t>
  </si>
  <si>
    <t>J E N I S</t>
  </si>
  <si>
    <t>DIAMETER</t>
  </si>
  <si>
    <t>VOL MAKS (m³)</t>
  </si>
  <si>
    <t>Vol Tanki setinggi bundwall (m³)**</t>
  </si>
  <si>
    <t>intermediate dike*)</t>
  </si>
  <si>
    <t>TANKI</t>
  </si>
  <si>
    <t>PRODUK</t>
  </si>
  <si>
    <t>(m)</t>
  </si>
  <si>
    <t>Avtur</t>
  </si>
  <si>
    <t xml:space="preserve">Total </t>
  </si>
  <si>
    <t>Analisa Bundwall :</t>
  </si>
  <si>
    <t>DATA UKURAN BUNDWALL</t>
  </si>
  <si>
    <t>Tinggi efektif bundwall (***) :</t>
  </si>
  <si>
    <t>m</t>
  </si>
  <si>
    <t>Group</t>
  </si>
  <si>
    <t>Luas Area (m)</t>
  </si>
  <si>
    <t xml:space="preserve">Volume tangki terbesar : </t>
  </si>
  <si>
    <t>m³</t>
  </si>
  <si>
    <t>A</t>
  </si>
  <si>
    <t>Volume bundwall :</t>
  </si>
  <si>
    <t>Kapasitas seluruh tangki :</t>
  </si>
  <si>
    <t xml:space="preserve">Volume Efektif tank bundwall: </t>
  </si>
  <si>
    <r>
      <t xml:space="preserve">m³      </t>
    </r>
    <r>
      <rPr>
        <b/>
        <sz val="11"/>
        <rFont val="Calibri"/>
        <family val="2"/>
      </rPr>
      <t>&gt;</t>
    </r>
  </si>
  <si>
    <t>Luas bundwall</t>
  </si>
  <si>
    <t>m²</t>
  </si>
  <si>
    <t xml:space="preserve"> </t>
  </si>
  <si>
    <t>** Diameter efektif = diameter tangki + fondasi (3m)</t>
  </si>
  <si>
    <t>*** Tinggi bundwall - free board 0,2 m (ref. Pedoman K3LL)</t>
  </si>
  <si>
    <t>*) INTERMEDIATE DIKE</t>
  </si>
  <si>
    <t>Berdasarkan standard NFPA 30, semua tangki timbun dengan kapasitas lebih besar dari 10.000 bblsn (1.590 kl) atau bila terdiri dari beberapa tangki dan tidak ada tangki dengan kapasitas lebih dari 1.590 KL dalam satu group tangki, dengan total grup tangki dengan kapasitas tidak melebihi 15.000 bblsn (2.385 kl)</t>
  </si>
  <si>
    <t>Mengetahui,</t>
  </si>
  <si>
    <t>Dibuat oleh,</t>
  </si>
  <si>
    <t>Jr. Spv I HSSE &amp; GA</t>
  </si>
  <si>
    <t>AVIATION FUEL TERMINAL ELTARI</t>
  </si>
  <si>
    <t>BUNDWALL A (Tangki 6)</t>
  </si>
  <si>
    <t>Tinggi</t>
  </si>
  <si>
    <t>x</t>
  </si>
  <si>
    <t xml:space="preserve">x= </t>
  </si>
  <si>
    <t>s =</t>
  </si>
  <si>
    <t xml:space="preserve">area = </t>
  </si>
  <si>
    <t>Aviation Fuel Terminal</t>
  </si>
  <si>
    <t>Daud Daffa Harkansas</t>
  </si>
  <si>
    <t>Ahmad Hidayah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</si>
</sst>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_(* #,##0.00_);_(* \(#,##0.00\);_(* &quot;-&quot;??_);_(@_)"/>
    <numFmt numFmtId="166" formatCode="#,##0.000"/>
    <numFmt numFmtId="167" formatCode="#,##0\ &quot;m³&quot;"/>
  </numFmts>
  <fonts count="9" x14ac:knownFonts="1">
    <font>
      <sz val="11"/>
      <color theme="1"/>
      <name val="Calibri"/>
      <family val="2"/>
      <scheme val="minor"/>
    </font>
    <font>
      <b/>
      <sz val="11"/>
      <color theme="1"/>
      <name val="Calibri"/>
      <family val="2"/>
      <scheme val="minor"/>
    </font>
    <font>
      <sz val="10"/>
      <name val="Arial"/>
      <family val="2"/>
    </font>
    <font>
      <b/>
      <sz val="14"/>
      <name val="Calibri"/>
      <family val="2"/>
    </font>
    <font>
      <sz val="11"/>
      <name val="Calibri"/>
      <family val="2"/>
    </font>
    <font>
      <b/>
      <sz val="11"/>
      <name val="Calibri"/>
      <family val="2"/>
    </font>
    <font>
      <i/>
      <sz val="11"/>
      <name val="Calibri"/>
      <family val="2"/>
    </font>
    <font>
      <b/>
      <i/>
      <sz val="11"/>
      <color theme="1"/>
      <name val="Calibri"/>
      <family val="2"/>
    </font>
    <font>
      <sz val="11"/>
      <color indexed="10"/>
      <name val="Calibri"/>
      <family val="2"/>
    </font>
  </fonts>
  <fills count="5">
    <fill>
      <patternFill patternType="none"/>
    </fill>
    <fill>
      <patternFill patternType="gray125"/>
    </fill>
    <fill>
      <patternFill patternType="solid">
        <fgColor indexed="22"/>
        <bgColor indexed="64"/>
      </patternFill>
    </fill>
    <fill>
      <patternFill patternType="solid">
        <fgColor rgb="FFFFC000"/>
        <bgColor indexed="64"/>
      </patternFill>
    </fill>
    <fill>
      <patternFill patternType="solid">
        <fgColor theme="0" tint="-0.249977111117893"/>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2" fillId="0" borderId="0"/>
    <xf numFmtId="165" fontId="2" fillId="0" borderId="0" applyFont="0" applyFill="0" applyBorder="0" applyAlignment="0" applyProtection="0"/>
  </cellStyleXfs>
  <cellXfs count="57">
    <xf numFmtId="0" fontId="0" fillId="0" borderId="0" xfId="0"/>
    <xf numFmtId="0" fontId="4" fillId="0" borderId="0" xfId="1" applyFont="1"/>
    <xf numFmtId="0" fontId="5" fillId="2" borderId="1" xfId="1" applyFont="1" applyFill="1" applyBorder="1" applyAlignment="1">
      <alignment horizontal="center" vertical="center"/>
    </xf>
    <xf numFmtId="0" fontId="4" fillId="0" borderId="1" xfId="1" applyFont="1" applyBorder="1" applyAlignment="1">
      <alignment horizontal="center" vertical="center"/>
    </xf>
    <xf numFmtId="2" fontId="4" fillId="0" borderId="1" xfId="1" applyNumberFormat="1" applyFont="1" applyBorder="1" applyAlignment="1">
      <alignment horizontal="right"/>
    </xf>
    <xf numFmtId="0" fontId="4" fillId="0" borderId="1" xfId="1" applyFont="1" applyBorder="1" applyAlignment="1">
      <alignment horizontal="center"/>
    </xf>
    <xf numFmtId="165" fontId="4" fillId="0" borderId="1" xfId="3" applyFont="1" applyBorder="1" applyAlignment="1">
      <alignment horizontal="right"/>
    </xf>
    <xf numFmtId="165" fontId="5" fillId="0" borderId="1" xfId="3" applyFont="1" applyBorder="1"/>
    <xf numFmtId="0" fontId="4" fillId="0" borderId="0" xfId="1" applyFont="1" applyAlignment="1">
      <alignment horizontal="center" vertical="center"/>
    </xf>
    <xf numFmtId="0" fontId="4" fillId="2" borderId="1" xfId="1" applyFont="1" applyFill="1" applyBorder="1" applyAlignment="1">
      <alignment horizontal="center" vertical="center"/>
    </xf>
    <xf numFmtId="165" fontId="4" fillId="2" borderId="0" xfId="3" applyFont="1" applyFill="1" applyBorder="1" applyAlignment="1">
      <alignment horizontal="center" vertical="center"/>
    </xf>
    <xf numFmtId="165" fontId="5" fillId="3" borderId="0" xfId="3" applyFont="1" applyFill="1" applyBorder="1" applyAlignment="1">
      <alignment horizontal="center" vertical="center"/>
    </xf>
    <xf numFmtId="0" fontId="8" fillId="0" borderId="0" xfId="1" applyFont="1" applyAlignment="1">
      <alignment vertical="justify" wrapText="1"/>
    </xf>
    <xf numFmtId="0" fontId="4" fillId="0" borderId="0" xfId="1" applyFont="1" applyBorder="1"/>
    <xf numFmtId="0" fontId="5" fillId="2" borderId="0" xfId="1" applyFont="1" applyFill="1" applyBorder="1" applyAlignment="1">
      <alignment horizontal="left" vertical="center"/>
    </xf>
    <xf numFmtId="0" fontId="4" fillId="2" borderId="0" xfId="1" applyFont="1" applyFill="1" applyBorder="1" applyAlignment="1">
      <alignment horizontal="left" vertical="center"/>
    </xf>
    <xf numFmtId="0" fontId="4" fillId="2" borderId="0" xfId="1" applyFont="1" applyFill="1" applyBorder="1" applyAlignment="1">
      <alignment horizontal="center" vertical="center"/>
    </xf>
    <xf numFmtId="0" fontId="4" fillId="2" borderId="0" xfId="1" applyFont="1" applyFill="1" applyBorder="1"/>
    <xf numFmtId="0" fontId="5" fillId="0" borderId="0" xfId="1" applyFont="1" applyBorder="1"/>
    <xf numFmtId="0" fontId="4" fillId="2" borderId="0" xfId="1" applyFont="1" applyFill="1" applyBorder="1" applyAlignment="1">
      <alignment horizontal="right" vertical="center"/>
    </xf>
    <xf numFmtId="0" fontId="4" fillId="3" borderId="0" xfId="1" applyFont="1" applyFill="1" applyBorder="1"/>
    <xf numFmtId="0" fontId="6" fillId="2" borderId="0" xfId="1" applyFont="1" applyFill="1" applyBorder="1" applyAlignment="1">
      <alignment horizontal="left" vertical="center"/>
    </xf>
    <xf numFmtId="0" fontId="1" fillId="0" borderId="0" xfId="0" applyFont="1" applyAlignment="1">
      <alignment horizontal="left"/>
    </xf>
    <xf numFmtId="0" fontId="3" fillId="0" borderId="0" xfId="1" applyFont="1" applyAlignment="1">
      <alignment horizontal="center" vertical="center"/>
    </xf>
    <xf numFmtId="0" fontId="5" fillId="0" borderId="0" xfId="1" applyFont="1" applyBorder="1" applyAlignment="1">
      <alignment horizontal="center" vertical="center"/>
    </xf>
    <xf numFmtId="0" fontId="4" fillId="0" borderId="0" xfId="1" applyFont="1" applyBorder="1" applyAlignment="1">
      <alignment horizontal="center" vertical="center"/>
    </xf>
    <xf numFmtId="0" fontId="4" fillId="0" borderId="0" xfId="1" applyFont="1" applyBorder="1" applyAlignment="1">
      <alignment horizontal="center" vertical="center" wrapText="1"/>
    </xf>
    <xf numFmtId="0" fontId="4" fillId="0" borderId="0" xfId="1" applyFont="1" applyBorder="1" applyAlignment="1">
      <alignment horizontal="center" vertical="center"/>
    </xf>
    <xf numFmtId="0" fontId="5" fillId="0" borderId="1" xfId="1" applyFont="1" applyBorder="1" applyAlignment="1">
      <alignment horizontal="center" vertical="center"/>
    </xf>
    <xf numFmtId="0" fontId="5" fillId="2" borderId="1" xfId="1" applyFont="1" applyFill="1" applyBorder="1" applyAlignment="1">
      <alignment horizontal="center"/>
    </xf>
    <xf numFmtId="0" fontId="3" fillId="0" borderId="0" xfId="1" applyFont="1" applyAlignment="1">
      <alignment horizontal="center" vertical="center"/>
    </xf>
    <xf numFmtId="0" fontId="5" fillId="2" borderId="5" xfId="1" applyFont="1" applyFill="1" applyBorder="1" applyAlignment="1">
      <alignment horizontal="center" vertical="center" wrapText="1"/>
    </xf>
    <xf numFmtId="0" fontId="5" fillId="2" borderId="6" xfId="1" applyFont="1" applyFill="1" applyBorder="1" applyAlignment="1">
      <alignment horizontal="center" vertical="center" wrapText="1"/>
    </xf>
    <xf numFmtId="0" fontId="5" fillId="2" borderId="1" xfId="1" applyFont="1" applyFill="1" applyBorder="1" applyAlignment="1">
      <alignment horizontal="center" vertical="center" wrapText="1"/>
    </xf>
    <xf numFmtId="0" fontId="5" fillId="0" borderId="0" xfId="1" applyFont="1" applyBorder="1" applyAlignment="1">
      <alignment horizontal="center" vertical="center" wrapText="1"/>
    </xf>
    <xf numFmtId="0" fontId="5" fillId="0" borderId="0" xfId="1" applyFont="1" applyBorder="1" applyAlignment="1">
      <alignment horizontal="center" vertical="center"/>
    </xf>
    <xf numFmtId="0" fontId="7" fillId="0" borderId="0" xfId="1" applyFont="1" applyAlignment="1">
      <alignment horizontal="left" vertical="justify" wrapText="1"/>
    </xf>
    <xf numFmtId="0" fontId="4" fillId="3" borderId="0" xfId="1" applyFont="1" applyFill="1" applyBorder="1" applyAlignment="1">
      <alignment horizontal="left" vertical="center"/>
    </xf>
    <xf numFmtId="0" fontId="4" fillId="2" borderId="2" xfId="1" applyFont="1" applyFill="1" applyBorder="1" applyAlignment="1">
      <alignment horizontal="center"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0" fillId="0" borderId="0" xfId="0" applyFont="1"/>
    <xf numFmtId="0" fontId="5" fillId="0" borderId="0" xfId="1" applyFont="1" applyAlignment="1">
      <alignment horizontal="center" vertical="center"/>
    </xf>
    <xf numFmtId="0" fontId="0" fillId="0" borderId="0" xfId="0" applyFont="1" applyBorder="1"/>
    <xf numFmtId="0" fontId="0" fillId="0" borderId="0" xfId="0" quotePrefix="1" applyFont="1"/>
    <xf numFmtId="166" fontId="4" fillId="0" borderId="1" xfId="2" applyNumberFormat="1" applyFont="1" applyBorder="1" applyAlignment="1">
      <alignment horizontal="center"/>
    </xf>
    <xf numFmtId="0" fontId="5" fillId="2" borderId="1" xfId="3" applyNumberFormat="1" applyFont="1" applyFill="1" applyBorder="1" applyAlignment="1">
      <alignment horizontal="center" vertical="center"/>
    </xf>
    <xf numFmtId="165" fontId="5" fillId="2" borderId="1" xfId="3" applyFont="1" applyFill="1" applyBorder="1" applyAlignment="1">
      <alignment horizontal="center" vertical="center"/>
    </xf>
    <xf numFmtId="0" fontId="1" fillId="0" borderId="0" xfId="0" applyFont="1"/>
    <xf numFmtId="0" fontId="0" fillId="0" borderId="0" xfId="0" applyFont="1" applyAlignment="1">
      <alignment horizontal="left"/>
    </xf>
    <xf numFmtId="0" fontId="0" fillId="0" borderId="0" xfId="0" applyFont="1" applyAlignment="1">
      <alignment horizontal="center"/>
    </xf>
    <xf numFmtId="0" fontId="4" fillId="4" borderId="0" xfId="1" applyFont="1" applyFill="1" applyBorder="1" applyAlignment="1">
      <alignment horizontal="left" vertical="center"/>
    </xf>
    <xf numFmtId="165" fontId="4" fillId="4" borderId="0" xfId="3" applyFont="1" applyFill="1" applyBorder="1" applyAlignment="1">
      <alignment horizontal="center" vertical="center"/>
    </xf>
    <xf numFmtId="3" fontId="4" fillId="0" borderId="1" xfId="2" applyNumberFormat="1" applyFont="1" applyBorder="1" applyAlignment="1">
      <alignment horizontal="right"/>
    </xf>
    <xf numFmtId="164" fontId="5" fillId="0" borderId="1" xfId="3" applyNumberFormat="1" applyFont="1" applyBorder="1" applyAlignment="1">
      <alignment horizontal="right"/>
    </xf>
    <xf numFmtId="167" fontId="5" fillId="3" borderId="0" xfId="1" applyNumberFormat="1" applyFont="1" applyFill="1" applyBorder="1"/>
    <xf numFmtId="0" fontId="5" fillId="3" borderId="0" xfId="1" applyFont="1" applyFill="1" applyBorder="1"/>
  </cellXfs>
  <cellStyles count="4">
    <cellStyle name="Comma 3" xfId="3" xr:uid="{999D9F68-1464-4EE3-9E70-1ED99A178863}"/>
    <cellStyle name="Normal" xfId="0" builtinId="0"/>
    <cellStyle name="Normal 2" xfId="2" xr:uid="{CAA3B853-2065-48A8-810D-3309DAAAB275}"/>
    <cellStyle name="Normal 4" xfId="1" xr:uid="{1B66D1D9-E071-42C3-AB3C-60FA69D10553}"/>
  </cellStyles>
  <dxfs count="2">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jpeg"/><Relationship Id="rId4" Type="http://schemas.openxmlformats.org/officeDocument/2006/relationships/image" Target="../media/image4.png"/><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oneCellAnchor>
    <xdr:from>
      <xdr:col>12</xdr:col>
      <xdr:colOff>261257</xdr:colOff>
      <xdr:row>27</xdr:row>
      <xdr:rowOff>119743</xdr:rowOff>
    </xdr:from>
    <xdr:ext cx="65" cy="172227"/>
    <xdr:sp macro="" textlink="">
      <xdr:nvSpPr>
        <xdr:cNvPr id="9" name="TextBox 8">
          <a:extLst>
            <a:ext uri="{FF2B5EF4-FFF2-40B4-BE49-F238E27FC236}">
              <a16:creationId xmlns:a16="http://schemas.microsoft.com/office/drawing/2014/main" id="{02CDE2E5-7CB4-4CE7-BAF2-B4B30AE2586F}"/>
            </a:ext>
          </a:extLst>
        </xdr:cNvPr>
        <xdr:cNvSpPr txBox="1"/>
      </xdr:nvSpPr>
      <xdr:spPr>
        <a:xfrm>
          <a:off x="9702437" y="4028803"/>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twoCellAnchor editAs="oneCell">
    <xdr:from>
      <xdr:col>1</xdr:col>
      <xdr:colOff>374197</xdr:colOff>
      <xdr:row>4</xdr:row>
      <xdr:rowOff>40820</xdr:rowOff>
    </xdr:from>
    <xdr:to>
      <xdr:col>6</xdr:col>
      <xdr:colOff>764803</xdr:colOff>
      <xdr:row>24</xdr:row>
      <xdr:rowOff>13607</xdr:rowOff>
    </xdr:to>
    <xdr:pic>
      <xdr:nvPicPr>
        <xdr:cNvPr id="6" name="Picture 5">
          <a:extLst>
            <a:ext uri="{FF2B5EF4-FFF2-40B4-BE49-F238E27FC236}">
              <a16:creationId xmlns:a16="http://schemas.microsoft.com/office/drawing/2014/main" id="{D56A5575-2A59-4823-932B-372CB67A0DF2}"/>
            </a:ext>
          </a:extLst>
        </xdr:cNvPr>
        <xdr:cNvPicPr>
          <a:picLocks noChangeAspect="1"/>
        </xdr:cNvPicPr>
      </xdr:nvPicPr>
      <xdr:blipFill>
        <a:blip xmlns:r="http://schemas.openxmlformats.org/officeDocument/2006/relationships" r:embed="rId1"/>
        <a:stretch>
          <a:fillRect/>
        </a:stretch>
      </xdr:blipFill>
      <xdr:spPr>
        <a:xfrm>
          <a:off x="687161" y="421820"/>
          <a:ext cx="5287364" cy="3782787"/>
        </a:xfrm>
        <a:prstGeom prst="rect">
          <a:avLst/>
        </a:prstGeom>
      </xdr:spPr>
    </xdr:pic>
    <xdr:clientData/>
  </xdr:twoCellAnchor>
  <xdr:twoCellAnchor>
    <xdr:from>
      <xdr:col>1</xdr:col>
      <xdr:colOff>605518</xdr:colOff>
      <xdr:row>6</xdr:row>
      <xdr:rowOff>13607</xdr:rowOff>
    </xdr:from>
    <xdr:to>
      <xdr:col>2</xdr:col>
      <xdr:colOff>1306285</xdr:colOff>
      <xdr:row>6</xdr:row>
      <xdr:rowOff>47625</xdr:rowOff>
    </xdr:to>
    <xdr:cxnSp macro="">
      <xdr:nvCxnSpPr>
        <xdr:cNvPr id="10" name="Straight Arrow Connector 9">
          <a:extLst>
            <a:ext uri="{FF2B5EF4-FFF2-40B4-BE49-F238E27FC236}">
              <a16:creationId xmlns:a16="http://schemas.microsoft.com/office/drawing/2014/main" id="{1A06E75F-9250-4C26-A104-BE9678E6B8E4}"/>
            </a:ext>
          </a:extLst>
        </xdr:cNvPr>
        <xdr:cNvCxnSpPr/>
      </xdr:nvCxnSpPr>
      <xdr:spPr>
        <a:xfrm flipV="1">
          <a:off x="918482" y="775607"/>
          <a:ext cx="1313089" cy="34018"/>
        </a:xfrm>
        <a:prstGeom prst="straightConnector1">
          <a:avLst/>
        </a:prstGeom>
        <a:ln w="19050">
          <a:headEnd type="triangle"/>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2</xdr:col>
      <xdr:colOff>353786</xdr:colOff>
      <xdr:row>5</xdr:row>
      <xdr:rowOff>0</xdr:rowOff>
    </xdr:from>
    <xdr:ext cx="653640" cy="264560"/>
    <xdr:sp macro="" textlink="">
      <xdr:nvSpPr>
        <xdr:cNvPr id="11" name="TextBox 10">
          <a:extLst>
            <a:ext uri="{FF2B5EF4-FFF2-40B4-BE49-F238E27FC236}">
              <a16:creationId xmlns:a16="http://schemas.microsoft.com/office/drawing/2014/main" id="{A6F6CFB1-C689-4FEA-AAF0-893EAF301DBC}"/>
            </a:ext>
          </a:extLst>
        </xdr:cNvPr>
        <xdr:cNvSpPr txBox="1"/>
      </xdr:nvSpPr>
      <xdr:spPr>
        <a:xfrm>
          <a:off x="1277711" y="571500"/>
          <a:ext cx="653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4">
                  <a:lumMod val="60000"/>
                  <a:lumOff val="40000"/>
                </a:schemeClr>
              </a:solidFill>
            </a:rPr>
            <a:t>29,90 m</a:t>
          </a:r>
        </a:p>
      </xdr:txBody>
    </xdr:sp>
    <xdr:clientData/>
  </xdr:oneCellAnchor>
  <xdr:twoCellAnchor>
    <xdr:from>
      <xdr:col>2</xdr:col>
      <xdr:colOff>0</xdr:colOff>
      <xdr:row>6</xdr:row>
      <xdr:rowOff>61232</xdr:rowOff>
    </xdr:from>
    <xdr:to>
      <xdr:col>2</xdr:col>
      <xdr:colOff>74839</xdr:colOff>
      <xdr:row>12</xdr:row>
      <xdr:rowOff>136071</xdr:rowOff>
    </xdr:to>
    <xdr:cxnSp macro="">
      <xdr:nvCxnSpPr>
        <xdr:cNvPr id="12" name="Straight Arrow Connector 11">
          <a:extLst>
            <a:ext uri="{FF2B5EF4-FFF2-40B4-BE49-F238E27FC236}">
              <a16:creationId xmlns:a16="http://schemas.microsoft.com/office/drawing/2014/main" id="{EE7C6C50-B957-4494-BE90-2CE68088FE86}"/>
            </a:ext>
          </a:extLst>
        </xdr:cNvPr>
        <xdr:cNvCxnSpPr/>
      </xdr:nvCxnSpPr>
      <xdr:spPr>
        <a:xfrm flipH="1" flipV="1">
          <a:off x="925286" y="823232"/>
          <a:ext cx="74839" cy="1217839"/>
        </a:xfrm>
        <a:prstGeom prst="straightConnector1">
          <a:avLst/>
        </a:prstGeom>
        <a:ln w="19050">
          <a:headEnd type="triangle"/>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1</xdr:col>
      <xdr:colOff>455798</xdr:colOff>
      <xdr:row>8</xdr:row>
      <xdr:rowOff>19091</xdr:rowOff>
    </xdr:from>
    <xdr:ext cx="264560" cy="653640"/>
    <xdr:sp macro="" textlink="">
      <xdr:nvSpPr>
        <xdr:cNvPr id="15" name="TextBox 14">
          <a:extLst>
            <a:ext uri="{FF2B5EF4-FFF2-40B4-BE49-F238E27FC236}">
              <a16:creationId xmlns:a16="http://schemas.microsoft.com/office/drawing/2014/main" id="{66CA8145-BEE1-4A66-9A91-DD8D02ADCE1F}"/>
            </a:ext>
          </a:extLst>
        </xdr:cNvPr>
        <xdr:cNvSpPr txBox="1"/>
      </xdr:nvSpPr>
      <xdr:spPr>
        <a:xfrm rot="15913545">
          <a:off x="575583" y="1356631"/>
          <a:ext cx="653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4">
                  <a:lumMod val="60000"/>
                  <a:lumOff val="40000"/>
                </a:schemeClr>
              </a:solidFill>
            </a:rPr>
            <a:t>30,10 m</a:t>
          </a:r>
        </a:p>
      </xdr:txBody>
    </xdr:sp>
    <xdr:clientData/>
  </xdr:oneCellAnchor>
  <xdr:twoCellAnchor>
    <xdr:from>
      <xdr:col>2</xdr:col>
      <xdr:colOff>122464</xdr:colOff>
      <xdr:row>12</xdr:row>
      <xdr:rowOff>129269</xdr:rowOff>
    </xdr:from>
    <xdr:to>
      <xdr:col>2</xdr:col>
      <xdr:colOff>1313089</xdr:colOff>
      <xdr:row>12</xdr:row>
      <xdr:rowOff>156482</xdr:rowOff>
    </xdr:to>
    <xdr:cxnSp macro="">
      <xdr:nvCxnSpPr>
        <xdr:cNvPr id="16" name="Straight Arrow Connector 15">
          <a:extLst>
            <a:ext uri="{FF2B5EF4-FFF2-40B4-BE49-F238E27FC236}">
              <a16:creationId xmlns:a16="http://schemas.microsoft.com/office/drawing/2014/main" id="{4CCEBC6A-9255-4DD2-A278-CF5A0DC04E3C}"/>
            </a:ext>
          </a:extLst>
        </xdr:cNvPr>
        <xdr:cNvCxnSpPr/>
      </xdr:nvCxnSpPr>
      <xdr:spPr>
        <a:xfrm flipV="1">
          <a:off x="1047750" y="2034269"/>
          <a:ext cx="1190625" cy="27213"/>
        </a:xfrm>
        <a:prstGeom prst="straightConnector1">
          <a:avLst/>
        </a:prstGeom>
        <a:ln w="19050">
          <a:headEnd type="triangle"/>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2</xdr:col>
      <xdr:colOff>438150</xdr:colOff>
      <xdr:row>12</xdr:row>
      <xdr:rowOff>84364</xdr:rowOff>
    </xdr:from>
    <xdr:ext cx="653640" cy="264560"/>
    <xdr:sp macro="" textlink="">
      <xdr:nvSpPr>
        <xdr:cNvPr id="20" name="TextBox 19">
          <a:extLst>
            <a:ext uri="{FF2B5EF4-FFF2-40B4-BE49-F238E27FC236}">
              <a16:creationId xmlns:a16="http://schemas.microsoft.com/office/drawing/2014/main" id="{E33C79A3-8245-4C9E-9B34-DC6595C7891A}"/>
            </a:ext>
          </a:extLst>
        </xdr:cNvPr>
        <xdr:cNvSpPr txBox="1"/>
      </xdr:nvSpPr>
      <xdr:spPr>
        <a:xfrm>
          <a:off x="1362075" y="1989364"/>
          <a:ext cx="653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4">
                  <a:lumMod val="60000"/>
                  <a:lumOff val="40000"/>
                </a:schemeClr>
              </a:solidFill>
            </a:rPr>
            <a:t>29,60 m</a:t>
          </a:r>
        </a:p>
      </xdr:txBody>
    </xdr:sp>
    <xdr:clientData/>
  </xdr:oneCellAnchor>
  <xdr:twoCellAnchor>
    <xdr:from>
      <xdr:col>2</xdr:col>
      <xdr:colOff>1299482</xdr:colOff>
      <xdr:row>6</xdr:row>
      <xdr:rowOff>20411</xdr:rowOff>
    </xdr:from>
    <xdr:to>
      <xdr:col>2</xdr:col>
      <xdr:colOff>1333500</xdr:colOff>
      <xdr:row>12</xdr:row>
      <xdr:rowOff>136071</xdr:rowOff>
    </xdr:to>
    <xdr:cxnSp macro="">
      <xdr:nvCxnSpPr>
        <xdr:cNvPr id="21" name="Straight Arrow Connector 20">
          <a:extLst>
            <a:ext uri="{FF2B5EF4-FFF2-40B4-BE49-F238E27FC236}">
              <a16:creationId xmlns:a16="http://schemas.microsoft.com/office/drawing/2014/main" id="{16C9D4B9-753D-4E10-84E4-586B03B8879C}"/>
            </a:ext>
          </a:extLst>
        </xdr:cNvPr>
        <xdr:cNvCxnSpPr/>
      </xdr:nvCxnSpPr>
      <xdr:spPr>
        <a:xfrm>
          <a:off x="2224768" y="782411"/>
          <a:ext cx="34018" cy="1258660"/>
        </a:xfrm>
        <a:prstGeom prst="straightConnector1">
          <a:avLst/>
        </a:prstGeom>
        <a:ln w="19050">
          <a:headEnd type="triangle"/>
          <a:tailEnd type="triangle"/>
        </a:ln>
      </xdr:spPr>
      <xdr:style>
        <a:lnRef idx="1">
          <a:schemeClr val="accent4"/>
        </a:lnRef>
        <a:fillRef idx="0">
          <a:schemeClr val="accent4"/>
        </a:fillRef>
        <a:effectRef idx="0">
          <a:schemeClr val="accent4"/>
        </a:effectRef>
        <a:fontRef idx="minor">
          <a:schemeClr val="tx1"/>
        </a:fontRef>
      </xdr:style>
    </xdr:cxnSp>
    <xdr:clientData/>
  </xdr:twoCellAnchor>
  <xdr:oneCellAnchor>
    <xdr:from>
      <xdr:col>2</xdr:col>
      <xdr:colOff>1302162</xdr:colOff>
      <xdr:row>7</xdr:row>
      <xdr:rowOff>185099</xdr:rowOff>
    </xdr:from>
    <xdr:ext cx="264560" cy="653640"/>
    <xdr:sp macro="" textlink="">
      <xdr:nvSpPr>
        <xdr:cNvPr id="24" name="TextBox 23">
          <a:extLst>
            <a:ext uri="{FF2B5EF4-FFF2-40B4-BE49-F238E27FC236}">
              <a16:creationId xmlns:a16="http://schemas.microsoft.com/office/drawing/2014/main" id="{23E8F131-85FB-454C-AEBD-A908BE9ABB72}"/>
            </a:ext>
          </a:extLst>
        </xdr:cNvPr>
        <xdr:cNvSpPr txBox="1"/>
      </xdr:nvSpPr>
      <xdr:spPr>
        <a:xfrm rot="16200000">
          <a:off x="2031547" y="1332139"/>
          <a:ext cx="6536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4">
                  <a:lumMod val="60000"/>
                  <a:lumOff val="40000"/>
                </a:schemeClr>
              </a:solidFill>
            </a:rPr>
            <a:t>30,20 m</a:t>
          </a:r>
        </a:p>
      </xdr:txBody>
    </xdr:sp>
    <xdr:clientData/>
  </xdr:oneCellAnchor>
  <xdr:twoCellAnchor editAs="oneCell">
    <xdr:from>
      <xdr:col>8</xdr:col>
      <xdr:colOff>145334</xdr:colOff>
      <xdr:row>0</xdr:row>
      <xdr:rowOff>0</xdr:rowOff>
    </xdr:from>
    <xdr:to>
      <xdr:col>9</xdr:col>
      <xdr:colOff>747540</xdr:colOff>
      <xdr:row>2</xdr:row>
      <xdr:rowOff>138774</xdr:rowOff>
    </xdr:to>
    <xdr:pic>
      <xdr:nvPicPr>
        <xdr:cNvPr id="25" name="Picture 24">
          <a:extLst>
            <a:ext uri="{FF2B5EF4-FFF2-40B4-BE49-F238E27FC236}">
              <a16:creationId xmlns:a16="http://schemas.microsoft.com/office/drawing/2014/main" id="{A22A78F5-331A-4523-BEB3-215E6AE6188E}"/>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109" t="19474" b="21174"/>
        <a:stretch/>
      </xdr:blipFill>
      <xdr:spPr bwMode="auto">
        <a:xfrm>
          <a:off x="7048691" y="0"/>
          <a:ext cx="1509349" cy="510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0</xdr:colOff>
      <xdr:row>33</xdr:row>
      <xdr:rowOff>0</xdr:rowOff>
    </xdr:from>
    <xdr:to>
      <xdr:col>14</xdr:col>
      <xdr:colOff>304800</xdr:colOff>
      <xdr:row>34</xdr:row>
      <xdr:rowOff>114300</xdr:rowOff>
    </xdr:to>
    <xdr:sp macro="" textlink="">
      <xdr:nvSpPr>
        <xdr:cNvPr id="1026" name="AutoShape 2">
          <a:extLst>
            <a:ext uri="{FF2B5EF4-FFF2-40B4-BE49-F238E27FC236}">
              <a16:creationId xmlns:a16="http://schemas.microsoft.com/office/drawing/2014/main" id="{27AA04B9-7E42-4C57-B370-6B8E6963AA20}"/>
            </a:ext>
          </a:extLst>
        </xdr:cNvPr>
        <xdr:cNvSpPr>
          <a:spLocks noChangeAspect="1" noChangeArrowheads="1"/>
        </xdr:cNvSpPr>
      </xdr:nvSpPr>
      <xdr:spPr bwMode="auto">
        <a:xfrm>
          <a:off x="10660380" y="59588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28</xdr:row>
      <xdr:rowOff>0</xdr:rowOff>
    </xdr:from>
    <xdr:to>
      <xdr:col>24</xdr:col>
      <xdr:colOff>457200</xdr:colOff>
      <xdr:row>51</xdr:row>
      <xdr:rowOff>141968</xdr:rowOff>
    </xdr:to>
    <xdr:pic>
      <xdr:nvPicPr>
        <xdr:cNvPr id="7" name="Picture 6">
          <a:extLst>
            <a:ext uri="{FF2B5EF4-FFF2-40B4-BE49-F238E27FC236}">
              <a16:creationId xmlns:a16="http://schemas.microsoft.com/office/drawing/2014/main" id="{25591A20-687B-42DC-A4C1-B23E8EF270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439275" y="5038725"/>
          <a:ext cx="7772400" cy="4371975"/>
        </a:xfrm>
        <a:prstGeom prst="rect">
          <a:avLst/>
        </a:prstGeom>
      </xdr:spPr>
    </xdr:pic>
    <xdr:clientData/>
  </xdr:twoCellAnchor>
  <xdr:twoCellAnchor editAs="oneCell">
    <xdr:from>
      <xdr:col>6</xdr:col>
      <xdr:colOff>1006921</xdr:colOff>
      <xdr:row>47</xdr:row>
      <xdr:rowOff>108846</xdr:rowOff>
    </xdr:from>
    <xdr:to>
      <xdr:col>9</xdr:col>
      <xdr:colOff>874294</xdr:colOff>
      <xdr:row>54</xdr:row>
      <xdr:rowOff>36143</xdr:rowOff>
    </xdr:to>
    <xdr:pic>
      <xdr:nvPicPr>
        <xdr:cNvPr id="18" name="Picture 1">
          <a:extLst>
            <a:ext uri="{FF2B5EF4-FFF2-40B4-BE49-F238E27FC236}">
              <a16:creationId xmlns:a16="http://schemas.microsoft.com/office/drawing/2014/main" id="{5FC4D041-44B1-4E1D-A3F4-B4C7C303857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54787"/>
        <a:stretch/>
      </xdr:blipFill>
      <xdr:spPr bwMode="auto">
        <a:xfrm>
          <a:off x="6195778" y="8917203"/>
          <a:ext cx="1944730" cy="1197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0</xdr:colOff>
      <xdr:row>19</xdr:row>
      <xdr:rowOff>0</xdr:rowOff>
    </xdr:from>
    <xdr:to>
      <xdr:col>16</xdr:col>
      <xdr:colOff>304800</xdr:colOff>
      <xdr:row>20</xdr:row>
      <xdr:rowOff>114300</xdr:rowOff>
    </xdr:to>
    <xdr:sp macro="" textlink="">
      <xdr:nvSpPr>
        <xdr:cNvPr id="1025" name="AutoShape 1">
          <a:extLst>
            <a:ext uri="{FF2B5EF4-FFF2-40B4-BE49-F238E27FC236}">
              <a16:creationId xmlns:a16="http://schemas.microsoft.com/office/drawing/2014/main" id="{1CACDD53-9A0F-4F3E-BB75-E8D754779A67}"/>
            </a:ext>
          </a:extLst>
        </xdr:cNvPr>
        <xdr:cNvSpPr>
          <a:spLocks noChangeAspect="1" noChangeArrowheads="1"/>
        </xdr:cNvSpPr>
      </xdr:nvSpPr>
      <xdr:spPr bwMode="auto">
        <a:xfrm>
          <a:off x="12481560" y="3977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299356</xdr:colOff>
      <xdr:row>15</xdr:row>
      <xdr:rowOff>172358</xdr:rowOff>
    </xdr:from>
    <xdr:to>
      <xdr:col>25</xdr:col>
      <xdr:colOff>250824</xdr:colOff>
      <xdr:row>23</xdr:row>
      <xdr:rowOff>181883</xdr:rowOff>
    </xdr:to>
    <xdr:pic>
      <xdr:nvPicPr>
        <xdr:cNvPr id="8" name="Picture 7">
          <a:extLst>
            <a:ext uri="{FF2B5EF4-FFF2-40B4-BE49-F238E27FC236}">
              <a16:creationId xmlns:a16="http://schemas.microsoft.com/office/drawing/2014/main" id="{023F0D91-6713-46D8-80B3-003055834453}"/>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164785" y="3383644"/>
          <a:ext cx="6029325" cy="1533525"/>
        </a:xfrm>
        <a:prstGeom prst="rect">
          <a:avLst/>
        </a:prstGeom>
      </xdr:spPr>
    </xdr:pic>
    <xdr:clientData/>
  </xdr:twoCellAnchor>
  <xdr:twoCellAnchor>
    <xdr:from>
      <xdr:col>1</xdr:col>
      <xdr:colOff>9076</xdr:colOff>
      <xdr:row>47</xdr:row>
      <xdr:rowOff>54430</xdr:rowOff>
    </xdr:from>
    <xdr:to>
      <xdr:col>2</xdr:col>
      <xdr:colOff>1360779</xdr:colOff>
      <xdr:row>59</xdr:row>
      <xdr:rowOff>154214</xdr:rowOff>
    </xdr:to>
    <xdr:grpSp>
      <xdr:nvGrpSpPr>
        <xdr:cNvPr id="13" name="Group 12">
          <a:extLst>
            <a:ext uri="{FF2B5EF4-FFF2-40B4-BE49-F238E27FC236}">
              <a16:creationId xmlns:a16="http://schemas.microsoft.com/office/drawing/2014/main" id="{C26FCB32-BF27-4165-9E2F-F001F8CC3BA2}"/>
            </a:ext>
          </a:extLst>
        </xdr:cNvPr>
        <xdr:cNvGrpSpPr/>
      </xdr:nvGrpSpPr>
      <xdr:grpSpPr>
        <a:xfrm>
          <a:off x="317505" y="8862787"/>
          <a:ext cx="1959488" cy="2276927"/>
          <a:chOff x="2458357" y="9243785"/>
          <a:chExt cx="4016088" cy="4452148"/>
        </a:xfrm>
      </xdr:grpSpPr>
      <xdr:pic>
        <xdr:nvPicPr>
          <xdr:cNvPr id="22" name="Picture 21">
            <a:extLst>
              <a:ext uri="{FF2B5EF4-FFF2-40B4-BE49-F238E27FC236}">
                <a16:creationId xmlns:a16="http://schemas.microsoft.com/office/drawing/2014/main" id="{56691851-4748-4986-AC42-14B1AEB4F0E4}"/>
              </a:ext>
            </a:extLst>
          </xdr:cNvPr>
          <xdr:cNvPicPr>
            <a:picLocks noChangeAspect="1"/>
          </xdr:cNvPicPr>
        </xdr:nvPicPr>
        <xdr:blipFill>
          <a:blip xmlns:r="http://schemas.openxmlformats.org/officeDocument/2006/relationships" r:embed="rId6"/>
          <a:stretch>
            <a:fillRect/>
          </a:stretch>
        </xdr:blipFill>
        <xdr:spPr>
          <a:xfrm>
            <a:off x="2458357" y="9243785"/>
            <a:ext cx="4016088" cy="1486029"/>
          </a:xfrm>
          <a:prstGeom prst="rect">
            <a:avLst/>
          </a:prstGeom>
        </xdr:spPr>
      </xdr:pic>
      <xdr:pic>
        <xdr:nvPicPr>
          <xdr:cNvPr id="23" name="Picture 22">
            <a:extLst>
              <a:ext uri="{FF2B5EF4-FFF2-40B4-BE49-F238E27FC236}">
                <a16:creationId xmlns:a16="http://schemas.microsoft.com/office/drawing/2014/main" id="{A0001914-413D-4044-BBAF-DE8587CB6283}"/>
              </a:ext>
            </a:extLst>
          </xdr:cNvPr>
          <xdr:cNvPicPr>
            <a:picLocks noChangeAspect="1"/>
          </xdr:cNvPicPr>
        </xdr:nvPicPr>
        <xdr:blipFill>
          <a:blip xmlns:r="http://schemas.openxmlformats.org/officeDocument/2006/relationships" r:embed="rId7"/>
          <a:stretch>
            <a:fillRect/>
          </a:stretch>
        </xdr:blipFill>
        <xdr:spPr>
          <a:xfrm>
            <a:off x="2503181" y="10525738"/>
            <a:ext cx="3901778" cy="3170195"/>
          </a:xfrm>
          <a:prstGeom prst="rect">
            <a:avLst/>
          </a:prstGeom>
        </xdr:spPr>
      </xdr:pic>
    </xdr:grpSp>
    <xdr:clientData/>
  </xdr:twoCellAnchor>
  <xdr:twoCellAnchor editAs="oneCell">
    <xdr:from>
      <xdr:col>2</xdr:col>
      <xdr:colOff>1297226</xdr:colOff>
      <xdr:row>47</xdr:row>
      <xdr:rowOff>90716</xdr:rowOff>
    </xdr:from>
    <xdr:to>
      <xdr:col>5</xdr:col>
      <xdr:colOff>86659</xdr:colOff>
      <xdr:row>58</xdr:row>
      <xdr:rowOff>171226</xdr:rowOff>
    </xdr:to>
    <xdr:pic>
      <xdr:nvPicPr>
        <xdr:cNvPr id="26" name="Picture 3">
          <a:extLst>
            <a:ext uri="{FF2B5EF4-FFF2-40B4-BE49-F238E27FC236}">
              <a16:creationId xmlns:a16="http://schemas.microsoft.com/office/drawing/2014/main" id="{2F4DD0B7-CA94-47F8-B927-66AD939B3A3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13440" y="8899073"/>
          <a:ext cx="1991648" cy="207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33026</xdr:colOff>
      <xdr:row>47</xdr:row>
      <xdr:rowOff>121153</xdr:rowOff>
    </xdr:from>
    <xdr:to>
      <xdr:col>6</xdr:col>
      <xdr:colOff>1008476</xdr:colOff>
      <xdr:row>55</xdr:row>
      <xdr:rowOff>44495</xdr:rowOff>
    </xdr:to>
    <xdr:pic>
      <xdr:nvPicPr>
        <xdr:cNvPr id="27" name="Picture 4">
          <a:extLst>
            <a:ext uri="{FF2B5EF4-FFF2-40B4-BE49-F238E27FC236}">
              <a16:creationId xmlns:a16="http://schemas.microsoft.com/office/drawing/2014/main" id="{B8942167-4B00-45C3-8427-26991F6F3C87}"/>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4151455" y="8929510"/>
          <a:ext cx="2045878" cy="13747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1006921</xdr:colOff>
      <xdr:row>54</xdr:row>
      <xdr:rowOff>72573</xdr:rowOff>
    </xdr:from>
    <xdr:to>
      <xdr:col>9</xdr:col>
      <xdr:colOff>874295</xdr:colOff>
      <xdr:row>62</xdr:row>
      <xdr:rowOff>77509</xdr:rowOff>
    </xdr:to>
    <xdr:pic>
      <xdr:nvPicPr>
        <xdr:cNvPr id="30" name="Picture 1">
          <a:extLst>
            <a:ext uri="{FF2B5EF4-FFF2-40B4-BE49-F238E27FC236}">
              <a16:creationId xmlns:a16="http://schemas.microsoft.com/office/drawing/2014/main" id="{69238E4F-062F-48AB-8CF3-A29BE8CE32B2}"/>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45004"/>
        <a:stretch/>
      </xdr:blipFill>
      <xdr:spPr bwMode="auto">
        <a:xfrm>
          <a:off x="6195778" y="10150930"/>
          <a:ext cx="1944731" cy="14563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F2557-D363-4CBE-A15B-37FB8914E11F}">
  <sheetPr>
    <pageSetUpPr fitToPage="1"/>
  </sheetPr>
  <dimension ref="A2:Q70"/>
  <sheetViews>
    <sheetView tabSelected="1" view="pageBreakPreview" topLeftCell="B9" zoomScale="84" zoomScaleNormal="100" zoomScaleSheetLayoutView="80" workbookViewId="0">
      <selection activeCell="H55" sqref="H1:H1048576"/>
    </sheetView>
  </sheetViews>
  <sheetFormatPr defaultRowHeight="14.4" x14ac:dyDescent="0.3"/>
  <cols>
    <col min="1" max="1" width="4.5546875" style="41" customWidth="1"/>
    <col min="2" max="2" width="8.88671875" style="41"/>
    <col min="3" max="3" width="20" style="41" customWidth="1"/>
    <col min="4" max="4" width="11.77734375" style="41" customWidth="1"/>
    <col min="5" max="5" width="14.88671875" style="41" customWidth="1"/>
    <col min="6" max="6" width="15.6640625" style="41" customWidth="1"/>
    <col min="7" max="7" width="17" style="41" customWidth="1"/>
    <col min="8" max="8" width="12.77734375" style="41" hidden="1" customWidth="1"/>
    <col min="9" max="9" width="13.21875" style="41" customWidth="1"/>
    <col min="10" max="10" width="12.77734375" style="41" customWidth="1"/>
    <col min="11" max="11" width="6" style="41" customWidth="1"/>
    <col min="12" max="256" width="8.88671875" style="41"/>
    <col min="257" max="257" width="4.5546875" style="41" customWidth="1"/>
    <col min="258" max="258" width="8.88671875" style="41"/>
    <col min="259" max="259" width="20" style="41" customWidth="1"/>
    <col min="260" max="260" width="11.77734375" style="41" customWidth="1"/>
    <col min="261" max="261" width="11" style="41" customWidth="1"/>
    <col min="262" max="262" width="10.77734375" style="41" customWidth="1"/>
    <col min="263" max="263" width="17" style="41" customWidth="1"/>
    <col min="264" max="264" width="12.77734375" style="41" customWidth="1"/>
    <col min="265" max="265" width="13.21875" style="41" customWidth="1"/>
    <col min="266" max="266" width="12.77734375" style="41" customWidth="1"/>
    <col min="267" max="267" width="6" style="41" customWidth="1"/>
    <col min="268" max="512" width="8.88671875" style="41"/>
    <col min="513" max="513" width="4.5546875" style="41" customWidth="1"/>
    <col min="514" max="514" width="8.88671875" style="41"/>
    <col min="515" max="515" width="20" style="41" customWidth="1"/>
    <col min="516" max="516" width="11.77734375" style="41" customWidth="1"/>
    <col min="517" max="517" width="11" style="41" customWidth="1"/>
    <col min="518" max="518" width="10.77734375" style="41" customWidth="1"/>
    <col min="519" max="519" width="17" style="41" customWidth="1"/>
    <col min="520" max="520" width="12.77734375" style="41" customWidth="1"/>
    <col min="521" max="521" width="13.21875" style="41" customWidth="1"/>
    <col min="522" max="522" width="12.77734375" style="41" customWidth="1"/>
    <col min="523" max="523" width="6" style="41" customWidth="1"/>
    <col min="524" max="768" width="8.88671875" style="41"/>
    <col min="769" max="769" width="4.5546875" style="41" customWidth="1"/>
    <col min="770" max="770" width="8.88671875" style="41"/>
    <col min="771" max="771" width="20" style="41" customWidth="1"/>
    <col min="772" max="772" width="11.77734375" style="41" customWidth="1"/>
    <col min="773" max="773" width="11" style="41" customWidth="1"/>
    <col min="774" max="774" width="10.77734375" style="41" customWidth="1"/>
    <col min="775" max="775" width="17" style="41" customWidth="1"/>
    <col min="776" max="776" width="12.77734375" style="41" customWidth="1"/>
    <col min="777" max="777" width="13.21875" style="41" customWidth="1"/>
    <col min="778" max="778" width="12.77734375" style="41" customWidth="1"/>
    <col min="779" max="779" width="6" style="41" customWidth="1"/>
    <col min="780" max="1024" width="8.88671875" style="41"/>
    <col min="1025" max="1025" width="4.5546875" style="41" customWidth="1"/>
    <col min="1026" max="1026" width="8.88671875" style="41"/>
    <col min="1027" max="1027" width="20" style="41" customWidth="1"/>
    <col min="1028" max="1028" width="11.77734375" style="41" customWidth="1"/>
    <col min="1029" max="1029" width="11" style="41" customWidth="1"/>
    <col min="1030" max="1030" width="10.77734375" style="41" customWidth="1"/>
    <col min="1031" max="1031" width="17" style="41" customWidth="1"/>
    <col min="1032" max="1032" width="12.77734375" style="41" customWidth="1"/>
    <col min="1033" max="1033" width="13.21875" style="41" customWidth="1"/>
    <col min="1034" max="1034" width="12.77734375" style="41" customWidth="1"/>
    <col min="1035" max="1035" width="6" style="41" customWidth="1"/>
    <col min="1036" max="1280" width="8.88671875" style="41"/>
    <col min="1281" max="1281" width="4.5546875" style="41" customWidth="1"/>
    <col min="1282" max="1282" width="8.88671875" style="41"/>
    <col min="1283" max="1283" width="20" style="41" customWidth="1"/>
    <col min="1284" max="1284" width="11.77734375" style="41" customWidth="1"/>
    <col min="1285" max="1285" width="11" style="41" customWidth="1"/>
    <col min="1286" max="1286" width="10.77734375" style="41" customWidth="1"/>
    <col min="1287" max="1287" width="17" style="41" customWidth="1"/>
    <col min="1288" max="1288" width="12.77734375" style="41" customWidth="1"/>
    <col min="1289" max="1289" width="13.21875" style="41" customWidth="1"/>
    <col min="1290" max="1290" width="12.77734375" style="41" customWidth="1"/>
    <col min="1291" max="1291" width="6" style="41" customWidth="1"/>
    <col min="1292" max="1536" width="8.88671875" style="41"/>
    <col min="1537" max="1537" width="4.5546875" style="41" customWidth="1"/>
    <col min="1538" max="1538" width="8.88671875" style="41"/>
    <col min="1539" max="1539" width="20" style="41" customWidth="1"/>
    <col min="1540" max="1540" width="11.77734375" style="41" customWidth="1"/>
    <col min="1541" max="1541" width="11" style="41" customWidth="1"/>
    <col min="1542" max="1542" width="10.77734375" style="41" customWidth="1"/>
    <col min="1543" max="1543" width="17" style="41" customWidth="1"/>
    <col min="1544" max="1544" width="12.77734375" style="41" customWidth="1"/>
    <col min="1545" max="1545" width="13.21875" style="41" customWidth="1"/>
    <col min="1546" max="1546" width="12.77734375" style="41" customWidth="1"/>
    <col min="1547" max="1547" width="6" style="41" customWidth="1"/>
    <col min="1548" max="1792" width="8.88671875" style="41"/>
    <col min="1793" max="1793" width="4.5546875" style="41" customWidth="1"/>
    <col min="1794" max="1794" width="8.88671875" style="41"/>
    <col min="1795" max="1795" width="20" style="41" customWidth="1"/>
    <col min="1796" max="1796" width="11.77734375" style="41" customWidth="1"/>
    <col min="1797" max="1797" width="11" style="41" customWidth="1"/>
    <col min="1798" max="1798" width="10.77734375" style="41" customWidth="1"/>
    <col min="1799" max="1799" width="17" style="41" customWidth="1"/>
    <col min="1800" max="1800" width="12.77734375" style="41" customWidth="1"/>
    <col min="1801" max="1801" width="13.21875" style="41" customWidth="1"/>
    <col min="1802" max="1802" width="12.77734375" style="41" customWidth="1"/>
    <col min="1803" max="1803" width="6" style="41" customWidth="1"/>
    <col min="1804" max="2048" width="8.88671875" style="41"/>
    <col min="2049" max="2049" width="4.5546875" style="41" customWidth="1"/>
    <col min="2050" max="2050" width="8.88671875" style="41"/>
    <col min="2051" max="2051" width="20" style="41" customWidth="1"/>
    <col min="2052" max="2052" width="11.77734375" style="41" customWidth="1"/>
    <col min="2053" max="2053" width="11" style="41" customWidth="1"/>
    <col min="2054" max="2054" width="10.77734375" style="41" customWidth="1"/>
    <col min="2055" max="2055" width="17" style="41" customWidth="1"/>
    <col min="2056" max="2056" width="12.77734375" style="41" customWidth="1"/>
    <col min="2057" max="2057" width="13.21875" style="41" customWidth="1"/>
    <col min="2058" max="2058" width="12.77734375" style="41" customWidth="1"/>
    <col min="2059" max="2059" width="6" style="41" customWidth="1"/>
    <col min="2060" max="2304" width="8.88671875" style="41"/>
    <col min="2305" max="2305" width="4.5546875" style="41" customWidth="1"/>
    <col min="2306" max="2306" width="8.88671875" style="41"/>
    <col min="2307" max="2307" width="20" style="41" customWidth="1"/>
    <col min="2308" max="2308" width="11.77734375" style="41" customWidth="1"/>
    <col min="2309" max="2309" width="11" style="41" customWidth="1"/>
    <col min="2310" max="2310" width="10.77734375" style="41" customWidth="1"/>
    <col min="2311" max="2311" width="17" style="41" customWidth="1"/>
    <col min="2312" max="2312" width="12.77734375" style="41" customWidth="1"/>
    <col min="2313" max="2313" width="13.21875" style="41" customWidth="1"/>
    <col min="2314" max="2314" width="12.77734375" style="41" customWidth="1"/>
    <col min="2315" max="2315" width="6" style="41" customWidth="1"/>
    <col min="2316" max="2560" width="8.88671875" style="41"/>
    <col min="2561" max="2561" width="4.5546875" style="41" customWidth="1"/>
    <col min="2562" max="2562" width="8.88671875" style="41"/>
    <col min="2563" max="2563" width="20" style="41" customWidth="1"/>
    <col min="2564" max="2564" width="11.77734375" style="41" customWidth="1"/>
    <col min="2565" max="2565" width="11" style="41" customWidth="1"/>
    <col min="2566" max="2566" width="10.77734375" style="41" customWidth="1"/>
    <col min="2567" max="2567" width="17" style="41" customWidth="1"/>
    <col min="2568" max="2568" width="12.77734375" style="41" customWidth="1"/>
    <col min="2569" max="2569" width="13.21875" style="41" customWidth="1"/>
    <col min="2570" max="2570" width="12.77734375" style="41" customWidth="1"/>
    <col min="2571" max="2571" width="6" style="41" customWidth="1"/>
    <col min="2572" max="2816" width="8.88671875" style="41"/>
    <col min="2817" max="2817" width="4.5546875" style="41" customWidth="1"/>
    <col min="2818" max="2818" width="8.88671875" style="41"/>
    <col min="2819" max="2819" width="20" style="41" customWidth="1"/>
    <col min="2820" max="2820" width="11.77734375" style="41" customWidth="1"/>
    <col min="2821" max="2821" width="11" style="41" customWidth="1"/>
    <col min="2822" max="2822" width="10.77734375" style="41" customWidth="1"/>
    <col min="2823" max="2823" width="17" style="41" customWidth="1"/>
    <col min="2824" max="2824" width="12.77734375" style="41" customWidth="1"/>
    <col min="2825" max="2825" width="13.21875" style="41" customWidth="1"/>
    <col min="2826" max="2826" width="12.77734375" style="41" customWidth="1"/>
    <col min="2827" max="2827" width="6" style="41" customWidth="1"/>
    <col min="2828" max="3072" width="8.88671875" style="41"/>
    <col min="3073" max="3073" width="4.5546875" style="41" customWidth="1"/>
    <col min="3074" max="3074" width="8.88671875" style="41"/>
    <col min="3075" max="3075" width="20" style="41" customWidth="1"/>
    <col min="3076" max="3076" width="11.77734375" style="41" customWidth="1"/>
    <col min="3077" max="3077" width="11" style="41" customWidth="1"/>
    <col min="3078" max="3078" width="10.77734375" style="41" customWidth="1"/>
    <col min="3079" max="3079" width="17" style="41" customWidth="1"/>
    <col min="3080" max="3080" width="12.77734375" style="41" customWidth="1"/>
    <col min="3081" max="3081" width="13.21875" style="41" customWidth="1"/>
    <col min="3082" max="3082" width="12.77734375" style="41" customWidth="1"/>
    <col min="3083" max="3083" width="6" style="41" customWidth="1"/>
    <col min="3084" max="3328" width="8.88671875" style="41"/>
    <col min="3329" max="3329" width="4.5546875" style="41" customWidth="1"/>
    <col min="3330" max="3330" width="8.88671875" style="41"/>
    <col min="3331" max="3331" width="20" style="41" customWidth="1"/>
    <col min="3332" max="3332" width="11.77734375" style="41" customWidth="1"/>
    <col min="3333" max="3333" width="11" style="41" customWidth="1"/>
    <col min="3334" max="3334" width="10.77734375" style="41" customWidth="1"/>
    <col min="3335" max="3335" width="17" style="41" customWidth="1"/>
    <col min="3336" max="3336" width="12.77734375" style="41" customWidth="1"/>
    <col min="3337" max="3337" width="13.21875" style="41" customWidth="1"/>
    <col min="3338" max="3338" width="12.77734375" style="41" customWidth="1"/>
    <col min="3339" max="3339" width="6" style="41" customWidth="1"/>
    <col min="3340" max="3584" width="8.88671875" style="41"/>
    <col min="3585" max="3585" width="4.5546875" style="41" customWidth="1"/>
    <col min="3586" max="3586" width="8.88671875" style="41"/>
    <col min="3587" max="3587" width="20" style="41" customWidth="1"/>
    <col min="3588" max="3588" width="11.77734375" style="41" customWidth="1"/>
    <col min="3589" max="3589" width="11" style="41" customWidth="1"/>
    <col min="3590" max="3590" width="10.77734375" style="41" customWidth="1"/>
    <col min="3591" max="3591" width="17" style="41" customWidth="1"/>
    <col min="3592" max="3592" width="12.77734375" style="41" customWidth="1"/>
    <col min="3593" max="3593" width="13.21875" style="41" customWidth="1"/>
    <col min="3594" max="3594" width="12.77734375" style="41" customWidth="1"/>
    <col min="3595" max="3595" width="6" style="41" customWidth="1"/>
    <col min="3596" max="3840" width="8.88671875" style="41"/>
    <col min="3841" max="3841" width="4.5546875" style="41" customWidth="1"/>
    <col min="3842" max="3842" width="8.88671875" style="41"/>
    <col min="3843" max="3843" width="20" style="41" customWidth="1"/>
    <col min="3844" max="3844" width="11.77734375" style="41" customWidth="1"/>
    <col min="3845" max="3845" width="11" style="41" customWidth="1"/>
    <col min="3846" max="3846" width="10.77734375" style="41" customWidth="1"/>
    <col min="3847" max="3847" width="17" style="41" customWidth="1"/>
    <col min="3848" max="3848" width="12.77734375" style="41" customWidth="1"/>
    <col min="3849" max="3849" width="13.21875" style="41" customWidth="1"/>
    <col min="3850" max="3850" width="12.77734375" style="41" customWidth="1"/>
    <col min="3851" max="3851" width="6" style="41" customWidth="1"/>
    <col min="3852" max="4096" width="8.88671875" style="41"/>
    <col min="4097" max="4097" width="4.5546875" style="41" customWidth="1"/>
    <col min="4098" max="4098" width="8.88671875" style="41"/>
    <col min="4099" max="4099" width="20" style="41" customWidth="1"/>
    <col min="4100" max="4100" width="11.77734375" style="41" customWidth="1"/>
    <col min="4101" max="4101" width="11" style="41" customWidth="1"/>
    <col min="4102" max="4102" width="10.77734375" style="41" customWidth="1"/>
    <col min="4103" max="4103" width="17" style="41" customWidth="1"/>
    <col min="4104" max="4104" width="12.77734375" style="41" customWidth="1"/>
    <col min="4105" max="4105" width="13.21875" style="41" customWidth="1"/>
    <col min="4106" max="4106" width="12.77734375" style="41" customWidth="1"/>
    <col min="4107" max="4107" width="6" style="41" customWidth="1"/>
    <col min="4108" max="4352" width="8.88671875" style="41"/>
    <col min="4353" max="4353" width="4.5546875" style="41" customWidth="1"/>
    <col min="4354" max="4354" width="8.88671875" style="41"/>
    <col min="4355" max="4355" width="20" style="41" customWidth="1"/>
    <col min="4356" max="4356" width="11.77734375" style="41" customWidth="1"/>
    <col min="4357" max="4357" width="11" style="41" customWidth="1"/>
    <col min="4358" max="4358" width="10.77734375" style="41" customWidth="1"/>
    <col min="4359" max="4359" width="17" style="41" customWidth="1"/>
    <col min="4360" max="4360" width="12.77734375" style="41" customWidth="1"/>
    <col min="4361" max="4361" width="13.21875" style="41" customWidth="1"/>
    <col min="4362" max="4362" width="12.77734375" style="41" customWidth="1"/>
    <col min="4363" max="4363" width="6" style="41" customWidth="1"/>
    <col min="4364" max="4608" width="8.88671875" style="41"/>
    <col min="4609" max="4609" width="4.5546875" style="41" customWidth="1"/>
    <col min="4610" max="4610" width="8.88671875" style="41"/>
    <col min="4611" max="4611" width="20" style="41" customWidth="1"/>
    <col min="4612" max="4612" width="11.77734375" style="41" customWidth="1"/>
    <col min="4613" max="4613" width="11" style="41" customWidth="1"/>
    <col min="4614" max="4614" width="10.77734375" style="41" customWidth="1"/>
    <col min="4615" max="4615" width="17" style="41" customWidth="1"/>
    <col min="4616" max="4616" width="12.77734375" style="41" customWidth="1"/>
    <col min="4617" max="4617" width="13.21875" style="41" customWidth="1"/>
    <col min="4618" max="4618" width="12.77734375" style="41" customWidth="1"/>
    <col min="4619" max="4619" width="6" style="41" customWidth="1"/>
    <col min="4620" max="4864" width="8.88671875" style="41"/>
    <col min="4865" max="4865" width="4.5546875" style="41" customWidth="1"/>
    <col min="4866" max="4866" width="8.88671875" style="41"/>
    <col min="4867" max="4867" width="20" style="41" customWidth="1"/>
    <col min="4868" max="4868" width="11.77734375" style="41" customWidth="1"/>
    <col min="4869" max="4869" width="11" style="41" customWidth="1"/>
    <col min="4870" max="4870" width="10.77734375" style="41" customWidth="1"/>
    <col min="4871" max="4871" width="17" style="41" customWidth="1"/>
    <col min="4872" max="4872" width="12.77734375" style="41" customWidth="1"/>
    <col min="4873" max="4873" width="13.21875" style="41" customWidth="1"/>
    <col min="4874" max="4874" width="12.77734375" style="41" customWidth="1"/>
    <col min="4875" max="4875" width="6" style="41" customWidth="1"/>
    <col min="4876" max="5120" width="8.88671875" style="41"/>
    <col min="5121" max="5121" width="4.5546875" style="41" customWidth="1"/>
    <col min="5122" max="5122" width="8.88671875" style="41"/>
    <col min="5123" max="5123" width="20" style="41" customWidth="1"/>
    <col min="5124" max="5124" width="11.77734375" style="41" customWidth="1"/>
    <col min="5125" max="5125" width="11" style="41" customWidth="1"/>
    <col min="5126" max="5126" width="10.77734375" style="41" customWidth="1"/>
    <col min="5127" max="5127" width="17" style="41" customWidth="1"/>
    <col min="5128" max="5128" width="12.77734375" style="41" customWidth="1"/>
    <col min="5129" max="5129" width="13.21875" style="41" customWidth="1"/>
    <col min="5130" max="5130" width="12.77734375" style="41" customWidth="1"/>
    <col min="5131" max="5131" width="6" style="41" customWidth="1"/>
    <col min="5132" max="5376" width="8.88671875" style="41"/>
    <col min="5377" max="5377" width="4.5546875" style="41" customWidth="1"/>
    <col min="5378" max="5378" width="8.88671875" style="41"/>
    <col min="5379" max="5379" width="20" style="41" customWidth="1"/>
    <col min="5380" max="5380" width="11.77734375" style="41" customWidth="1"/>
    <col min="5381" max="5381" width="11" style="41" customWidth="1"/>
    <col min="5382" max="5382" width="10.77734375" style="41" customWidth="1"/>
    <col min="5383" max="5383" width="17" style="41" customWidth="1"/>
    <col min="5384" max="5384" width="12.77734375" style="41" customWidth="1"/>
    <col min="5385" max="5385" width="13.21875" style="41" customWidth="1"/>
    <col min="5386" max="5386" width="12.77734375" style="41" customWidth="1"/>
    <col min="5387" max="5387" width="6" style="41" customWidth="1"/>
    <col min="5388" max="5632" width="8.88671875" style="41"/>
    <col min="5633" max="5633" width="4.5546875" style="41" customWidth="1"/>
    <col min="5634" max="5634" width="8.88671875" style="41"/>
    <col min="5635" max="5635" width="20" style="41" customWidth="1"/>
    <col min="5636" max="5636" width="11.77734375" style="41" customWidth="1"/>
    <col min="5637" max="5637" width="11" style="41" customWidth="1"/>
    <col min="5638" max="5638" width="10.77734375" style="41" customWidth="1"/>
    <col min="5639" max="5639" width="17" style="41" customWidth="1"/>
    <col min="5640" max="5640" width="12.77734375" style="41" customWidth="1"/>
    <col min="5641" max="5641" width="13.21875" style="41" customWidth="1"/>
    <col min="5642" max="5642" width="12.77734375" style="41" customWidth="1"/>
    <col min="5643" max="5643" width="6" style="41" customWidth="1"/>
    <col min="5644" max="5888" width="8.88671875" style="41"/>
    <col min="5889" max="5889" width="4.5546875" style="41" customWidth="1"/>
    <col min="5890" max="5890" width="8.88671875" style="41"/>
    <col min="5891" max="5891" width="20" style="41" customWidth="1"/>
    <col min="5892" max="5892" width="11.77734375" style="41" customWidth="1"/>
    <col min="5893" max="5893" width="11" style="41" customWidth="1"/>
    <col min="5894" max="5894" width="10.77734375" style="41" customWidth="1"/>
    <col min="5895" max="5895" width="17" style="41" customWidth="1"/>
    <col min="5896" max="5896" width="12.77734375" style="41" customWidth="1"/>
    <col min="5897" max="5897" width="13.21875" style="41" customWidth="1"/>
    <col min="5898" max="5898" width="12.77734375" style="41" customWidth="1"/>
    <col min="5899" max="5899" width="6" style="41" customWidth="1"/>
    <col min="5900" max="6144" width="8.88671875" style="41"/>
    <col min="6145" max="6145" width="4.5546875" style="41" customWidth="1"/>
    <col min="6146" max="6146" width="8.88671875" style="41"/>
    <col min="6147" max="6147" width="20" style="41" customWidth="1"/>
    <col min="6148" max="6148" width="11.77734375" style="41" customWidth="1"/>
    <col min="6149" max="6149" width="11" style="41" customWidth="1"/>
    <col min="6150" max="6150" width="10.77734375" style="41" customWidth="1"/>
    <col min="6151" max="6151" width="17" style="41" customWidth="1"/>
    <col min="6152" max="6152" width="12.77734375" style="41" customWidth="1"/>
    <col min="6153" max="6153" width="13.21875" style="41" customWidth="1"/>
    <col min="6154" max="6154" width="12.77734375" style="41" customWidth="1"/>
    <col min="6155" max="6155" width="6" style="41" customWidth="1"/>
    <col min="6156" max="6400" width="8.88671875" style="41"/>
    <col min="6401" max="6401" width="4.5546875" style="41" customWidth="1"/>
    <col min="6402" max="6402" width="8.88671875" style="41"/>
    <col min="6403" max="6403" width="20" style="41" customWidth="1"/>
    <col min="6404" max="6404" width="11.77734375" style="41" customWidth="1"/>
    <col min="6405" max="6405" width="11" style="41" customWidth="1"/>
    <col min="6406" max="6406" width="10.77734375" style="41" customWidth="1"/>
    <col min="6407" max="6407" width="17" style="41" customWidth="1"/>
    <col min="6408" max="6408" width="12.77734375" style="41" customWidth="1"/>
    <col min="6409" max="6409" width="13.21875" style="41" customWidth="1"/>
    <col min="6410" max="6410" width="12.77734375" style="41" customWidth="1"/>
    <col min="6411" max="6411" width="6" style="41" customWidth="1"/>
    <col min="6412" max="6656" width="8.88671875" style="41"/>
    <col min="6657" max="6657" width="4.5546875" style="41" customWidth="1"/>
    <col min="6658" max="6658" width="8.88671875" style="41"/>
    <col min="6659" max="6659" width="20" style="41" customWidth="1"/>
    <col min="6660" max="6660" width="11.77734375" style="41" customWidth="1"/>
    <col min="6661" max="6661" width="11" style="41" customWidth="1"/>
    <col min="6662" max="6662" width="10.77734375" style="41" customWidth="1"/>
    <col min="6663" max="6663" width="17" style="41" customWidth="1"/>
    <col min="6664" max="6664" width="12.77734375" style="41" customWidth="1"/>
    <col min="6665" max="6665" width="13.21875" style="41" customWidth="1"/>
    <col min="6666" max="6666" width="12.77734375" style="41" customWidth="1"/>
    <col min="6667" max="6667" width="6" style="41" customWidth="1"/>
    <col min="6668" max="6912" width="8.88671875" style="41"/>
    <col min="6913" max="6913" width="4.5546875" style="41" customWidth="1"/>
    <col min="6914" max="6914" width="8.88671875" style="41"/>
    <col min="6915" max="6915" width="20" style="41" customWidth="1"/>
    <col min="6916" max="6916" width="11.77734375" style="41" customWidth="1"/>
    <col min="6917" max="6917" width="11" style="41" customWidth="1"/>
    <col min="6918" max="6918" width="10.77734375" style="41" customWidth="1"/>
    <col min="6919" max="6919" width="17" style="41" customWidth="1"/>
    <col min="6920" max="6920" width="12.77734375" style="41" customWidth="1"/>
    <col min="6921" max="6921" width="13.21875" style="41" customWidth="1"/>
    <col min="6922" max="6922" width="12.77734375" style="41" customWidth="1"/>
    <col min="6923" max="6923" width="6" style="41" customWidth="1"/>
    <col min="6924" max="7168" width="8.88671875" style="41"/>
    <col min="7169" max="7169" width="4.5546875" style="41" customWidth="1"/>
    <col min="7170" max="7170" width="8.88671875" style="41"/>
    <col min="7171" max="7171" width="20" style="41" customWidth="1"/>
    <col min="7172" max="7172" width="11.77734375" style="41" customWidth="1"/>
    <col min="7173" max="7173" width="11" style="41" customWidth="1"/>
    <col min="7174" max="7174" width="10.77734375" style="41" customWidth="1"/>
    <col min="7175" max="7175" width="17" style="41" customWidth="1"/>
    <col min="7176" max="7176" width="12.77734375" style="41" customWidth="1"/>
    <col min="7177" max="7177" width="13.21875" style="41" customWidth="1"/>
    <col min="7178" max="7178" width="12.77734375" style="41" customWidth="1"/>
    <col min="7179" max="7179" width="6" style="41" customWidth="1"/>
    <col min="7180" max="7424" width="8.88671875" style="41"/>
    <col min="7425" max="7425" width="4.5546875" style="41" customWidth="1"/>
    <col min="7426" max="7426" width="8.88671875" style="41"/>
    <col min="7427" max="7427" width="20" style="41" customWidth="1"/>
    <col min="7428" max="7428" width="11.77734375" style="41" customWidth="1"/>
    <col min="7429" max="7429" width="11" style="41" customWidth="1"/>
    <col min="7430" max="7430" width="10.77734375" style="41" customWidth="1"/>
    <col min="7431" max="7431" width="17" style="41" customWidth="1"/>
    <col min="7432" max="7432" width="12.77734375" style="41" customWidth="1"/>
    <col min="7433" max="7433" width="13.21875" style="41" customWidth="1"/>
    <col min="7434" max="7434" width="12.77734375" style="41" customWidth="1"/>
    <col min="7435" max="7435" width="6" style="41" customWidth="1"/>
    <col min="7436" max="7680" width="8.88671875" style="41"/>
    <col min="7681" max="7681" width="4.5546875" style="41" customWidth="1"/>
    <col min="7682" max="7682" width="8.88671875" style="41"/>
    <col min="7683" max="7683" width="20" style="41" customWidth="1"/>
    <col min="7684" max="7684" width="11.77734375" style="41" customWidth="1"/>
    <col min="7685" max="7685" width="11" style="41" customWidth="1"/>
    <col min="7686" max="7686" width="10.77734375" style="41" customWidth="1"/>
    <col min="7687" max="7687" width="17" style="41" customWidth="1"/>
    <col min="7688" max="7688" width="12.77734375" style="41" customWidth="1"/>
    <col min="7689" max="7689" width="13.21875" style="41" customWidth="1"/>
    <col min="7690" max="7690" width="12.77734375" style="41" customWidth="1"/>
    <col min="7691" max="7691" width="6" style="41" customWidth="1"/>
    <col min="7692" max="7936" width="8.88671875" style="41"/>
    <col min="7937" max="7937" width="4.5546875" style="41" customWidth="1"/>
    <col min="7938" max="7938" width="8.88671875" style="41"/>
    <col min="7939" max="7939" width="20" style="41" customWidth="1"/>
    <col min="7940" max="7940" width="11.77734375" style="41" customWidth="1"/>
    <col min="7941" max="7941" width="11" style="41" customWidth="1"/>
    <col min="7942" max="7942" width="10.77734375" style="41" customWidth="1"/>
    <col min="7943" max="7943" width="17" style="41" customWidth="1"/>
    <col min="7944" max="7944" width="12.77734375" style="41" customWidth="1"/>
    <col min="7945" max="7945" width="13.21875" style="41" customWidth="1"/>
    <col min="7946" max="7946" width="12.77734375" style="41" customWidth="1"/>
    <col min="7947" max="7947" width="6" style="41" customWidth="1"/>
    <col min="7948" max="8192" width="8.88671875" style="41"/>
    <col min="8193" max="8193" width="4.5546875" style="41" customWidth="1"/>
    <col min="8194" max="8194" width="8.88671875" style="41"/>
    <col min="8195" max="8195" width="20" style="41" customWidth="1"/>
    <col min="8196" max="8196" width="11.77734375" style="41" customWidth="1"/>
    <col min="8197" max="8197" width="11" style="41" customWidth="1"/>
    <col min="8198" max="8198" width="10.77734375" style="41" customWidth="1"/>
    <col min="8199" max="8199" width="17" style="41" customWidth="1"/>
    <col min="8200" max="8200" width="12.77734375" style="41" customWidth="1"/>
    <col min="8201" max="8201" width="13.21875" style="41" customWidth="1"/>
    <col min="8202" max="8202" width="12.77734375" style="41" customWidth="1"/>
    <col min="8203" max="8203" width="6" style="41" customWidth="1"/>
    <col min="8204" max="8448" width="8.88671875" style="41"/>
    <col min="8449" max="8449" width="4.5546875" style="41" customWidth="1"/>
    <col min="8450" max="8450" width="8.88671875" style="41"/>
    <col min="8451" max="8451" width="20" style="41" customWidth="1"/>
    <col min="8452" max="8452" width="11.77734375" style="41" customWidth="1"/>
    <col min="8453" max="8453" width="11" style="41" customWidth="1"/>
    <col min="8454" max="8454" width="10.77734375" style="41" customWidth="1"/>
    <col min="8455" max="8455" width="17" style="41" customWidth="1"/>
    <col min="8456" max="8456" width="12.77734375" style="41" customWidth="1"/>
    <col min="8457" max="8457" width="13.21875" style="41" customWidth="1"/>
    <col min="8458" max="8458" width="12.77734375" style="41" customWidth="1"/>
    <col min="8459" max="8459" width="6" style="41" customWidth="1"/>
    <col min="8460" max="8704" width="8.88671875" style="41"/>
    <col min="8705" max="8705" width="4.5546875" style="41" customWidth="1"/>
    <col min="8706" max="8706" width="8.88671875" style="41"/>
    <col min="8707" max="8707" width="20" style="41" customWidth="1"/>
    <col min="8708" max="8708" width="11.77734375" style="41" customWidth="1"/>
    <col min="8709" max="8709" width="11" style="41" customWidth="1"/>
    <col min="8710" max="8710" width="10.77734375" style="41" customWidth="1"/>
    <col min="8711" max="8711" width="17" style="41" customWidth="1"/>
    <col min="8712" max="8712" width="12.77734375" style="41" customWidth="1"/>
    <col min="8713" max="8713" width="13.21875" style="41" customWidth="1"/>
    <col min="8714" max="8714" width="12.77734375" style="41" customWidth="1"/>
    <col min="8715" max="8715" width="6" style="41" customWidth="1"/>
    <col min="8716" max="8960" width="8.88671875" style="41"/>
    <col min="8961" max="8961" width="4.5546875" style="41" customWidth="1"/>
    <col min="8962" max="8962" width="8.88671875" style="41"/>
    <col min="8963" max="8963" width="20" style="41" customWidth="1"/>
    <col min="8964" max="8964" width="11.77734375" style="41" customWidth="1"/>
    <col min="8965" max="8965" width="11" style="41" customWidth="1"/>
    <col min="8966" max="8966" width="10.77734375" style="41" customWidth="1"/>
    <col min="8967" max="8967" width="17" style="41" customWidth="1"/>
    <col min="8968" max="8968" width="12.77734375" style="41" customWidth="1"/>
    <col min="8969" max="8969" width="13.21875" style="41" customWidth="1"/>
    <col min="8970" max="8970" width="12.77734375" style="41" customWidth="1"/>
    <col min="8971" max="8971" width="6" style="41" customWidth="1"/>
    <col min="8972" max="9216" width="8.88671875" style="41"/>
    <col min="9217" max="9217" width="4.5546875" style="41" customWidth="1"/>
    <col min="9218" max="9218" width="8.88671875" style="41"/>
    <col min="9219" max="9219" width="20" style="41" customWidth="1"/>
    <col min="9220" max="9220" width="11.77734375" style="41" customWidth="1"/>
    <col min="9221" max="9221" width="11" style="41" customWidth="1"/>
    <col min="9222" max="9222" width="10.77734375" style="41" customWidth="1"/>
    <col min="9223" max="9223" width="17" style="41" customWidth="1"/>
    <col min="9224" max="9224" width="12.77734375" style="41" customWidth="1"/>
    <col min="9225" max="9225" width="13.21875" style="41" customWidth="1"/>
    <col min="9226" max="9226" width="12.77734375" style="41" customWidth="1"/>
    <col min="9227" max="9227" width="6" style="41" customWidth="1"/>
    <col min="9228" max="9472" width="8.88671875" style="41"/>
    <col min="9473" max="9473" width="4.5546875" style="41" customWidth="1"/>
    <col min="9474" max="9474" width="8.88671875" style="41"/>
    <col min="9475" max="9475" width="20" style="41" customWidth="1"/>
    <col min="9476" max="9476" width="11.77734375" style="41" customWidth="1"/>
    <col min="9477" max="9477" width="11" style="41" customWidth="1"/>
    <col min="9478" max="9478" width="10.77734375" style="41" customWidth="1"/>
    <col min="9479" max="9479" width="17" style="41" customWidth="1"/>
    <col min="9480" max="9480" width="12.77734375" style="41" customWidth="1"/>
    <col min="9481" max="9481" width="13.21875" style="41" customWidth="1"/>
    <col min="9482" max="9482" width="12.77734375" style="41" customWidth="1"/>
    <col min="9483" max="9483" width="6" style="41" customWidth="1"/>
    <col min="9484" max="9728" width="8.88671875" style="41"/>
    <col min="9729" max="9729" width="4.5546875" style="41" customWidth="1"/>
    <col min="9730" max="9730" width="8.88671875" style="41"/>
    <col min="9731" max="9731" width="20" style="41" customWidth="1"/>
    <col min="9732" max="9732" width="11.77734375" style="41" customWidth="1"/>
    <col min="9733" max="9733" width="11" style="41" customWidth="1"/>
    <col min="9734" max="9734" width="10.77734375" style="41" customWidth="1"/>
    <col min="9735" max="9735" width="17" style="41" customWidth="1"/>
    <col min="9736" max="9736" width="12.77734375" style="41" customWidth="1"/>
    <col min="9737" max="9737" width="13.21875" style="41" customWidth="1"/>
    <col min="9738" max="9738" width="12.77734375" style="41" customWidth="1"/>
    <col min="9739" max="9739" width="6" style="41" customWidth="1"/>
    <col min="9740" max="9984" width="8.88671875" style="41"/>
    <col min="9985" max="9985" width="4.5546875" style="41" customWidth="1"/>
    <col min="9986" max="9986" width="8.88671875" style="41"/>
    <col min="9987" max="9987" width="20" style="41" customWidth="1"/>
    <col min="9988" max="9988" width="11.77734375" style="41" customWidth="1"/>
    <col min="9989" max="9989" width="11" style="41" customWidth="1"/>
    <col min="9990" max="9990" width="10.77734375" style="41" customWidth="1"/>
    <col min="9991" max="9991" width="17" style="41" customWidth="1"/>
    <col min="9992" max="9992" width="12.77734375" style="41" customWidth="1"/>
    <col min="9993" max="9993" width="13.21875" style="41" customWidth="1"/>
    <col min="9994" max="9994" width="12.77734375" style="41" customWidth="1"/>
    <col min="9995" max="9995" width="6" style="41" customWidth="1"/>
    <col min="9996" max="10240" width="8.88671875" style="41"/>
    <col min="10241" max="10241" width="4.5546875" style="41" customWidth="1"/>
    <col min="10242" max="10242" width="8.88671875" style="41"/>
    <col min="10243" max="10243" width="20" style="41" customWidth="1"/>
    <col min="10244" max="10244" width="11.77734375" style="41" customWidth="1"/>
    <col min="10245" max="10245" width="11" style="41" customWidth="1"/>
    <col min="10246" max="10246" width="10.77734375" style="41" customWidth="1"/>
    <col min="10247" max="10247" width="17" style="41" customWidth="1"/>
    <col min="10248" max="10248" width="12.77734375" style="41" customWidth="1"/>
    <col min="10249" max="10249" width="13.21875" style="41" customWidth="1"/>
    <col min="10250" max="10250" width="12.77734375" style="41" customWidth="1"/>
    <col min="10251" max="10251" width="6" style="41" customWidth="1"/>
    <col min="10252" max="10496" width="8.88671875" style="41"/>
    <col min="10497" max="10497" width="4.5546875" style="41" customWidth="1"/>
    <col min="10498" max="10498" width="8.88671875" style="41"/>
    <col min="10499" max="10499" width="20" style="41" customWidth="1"/>
    <col min="10500" max="10500" width="11.77734375" style="41" customWidth="1"/>
    <col min="10501" max="10501" width="11" style="41" customWidth="1"/>
    <col min="10502" max="10502" width="10.77734375" style="41" customWidth="1"/>
    <col min="10503" max="10503" width="17" style="41" customWidth="1"/>
    <col min="10504" max="10504" width="12.77734375" style="41" customWidth="1"/>
    <col min="10505" max="10505" width="13.21875" style="41" customWidth="1"/>
    <col min="10506" max="10506" width="12.77734375" style="41" customWidth="1"/>
    <col min="10507" max="10507" width="6" style="41" customWidth="1"/>
    <col min="10508" max="10752" width="8.88671875" style="41"/>
    <col min="10753" max="10753" width="4.5546875" style="41" customWidth="1"/>
    <col min="10754" max="10754" width="8.88671875" style="41"/>
    <col min="10755" max="10755" width="20" style="41" customWidth="1"/>
    <col min="10756" max="10756" width="11.77734375" style="41" customWidth="1"/>
    <col min="10757" max="10757" width="11" style="41" customWidth="1"/>
    <col min="10758" max="10758" width="10.77734375" style="41" customWidth="1"/>
    <col min="10759" max="10759" width="17" style="41" customWidth="1"/>
    <col min="10760" max="10760" width="12.77734375" style="41" customWidth="1"/>
    <col min="10761" max="10761" width="13.21875" style="41" customWidth="1"/>
    <col min="10762" max="10762" width="12.77734375" style="41" customWidth="1"/>
    <col min="10763" max="10763" width="6" style="41" customWidth="1"/>
    <col min="10764" max="11008" width="8.88671875" style="41"/>
    <col min="11009" max="11009" width="4.5546875" style="41" customWidth="1"/>
    <col min="11010" max="11010" width="8.88671875" style="41"/>
    <col min="11011" max="11011" width="20" style="41" customWidth="1"/>
    <col min="11012" max="11012" width="11.77734375" style="41" customWidth="1"/>
    <col min="11013" max="11013" width="11" style="41" customWidth="1"/>
    <col min="11014" max="11014" width="10.77734375" style="41" customWidth="1"/>
    <col min="11015" max="11015" width="17" style="41" customWidth="1"/>
    <col min="11016" max="11016" width="12.77734375" style="41" customWidth="1"/>
    <col min="11017" max="11017" width="13.21875" style="41" customWidth="1"/>
    <col min="11018" max="11018" width="12.77734375" style="41" customWidth="1"/>
    <col min="11019" max="11019" width="6" style="41" customWidth="1"/>
    <col min="11020" max="11264" width="8.88671875" style="41"/>
    <col min="11265" max="11265" width="4.5546875" style="41" customWidth="1"/>
    <col min="11266" max="11266" width="8.88671875" style="41"/>
    <col min="11267" max="11267" width="20" style="41" customWidth="1"/>
    <col min="11268" max="11268" width="11.77734375" style="41" customWidth="1"/>
    <col min="11269" max="11269" width="11" style="41" customWidth="1"/>
    <col min="11270" max="11270" width="10.77734375" style="41" customWidth="1"/>
    <col min="11271" max="11271" width="17" style="41" customWidth="1"/>
    <col min="11272" max="11272" width="12.77734375" style="41" customWidth="1"/>
    <col min="11273" max="11273" width="13.21875" style="41" customWidth="1"/>
    <col min="11274" max="11274" width="12.77734375" style="41" customWidth="1"/>
    <col min="11275" max="11275" width="6" style="41" customWidth="1"/>
    <col min="11276" max="11520" width="8.88671875" style="41"/>
    <col min="11521" max="11521" width="4.5546875" style="41" customWidth="1"/>
    <col min="11522" max="11522" width="8.88671875" style="41"/>
    <col min="11523" max="11523" width="20" style="41" customWidth="1"/>
    <col min="11524" max="11524" width="11.77734375" style="41" customWidth="1"/>
    <col min="11525" max="11525" width="11" style="41" customWidth="1"/>
    <col min="11526" max="11526" width="10.77734375" style="41" customWidth="1"/>
    <col min="11527" max="11527" width="17" style="41" customWidth="1"/>
    <col min="11528" max="11528" width="12.77734375" style="41" customWidth="1"/>
    <col min="11529" max="11529" width="13.21875" style="41" customWidth="1"/>
    <col min="11530" max="11530" width="12.77734375" style="41" customWidth="1"/>
    <col min="11531" max="11531" width="6" style="41" customWidth="1"/>
    <col min="11532" max="11776" width="8.88671875" style="41"/>
    <col min="11777" max="11777" width="4.5546875" style="41" customWidth="1"/>
    <col min="11778" max="11778" width="8.88671875" style="41"/>
    <col min="11779" max="11779" width="20" style="41" customWidth="1"/>
    <col min="11780" max="11780" width="11.77734375" style="41" customWidth="1"/>
    <col min="11781" max="11781" width="11" style="41" customWidth="1"/>
    <col min="11782" max="11782" width="10.77734375" style="41" customWidth="1"/>
    <col min="11783" max="11783" width="17" style="41" customWidth="1"/>
    <col min="11784" max="11784" width="12.77734375" style="41" customWidth="1"/>
    <col min="11785" max="11785" width="13.21875" style="41" customWidth="1"/>
    <col min="11786" max="11786" width="12.77734375" style="41" customWidth="1"/>
    <col min="11787" max="11787" width="6" style="41" customWidth="1"/>
    <col min="11788" max="12032" width="8.88671875" style="41"/>
    <col min="12033" max="12033" width="4.5546875" style="41" customWidth="1"/>
    <col min="12034" max="12034" width="8.88671875" style="41"/>
    <col min="12035" max="12035" width="20" style="41" customWidth="1"/>
    <col min="12036" max="12036" width="11.77734375" style="41" customWidth="1"/>
    <col min="12037" max="12037" width="11" style="41" customWidth="1"/>
    <col min="12038" max="12038" width="10.77734375" style="41" customWidth="1"/>
    <col min="12039" max="12039" width="17" style="41" customWidth="1"/>
    <col min="12040" max="12040" width="12.77734375" style="41" customWidth="1"/>
    <col min="12041" max="12041" width="13.21875" style="41" customWidth="1"/>
    <col min="12042" max="12042" width="12.77734375" style="41" customWidth="1"/>
    <col min="12043" max="12043" width="6" style="41" customWidth="1"/>
    <col min="12044" max="12288" width="8.88671875" style="41"/>
    <col min="12289" max="12289" width="4.5546875" style="41" customWidth="1"/>
    <col min="12290" max="12290" width="8.88671875" style="41"/>
    <col min="12291" max="12291" width="20" style="41" customWidth="1"/>
    <col min="12292" max="12292" width="11.77734375" style="41" customWidth="1"/>
    <col min="12293" max="12293" width="11" style="41" customWidth="1"/>
    <col min="12294" max="12294" width="10.77734375" style="41" customWidth="1"/>
    <col min="12295" max="12295" width="17" style="41" customWidth="1"/>
    <col min="12296" max="12296" width="12.77734375" style="41" customWidth="1"/>
    <col min="12297" max="12297" width="13.21875" style="41" customWidth="1"/>
    <col min="12298" max="12298" width="12.77734375" style="41" customWidth="1"/>
    <col min="12299" max="12299" width="6" style="41" customWidth="1"/>
    <col min="12300" max="12544" width="8.88671875" style="41"/>
    <col min="12545" max="12545" width="4.5546875" style="41" customWidth="1"/>
    <col min="12546" max="12546" width="8.88671875" style="41"/>
    <col min="12547" max="12547" width="20" style="41" customWidth="1"/>
    <col min="12548" max="12548" width="11.77734375" style="41" customWidth="1"/>
    <col min="12549" max="12549" width="11" style="41" customWidth="1"/>
    <col min="12550" max="12550" width="10.77734375" style="41" customWidth="1"/>
    <col min="12551" max="12551" width="17" style="41" customWidth="1"/>
    <col min="12552" max="12552" width="12.77734375" style="41" customWidth="1"/>
    <col min="12553" max="12553" width="13.21875" style="41" customWidth="1"/>
    <col min="12554" max="12554" width="12.77734375" style="41" customWidth="1"/>
    <col min="12555" max="12555" width="6" style="41" customWidth="1"/>
    <col min="12556" max="12800" width="8.88671875" style="41"/>
    <col min="12801" max="12801" width="4.5546875" style="41" customWidth="1"/>
    <col min="12802" max="12802" width="8.88671875" style="41"/>
    <col min="12803" max="12803" width="20" style="41" customWidth="1"/>
    <col min="12804" max="12804" width="11.77734375" style="41" customWidth="1"/>
    <col min="12805" max="12805" width="11" style="41" customWidth="1"/>
    <col min="12806" max="12806" width="10.77734375" style="41" customWidth="1"/>
    <col min="12807" max="12807" width="17" style="41" customWidth="1"/>
    <col min="12808" max="12808" width="12.77734375" style="41" customWidth="1"/>
    <col min="12809" max="12809" width="13.21875" style="41" customWidth="1"/>
    <col min="12810" max="12810" width="12.77734375" style="41" customWidth="1"/>
    <col min="12811" max="12811" width="6" style="41" customWidth="1"/>
    <col min="12812" max="13056" width="8.88671875" style="41"/>
    <col min="13057" max="13057" width="4.5546875" style="41" customWidth="1"/>
    <col min="13058" max="13058" width="8.88671875" style="41"/>
    <col min="13059" max="13059" width="20" style="41" customWidth="1"/>
    <col min="13060" max="13060" width="11.77734375" style="41" customWidth="1"/>
    <col min="13061" max="13061" width="11" style="41" customWidth="1"/>
    <col min="13062" max="13062" width="10.77734375" style="41" customWidth="1"/>
    <col min="13063" max="13063" width="17" style="41" customWidth="1"/>
    <col min="13064" max="13064" width="12.77734375" style="41" customWidth="1"/>
    <col min="13065" max="13065" width="13.21875" style="41" customWidth="1"/>
    <col min="13066" max="13066" width="12.77734375" style="41" customWidth="1"/>
    <col min="13067" max="13067" width="6" style="41" customWidth="1"/>
    <col min="13068" max="13312" width="8.88671875" style="41"/>
    <col min="13313" max="13313" width="4.5546875" style="41" customWidth="1"/>
    <col min="13314" max="13314" width="8.88671875" style="41"/>
    <col min="13315" max="13315" width="20" style="41" customWidth="1"/>
    <col min="13316" max="13316" width="11.77734375" style="41" customWidth="1"/>
    <col min="13317" max="13317" width="11" style="41" customWidth="1"/>
    <col min="13318" max="13318" width="10.77734375" style="41" customWidth="1"/>
    <col min="13319" max="13319" width="17" style="41" customWidth="1"/>
    <col min="13320" max="13320" width="12.77734375" style="41" customWidth="1"/>
    <col min="13321" max="13321" width="13.21875" style="41" customWidth="1"/>
    <col min="13322" max="13322" width="12.77734375" style="41" customWidth="1"/>
    <col min="13323" max="13323" width="6" style="41" customWidth="1"/>
    <col min="13324" max="13568" width="8.88671875" style="41"/>
    <col min="13569" max="13569" width="4.5546875" style="41" customWidth="1"/>
    <col min="13570" max="13570" width="8.88671875" style="41"/>
    <col min="13571" max="13571" width="20" style="41" customWidth="1"/>
    <col min="13572" max="13572" width="11.77734375" style="41" customWidth="1"/>
    <col min="13573" max="13573" width="11" style="41" customWidth="1"/>
    <col min="13574" max="13574" width="10.77734375" style="41" customWidth="1"/>
    <col min="13575" max="13575" width="17" style="41" customWidth="1"/>
    <col min="13576" max="13576" width="12.77734375" style="41" customWidth="1"/>
    <col min="13577" max="13577" width="13.21875" style="41" customWidth="1"/>
    <col min="13578" max="13578" width="12.77734375" style="41" customWidth="1"/>
    <col min="13579" max="13579" width="6" style="41" customWidth="1"/>
    <col min="13580" max="13824" width="8.88671875" style="41"/>
    <col min="13825" max="13825" width="4.5546875" style="41" customWidth="1"/>
    <col min="13826" max="13826" width="8.88671875" style="41"/>
    <col min="13827" max="13827" width="20" style="41" customWidth="1"/>
    <col min="13828" max="13828" width="11.77734375" style="41" customWidth="1"/>
    <col min="13829" max="13829" width="11" style="41" customWidth="1"/>
    <col min="13830" max="13830" width="10.77734375" style="41" customWidth="1"/>
    <col min="13831" max="13831" width="17" style="41" customWidth="1"/>
    <col min="13832" max="13832" width="12.77734375" style="41" customWidth="1"/>
    <col min="13833" max="13833" width="13.21875" style="41" customWidth="1"/>
    <col min="13834" max="13834" width="12.77734375" style="41" customWidth="1"/>
    <col min="13835" max="13835" width="6" style="41" customWidth="1"/>
    <col min="13836" max="14080" width="8.88671875" style="41"/>
    <col min="14081" max="14081" width="4.5546875" style="41" customWidth="1"/>
    <col min="14082" max="14082" width="8.88671875" style="41"/>
    <col min="14083" max="14083" width="20" style="41" customWidth="1"/>
    <col min="14084" max="14084" width="11.77734375" style="41" customWidth="1"/>
    <col min="14085" max="14085" width="11" style="41" customWidth="1"/>
    <col min="14086" max="14086" width="10.77734375" style="41" customWidth="1"/>
    <col min="14087" max="14087" width="17" style="41" customWidth="1"/>
    <col min="14088" max="14088" width="12.77734375" style="41" customWidth="1"/>
    <col min="14089" max="14089" width="13.21875" style="41" customWidth="1"/>
    <col min="14090" max="14090" width="12.77734375" style="41" customWidth="1"/>
    <col min="14091" max="14091" width="6" style="41" customWidth="1"/>
    <col min="14092" max="14336" width="8.88671875" style="41"/>
    <col min="14337" max="14337" width="4.5546875" style="41" customWidth="1"/>
    <col min="14338" max="14338" width="8.88671875" style="41"/>
    <col min="14339" max="14339" width="20" style="41" customWidth="1"/>
    <col min="14340" max="14340" width="11.77734375" style="41" customWidth="1"/>
    <col min="14341" max="14341" width="11" style="41" customWidth="1"/>
    <col min="14342" max="14342" width="10.77734375" style="41" customWidth="1"/>
    <col min="14343" max="14343" width="17" style="41" customWidth="1"/>
    <col min="14344" max="14344" width="12.77734375" style="41" customWidth="1"/>
    <col min="14345" max="14345" width="13.21875" style="41" customWidth="1"/>
    <col min="14346" max="14346" width="12.77734375" style="41" customWidth="1"/>
    <col min="14347" max="14347" width="6" style="41" customWidth="1"/>
    <col min="14348" max="14592" width="8.88671875" style="41"/>
    <col min="14593" max="14593" width="4.5546875" style="41" customWidth="1"/>
    <col min="14594" max="14594" width="8.88671875" style="41"/>
    <col min="14595" max="14595" width="20" style="41" customWidth="1"/>
    <col min="14596" max="14596" width="11.77734375" style="41" customWidth="1"/>
    <col min="14597" max="14597" width="11" style="41" customWidth="1"/>
    <col min="14598" max="14598" width="10.77734375" style="41" customWidth="1"/>
    <col min="14599" max="14599" width="17" style="41" customWidth="1"/>
    <col min="14600" max="14600" width="12.77734375" style="41" customWidth="1"/>
    <col min="14601" max="14601" width="13.21875" style="41" customWidth="1"/>
    <col min="14602" max="14602" width="12.77734375" style="41" customWidth="1"/>
    <col min="14603" max="14603" width="6" style="41" customWidth="1"/>
    <col min="14604" max="14848" width="8.88671875" style="41"/>
    <col min="14849" max="14849" width="4.5546875" style="41" customWidth="1"/>
    <col min="14850" max="14850" width="8.88671875" style="41"/>
    <col min="14851" max="14851" width="20" style="41" customWidth="1"/>
    <col min="14852" max="14852" width="11.77734375" style="41" customWidth="1"/>
    <col min="14853" max="14853" width="11" style="41" customWidth="1"/>
    <col min="14854" max="14854" width="10.77734375" style="41" customWidth="1"/>
    <col min="14855" max="14855" width="17" style="41" customWidth="1"/>
    <col min="14856" max="14856" width="12.77734375" style="41" customWidth="1"/>
    <col min="14857" max="14857" width="13.21875" style="41" customWidth="1"/>
    <col min="14858" max="14858" width="12.77734375" style="41" customWidth="1"/>
    <col min="14859" max="14859" width="6" style="41" customWidth="1"/>
    <col min="14860" max="15104" width="8.88671875" style="41"/>
    <col min="15105" max="15105" width="4.5546875" style="41" customWidth="1"/>
    <col min="15106" max="15106" width="8.88671875" style="41"/>
    <col min="15107" max="15107" width="20" style="41" customWidth="1"/>
    <col min="15108" max="15108" width="11.77734375" style="41" customWidth="1"/>
    <col min="15109" max="15109" width="11" style="41" customWidth="1"/>
    <col min="15110" max="15110" width="10.77734375" style="41" customWidth="1"/>
    <col min="15111" max="15111" width="17" style="41" customWidth="1"/>
    <col min="15112" max="15112" width="12.77734375" style="41" customWidth="1"/>
    <col min="15113" max="15113" width="13.21875" style="41" customWidth="1"/>
    <col min="15114" max="15114" width="12.77734375" style="41" customWidth="1"/>
    <col min="15115" max="15115" width="6" style="41" customWidth="1"/>
    <col min="15116" max="15360" width="8.88671875" style="41"/>
    <col min="15361" max="15361" width="4.5546875" style="41" customWidth="1"/>
    <col min="15362" max="15362" width="8.88671875" style="41"/>
    <col min="15363" max="15363" width="20" style="41" customWidth="1"/>
    <col min="15364" max="15364" width="11.77734375" style="41" customWidth="1"/>
    <col min="15365" max="15365" width="11" style="41" customWidth="1"/>
    <col min="15366" max="15366" width="10.77734375" style="41" customWidth="1"/>
    <col min="15367" max="15367" width="17" style="41" customWidth="1"/>
    <col min="15368" max="15368" width="12.77734375" style="41" customWidth="1"/>
    <col min="15369" max="15369" width="13.21875" style="41" customWidth="1"/>
    <col min="15370" max="15370" width="12.77734375" style="41" customWidth="1"/>
    <col min="15371" max="15371" width="6" style="41" customWidth="1"/>
    <col min="15372" max="15616" width="8.88671875" style="41"/>
    <col min="15617" max="15617" width="4.5546875" style="41" customWidth="1"/>
    <col min="15618" max="15618" width="8.88671875" style="41"/>
    <col min="15619" max="15619" width="20" style="41" customWidth="1"/>
    <col min="15620" max="15620" width="11.77734375" style="41" customWidth="1"/>
    <col min="15621" max="15621" width="11" style="41" customWidth="1"/>
    <col min="15622" max="15622" width="10.77734375" style="41" customWidth="1"/>
    <col min="15623" max="15623" width="17" style="41" customWidth="1"/>
    <col min="15624" max="15624" width="12.77734375" style="41" customWidth="1"/>
    <col min="15625" max="15625" width="13.21875" style="41" customWidth="1"/>
    <col min="15626" max="15626" width="12.77734375" style="41" customWidth="1"/>
    <col min="15627" max="15627" width="6" style="41" customWidth="1"/>
    <col min="15628" max="15872" width="8.88671875" style="41"/>
    <col min="15873" max="15873" width="4.5546875" style="41" customWidth="1"/>
    <col min="15874" max="15874" width="8.88671875" style="41"/>
    <col min="15875" max="15875" width="20" style="41" customWidth="1"/>
    <col min="15876" max="15876" width="11.77734375" style="41" customWidth="1"/>
    <col min="15877" max="15877" width="11" style="41" customWidth="1"/>
    <col min="15878" max="15878" width="10.77734375" style="41" customWidth="1"/>
    <col min="15879" max="15879" width="17" style="41" customWidth="1"/>
    <col min="15880" max="15880" width="12.77734375" style="41" customWidth="1"/>
    <col min="15881" max="15881" width="13.21875" style="41" customWidth="1"/>
    <col min="15882" max="15882" width="12.77734375" style="41" customWidth="1"/>
    <col min="15883" max="15883" width="6" style="41" customWidth="1"/>
    <col min="15884" max="16128" width="8.88671875" style="41"/>
    <col min="16129" max="16129" width="4.5546875" style="41" customWidth="1"/>
    <col min="16130" max="16130" width="8.88671875" style="41"/>
    <col min="16131" max="16131" width="20" style="41" customWidth="1"/>
    <col min="16132" max="16132" width="11.77734375" style="41" customWidth="1"/>
    <col min="16133" max="16133" width="11" style="41" customWidth="1"/>
    <col min="16134" max="16134" width="10.77734375" style="41" customWidth="1"/>
    <col min="16135" max="16135" width="17" style="41" customWidth="1"/>
    <col min="16136" max="16136" width="12.77734375" style="41" customWidth="1"/>
    <col min="16137" max="16137" width="13.21875" style="41" customWidth="1"/>
    <col min="16138" max="16138" width="12.77734375" style="41" customWidth="1"/>
    <col min="16139" max="16139" width="6" style="41" customWidth="1"/>
    <col min="16140" max="16384" width="8.88671875" style="41"/>
  </cols>
  <sheetData>
    <row r="2" spans="2:14" ht="15" customHeight="1" x14ac:dyDescent="0.3">
      <c r="B2" s="30" t="s">
        <v>0</v>
      </c>
      <c r="C2" s="30"/>
      <c r="D2" s="30"/>
      <c r="E2" s="30"/>
      <c r="F2" s="30"/>
      <c r="G2" s="30"/>
      <c r="H2" s="30"/>
      <c r="I2" s="30"/>
      <c r="J2" s="30"/>
      <c r="K2" s="30"/>
    </row>
    <row r="3" spans="2:14" ht="15" customHeight="1" x14ac:dyDescent="0.3">
      <c r="B3" s="30" t="s">
        <v>36</v>
      </c>
      <c r="C3" s="30"/>
      <c r="D3" s="30"/>
      <c r="E3" s="30"/>
      <c r="F3" s="30"/>
      <c r="G3" s="30"/>
      <c r="H3" s="30"/>
      <c r="I3" s="30"/>
      <c r="J3" s="30"/>
      <c r="K3" s="30"/>
    </row>
    <row r="4" spans="2:14" ht="15" customHeight="1" x14ac:dyDescent="0.3">
      <c r="B4" s="23"/>
      <c r="C4" s="23"/>
      <c r="D4" s="23"/>
      <c r="E4" s="23"/>
      <c r="F4" s="23"/>
      <c r="G4" s="23"/>
      <c r="H4" s="23"/>
      <c r="I4" s="23"/>
      <c r="J4" s="23"/>
      <c r="K4" s="23"/>
    </row>
    <row r="5" spans="2:14" ht="15" customHeight="1" x14ac:dyDescent="0.3">
      <c r="B5" s="42"/>
      <c r="C5" s="42"/>
      <c r="D5" s="42"/>
      <c r="E5" s="42"/>
      <c r="F5" s="42"/>
      <c r="G5" s="42"/>
      <c r="H5" s="42"/>
      <c r="I5" s="42"/>
      <c r="K5" s="42"/>
    </row>
    <row r="6" spans="2:14" ht="15" customHeight="1" x14ac:dyDescent="0.3">
      <c r="B6" s="42"/>
      <c r="C6" s="42"/>
      <c r="D6" s="42"/>
      <c r="E6" s="42"/>
      <c r="F6" s="42"/>
      <c r="G6" s="42"/>
      <c r="H6" s="42"/>
      <c r="I6" s="42"/>
      <c r="J6" s="42"/>
      <c r="K6" s="42"/>
    </row>
    <row r="7" spans="2:14" ht="15" customHeight="1" x14ac:dyDescent="0.3">
      <c r="B7" s="42"/>
      <c r="C7" s="42"/>
      <c r="D7" s="42"/>
      <c r="E7" s="42"/>
      <c r="F7" s="42"/>
      <c r="G7" s="42"/>
      <c r="H7" s="42"/>
      <c r="I7" s="42"/>
      <c r="J7" s="42"/>
      <c r="K7" s="42"/>
    </row>
    <row r="8" spans="2:14" ht="15" customHeight="1" x14ac:dyDescent="0.3">
      <c r="B8" s="42"/>
      <c r="C8" s="42"/>
      <c r="D8" s="42"/>
      <c r="E8" s="42"/>
      <c r="F8" s="42"/>
      <c r="G8" s="42"/>
      <c r="H8" s="42"/>
      <c r="I8" s="42"/>
      <c r="J8" s="42"/>
      <c r="K8" s="42"/>
    </row>
    <row r="9" spans="2:14" ht="15" customHeight="1" x14ac:dyDescent="0.3">
      <c r="B9" s="42"/>
      <c r="C9" s="42"/>
      <c r="D9" s="42"/>
      <c r="E9" s="42"/>
      <c r="F9" s="42"/>
      <c r="G9" s="42"/>
      <c r="H9" s="42"/>
      <c r="I9" s="42"/>
      <c r="J9" s="42"/>
      <c r="K9" s="42"/>
    </row>
    <row r="10" spans="2:14" ht="15" customHeight="1" x14ac:dyDescent="0.3">
      <c r="B10" s="42"/>
      <c r="C10" s="42"/>
      <c r="D10" s="42"/>
      <c r="E10" s="42"/>
      <c r="F10" s="42"/>
      <c r="G10" s="42"/>
      <c r="H10" s="42"/>
      <c r="I10" s="42"/>
      <c r="J10" s="42"/>
      <c r="K10" s="42"/>
    </row>
    <row r="11" spans="2:14" ht="15" customHeight="1" x14ac:dyDescent="0.3">
      <c r="B11" s="42"/>
      <c r="C11" s="42"/>
      <c r="D11" s="42"/>
      <c r="E11" s="42"/>
      <c r="F11" s="42"/>
      <c r="G11" s="42"/>
      <c r="H11" s="42"/>
      <c r="I11" s="42"/>
      <c r="J11" s="42"/>
      <c r="K11" s="42"/>
    </row>
    <row r="12" spans="2:14" ht="15" customHeight="1" x14ac:dyDescent="0.3">
      <c r="B12" s="42"/>
      <c r="C12" s="42"/>
      <c r="D12" s="42"/>
      <c r="E12" s="42"/>
      <c r="F12" s="42"/>
      <c r="G12" s="42"/>
      <c r="H12" s="42"/>
      <c r="I12" s="42"/>
      <c r="J12" s="42"/>
      <c r="K12" s="42"/>
    </row>
    <row r="13" spans="2:14" ht="15" customHeight="1" x14ac:dyDescent="0.3">
      <c r="B13" s="42"/>
      <c r="C13" s="42"/>
      <c r="D13" s="42"/>
      <c r="E13" s="42"/>
      <c r="F13" s="42"/>
      <c r="G13" s="42"/>
      <c r="H13" s="42"/>
      <c r="I13" s="42"/>
      <c r="J13" s="42"/>
      <c r="K13" s="42"/>
      <c r="M13" s="1">
        <v>30.1</v>
      </c>
      <c r="N13" s="1" t="s">
        <v>39</v>
      </c>
    </row>
    <row r="14" spans="2:14" ht="15" customHeight="1" x14ac:dyDescent="0.3">
      <c r="B14" s="42"/>
      <c r="C14" s="42"/>
      <c r="D14" s="42"/>
      <c r="E14" s="42"/>
      <c r="F14" s="42"/>
      <c r="G14" s="42"/>
      <c r="H14" s="42"/>
      <c r="I14" s="42"/>
      <c r="J14" s="42"/>
      <c r="K14" s="42"/>
      <c r="M14" s="1">
        <v>11.29</v>
      </c>
      <c r="N14" s="1">
        <v>5.82</v>
      </c>
    </row>
    <row r="15" spans="2:14" ht="15" customHeight="1" x14ac:dyDescent="0.3">
      <c r="B15" s="42"/>
      <c r="C15" s="42"/>
      <c r="D15" s="42"/>
      <c r="E15" s="42"/>
      <c r="F15" s="42"/>
      <c r="G15" s="42"/>
      <c r="H15" s="42"/>
      <c r="I15" s="42"/>
      <c r="J15" s="42"/>
      <c r="K15" s="42"/>
      <c r="M15" s="1" t="s">
        <v>40</v>
      </c>
      <c r="N15" s="1">
        <f>M13*N14/M14</f>
        <v>15.516563330380871</v>
      </c>
    </row>
    <row r="16" spans="2:14" ht="15" customHeight="1" x14ac:dyDescent="0.3">
      <c r="B16" s="42"/>
      <c r="C16" s="42"/>
      <c r="D16" s="42"/>
      <c r="E16" s="42"/>
      <c r="F16" s="42"/>
      <c r="G16" s="42"/>
      <c r="H16" s="42"/>
      <c r="I16" s="42"/>
      <c r="J16" s="42"/>
      <c r="K16" s="42"/>
      <c r="M16" s="1"/>
      <c r="N16" s="1">
        <f>M13*(N14*0.01)/(M14*0.01)</f>
        <v>15.516563330380869</v>
      </c>
    </row>
    <row r="17" spans="1:17" ht="15" customHeight="1" x14ac:dyDescent="0.3">
      <c r="B17" s="42"/>
      <c r="C17" s="42"/>
      <c r="D17" s="42"/>
      <c r="E17" s="42"/>
      <c r="F17" s="42"/>
      <c r="G17" s="42"/>
      <c r="H17" s="42"/>
      <c r="I17" s="42"/>
      <c r="J17" s="42"/>
      <c r="K17" s="42"/>
      <c r="M17" s="1"/>
      <c r="N17" s="1"/>
    </row>
    <row r="18" spans="1:17" ht="15" customHeight="1" x14ac:dyDescent="0.3">
      <c r="B18" s="42"/>
      <c r="C18" s="42"/>
      <c r="D18" s="42"/>
      <c r="E18" s="42"/>
      <c r="F18" s="42"/>
      <c r="G18" s="42"/>
      <c r="H18" s="42"/>
      <c r="I18" s="42"/>
      <c r="J18" s="42"/>
      <c r="K18" s="42"/>
      <c r="M18" s="41">
        <v>29.6</v>
      </c>
      <c r="N18" s="41">
        <v>29.9</v>
      </c>
    </row>
    <row r="19" spans="1:17" ht="15" customHeight="1" x14ac:dyDescent="0.3">
      <c r="B19" s="42"/>
      <c r="C19" s="42"/>
      <c r="D19" s="42"/>
      <c r="E19" s="42"/>
      <c r="F19" s="42"/>
      <c r="G19" s="42"/>
      <c r="H19" s="42"/>
      <c r="I19" s="42"/>
      <c r="J19" s="42"/>
      <c r="K19" s="42"/>
      <c r="M19" s="41">
        <v>30.1</v>
      </c>
      <c r="N19" s="41">
        <v>30.2</v>
      </c>
    </row>
    <row r="20" spans="1:17" ht="15" customHeight="1" x14ac:dyDescent="0.3">
      <c r="A20" s="43"/>
      <c r="B20" s="24"/>
      <c r="C20" s="24"/>
      <c r="D20" s="24"/>
      <c r="E20" s="24"/>
      <c r="F20" s="24"/>
      <c r="G20" s="24"/>
      <c r="H20" s="24"/>
      <c r="I20" s="24"/>
      <c r="J20" s="24"/>
      <c r="K20" s="24"/>
      <c r="Q20"/>
    </row>
    <row r="21" spans="1:17" ht="15" customHeight="1" x14ac:dyDescent="0.3">
      <c r="A21" s="43"/>
      <c r="B21" s="24"/>
      <c r="C21" s="24"/>
      <c r="D21" s="24"/>
      <c r="E21" s="24"/>
      <c r="F21" s="24"/>
      <c r="G21" s="24"/>
      <c r="H21" s="24"/>
      <c r="I21" s="24"/>
      <c r="J21" s="24"/>
      <c r="K21" s="24"/>
      <c r="M21" s="41" t="s">
        <v>41</v>
      </c>
      <c r="N21" s="41">
        <f>(29.6+30.1+29.9+30.2)/2</f>
        <v>59.9</v>
      </c>
    </row>
    <row r="22" spans="1:17" ht="15" customHeight="1" x14ac:dyDescent="0.3">
      <c r="A22" s="43"/>
      <c r="B22" s="24"/>
      <c r="C22" s="24"/>
      <c r="D22" s="24"/>
      <c r="E22" s="24"/>
      <c r="F22" s="24"/>
      <c r="G22" s="24"/>
      <c r="H22" s="24"/>
      <c r="I22" s="24"/>
      <c r="J22" s="24"/>
      <c r="K22" s="24"/>
      <c r="M22" s="41" t="s">
        <v>42</v>
      </c>
      <c r="N22" s="44">
        <f>((N21-M18)*(N21-N18)*(N21-N19)*(N21-M19))^(1/2)</f>
        <v>896.95013239310015</v>
      </c>
    </row>
    <row r="23" spans="1:17" ht="15" customHeight="1" x14ac:dyDescent="0.3">
      <c r="A23" s="43"/>
      <c r="B23" s="24"/>
      <c r="C23" s="24"/>
      <c r="D23" s="24"/>
      <c r="E23" s="24"/>
      <c r="F23" s="24"/>
      <c r="G23" s="24"/>
      <c r="H23" s="24"/>
      <c r="I23" s="24"/>
      <c r="J23" s="24"/>
      <c r="K23" s="24"/>
    </row>
    <row r="24" spans="1:17" ht="15" customHeight="1" x14ac:dyDescent="0.3">
      <c r="A24" s="43"/>
      <c r="B24" s="24"/>
      <c r="C24" s="24"/>
      <c r="D24" s="24"/>
      <c r="E24" s="24"/>
      <c r="F24" s="24"/>
      <c r="G24" s="24"/>
      <c r="H24" s="24"/>
      <c r="I24" s="24"/>
      <c r="J24" s="24"/>
      <c r="K24" s="24"/>
    </row>
    <row r="25" spans="1:17" ht="15" customHeight="1" x14ac:dyDescent="0.3">
      <c r="A25" s="43"/>
      <c r="B25" s="24"/>
      <c r="C25" s="24"/>
      <c r="D25" s="24"/>
      <c r="E25" s="24"/>
      <c r="F25" s="24"/>
      <c r="G25" s="24"/>
      <c r="H25" s="24"/>
      <c r="I25" s="24"/>
      <c r="J25" s="24"/>
      <c r="K25" s="24"/>
    </row>
    <row r="26" spans="1:17" x14ac:dyDescent="0.3">
      <c r="A26" s="43"/>
      <c r="B26" s="18" t="s">
        <v>37</v>
      </c>
      <c r="C26" s="18"/>
      <c r="D26" s="18"/>
      <c r="E26" s="18"/>
      <c r="F26" s="18"/>
      <c r="G26" s="13"/>
      <c r="H26" s="13"/>
      <c r="I26" s="13"/>
      <c r="J26" s="13"/>
      <c r="K26" s="13"/>
      <c r="M26" s="41" t="s">
        <v>1</v>
      </c>
    </row>
    <row r="27" spans="1:17" ht="14.4" customHeight="1" x14ac:dyDescent="0.3">
      <c r="A27" s="43"/>
      <c r="B27" s="2" t="s">
        <v>2</v>
      </c>
      <c r="C27" s="2" t="s">
        <v>3</v>
      </c>
      <c r="D27" s="2" t="s">
        <v>4</v>
      </c>
      <c r="E27" s="31" t="s">
        <v>5</v>
      </c>
      <c r="F27" s="31" t="s">
        <v>6</v>
      </c>
      <c r="G27" s="33" t="s">
        <v>7</v>
      </c>
      <c r="I27" s="34"/>
      <c r="J27" s="35"/>
      <c r="K27" s="34"/>
    </row>
    <row r="28" spans="1:17" x14ac:dyDescent="0.3">
      <c r="A28" s="43"/>
      <c r="B28" s="2" t="s">
        <v>8</v>
      </c>
      <c r="C28" s="2" t="s">
        <v>9</v>
      </c>
      <c r="D28" s="2" t="s">
        <v>10</v>
      </c>
      <c r="E28" s="32"/>
      <c r="F28" s="32"/>
      <c r="G28" s="33"/>
      <c r="I28" s="34"/>
      <c r="J28" s="35"/>
      <c r="K28" s="34"/>
    </row>
    <row r="29" spans="1:17" x14ac:dyDescent="0.3">
      <c r="A29" s="43"/>
      <c r="B29" s="3">
        <v>6</v>
      </c>
      <c r="C29" s="3" t="s">
        <v>11</v>
      </c>
      <c r="D29" s="45">
        <v>7.42</v>
      </c>
      <c r="E29" s="53">
        <v>490</v>
      </c>
      <c r="F29" s="4">
        <f>1/4*3.14*((D29+3))^2*(J34-0.2)</f>
        <v>89.494097699999998</v>
      </c>
      <c r="G29" s="5"/>
      <c r="I29" s="26"/>
      <c r="J29" s="27"/>
      <c r="K29" s="27"/>
    </row>
    <row r="30" spans="1:17" x14ac:dyDescent="0.3">
      <c r="A30" s="43"/>
      <c r="B30" s="28" t="s">
        <v>12</v>
      </c>
      <c r="C30" s="28"/>
      <c r="D30" s="28"/>
      <c r="E30" s="54">
        <f>SUM(E29:E29)</f>
        <v>490</v>
      </c>
      <c r="F30" s="6">
        <f>SUM(F29:F29)</f>
        <v>89.494097699999998</v>
      </c>
      <c r="G30" s="7"/>
      <c r="I30" s="26"/>
      <c r="J30" s="27"/>
      <c r="K30" s="27"/>
    </row>
    <row r="31" spans="1:17" x14ac:dyDescent="0.3">
      <c r="A31" s="43"/>
      <c r="B31" s="25"/>
      <c r="C31" s="25"/>
      <c r="D31" s="25"/>
      <c r="E31" s="13"/>
      <c r="F31" s="13"/>
      <c r="G31" s="13"/>
      <c r="H31" s="13"/>
      <c r="I31" s="13"/>
      <c r="J31" s="13"/>
      <c r="K31" s="13"/>
    </row>
    <row r="32" spans="1:17" x14ac:dyDescent="0.3">
      <c r="A32" s="43"/>
      <c r="B32" s="14" t="s">
        <v>13</v>
      </c>
      <c r="C32" s="15"/>
      <c r="D32" s="16"/>
      <c r="E32" s="17"/>
      <c r="F32" s="17"/>
      <c r="G32" s="17"/>
      <c r="H32" s="29" t="s">
        <v>14</v>
      </c>
      <c r="I32" s="29"/>
      <c r="J32" s="29"/>
      <c r="K32" s="18"/>
    </row>
    <row r="33" spans="1:11" x14ac:dyDescent="0.3">
      <c r="A33" s="43"/>
      <c r="B33" s="15" t="s">
        <v>15</v>
      </c>
      <c r="C33" s="15"/>
      <c r="D33" s="19">
        <f>J34-0.2</f>
        <v>1.05</v>
      </c>
      <c r="E33" s="17" t="s">
        <v>16</v>
      </c>
      <c r="F33" s="17"/>
      <c r="G33" s="17"/>
      <c r="H33" s="9" t="s">
        <v>17</v>
      </c>
      <c r="I33" s="9" t="s">
        <v>18</v>
      </c>
      <c r="J33" s="9" t="s">
        <v>38</v>
      </c>
      <c r="K33" s="25"/>
    </row>
    <row r="34" spans="1:11" ht="15" customHeight="1" x14ac:dyDescent="0.3">
      <c r="A34" s="43"/>
      <c r="B34" s="15" t="s">
        <v>19</v>
      </c>
      <c r="C34" s="15"/>
      <c r="D34" s="10">
        <f>MAX(E29:E29)</f>
        <v>490</v>
      </c>
      <c r="E34" s="17" t="s">
        <v>20</v>
      </c>
      <c r="F34" s="17"/>
      <c r="G34" s="17"/>
      <c r="H34" s="46" t="s">
        <v>21</v>
      </c>
      <c r="I34" s="47">
        <f>N22</f>
        <v>896.95013239310015</v>
      </c>
      <c r="J34" s="38">
        <v>1.25</v>
      </c>
      <c r="K34" s="25"/>
    </row>
    <row r="35" spans="1:11" ht="15" customHeight="1" x14ac:dyDescent="0.3">
      <c r="A35" s="43"/>
      <c r="B35" s="15" t="s">
        <v>22</v>
      </c>
      <c r="C35" s="15"/>
      <c r="D35" s="10">
        <f>D38*D33</f>
        <v>941.79763901275521</v>
      </c>
      <c r="E35" s="17" t="s">
        <v>20</v>
      </c>
      <c r="F35" s="17"/>
      <c r="G35" s="17"/>
      <c r="H35" s="46"/>
      <c r="I35" s="47"/>
      <c r="J35" s="39"/>
      <c r="K35" s="25"/>
    </row>
    <row r="36" spans="1:11" ht="15" customHeight="1" x14ac:dyDescent="0.3">
      <c r="A36" s="43"/>
      <c r="B36" s="51" t="s">
        <v>23</v>
      </c>
      <c r="C36" s="51"/>
      <c r="D36" s="52">
        <f>+E30</f>
        <v>490</v>
      </c>
      <c r="E36" s="17" t="s">
        <v>20</v>
      </c>
      <c r="F36" s="17"/>
      <c r="G36" s="17"/>
      <c r="H36" s="46"/>
      <c r="I36" s="47"/>
      <c r="J36" s="39"/>
      <c r="K36" s="25"/>
    </row>
    <row r="37" spans="1:11" ht="15" customHeight="1" x14ac:dyDescent="0.3">
      <c r="A37" s="43"/>
      <c r="B37" s="37" t="s">
        <v>24</v>
      </c>
      <c r="C37" s="37"/>
      <c r="D37" s="11">
        <f>+D35-F30</f>
        <v>852.30354131275521</v>
      </c>
      <c r="E37" s="20" t="s">
        <v>25</v>
      </c>
      <c r="F37" s="55">
        <f>D34</f>
        <v>490</v>
      </c>
      <c r="G37" s="56" t="str">
        <f>IF(D37&gt;F37, "(Memenuhi)", "(Tidak Memenuhi)")</f>
        <v>(Memenuhi)</v>
      </c>
      <c r="H37" s="46"/>
      <c r="I37" s="47"/>
      <c r="J37" s="39"/>
      <c r="K37" s="25"/>
    </row>
    <row r="38" spans="1:11" ht="15" customHeight="1" x14ac:dyDescent="0.3">
      <c r="A38" s="43"/>
      <c r="B38" s="15" t="s">
        <v>26</v>
      </c>
      <c r="C38" s="15"/>
      <c r="D38" s="10">
        <f>I34</f>
        <v>896.95013239310015</v>
      </c>
      <c r="E38" s="17" t="s">
        <v>27</v>
      </c>
      <c r="F38" s="17"/>
      <c r="G38" s="17" t="s">
        <v>28</v>
      </c>
      <c r="H38" s="46"/>
      <c r="I38" s="47"/>
      <c r="J38" s="39"/>
      <c r="K38" s="13"/>
    </row>
    <row r="39" spans="1:11" ht="15" customHeight="1" x14ac:dyDescent="0.3">
      <c r="A39" s="43"/>
      <c r="B39" s="21" t="s">
        <v>29</v>
      </c>
      <c r="C39" s="15"/>
      <c r="D39" s="10"/>
      <c r="E39" s="17"/>
      <c r="F39" s="17"/>
      <c r="G39" s="17"/>
      <c r="H39" s="46"/>
      <c r="I39" s="47"/>
      <c r="J39" s="39"/>
      <c r="K39" s="13"/>
    </row>
    <row r="40" spans="1:11" ht="15" customHeight="1" x14ac:dyDescent="0.3">
      <c r="A40" s="43"/>
      <c r="B40" s="21" t="s">
        <v>30</v>
      </c>
      <c r="C40" s="15"/>
      <c r="D40" s="10"/>
      <c r="E40" s="17"/>
      <c r="F40" s="17"/>
      <c r="G40" s="17" t="s">
        <v>28</v>
      </c>
      <c r="H40" s="46"/>
      <c r="I40" s="47"/>
      <c r="J40" s="40"/>
      <c r="K40" s="13"/>
    </row>
    <row r="41" spans="1:11" x14ac:dyDescent="0.3">
      <c r="A41" s="43"/>
      <c r="B41" s="25"/>
      <c r="C41" s="25"/>
      <c r="D41" s="25"/>
      <c r="E41" s="13"/>
      <c r="F41" s="13"/>
      <c r="G41" s="13"/>
      <c r="H41" s="13"/>
      <c r="I41" s="13"/>
      <c r="J41" s="13"/>
      <c r="K41" s="13"/>
    </row>
    <row r="42" spans="1:11" x14ac:dyDescent="0.3">
      <c r="B42" s="8"/>
      <c r="C42" s="8"/>
      <c r="D42" s="8"/>
      <c r="E42" s="1"/>
      <c r="F42" s="1"/>
      <c r="G42" s="1"/>
      <c r="H42" s="1"/>
      <c r="I42" s="1"/>
      <c r="J42" s="1"/>
      <c r="K42" s="1"/>
    </row>
    <row r="43" spans="1:11" x14ac:dyDescent="0.3">
      <c r="B43" s="1" t="s">
        <v>31</v>
      </c>
      <c r="C43" s="1"/>
      <c r="D43" s="1"/>
      <c r="E43" s="1"/>
      <c r="F43" s="1"/>
      <c r="G43" s="1"/>
      <c r="H43" s="1"/>
      <c r="I43" s="1"/>
      <c r="J43" s="1"/>
      <c r="K43" s="1"/>
    </row>
    <row r="44" spans="1:11" x14ac:dyDescent="0.3">
      <c r="B44" s="36" t="s">
        <v>32</v>
      </c>
      <c r="C44" s="36"/>
      <c r="D44" s="36"/>
      <c r="E44" s="36"/>
      <c r="F44" s="36"/>
      <c r="G44" s="36"/>
      <c r="H44" s="36"/>
      <c r="I44" s="36"/>
      <c r="J44" s="36"/>
      <c r="K44" s="12"/>
    </row>
    <row r="45" spans="1:11" x14ac:dyDescent="0.3">
      <c r="B45" s="36"/>
      <c r="C45" s="36"/>
      <c r="D45" s="36"/>
      <c r="E45" s="36"/>
      <c r="F45" s="36"/>
      <c r="G45" s="36"/>
      <c r="H45" s="36"/>
      <c r="I45" s="36"/>
      <c r="J45" s="36"/>
      <c r="K45" s="12"/>
    </row>
    <row r="46" spans="1:11" x14ac:dyDescent="0.3">
      <c r="B46" s="36"/>
      <c r="C46" s="36"/>
      <c r="D46" s="36"/>
      <c r="E46" s="36"/>
      <c r="F46" s="36"/>
      <c r="G46" s="36"/>
      <c r="H46" s="36"/>
      <c r="I46" s="36"/>
      <c r="J46" s="36"/>
      <c r="K46" s="12"/>
    </row>
    <row r="49" spans="3:3" x14ac:dyDescent="0.3">
      <c r="C49" s="48"/>
    </row>
    <row r="65" spans="2:9" s="50" customFormat="1" x14ac:dyDescent="0.3">
      <c r="B65" s="49" t="s">
        <v>33</v>
      </c>
      <c r="I65" s="49" t="s">
        <v>34</v>
      </c>
    </row>
    <row r="66" spans="2:9" s="50" customFormat="1" x14ac:dyDescent="0.3">
      <c r="B66" s="49" t="s">
        <v>43</v>
      </c>
      <c r="I66" s="49" t="s">
        <v>35</v>
      </c>
    </row>
    <row r="67" spans="2:9" s="50" customFormat="1" x14ac:dyDescent="0.3">
      <c r="I67" s="49"/>
    </row>
    <row r="68" spans="2:9" s="50" customFormat="1" x14ac:dyDescent="0.3">
      <c r="I68" s="49"/>
    </row>
    <row r="69" spans="2:9" s="50" customFormat="1" x14ac:dyDescent="0.3">
      <c r="I69" s="49"/>
    </row>
    <row r="70" spans="2:9" s="50" customFormat="1" x14ac:dyDescent="0.3">
      <c r="B70" s="22" t="s">
        <v>45</v>
      </c>
      <c r="I70" s="22" t="s">
        <v>44</v>
      </c>
    </row>
  </sheetData>
  <mergeCells count="18">
    <mergeCell ref="B44:J46"/>
    <mergeCell ref="H34:H40"/>
    <mergeCell ref="I34:I40"/>
    <mergeCell ref="B37:C37"/>
    <mergeCell ref="J34:J40"/>
    <mergeCell ref="B2:K2"/>
    <mergeCell ref="B3:K3"/>
    <mergeCell ref="E27:E28"/>
    <mergeCell ref="F27:F28"/>
    <mergeCell ref="G27:G28"/>
    <mergeCell ref="I27:I28"/>
    <mergeCell ref="J27:J28"/>
    <mergeCell ref="K27:K28"/>
    <mergeCell ref="I29:I30"/>
    <mergeCell ref="J29:J30"/>
    <mergeCell ref="K29:K30"/>
    <mergeCell ref="B30:D30"/>
    <mergeCell ref="H32:J32"/>
  </mergeCells>
  <conditionalFormatting sqref="G37">
    <cfRule type="containsText" dxfId="1" priority="7" stopIfTrue="1" operator="containsText" text="(Tidak Memenuhi)">
      <formula>NOT(ISERROR(SEARCH("(Tidak Memenuhi)",G37)))</formula>
    </cfRule>
    <cfRule type="containsText" dxfId="0" priority="8" stopIfTrue="1" operator="containsText" text="(Memenuhi)">
      <formula>NOT(ISERROR(SEARCH("(Memenuhi)",G37)))</formula>
    </cfRule>
  </conditionalFormatting>
  <pageMargins left="0.7" right="0.7" top="0.75" bottom="0.75" header="0.3" footer="0.3"/>
  <pageSetup paperSize="9" scale="70" fitToWidth="0" orientation="portrait" r:id="rId1"/>
  <colBreaks count="1" manualBreakCount="1">
    <brk id="11"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Indira Aisyah</dc:creator>
  <cp:lastModifiedBy>Indira Aisyah Rifdha Kirana</cp:lastModifiedBy>
  <cp:lastPrinted>2026-06-18T03:38:56Z</cp:lastPrinted>
  <dcterms:created xsi:type="dcterms:W3CDTF">2025-07-11T03:53:31Z</dcterms:created>
  <dcterms:modified xsi:type="dcterms:W3CDTF">2026-06-18T03:38:58Z</dcterms:modified>
</cp:coreProperties>
</file>