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ziyatdinov\Desktop\cva\"/>
    </mc:Choice>
  </mc:AlternateContent>
  <bookViews>
    <workbookView xWindow="0" yWindow="0" windowWidth="28800" windowHeight="11850"/>
  </bookViews>
  <sheets>
    <sheet name="Sheet1" sheetId="1" r:id="rId1"/>
  </sheets>
  <calcPr calcId="162913"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1" l="1"/>
  <c r="O20" i="1"/>
  <c r="K13" i="1" l="1"/>
  <c r="N15" i="1"/>
  <c r="O15" i="1" s="1"/>
  <c r="O9" i="1"/>
  <c r="O7" i="1" l="1"/>
  <c r="O6" i="1"/>
  <c r="D29" i="1"/>
  <c r="E29" i="1"/>
  <c r="F29" i="1"/>
  <c r="G29" i="1"/>
  <c r="C29" i="1"/>
  <c r="D27" i="1"/>
  <c r="J13" i="1"/>
  <c r="J19" i="1" s="1"/>
  <c r="J20" i="1" s="1"/>
  <c r="J22" i="1" s="1"/>
  <c r="I13" i="1"/>
</calcChain>
</file>

<file path=xl/sharedStrings.xml><?xml version="1.0" encoding="utf-8"?>
<sst xmlns="http://schemas.openxmlformats.org/spreadsheetml/2006/main" count="68" uniqueCount="54">
  <si>
    <t xml:space="preserve">Existing trade </t>
  </si>
  <si>
    <t>New trade</t>
  </si>
  <si>
    <t>Non-linear</t>
  </si>
  <si>
    <t>Maturity Date</t>
  </si>
  <si>
    <t>Years To Maturity</t>
  </si>
  <si>
    <t>CreditCurve</t>
  </si>
  <si>
    <t>Notional</t>
  </si>
  <si>
    <t>MTM PV</t>
  </si>
  <si>
    <t>Sim PV</t>
  </si>
  <si>
    <t>BCVA1</t>
  </si>
  <si>
    <t>UCVA1</t>
  </si>
  <si>
    <t>DVA1</t>
  </si>
  <si>
    <t>@SVSTL</t>
  </si>
  <si>
    <t/>
  </si>
  <si>
    <t>New trade incremental effect</t>
  </si>
  <si>
    <t>New trade on russia curve</t>
  </si>
  <si>
    <t>SVSTL Curve UCVA -Russia UCVA</t>
  </si>
  <si>
    <t>75% for CDR</t>
  </si>
  <si>
    <t>CDR, bps</t>
  </si>
  <si>
    <t>Underlying trade BPV, USD</t>
  </si>
  <si>
    <t>SVSTL (curve) pricing</t>
  </si>
  <si>
    <t>New trade greeks</t>
  </si>
  <si>
    <t>FX Delta EUR</t>
  </si>
  <si>
    <t>FX Delta RUB</t>
  </si>
  <si>
    <t>DV01 EUR</t>
  </si>
  <si>
    <t>CS01 SVSTL</t>
  </si>
  <si>
    <t>CS01 Sberbank</t>
  </si>
  <si>
    <t>Current CVA Portfolio</t>
  </si>
  <si>
    <t>Current CVA Portfolio post trade</t>
  </si>
  <si>
    <t>DV01 RUB (XCCY)</t>
  </si>
  <si>
    <t>Murex PV, USD</t>
  </si>
  <si>
    <t>CSA Diff</t>
  </si>
  <si>
    <t>Numerix PV, USD</t>
  </si>
  <si>
    <t>Underlying trade Ruonia DV01</t>
  </si>
  <si>
    <t>CVA assumed Ruonia DV01</t>
  </si>
  <si>
    <t>BCVA in bp</t>
  </si>
  <si>
    <t>this is what we give out over the trade's life to sales</t>
  </si>
  <si>
    <t>risky PV</t>
  </si>
  <si>
    <t>risky PV in bp</t>
  </si>
  <si>
    <t>this is the profit of the rates desk</t>
  </si>
  <si>
    <t>Total rate we quote to the client</t>
  </si>
  <si>
    <t>This is the upfront profit of the GM</t>
  </si>
  <si>
    <t>RUB XCCY 5Y - RUONIA 5Y</t>
  </si>
  <si>
    <t>CVA correction due to CSA discounting</t>
  </si>
  <si>
    <t>one see that it is about 1bp</t>
  </si>
  <si>
    <t>this is what is used to price the deal</t>
  </si>
  <si>
    <t>The breakeven rate (PV is 0)</t>
  </si>
  <si>
    <t>XCCY swap</t>
  </si>
  <si>
    <t>we pay rubles, receive euros</t>
  </si>
  <si>
    <t>pay rub (8.65% fix), receive euro (3.8% fix)</t>
  </si>
  <si>
    <t>dv01 of the trade on RUONIA curve</t>
  </si>
  <si>
    <t>estimate of the CVA dv01</t>
  </si>
  <si>
    <t>CSA discounting effect</t>
  </si>
  <si>
    <t>this profit is distributed over rates desk (13 bps) and CVA desk (38 bps), but CVA desk pays out 18 bps as CDR to sales over the life of the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</si>
</sst>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Arial"/>
      <family val="2"/>
    </font>
    <font>
      <sz val="9"/>
      <color rgb="FF000000"/>
      <name val="Tahoma"/>
      <family val="2"/>
    </font>
    <font>
      <b/>
      <sz val="9"/>
      <name val="Tahoma"/>
      <family val="2"/>
    </font>
    <font>
      <b/>
      <sz val="12"/>
      <color theme="1"/>
      <name val="Arial"/>
      <family val="2"/>
      <charset val="204"/>
    </font>
  </fonts>
  <fills count="6">
    <fill>
      <patternFill patternType="none"/>
    </fill>
    <fill>
      <patternFill patternType="gray125"/>
    </fill>
    <fill>
      <patternFill patternType="solid">
        <fgColor rgb="FFFFFFFF"/>
        <bgColor rgb="FFFFFFFF"/>
      </patternFill>
    </fill>
    <fill>
      <patternFill patternType="mediumGray">
        <fgColor rgb="FFFFFFFF"/>
        <bgColor rgb="FFFFFFFF"/>
      </patternFill>
    </fill>
    <fill>
      <patternFill patternType="solid">
        <fgColor rgb="FFE3E3E3"/>
      </patternFill>
    </fill>
    <fill>
      <patternFill patternType="mediumGray">
        <fgColor rgb="FFFFFFFF"/>
        <bgColor rgb="FFFFFF00"/>
      </patternFill>
    </fill>
  </fills>
  <borders count="5">
    <border>
      <left/>
      <right/>
      <top/>
      <bottom/>
      <diagonal/>
    </border>
    <border>
      <left style="thin">
        <color rgb="FF000000"/>
      </left>
      <right/>
      <top style="thin">
        <color rgb="FF000000"/>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xf>
    <xf numFmtId="14" fontId="1" fillId="3" borderId="1" xfId="0" applyNumberFormat="1" applyFont="1" applyFill="1" applyBorder="1" applyAlignment="1">
      <alignment horizontal="left" vertical="top"/>
    </xf>
    <xf numFmtId="0" fontId="1" fillId="3" borderId="1" xfId="0" applyFont="1" applyFill="1" applyBorder="1" applyAlignment="1">
      <alignment horizontal="right" vertical="top"/>
    </xf>
    <xf numFmtId="0" fontId="2" fillId="4" borderId="2" xfId="0" applyFont="1" applyFill="1" applyBorder="1" applyAlignment="1">
      <alignment horizontal="right" vertical="top"/>
    </xf>
    <xf numFmtId="0" fontId="1" fillId="5" borderId="1" xfId="0" applyFont="1" applyFill="1" applyBorder="1" applyAlignment="1">
      <alignment horizontal="left" vertical="top"/>
    </xf>
    <xf numFmtId="38" fontId="1" fillId="3" borderId="1" xfId="0" applyNumberFormat="1" applyFont="1" applyFill="1" applyBorder="1" applyAlignment="1">
      <alignment horizontal="right" vertical="top"/>
    </xf>
    <xf numFmtId="38" fontId="1" fillId="2" borderId="1" xfId="0" applyNumberFormat="1" applyFont="1" applyFill="1" applyBorder="1" applyAlignment="1">
      <alignment horizontal="right" vertical="top"/>
    </xf>
    <xf numFmtId="38" fontId="2" fillId="4" borderId="2" xfId="0" applyNumberFormat="1" applyFont="1" applyFill="1" applyBorder="1" applyAlignment="1">
      <alignment horizontal="right" vertical="top"/>
    </xf>
    <xf numFmtId="38" fontId="0" fillId="0" borderId="0" xfId="0" applyNumberFormat="1"/>
    <xf numFmtId="0" fontId="0" fillId="0" borderId="3" xfId="0" applyBorder="1"/>
    <xf numFmtId="38" fontId="0" fillId="0" borderId="3" xfId="0" applyNumberFormat="1" applyBorder="1"/>
    <xf numFmtId="0" fontId="3" fillId="0" borderId="0" xfId="0" applyFont="1"/>
    <xf numFmtId="0" fontId="1" fillId="2" borderId="4" xfId="0" applyFont="1" applyFill="1" applyBorder="1" applyAlignment="1">
      <alignment horizontal="center" vertical="center"/>
    </xf>
    <xf numFmtId="38" fontId="1" fillId="3" borderId="4" xfId="0" applyNumberFormat="1" applyFont="1" applyFill="1" applyBorder="1" applyAlignment="1">
      <alignment horizontal="right" vertical="top"/>
    </xf>
    <xf numFmtId="38" fontId="1" fillId="2" borderId="3" xfId="0" applyNumberFormat="1" applyFont="1" applyFill="1" applyBorder="1" applyAlignment="1">
      <alignment horizontal="righ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9"/>
  <sheetViews>
    <sheetView tabSelected="1" topLeftCell="B1" workbookViewId="0">
      <selection activeCell="O12" sqref="O12"/>
    </sheetView>
  </sheetViews>
  <sheetFormatPr defaultRowHeight="15" x14ac:dyDescent="0.2"/>
  <cols>
    <col min="2" max="2" width="34" customWidth="1"/>
    <col min="3" max="3" width="10" bestFit="1" customWidth="1"/>
    <col min="4" max="4" width="12.88671875" customWidth="1"/>
    <col min="6" max="6" width="12.44140625" customWidth="1"/>
    <col min="14" max="14" width="32.109375" bestFit="1" customWidth="1"/>
    <col min="15" max="15" width="20.21875" customWidth="1"/>
  </cols>
  <sheetData>
    <row r="1" spans="2:16" x14ac:dyDescent="0.2">
      <c r="B1" t="s">
        <v>47</v>
      </c>
    </row>
    <row r="2" spans="2:16" x14ac:dyDescent="0.2">
      <c r="B2" t="s">
        <v>48</v>
      </c>
    </row>
    <row r="3" spans="2:16" x14ac:dyDescent="0.2">
      <c r="B3" t="s">
        <v>49</v>
      </c>
    </row>
    <row r="5" spans="2:16" ht="15.75" x14ac:dyDescent="0.25">
      <c r="B5" s="12" t="s">
        <v>20</v>
      </c>
      <c r="N5" s="10" t="s">
        <v>30</v>
      </c>
      <c r="O5" s="10" t="s">
        <v>32</v>
      </c>
    </row>
    <row r="6" spans="2:16" x14ac:dyDescent="0.2">
      <c r="C6" s="1" t="s">
        <v>3</v>
      </c>
      <c r="D6" s="1" t="s">
        <v>4</v>
      </c>
      <c r="E6" s="1" t="s">
        <v>5</v>
      </c>
      <c r="F6" s="1" t="s">
        <v>6</v>
      </c>
      <c r="G6" s="1" t="s">
        <v>7</v>
      </c>
      <c r="H6" s="1" t="s">
        <v>8</v>
      </c>
      <c r="I6" s="1" t="s">
        <v>9</v>
      </c>
      <c r="J6" s="1" t="s">
        <v>10</v>
      </c>
      <c r="K6" s="1" t="s">
        <v>11</v>
      </c>
      <c r="N6" s="15">
        <v>942000</v>
      </c>
      <c r="O6" s="15">
        <f>H8</f>
        <v>1262350.32067156</v>
      </c>
    </row>
    <row r="7" spans="2:16" x14ac:dyDescent="0.2">
      <c r="B7" t="s">
        <v>0</v>
      </c>
      <c r="C7" s="2">
        <v>46108</v>
      </c>
      <c r="D7" s="3">
        <v>5.3698630136986303</v>
      </c>
      <c r="E7" s="5" t="s">
        <v>12</v>
      </c>
      <c r="F7" s="6">
        <v>29581250</v>
      </c>
      <c r="G7" s="6">
        <v>7283057.8331787596</v>
      </c>
      <c r="H7" s="6">
        <v>7273865.6422494203</v>
      </c>
      <c r="I7" s="7">
        <v>-1094041.1573870601</v>
      </c>
      <c r="J7" s="6">
        <v>-1135065.1968346401</v>
      </c>
      <c r="K7" s="6">
        <v>41024.039447584801</v>
      </c>
      <c r="N7" s="10" t="s">
        <v>31</v>
      </c>
      <c r="O7" s="15">
        <f>O6-N6</f>
        <v>320350.32067156001</v>
      </c>
      <c r="P7" t="s">
        <v>52</v>
      </c>
    </row>
    <row r="8" spans="2:16" x14ac:dyDescent="0.2">
      <c r="B8" t="s">
        <v>1</v>
      </c>
      <c r="C8" s="2">
        <v>46107</v>
      </c>
      <c r="D8" s="3">
        <v>5.3671232876712303</v>
      </c>
      <c r="E8" s="5" t="s">
        <v>12</v>
      </c>
      <c r="F8" s="6">
        <v>39075270.874559999</v>
      </c>
      <c r="G8" s="6">
        <v>1273044.58670351</v>
      </c>
      <c r="H8" s="6">
        <v>1262350.32067156</v>
      </c>
      <c r="I8" s="7">
        <v>-698863.67013435299</v>
      </c>
      <c r="J8" s="6">
        <v>-915909.71820377395</v>
      </c>
      <c r="K8" s="6">
        <v>217046.048069421</v>
      </c>
      <c r="N8" s="10" t="s">
        <v>33</v>
      </c>
      <c r="O8" s="15">
        <v>-2590</v>
      </c>
      <c r="P8" t="s">
        <v>50</v>
      </c>
    </row>
    <row r="9" spans="2:16" x14ac:dyDescent="0.2">
      <c r="B9" t="s">
        <v>2</v>
      </c>
      <c r="C9" s="4" t="s">
        <v>13</v>
      </c>
      <c r="D9" s="4" t="s">
        <v>13</v>
      </c>
      <c r="E9" s="4" t="s">
        <v>13</v>
      </c>
      <c r="F9" s="8" t="s">
        <v>13</v>
      </c>
      <c r="G9" s="8" t="s">
        <v>13</v>
      </c>
      <c r="H9" s="8" t="s">
        <v>13</v>
      </c>
      <c r="I9" s="8">
        <v>11448.66</v>
      </c>
      <c r="J9" s="8">
        <v>42745.62</v>
      </c>
      <c r="K9" s="8">
        <v>-31296.95</v>
      </c>
      <c r="N9" s="10" t="s">
        <v>34</v>
      </c>
      <c r="O9" s="15">
        <f>-O8*0.1375*0.75</f>
        <v>267.09375000000006</v>
      </c>
      <c r="P9" t="s">
        <v>51</v>
      </c>
    </row>
    <row r="10" spans="2:16" x14ac:dyDescent="0.2">
      <c r="C10" s="4" t="s">
        <v>13</v>
      </c>
      <c r="D10" s="4" t="s">
        <v>13</v>
      </c>
      <c r="E10" s="4" t="s">
        <v>13</v>
      </c>
      <c r="F10" s="8" t="s">
        <v>13</v>
      </c>
      <c r="G10" s="8">
        <v>8556102.4199999999</v>
      </c>
      <c r="H10" s="8">
        <v>8536215.9600000009</v>
      </c>
      <c r="I10" s="8">
        <v>-1781456.17</v>
      </c>
      <c r="J10" s="8">
        <v>-2008229.3</v>
      </c>
      <c r="K10" s="8">
        <v>226773.13</v>
      </c>
    </row>
    <row r="11" spans="2:16" x14ac:dyDescent="0.2">
      <c r="N11" t="s">
        <v>42</v>
      </c>
      <c r="O11">
        <v>70</v>
      </c>
    </row>
    <row r="12" spans="2:16" x14ac:dyDescent="0.2">
      <c r="I12" s="1" t="s">
        <v>9</v>
      </c>
      <c r="J12" s="1" t="s">
        <v>10</v>
      </c>
      <c r="K12" t="s">
        <v>35</v>
      </c>
      <c r="N12" s="9" t="s">
        <v>43</v>
      </c>
      <c r="O12" s="11">
        <f ca="1">O9*O11</f>
        <v>18696.562500000004</v>
      </c>
      <c r="P12" t="s">
        <v>44</v>
      </c>
    </row>
    <row r="13" spans="2:16" x14ac:dyDescent="0.2">
      <c r="B13" s="10" t="s">
        <v>14</v>
      </c>
      <c r="C13" s="10"/>
      <c r="D13" s="10"/>
      <c r="E13" s="10"/>
      <c r="F13" s="10"/>
      <c r="G13" s="10"/>
      <c r="H13" s="10"/>
      <c r="I13" s="11">
        <f>I10-I7</f>
        <v>-687415.01261293981</v>
      </c>
      <c r="J13" s="11">
        <f>J10-J7</f>
        <v>-873164.10316535993</v>
      </c>
      <c r="K13">
        <f>I13/J21</f>
        <v>-37.732737545995157</v>
      </c>
    </row>
    <row r="14" spans="2:16" x14ac:dyDescent="0.2">
      <c r="I14" s="9"/>
      <c r="N14" t="s">
        <v>37</v>
      </c>
      <c r="O14" t="s">
        <v>38</v>
      </c>
    </row>
    <row r="15" spans="2:16" x14ac:dyDescent="0.2">
      <c r="N15" s="9">
        <f>N6+I13</f>
        <v>254584.98738706019</v>
      </c>
      <c r="O15" s="9">
        <f>N15/J21</f>
        <v>13.974365319302898</v>
      </c>
      <c r="P15" t="s">
        <v>39</v>
      </c>
    </row>
    <row r="16" spans="2:16" x14ac:dyDescent="0.2">
      <c r="I16" s="1" t="s">
        <v>9</v>
      </c>
      <c r="J16" s="1" t="s">
        <v>10</v>
      </c>
    </row>
    <row r="17" spans="2:16" x14ac:dyDescent="0.2">
      <c r="B17" s="10" t="s">
        <v>15</v>
      </c>
      <c r="C17" s="10"/>
      <c r="D17" s="10"/>
      <c r="E17" s="10"/>
      <c r="F17" s="10"/>
      <c r="G17" s="10"/>
      <c r="H17" s="10"/>
      <c r="I17" s="11">
        <v>-221351.46</v>
      </c>
      <c r="J17" s="11">
        <v>-439614.54</v>
      </c>
    </row>
    <row r="18" spans="2:16" x14ac:dyDescent="0.2">
      <c r="N18" t="s">
        <v>46</v>
      </c>
      <c r="O18">
        <v>3.29</v>
      </c>
    </row>
    <row r="19" spans="2:16" x14ac:dyDescent="0.2">
      <c r="B19" s="10" t="s">
        <v>16</v>
      </c>
      <c r="C19" s="10"/>
      <c r="D19" s="10"/>
      <c r="E19" s="10"/>
      <c r="F19" s="10"/>
      <c r="G19" s="10"/>
      <c r="H19" s="10"/>
      <c r="I19" s="10"/>
      <c r="J19" s="11">
        <f>J13-J17</f>
        <v>-433549.56316535996</v>
      </c>
      <c r="N19" t="s">
        <v>40</v>
      </c>
      <c r="O19">
        <v>3.8</v>
      </c>
      <c r="P19" t="s">
        <v>45</v>
      </c>
    </row>
    <row r="20" spans="2:16" x14ac:dyDescent="0.2">
      <c r="B20" s="10" t="s">
        <v>17</v>
      </c>
      <c r="C20" s="10"/>
      <c r="D20" s="10"/>
      <c r="E20" s="10"/>
      <c r="F20" s="10"/>
      <c r="G20" s="10"/>
      <c r="H20" s="10"/>
      <c r="I20" s="10"/>
      <c r="J20" s="11">
        <f>-J19*0.75</f>
        <v>325162.17237401998</v>
      </c>
      <c r="N20" t="s">
        <v>41</v>
      </c>
      <c r="O20">
        <f>O19*100-O18*100</f>
        <v>51</v>
      </c>
    </row>
    <row r="21" spans="2:16" ht="90" x14ac:dyDescent="0.2">
      <c r="B21" s="10" t="s">
        <v>19</v>
      </c>
      <c r="C21" s="10"/>
      <c r="D21" s="10"/>
      <c r="E21" s="10"/>
      <c r="F21" s="10"/>
      <c r="G21" s="10"/>
      <c r="H21" s="10"/>
      <c r="I21" s="10"/>
      <c r="J21" s="11">
        <v>18218</v>
      </c>
      <c r="O21" s="16" t="s">
        <v>53</v>
      </c>
    </row>
    <row r="22" spans="2:16" ht="90" x14ac:dyDescent="0.2">
      <c r="B22" s="10" t="s">
        <v>18</v>
      </c>
      <c r="C22" s="10"/>
      <c r="D22" s="10"/>
      <c r="E22" s="10"/>
      <c r="F22" s="10"/>
      <c r="G22" s="10"/>
      <c r="H22" s="10"/>
      <c r="I22" s="10"/>
      <c r="J22" s="11">
        <f>J20/J21</f>
        <v>17.848401162258206</v>
      </c>
      <c r="K22" s="16" t="s">
        <v>36</v>
      </c>
    </row>
    <row r="26" spans="2:16" ht="15.75" x14ac:dyDescent="0.25">
      <c r="B26" s="12" t="s">
        <v>21</v>
      </c>
      <c r="C26" s="1" t="s">
        <v>22</v>
      </c>
      <c r="D26" s="1" t="s">
        <v>23</v>
      </c>
      <c r="E26" s="1" t="s">
        <v>24</v>
      </c>
      <c r="F26" s="1" t="s">
        <v>29</v>
      </c>
      <c r="G26" s="1" t="s">
        <v>25</v>
      </c>
      <c r="H26" s="13" t="s">
        <v>26</v>
      </c>
    </row>
    <row r="27" spans="2:16" x14ac:dyDescent="0.2">
      <c r="C27" s="6">
        <v>-4416128.7030769</v>
      </c>
      <c r="D27" s="6">
        <f>-1*-3707808.67487425</f>
        <v>3707808.6748742498</v>
      </c>
      <c r="E27" s="6">
        <v>2319.1967380351298</v>
      </c>
      <c r="F27" s="6">
        <v>-1895.6579155219999</v>
      </c>
      <c r="G27" s="6">
        <v>-3550.8175745015001</v>
      </c>
      <c r="H27" s="14">
        <v>1153.50462563976</v>
      </c>
    </row>
    <row r="28" spans="2:16" x14ac:dyDescent="0.2">
      <c r="B28" t="s">
        <v>27</v>
      </c>
      <c r="C28" s="6">
        <v>2800000</v>
      </c>
      <c r="D28" s="6">
        <v>1700000</v>
      </c>
      <c r="E28" s="6">
        <v>13300</v>
      </c>
      <c r="F28" s="6">
        <v>-20700</v>
      </c>
      <c r="G28" s="6">
        <v>-4600</v>
      </c>
      <c r="H28" s="6"/>
    </row>
    <row r="29" spans="2:16" x14ac:dyDescent="0.2">
      <c r="B29" t="s">
        <v>28</v>
      </c>
      <c r="C29" s="6">
        <f>C27+C28</f>
        <v>-1616128.7030769</v>
      </c>
      <c r="D29" s="6">
        <f t="shared" ref="D29:G29" si="0">D27+D28</f>
        <v>5407808.6748742498</v>
      </c>
      <c r="E29" s="6">
        <f t="shared" si="0"/>
        <v>15619.196738035131</v>
      </c>
      <c r="F29" s="6">
        <f t="shared" si="0"/>
        <v>-22595.657915521999</v>
      </c>
      <c r="G29" s="6">
        <f t="shared" si="0"/>
        <v>-8150.8175745014996</v>
      </c>
      <c r="H29"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ПАО Сбербанк России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Ziyatdinov Iskander</cp:lastModifiedBy>
  <dcterms:created xsi:type="dcterms:W3CDTF">2020-11-13T11:44:45Z</dcterms:created>
  <dcterms:modified xsi:type="dcterms:W3CDTF">2021-02-03T09:34:16Z</dcterms:modified>
</cp:coreProperties>
</file>