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waiwai/Projects/Gen6-GSE-Elec./Documents/Development/"/>
    </mc:Choice>
  </mc:AlternateContent>
  <xr:revisionPtr revIDLastSave="0" documentId="13_ncr:1_{D4E05E08-FF76-0546-9C1F-207720D04BD5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9月4週発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1" l="1"/>
  <c r="L45" i="1"/>
  <c r="I46" i="1"/>
  <c r="I45" i="1"/>
  <c r="L44" i="1"/>
  <c r="I44" i="1"/>
  <c r="L43" i="1"/>
  <c r="I43" i="1"/>
  <c r="L42" i="1"/>
  <c r="I42" i="1"/>
  <c r="L41" i="1"/>
  <c r="I41" i="1"/>
  <c r="L40" i="1"/>
  <c r="I39" i="1"/>
  <c r="I40" i="1"/>
  <c r="L39" i="1"/>
  <c r="L38" i="1"/>
  <c r="I38" i="1"/>
  <c r="L37" i="1"/>
  <c r="I37" i="1"/>
  <c r="L36" i="1"/>
  <c r="I36" i="1"/>
  <c r="L35" i="1"/>
  <c r="I35" i="1"/>
  <c r="L34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J3" i="1"/>
  <c r="L3" i="1" s="1"/>
  <c r="J2" i="1"/>
  <c r="L2" i="1" s="1"/>
</calcChain>
</file>

<file path=xl/sharedStrings.xml><?xml version="1.0" encoding="utf-8"?>
<sst xmlns="http://schemas.openxmlformats.org/spreadsheetml/2006/main" count="317" uniqueCount="261">
  <si>
    <t>品名</t>
    <rPh sb="0" eb="2">
      <t>ヒンメイ</t>
    </rPh>
    <phoneticPr fontId="1"/>
  </si>
  <si>
    <t>型番</t>
    <rPh sb="0" eb="2">
      <t>カタバン</t>
    </rPh>
    <phoneticPr fontId="1"/>
  </si>
  <si>
    <t>通販コード</t>
    <rPh sb="0" eb="2">
      <t>ツウハン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</si>
  <si>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</si>
  <si>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</si>
  <si>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</si>
  <si>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URL</t>
    <phoneticPr fontId="1"/>
  </si>
  <si>
    <t>購入先</t>
    <rPh sb="0" eb="2">
      <t>コウニュウ</t>
    </rPh>
    <rPh sb="2" eb="3">
      <t>サキ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</si>
  <si>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</si>
  <si>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</si>
  <si>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C1-C3, C5-C8, C11-C13, C15, C17, C18</t>
    <phoneticPr fontId="1"/>
  </si>
  <si>
    <t>GRM188R6YA106MA73</t>
    <phoneticPr fontId="1"/>
  </si>
  <si>
    <t>秋月電子通商</t>
  </si>
  <si>
    <t>秋月電子通商</t>
    <rPh sb="0" eb="6">
      <t>アキヅキデンシツウショウ</t>
    </rPh>
    <phoneticPr fontId="1"/>
  </si>
  <si>
    <t>チップ積層セラミックコンデンサー 0.1μF50V X8L 1608 (40個入)</t>
    <phoneticPr fontId="1"/>
  </si>
  <si>
    <t>P-16143</t>
    <phoneticPr fontId="1"/>
  </si>
  <si>
    <t>https://akizukidenshi.com/catalog/g/gP-16143/</t>
    <phoneticPr fontId="1"/>
  </si>
  <si>
    <t>C4</t>
    <phoneticPr fontId="1"/>
  </si>
  <si>
    <t>https://akizukidenshi.com/catalog/g/gP-04249/</t>
    <phoneticPr fontId="1"/>
  </si>
  <si>
    <t>電気二重層コンデンサー1F5.5V(薄型)</t>
    <phoneticPr fontId="1"/>
  </si>
  <si>
    <t>SE-5R5-D105VYV</t>
    <phoneticPr fontId="1"/>
  </si>
  <si>
    <t>P-04249</t>
    <phoneticPr fontId="1"/>
  </si>
  <si>
    <t>C9, C10</t>
    <phoneticPr fontId="1"/>
  </si>
  <si>
    <t>チップ積層セラミックコンデンサー 15pF50V NP0 1608 (40個入)</t>
    <phoneticPr fontId="1"/>
  </si>
  <si>
    <t>CC0603N150J500</t>
    <phoneticPr fontId="1"/>
  </si>
  <si>
    <t>P-13312</t>
    <phoneticPr fontId="1"/>
  </si>
  <si>
    <t>C14, C16</t>
    <phoneticPr fontId="1"/>
  </si>
  <si>
    <t>https://akizukidenshi.com/catalog/g/gP-17338/</t>
    <phoneticPr fontId="1"/>
  </si>
  <si>
    <t>チップ積層セラミックコンデンサー 10μF50V B 3216 (10個入)</t>
    <phoneticPr fontId="1"/>
  </si>
  <si>
    <t>GRM31CB31H106KA12</t>
    <phoneticPr fontId="1"/>
  </si>
  <si>
    <t>P-17338</t>
    <phoneticPr fontId="1"/>
  </si>
  <si>
    <t>https://akizukidenshi.com/catalog/g/gP-13312/</t>
    <phoneticPr fontId="1"/>
  </si>
  <si>
    <t>購入数 (パック数)</t>
    <rPh sb="0" eb="2">
      <t>コウニュウ</t>
    </rPh>
    <rPh sb="2" eb="3">
      <t>スウ</t>
    </rPh>
    <rPh sb="8" eb="9">
      <t>スウ</t>
    </rPh>
    <phoneticPr fontId="1"/>
  </si>
  <si>
    <t>必要個数</t>
    <rPh sb="0" eb="2">
      <t>ヒツヨウ</t>
    </rPh>
    <rPh sb="2" eb="3">
      <t>コ</t>
    </rPh>
    <rPh sb="3" eb="4">
      <t>スウ</t>
    </rPh>
    <phoneticPr fontId="1"/>
  </si>
  <si>
    <t>エレキ在庫個数</t>
    <rPh sb="3" eb="5">
      <t>ザイコ</t>
    </rPh>
    <rPh sb="5" eb="7">
      <t>コスウ</t>
    </rPh>
    <phoneticPr fontId="1"/>
  </si>
  <si>
    <t>D1, D4</t>
    <phoneticPr fontId="1"/>
  </si>
  <si>
    <t>チップダイオード 1000V1A GS1010FL (10個入)</t>
    <phoneticPr fontId="1"/>
  </si>
  <si>
    <t>C=0.1uF, VDC=50V</t>
    <phoneticPr fontId="1"/>
  </si>
  <si>
    <t>C=1F, VDC=5.5V</t>
    <phoneticPr fontId="1"/>
  </si>
  <si>
    <t>C=15pF, VDC=50V</t>
    <phoneticPr fontId="1"/>
  </si>
  <si>
    <t>C=10uF, VDC=50V</t>
    <phoneticPr fontId="1"/>
  </si>
  <si>
    <t>VF=1.1V, IF=1A</t>
    <phoneticPr fontId="1"/>
  </si>
  <si>
    <t>GS1010FL</t>
    <phoneticPr fontId="1"/>
  </si>
  <si>
    <t>I-06014</t>
    <phoneticPr fontId="1"/>
  </si>
  <si>
    <t>https://akizukidenshi.com/catalog/g/gI-06014/</t>
    <phoneticPr fontId="1"/>
  </si>
  <si>
    <t>D2, D3</t>
    <phoneticPr fontId="1"/>
  </si>
  <si>
    <t>https://akizukidenshi.com/catalog/g/gI-07409/</t>
    <phoneticPr fontId="1"/>
  </si>
  <si>
    <t>TVSダイオード(サージ吸収素子) SMAJ45A (20個入)</t>
    <phoneticPr fontId="1"/>
  </si>
  <si>
    <t>PPPM=400W</t>
    <phoneticPr fontId="1"/>
  </si>
  <si>
    <t>SMAJ45A</t>
    <phoneticPr fontId="1"/>
  </si>
  <si>
    <t>I-07409</t>
    <phoneticPr fontId="1"/>
  </si>
  <si>
    <t>ディスコン</t>
    <phoneticPr fontId="1"/>
  </si>
  <si>
    <t>D5, D6</t>
    <phoneticPr fontId="1"/>
  </si>
  <si>
    <t>https://akizukidenshi.com/catalog/g/gI-02073/</t>
    <phoneticPr fontId="1"/>
  </si>
  <si>
    <t>表面実装用ショットキーバリアダイオード 40V2A SS2040FL (20個入)</t>
    <phoneticPr fontId="1"/>
  </si>
  <si>
    <t>VF=0.45V, IF=2A</t>
    <phoneticPr fontId="1"/>
  </si>
  <si>
    <t>SS2040FL</t>
    <phoneticPr fontId="1"/>
  </si>
  <si>
    <t>I-02073</t>
    <phoneticPr fontId="1"/>
  </si>
  <si>
    <t>D7-D9, D19-D29</t>
    <phoneticPr fontId="1"/>
  </si>
  <si>
    <t>https://akizukidenshi.com/catalog/g/gI-06416/</t>
    <phoneticPr fontId="1"/>
  </si>
  <si>
    <t>オレンジ色チップLED [1608] OSOR1608C1A (20個入)</t>
    <phoneticPr fontId="1"/>
  </si>
  <si>
    <t>VF=1.9V, IF=30mA</t>
    <phoneticPr fontId="1"/>
  </si>
  <si>
    <t>OSOR1608C1A</t>
    <phoneticPr fontId="1"/>
  </si>
  <si>
    <t>I-06416</t>
    <phoneticPr fontId="1"/>
  </si>
  <si>
    <t>D10, D11</t>
    <phoneticPr fontId="1"/>
  </si>
  <si>
    <t>緑色チップLED [1608] OSTG1608C1A (20個入)</t>
    <phoneticPr fontId="1"/>
  </si>
  <si>
    <t>VF=2.9V, IF=30mA</t>
    <phoneticPr fontId="1"/>
  </si>
  <si>
    <t>OSTG1608C1A</t>
    <phoneticPr fontId="1"/>
  </si>
  <si>
    <t>I-06417</t>
    <phoneticPr fontId="1"/>
  </si>
  <si>
    <t>https://akizukidenshi.com/catalog/g/gI-06417/</t>
    <phoneticPr fontId="1"/>
  </si>
  <si>
    <t>D12-D15</t>
    <phoneticPr fontId="1"/>
  </si>
  <si>
    <t>https://akizukidenshi.com/catalog/g/gI-03982/</t>
    <phoneticPr fontId="1"/>
  </si>
  <si>
    <t>青色チップLED [1608] OSBL1608 (20個入)</t>
    <phoneticPr fontId="1"/>
  </si>
  <si>
    <t>OSBL1608C1A</t>
    <phoneticPr fontId="1"/>
  </si>
  <si>
    <t>I-03982</t>
    <phoneticPr fontId="1"/>
  </si>
  <si>
    <t>D16, D17</t>
    <phoneticPr fontId="1"/>
  </si>
  <si>
    <t>赤色チップLED [1608] 625nm 120度 OSHR1608 (20個入)</t>
    <phoneticPr fontId="1"/>
  </si>
  <si>
    <t>OSHR1608C1A</t>
    <phoneticPr fontId="1"/>
  </si>
  <si>
    <t>I-03978</t>
    <phoneticPr fontId="1"/>
  </si>
  <si>
    <t>https://akizukidenshi.com/catalog/g/gI-03978/</t>
    <phoneticPr fontId="1"/>
  </si>
  <si>
    <t>F1</t>
    <phoneticPr fontId="1"/>
  </si>
  <si>
    <t>https://akizukidenshi.com/catalog/g/gP-15300/</t>
    <phoneticPr fontId="1"/>
  </si>
  <si>
    <t>リセッタブルヒューズ 0.5A トリップ電流:1A 耐圧:13.2V (4個入)</t>
    <phoneticPr fontId="1"/>
  </si>
  <si>
    <t>VDC=13.2V, IH=0.5A, IT=1A</t>
    <phoneticPr fontId="1"/>
  </si>
  <si>
    <t>MF-NSMF050-2</t>
    <phoneticPr fontId="1"/>
  </si>
  <si>
    <t>秋月電子通商</t>
    <phoneticPr fontId="1"/>
  </si>
  <si>
    <t>P-15300</t>
    <phoneticPr fontId="1"/>
  </si>
  <si>
    <t>J1</t>
    <phoneticPr fontId="1"/>
  </si>
  <si>
    <t>https://akizukidenshi.com/catalog/g/gC-03784/</t>
    <phoneticPr fontId="1"/>
  </si>
  <si>
    <t>ピンソケット(メス) 1×6(6P)</t>
    <phoneticPr fontId="1"/>
  </si>
  <si>
    <t>FH-1x6SG/RH</t>
    <phoneticPr fontId="1"/>
  </si>
  <si>
    <t>C-03784</t>
    <phoneticPr fontId="1"/>
  </si>
  <si>
    <t>J2</t>
    <phoneticPr fontId="1"/>
  </si>
  <si>
    <t>ターミナルブロック 2.54mm 4P 緑 縦</t>
    <phoneticPr fontId="1"/>
  </si>
  <si>
    <t>TB401-1-4-E</t>
    <phoneticPr fontId="1"/>
  </si>
  <si>
    <t>P-07756</t>
    <phoneticPr fontId="1"/>
  </si>
  <si>
    <t>https://akizukidenshi.com/catalog/g/gP-07756/</t>
    <phoneticPr fontId="1"/>
  </si>
  <si>
    <t>J4-6</t>
    <phoneticPr fontId="1"/>
  </si>
  <si>
    <t>ターミナルブロック 2P 緑 縦</t>
    <phoneticPr fontId="1"/>
  </si>
  <si>
    <t>TB411-2-2-E-1</t>
    <phoneticPr fontId="1"/>
  </si>
  <si>
    <t>P-06309</t>
    <phoneticPr fontId="1"/>
  </si>
  <si>
    <t>https://akizukidenshi.com/catalog/g/gP-06309/</t>
    <phoneticPr fontId="1"/>
  </si>
  <si>
    <t>CONN_STATUS_PANEL</t>
    <phoneticPr fontId="1"/>
  </si>
  <si>
    <t>CONN_PANEL_BAORD_2</t>
    <phoneticPr fontId="1"/>
  </si>
  <si>
    <t>CONN_PANEL_BAORD_1</t>
  </si>
  <si>
    <t>J10, J12</t>
    <phoneticPr fontId="1"/>
  </si>
  <si>
    <t>ターミナルブロック 2.54mm 2P 緑 縦</t>
    <phoneticPr fontId="1"/>
  </si>
  <si>
    <t>TB401-1-2-E</t>
    <phoneticPr fontId="1"/>
  </si>
  <si>
    <t>P-01404</t>
    <phoneticPr fontId="1"/>
  </si>
  <si>
    <t>https://akizukidenshi.com/catalog/g/gP-01404/</t>
    <phoneticPr fontId="1"/>
  </si>
  <si>
    <t>L1</t>
    <phoneticPr fontId="1"/>
  </si>
  <si>
    <t>チップインダクター 10μH1.7A(5個入)</t>
    <phoneticPr fontId="1"/>
  </si>
  <si>
    <t>DFE322512F-100M</t>
    <phoneticPr fontId="1"/>
  </si>
  <si>
    <t>P-14977</t>
    <phoneticPr fontId="1"/>
  </si>
  <si>
    <t>https://akizukidenshi.com/catalog/g/gP-14977/</t>
    <phoneticPr fontId="1"/>
  </si>
  <si>
    <t>Q1, Q2</t>
    <phoneticPr fontId="1"/>
  </si>
  <si>
    <t>PchパワーMOSFET 60V8A TJ8S06M3L</t>
    <phoneticPr fontId="1"/>
  </si>
  <si>
    <t>TJ8S06M3L(T6L1NQ)</t>
    <phoneticPr fontId="1"/>
  </si>
  <si>
    <t>I-13964</t>
    <phoneticPr fontId="1"/>
  </si>
  <si>
    <t>https://akizukidenshi.com/catalog/g/gI-13964/</t>
    <phoneticPr fontId="1"/>
  </si>
  <si>
    <t>Vth=-2~-3V, VGSS=-20, ID=-8A</t>
    <phoneticPr fontId="1"/>
  </si>
  <si>
    <t>Q3</t>
    <phoneticPr fontId="1"/>
  </si>
  <si>
    <t>https://akizukidenshi.com/catalog/g/gI-00628/</t>
    <phoneticPr fontId="1"/>
  </si>
  <si>
    <t>チップトランジスタ 2SC3325-Y 50V500mA (20個入)</t>
    <phoneticPr fontId="1"/>
  </si>
  <si>
    <t>I-00628</t>
    <phoneticPr fontId="1"/>
  </si>
  <si>
    <t>2SC3325-Y</t>
    <phoneticPr fontId="1"/>
  </si>
  <si>
    <t>hFE=120~240, IB=50mA, IC=500mA</t>
    <phoneticPr fontId="1"/>
  </si>
  <si>
    <t>SW1, SW2, SW17</t>
    <phoneticPr fontId="1"/>
  </si>
  <si>
    <t>表面実装用タクトスイッチ TVAF06-A020B-R (5個入)</t>
    <phoneticPr fontId="1"/>
  </si>
  <si>
    <t>TVAF06-A020B-R</t>
    <phoneticPr fontId="1"/>
  </si>
  <si>
    <t>P-14888</t>
    <phoneticPr fontId="1"/>
  </si>
  <si>
    <t>https://akizukidenshi.com/catalog/g/gP-14888/</t>
    <phoneticPr fontId="1"/>
  </si>
  <si>
    <t>SW11-SW16, SW18-SW25</t>
    <phoneticPr fontId="1"/>
  </si>
  <si>
    <t>ピンヘッダ 1×2 (2P) (10個入)</t>
    <phoneticPr fontId="1"/>
  </si>
  <si>
    <t>PH-1X2SG</t>
    <phoneticPr fontId="1"/>
  </si>
  <si>
    <t>C-08593</t>
    <phoneticPr fontId="1"/>
  </si>
  <si>
    <t>https://akizukidenshi.com/catalog/g/gC-08593/</t>
    <phoneticPr fontId="1"/>
  </si>
  <si>
    <t>TH1</t>
    <phoneticPr fontId="1"/>
  </si>
  <si>
    <t>NTCサーミスタ(温度検知・温度補償用)10kΩ 1608 (20個入)</t>
    <phoneticPr fontId="1"/>
  </si>
  <si>
    <t>NCP18XH103F03RB</t>
    <phoneticPr fontId="1"/>
  </si>
  <si>
    <t>P-05252</t>
    <phoneticPr fontId="1"/>
  </si>
  <si>
    <t>https://akizukidenshi.com/catalog/g/gP-05252/</t>
    <phoneticPr fontId="1"/>
  </si>
  <si>
    <t>R=10kR, I=0.31mA</t>
    <phoneticPr fontId="1"/>
  </si>
  <si>
    <t>TP1-4</t>
    <phoneticPr fontId="1"/>
  </si>
  <si>
    <t>https://akizukidenshi.com/catalog/g/gP-12215/</t>
    <phoneticPr fontId="1"/>
  </si>
  <si>
    <t>チェック端子(テストポイント) TEST-8</t>
    <phoneticPr fontId="1"/>
  </si>
  <si>
    <t>TEST-8</t>
    <phoneticPr fontId="1"/>
  </si>
  <si>
    <t>P-12215</t>
    <phoneticPr fontId="1"/>
  </si>
  <si>
    <t>U1</t>
    <phoneticPr fontId="1"/>
  </si>
  <si>
    <t>https://akizukidenshi.com/catalog/g/gI-01739/</t>
    <phoneticPr fontId="1"/>
  </si>
  <si>
    <t>USBシリアル変換IC FT232RL</t>
    <phoneticPr fontId="1"/>
  </si>
  <si>
    <t>FT232RL</t>
    <phoneticPr fontId="1"/>
  </si>
  <si>
    <t>I-01739</t>
    <phoneticPr fontId="1"/>
  </si>
  <si>
    <t>U2</t>
    <phoneticPr fontId="1"/>
  </si>
  <si>
    <t>https://akizukidenshi.com/catalog/g/gI-16567/</t>
    <phoneticPr fontId="1"/>
  </si>
  <si>
    <t>AVRマイコン ATMEGA2560-16AUR</t>
    <phoneticPr fontId="1"/>
  </si>
  <si>
    <t>ATMEGA2560-16AUR</t>
    <phoneticPr fontId="1"/>
  </si>
  <si>
    <t>I-16567</t>
    <phoneticPr fontId="1"/>
  </si>
  <si>
    <t>U3</t>
    <phoneticPr fontId="1"/>
  </si>
  <si>
    <t>三端子レギュレーター 5V1.5A TO-252 NJM7805SDL1</t>
    <phoneticPr fontId="1"/>
  </si>
  <si>
    <t>NJM7805SDL1</t>
    <phoneticPr fontId="1"/>
  </si>
  <si>
    <t>I-11237</t>
    <phoneticPr fontId="1"/>
  </si>
  <si>
    <t>https://akizukidenshi.com/catalog/g/gI-11237/</t>
    <phoneticPr fontId="1"/>
  </si>
  <si>
    <t>VIN=~35V, VO=5V, IO=1.5A</t>
    <phoneticPr fontId="1"/>
  </si>
  <si>
    <t>INA219BIDCNT</t>
    <phoneticPr fontId="1"/>
  </si>
  <si>
    <t>U6</t>
    <phoneticPr fontId="1"/>
  </si>
  <si>
    <t>DFPlayer mini (MP3プレーヤー)</t>
    <phoneticPr fontId="1"/>
  </si>
  <si>
    <t>DFR0299</t>
    <phoneticPr fontId="1"/>
  </si>
  <si>
    <t>M-12544</t>
    <phoneticPr fontId="1"/>
  </si>
  <si>
    <t>https://akizukidenshi.com/catalog/g/gM-12544/</t>
    <phoneticPr fontId="1"/>
  </si>
  <si>
    <t>U7</t>
    <phoneticPr fontId="1"/>
  </si>
  <si>
    <t>U8</t>
    <phoneticPr fontId="1"/>
  </si>
  <si>
    <t>https://akizukidenshi.com/catalog/g/gI-00705/</t>
    <phoneticPr fontId="1"/>
  </si>
  <si>
    <t>I2C シリアルEEPROM 24LC256(マイクロチップ)</t>
    <phoneticPr fontId="1"/>
  </si>
  <si>
    <t>24LC256</t>
    <phoneticPr fontId="1"/>
  </si>
  <si>
    <t>I-00705</t>
    <phoneticPr fontId="1"/>
  </si>
  <si>
    <t>https://akizukidenshi.com/catalog/g/gI-02792/</t>
    <phoneticPr fontId="1"/>
  </si>
  <si>
    <t>RS485/RS422トランシーバ LTC485CN8#PBF</t>
    <phoneticPr fontId="1"/>
  </si>
  <si>
    <t>LTC485CN8#PBF</t>
    <phoneticPr fontId="1"/>
  </si>
  <si>
    <t>I-02792</t>
    <phoneticPr fontId="1"/>
  </si>
  <si>
    <t>Y1</t>
    <phoneticPr fontId="1"/>
  </si>
  <si>
    <t>https://akizukidenshi.com/catalog/g/gP-08671/</t>
    <phoneticPr fontId="1"/>
  </si>
  <si>
    <t>クリスタル(水晶発振子) 16MHz</t>
    <phoneticPr fontId="1"/>
  </si>
  <si>
    <t>HUSG-16.000-20</t>
    <phoneticPr fontId="1"/>
  </si>
  <si>
    <t>P-08671</t>
    <phoneticPr fontId="1"/>
  </si>
  <si>
    <t>https://akizukidenshi.com/catalog/g/gP-03890/</t>
    <phoneticPr fontId="1"/>
  </si>
  <si>
    <t>つまみ付ジャンパーピン(黒)(2.54mmピッチ)(20個入)</t>
    <phoneticPr fontId="1"/>
  </si>
  <si>
    <t>2228GG</t>
    <phoneticPr fontId="1"/>
  </si>
  <si>
    <t>P-03890</t>
    <phoneticPr fontId="1"/>
  </si>
  <si>
    <t>FL=16MHz</t>
    <phoneticPr fontId="1"/>
  </si>
  <si>
    <t>U4, U5</t>
    <phoneticPr fontId="1"/>
  </si>
  <si>
    <t>C1S746206909863</t>
    <phoneticPr fontId="1"/>
  </si>
  <si>
    <t>チップワンストップ</t>
    <phoneticPr fontId="1"/>
  </si>
  <si>
    <t>https://www.chip1stop.com/view/dispDetail/DispDetail?partId=TI01-0690986</t>
    <phoneticPr fontId="1"/>
  </si>
  <si>
    <t>R1, R6, R7, R15-R17, R21, R22, R25</t>
    <phoneticPr fontId="1"/>
  </si>
  <si>
    <t>https://www.chip1stop.com/view/dispDetail/DispDetail?partId=ROHM-0021098</t>
    <phoneticPr fontId="1"/>
  </si>
  <si>
    <t>不足個数</t>
    <rPh sb="0" eb="4">
      <t>フソク</t>
    </rPh>
    <phoneticPr fontId="1"/>
  </si>
  <si>
    <t>MCR03EZPFX1002</t>
    <phoneticPr fontId="1"/>
  </si>
  <si>
    <t>C1S625900210986</t>
    <phoneticPr fontId="1"/>
  </si>
  <si>
    <t>R=10kR, PD=0.1W</t>
    <phoneticPr fontId="1"/>
  </si>
  <si>
    <t>R2, R3</t>
    <phoneticPr fontId="1"/>
  </si>
  <si>
    <t>https://www.chip1stop.com/view/dispDetail/DispDetail?partId=ROHM-0041945</t>
    <phoneticPr fontId="1"/>
  </si>
  <si>
    <t>MCR03EZPFX22R0</t>
    <phoneticPr fontId="1"/>
  </si>
  <si>
    <t>C1S625900419453</t>
    <phoneticPr fontId="1"/>
  </si>
  <si>
    <t>R4, R8-R10, R29, R31-R52, R54-R57, R59-R67</t>
    <phoneticPr fontId="1"/>
  </si>
  <si>
    <t>https://www.chip1stop.com/view/dispDetail/DispDetail?partId=ROHM-0021097</t>
    <phoneticPr fontId="1"/>
  </si>
  <si>
    <t>MCR03EZPFX1001</t>
    <phoneticPr fontId="1"/>
  </si>
  <si>
    <t>R=22R, PD=0.1W</t>
    <phoneticPr fontId="1"/>
  </si>
  <si>
    <t>R=1kR, PD=0.1W</t>
    <phoneticPr fontId="1"/>
  </si>
  <si>
    <t>C1S625900210977</t>
    <phoneticPr fontId="1"/>
  </si>
  <si>
    <t>https://www.chip1stop.com/view/dispDetail/DispDetail?partId=ROHM-0000199</t>
    <phoneticPr fontId="1"/>
  </si>
  <si>
    <t>MCR03EZPFX1004</t>
    <phoneticPr fontId="1"/>
  </si>
  <si>
    <t>R5</t>
    <phoneticPr fontId="1"/>
  </si>
  <si>
    <t>R=1MR, PD=0.1W</t>
    <phoneticPr fontId="1"/>
  </si>
  <si>
    <t>C1S625900001999</t>
    <phoneticPr fontId="1"/>
  </si>
  <si>
    <t>https://www.chip1stop.com/view/dispDetail/DispDetail?partId=ROHM-0040168</t>
    <phoneticPr fontId="1"/>
  </si>
  <si>
    <t>R11</t>
    <phoneticPr fontId="1"/>
  </si>
  <si>
    <t>MCR03EZPFX5601</t>
    <phoneticPr fontId="1"/>
  </si>
  <si>
    <t>C1S625900401685</t>
  </si>
  <si>
    <t>R=5.6kR, PD=0.1W</t>
    <phoneticPr fontId="1"/>
  </si>
  <si>
    <t>R12</t>
    <phoneticPr fontId="1"/>
  </si>
  <si>
    <t>https://www.chip1stop.com/view/dispDetail/DispDetail?partId=ROHM-0039481</t>
    <phoneticPr fontId="1"/>
  </si>
  <si>
    <t>R=3.3kR, PD=0.1W</t>
    <phoneticPr fontId="1"/>
  </si>
  <si>
    <t>MCR03EZPFX3301</t>
    <phoneticPr fontId="1"/>
  </si>
  <si>
    <t>C1S625900394817</t>
    <phoneticPr fontId="1"/>
  </si>
  <si>
    <t>R13, R18</t>
    <phoneticPr fontId="1"/>
  </si>
  <si>
    <t>https://www.chip1stop.com/view/dispDetail/DispDetail?partId=VISH-0652940</t>
    <phoneticPr fontId="1"/>
  </si>
  <si>
    <t>WSL2816R1000FEH</t>
    <phoneticPr fontId="1"/>
  </si>
  <si>
    <t>R=0.1R, PD=2W</t>
    <phoneticPr fontId="1"/>
  </si>
  <si>
    <t>C1S803606529401</t>
    <phoneticPr fontId="1"/>
  </si>
  <si>
    <t>R14</t>
    <phoneticPr fontId="1"/>
  </si>
  <si>
    <t>https://www.chip1stop.com/view/dispDetail/DispDetail?partId=ROHM-0040131</t>
    <phoneticPr fontId="1"/>
  </si>
  <si>
    <t>R=22kR, PD=0.1W</t>
    <phoneticPr fontId="1"/>
  </si>
  <si>
    <t>MCR03EZPFX2201</t>
    <phoneticPr fontId="1"/>
  </si>
  <si>
    <t>C1S625900401311</t>
    <phoneticPr fontId="1"/>
  </si>
  <si>
    <t>R19, R20</t>
    <phoneticPr fontId="1"/>
  </si>
  <si>
    <t>R=12kR, PD=0.1W</t>
    <phoneticPr fontId="1"/>
  </si>
  <si>
    <t>https://www.chip1stop.com/view/dispDetail/DispDetail?partId=ROHM-0060927</t>
    <phoneticPr fontId="1"/>
  </si>
  <si>
    <t>MCR03EZPFX1202</t>
  </si>
  <si>
    <t>MCR03EZPFX1202</t>
    <phoneticPr fontId="1"/>
  </si>
  <si>
    <t>C1S625900609278</t>
  </si>
  <si>
    <t>https://www.chip1stop.com/view/dispDetail/DispDetail?partId=ROHM-0020954</t>
    <phoneticPr fontId="1"/>
  </si>
  <si>
    <t>C1S625900209546</t>
    <phoneticPr fontId="1"/>
  </si>
  <si>
    <t>MCR03EZPFX2001</t>
  </si>
  <si>
    <t>R23, R24</t>
    <phoneticPr fontId="1"/>
  </si>
  <si>
    <t>R=2kR, PD=0.1W</t>
    <phoneticPr fontId="1"/>
  </si>
  <si>
    <t>https://www.chip1stop.com/view/dispDetail/DispDetail?partId=ROHM-0040116</t>
    <phoneticPr fontId="1"/>
  </si>
  <si>
    <t>R26</t>
    <phoneticPr fontId="1"/>
  </si>
  <si>
    <t>MCR03EZPFX1200</t>
    <phoneticPr fontId="1"/>
  </si>
  <si>
    <t>R=120R, PD=0.1W</t>
    <phoneticPr fontId="1"/>
  </si>
  <si>
    <t>C1S625900401162</t>
    <phoneticPr fontId="1"/>
  </si>
  <si>
    <t>https://www.chip1stop.com/view/dispDetail/DispDetail?partId=ROHM-0040150</t>
    <phoneticPr fontId="1"/>
  </si>
  <si>
    <t>MCR03EZPFX3601</t>
    <phoneticPr fontId="1"/>
  </si>
  <si>
    <t>R28</t>
    <phoneticPr fontId="1"/>
  </si>
  <si>
    <t>R30</t>
    <phoneticPr fontId="1"/>
  </si>
  <si>
    <t>R=3.6kR, PD=0.1W</t>
    <phoneticPr fontId="1"/>
  </si>
  <si>
    <t>C1S625900401506</t>
    <phoneticPr fontId="1"/>
  </si>
  <si>
    <t>R=4.2kR, PD=0.1W</t>
    <phoneticPr fontId="1"/>
  </si>
  <si>
    <t>https://www.chip1stop.com/view/dispDetail/DispDetail?partId=ROHM-0040135</t>
    <phoneticPr fontId="1"/>
  </si>
  <si>
    <t>MCR03EZPFX2401</t>
    <phoneticPr fontId="1"/>
  </si>
  <si>
    <t>C1S625900401357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</si>
</sst>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&quot;¥&quot;#,##0.00_);[Red]\(&quot;¥&quot;#,##0.00\)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176" fontId="0" fillId="0" borderId="0" xfId="0" applyNumberFormat="1"/>
    <xf numFmtId="177" fontId="0" fillId="0" borderId="0" xfId="0" applyNumberFormat="1"/>
    <xf numFmtId="0" fontId="3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akizukidenshi.com/catalog/g/gI-13964/" TargetMode="External"/><Relationship Id="rId26" Type="http://schemas.openxmlformats.org/officeDocument/2006/relationships/hyperlink" Target="https://akizukidenshi.com/catalog/g/gI-11237/" TargetMode="External"/><Relationship Id="rId39" Type="http://schemas.openxmlformats.org/officeDocument/2006/relationships/hyperlink" Target="https://www.chip1stop.com/view/dispDetail/DispDetail?partId=VISH-0652940" TargetMode="External"/><Relationship Id="rId21" Type="http://schemas.openxmlformats.org/officeDocument/2006/relationships/hyperlink" Target="https://akizukidenshi.com/catalog/g/gC-08593/" TargetMode="External"/><Relationship Id="rId34" Type="http://schemas.openxmlformats.org/officeDocument/2006/relationships/hyperlink" Target="https://www.chip1stop.com/view/dispDetail/DispDetail?partId=ROHM-0041945" TargetMode="External"/><Relationship Id="rId42" Type="http://schemas.openxmlformats.org/officeDocument/2006/relationships/hyperlink" Target="https://www.chip1stop.com/view/dispDetail/DispDetail?partId=ROHM-0020954" TargetMode="External"/><Relationship Id="rId7" Type="http://schemas.openxmlformats.org/officeDocument/2006/relationships/hyperlink" Target="https://akizukidenshi.com/catalog/g/gI-02073/" TargetMode="External"/><Relationship Id="rId2" Type="http://schemas.openxmlformats.org/officeDocument/2006/relationships/hyperlink" Target="https://akizukidenshi.com/catalog/g/gP-04249/" TargetMode="External"/><Relationship Id="rId16" Type="http://schemas.openxmlformats.org/officeDocument/2006/relationships/hyperlink" Target="https://akizukidenshi.com/catalog/g/gP-01404/" TargetMode="External"/><Relationship Id="rId29" Type="http://schemas.openxmlformats.org/officeDocument/2006/relationships/hyperlink" Target="https://akizukidenshi.com/catalog/g/gI-02792/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1739/" TargetMode="External"/><Relationship Id="rId32" Type="http://schemas.openxmlformats.org/officeDocument/2006/relationships/hyperlink" Target="https://www.chip1stop.com/view/dispDetail/DispDetail?partId=TI01-0690986" TargetMode="External"/><Relationship Id="rId37" Type="http://schemas.openxmlformats.org/officeDocument/2006/relationships/hyperlink" Target="https://www.chip1stop.com/view/dispDetail/DispDetail?partId=ROHM-0040168" TargetMode="External"/><Relationship Id="rId40" Type="http://schemas.openxmlformats.org/officeDocument/2006/relationships/hyperlink" Target="https://www.chip1stop.com/view/dispDetail/DispDetail?partId=ROHM-0040131" TargetMode="External"/><Relationship Id="rId45" Type="http://schemas.openxmlformats.org/officeDocument/2006/relationships/hyperlink" Target="https://www.chip1stop.com/view/dispDetail/DispDetail?partId=ROHM-0040135" TargetMode="External"/><Relationship Id="rId5" Type="http://schemas.openxmlformats.org/officeDocument/2006/relationships/hyperlink" Target="https://akizukidenshi.com/catalog/g/gI-06014/" TargetMode="External"/><Relationship Id="rId15" Type="http://schemas.openxmlformats.org/officeDocument/2006/relationships/hyperlink" Target="https://akizukidenshi.com/catalog/g/gP-06309/" TargetMode="External"/><Relationship Id="rId23" Type="http://schemas.openxmlformats.org/officeDocument/2006/relationships/hyperlink" Target="https://akizukidenshi.com/catalog/g/gP-12215/" TargetMode="External"/><Relationship Id="rId28" Type="http://schemas.openxmlformats.org/officeDocument/2006/relationships/hyperlink" Target="https://akizukidenshi.com/catalog/g/gI-00705/" TargetMode="External"/><Relationship Id="rId36" Type="http://schemas.openxmlformats.org/officeDocument/2006/relationships/hyperlink" Target="https://www.chip1stop.com/view/dispDetail/DispDetail?partId=ROHM-0000199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akizukidenshi.com/catalog/g/gI-00628/" TargetMode="External"/><Relationship Id="rId31" Type="http://schemas.openxmlformats.org/officeDocument/2006/relationships/hyperlink" Target="https://akizukidenshi.com/catalog/g/gP-03890/" TargetMode="External"/><Relationship Id="rId44" Type="http://schemas.openxmlformats.org/officeDocument/2006/relationships/hyperlink" Target="https://www.chip1stop.com/view/dispDetail/DispDetail?partId=ROHM-0040150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05252/" TargetMode="External"/><Relationship Id="rId27" Type="http://schemas.openxmlformats.org/officeDocument/2006/relationships/hyperlink" Target="https://akizukidenshi.com/catalog/g/gM-12544/" TargetMode="External"/><Relationship Id="rId30" Type="http://schemas.openxmlformats.org/officeDocument/2006/relationships/hyperlink" Target="https://akizukidenshi.com/catalog/g/gP-08671/" TargetMode="External"/><Relationship Id="rId35" Type="http://schemas.openxmlformats.org/officeDocument/2006/relationships/hyperlink" Target="https://www.chip1stop.com/view/dispDetail/DispDetail?partId=ROHM-0021097" TargetMode="External"/><Relationship Id="rId43" Type="http://schemas.openxmlformats.org/officeDocument/2006/relationships/hyperlink" Target="https://www.chip1stop.com/view/dispDetail/DispDetail?partId=ROHM-0040116" TargetMode="External"/><Relationship Id="rId8" Type="http://schemas.openxmlformats.org/officeDocument/2006/relationships/hyperlink" Target="https://akizukidenshi.com/catalog/g/gI-06416/" TargetMode="External"/><Relationship Id="rId3" Type="http://schemas.openxmlformats.org/officeDocument/2006/relationships/hyperlink" Target="https://akizukidenshi.com/catalog/g/gP-13312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14977/" TargetMode="External"/><Relationship Id="rId25" Type="http://schemas.openxmlformats.org/officeDocument/2006/relationships/hyperlink" Target="https://akizukidenshi.com/catalog/g/gI-16567/" TargetMode="External"/><Relationship Id="rId33" Type="http://schemas.openxmlformats.org/officeDocument/2006/relationships/hyperlink" Target="https://www.chip1stop.com/view/dispDetail/DispDetail?partId=ROHM-0021098" TargetMode="External"/><Relationship Id="rId38" Type="http://schemas.openxmlformats.org/officeDocument/2006/relationships/hyperlink" Target="https://www.chip1stop.com/view/dispDetail/DispDetail?partId=ROHM-0039481" TargetMode="External"/><Relationship Id="rId20" Type="http://schemas.openxmlformats.org/officeDocument/2006/relationships/hyperlink" Target="https://akizukidenshi.com/catalog/g/gP-14888/" TargetMode="External"/><Relationship Id="rId41" Type="http://schemas.openxmlformats.org/officeDocument/2006/relationships/hyperlink" Target="https://www.chip1stop.com/view/dispDetail/DispDetail?partId=ROHM-00609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topLeftCell="A13" zoomScale="125" zoomScaleNormal="85" workbookViewId="0">
      <selection activeCell="E50" sqref="E50"/>
    </sheetView>
  </sheetViews>
  <sheetFormatPr baseColWidth="10" defaultColWidth="8.83203125" defaultRowHeight="17" x14ac:dyDescent="0.25"/>
  <cols>
    <col min="1" max="1" width="64.83203125" bestFit="1" customWidth="1"/>
    <col min="2" max="2" width="43.1640625" bestFit="1" customWidth="1"/>
    <col min="3" max="3" width="34.83203125" bestFit="1" customWidth="1"/>
    <col min="4" max="4" width="22.83203125" bestFit="1" customWidth="1"/>
    <col min="5" max="5" width="19.1640625" bestFit="1" customWidth="1"/>
    <col min="6" max="6" width="18" bestFit="1" customWidth="1"/>
    <col min="7" max="7" width="9" style="2" bestFit="1" customWidth="1"/>
    <col min="8" max="8" width="15.1640625" style="2" bestFit="1" customWidth="1"/>
    <col min="9" max="9" width="9.33203125" style="2" bestFit="1" customWidth="1"/>
    <col min="10" max="10" width="17.33203125" style="2" bestFit="1" customWidth="1"/>
    <col min="11" max="12" width="10.6640625" style="3" bestFit="1" customWidth="1"/>
    <col min="13" max="13" width="10.83203125" bestFit="1" customWidth="1"/>
    <col min="14" max="14" width="76.5" bestFit="1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1</v>
      </c>
      <c r="E1" t="s">
        <v>7</v>
      </c>
      <c r="F1" t="s">
        <v>2</v>
      </c>
      <c r="G1" s="2" t="s">
        <v>33</v>
      </c>
      <c r="H1" s="2" t="s">
        <v>34</v>
      </c>
      <c r="I1" s="2" t="s">
        <v>196</v>
      </c>
      <c r="J1" s="2" t="s">
        <v>32</v>
      </c>
      <c r="K1" s="3" t="s">
        <v>3</v>
      </c>
      <c r="L1" s="3" t="s">
        <v>4</v>
      </c>
      <c r="M1" t="s">
        <v>5</v>
      </c>
      <c r="N1" t="s">
        <v>6</v>
      </c>
    </row>
    <row r="2" spans="1:14" x14ac:dyDescent="0.25">
      <c r="A2" t="s">
        <v>14</v>
      </c>
      <c r="B2" t="s">
        <v>10</v>
      </c>
      <c r="C2" t="s">
        <v>37</v>
      </c>
      <c r="D2" t="s">
        <v>11</v>
      </c>
      <c r="E2" t="s">
        <v>13</v>
      </c>
      <c r="F2" t="s">
        <v>15</v>
      </c>
      <c r="G2" s="2">
        <v>13</v>
      </c>
      <c r="I2" s="2">
        <f>G2-H2</f>
        <v>13</v>
      </c>
      <c r="J2" s="2">
        <f>1+0</f>
        <v>1</v>
      </c>
      <c r="K2" s="3">
        <v>100</v>
      </c>
      <c r="L2" s="3">
        <f>J2*K2</f>
        <v>100</v>
      </c>
      <c r="N2" s="1" t="s">
        <v>16</v>
      </c>
    </row>
    <row r="3" spans="1:14" x14ac:dyDescent="0.25">
      <c r="A3" t="s">
        <v>19</v>
      </c>
      <c r="B3" t="s">
        <v>17</v>
      </c>
      <c r="C3" t="s">
        <v>38</v>
      </c>
      <c r="D3" t="s">
        <v>20</v>
      </c>
      <c r="E3" t="s">
        <v>13</v>
      </c>
      <c r="F3" t="s">
        <v>21</v>
      </c>
      <c r="G3" s="2">
        <v>1</v>
      </c>
      <c r="I3" s="2">
        <f t="shared" ref="I3:I46" si="0">G3-H3</f>
        <v>1</v>
      </c>
      <c r="J3" s="2">
        <f>1+2</f>
        <v>3</v>
      </c>
      <c r="K3" s="3">
        <v>100</v>
      </c>
      <c r="L3" s="3">
        <f t="shared" ref="L3:L46" si="1">J3*K3</f>
        <v>300</v>
      </c>
      <c r="N3" s="1" t="s">
        <v>18</v>
      </c>
    </row>
    <row r="4" spans="1:14" x14ac:dyDescent="0.25">
      <c r="A4" t="s">
        <v>23</v>
      </c>
      <c r="B4" t="s">
        <v>22</v>
      </c>
      <c r="C4" t="s">
        <v>39</v>
      </c>
      <c r="D4" t="s">
        <v>24</v>
      </c>
      <c r="E4" t="s">
        <v>13</v>
      </c>
      <c r="F4" t="s">
        <v>25</v>
      </c>
      <c r="G4" s="2">
        <v>2</v>
      </c>
      <c r="I4" s="2">
        <f t="shared" si="0"/>
        <v>2</v>
      </c>
      <c r="J4" s="2">
        <f>1+0</f>
        <v>1</v>
      </c>
      <c r="K4" s="3">
        <v>100</v>
      </c>
      <c r="L4" s="3">
        <f t="shared" si="1"/>
        <v>100</v>
      </c>
      <c r="N4" s="1" t="s">
        <v>31</v>
      </c>
    </row>
    <row r="5" spans="1:14" x14ac:dyDescent="0.25">
      <c r="A5" t="s">
        <v>28</v>
      </c>
      <c r="B5" t="s">
        <v>26</v>
      </c>
      <c r="C5" t="s">
        <v>40</v>
      </c>
      <c r="D5" t="s">
        <v>29</v>
      </c>
      <c r="E5" t="s">
        <v>13</v>
      </c>
      <c r="F5" t="s">
        <v>30</v>
      </c>
      <c r="G5" s="2">
        <v>2</v>
      </c>
      <c r="I5" s="2">
        <f t="shared" si="0"/>
        <v>2</v>
      </c>
      <c r="J5" s="2">
        <f>1+0</f>
        <v>1</v>
      </c>
      <c r="K5" s="3">
        <v>250</v>
      </c>
      <c r="L5" s="3">
        <f t="shared" si="1"/>
        <v>250</v>
      </c>
      <c r="N5" s="1" t="s">
        <v>27</v>
      </c>
    </row>
    <row r="6" spans="1:14" x14ac:dyDescent="0.25">
      <c r="A6" t="s">
        <v>36</v>
      </c>
      <c r="B6" t="s">
        <v>35</v>
      </c>
      <c r="C6" t="s">
        <v>41</v>
      </c>
      <c r="D6" t="s">
        <v>42</v>
      </c>
      <c r="E6" t="s">
        <v>12</v>
      </c>
      <c r="F6" t="s">
        <v>43</v>
      </c>
      <c r="G6" s="2">
        <v>2</v>
      </c>
      <c r="I6" s="2">
        <f t="shared" si="0"/>
        <v>2</v>
      </c>
      <c r="J6" s="2">
        <f>1+0</f>
        <v>1</v>
      </c>
      <c r="K6" s="3">
        <v>100</v>
      </c>
      <c r="L6" s="3">
        <f t="shared" si="1"/>
        <v>100</v>
      </c>
      <c r="N6" s="1" t="s">
        <v>44</v>
      </c>
    </row>
    <row r="7" spans="1:14" x14ac:dyDescent="0.25">
      <c r="A7" t="s">
        <v>47</v>
      </c>
      <c r="B7" t="s">
        <v>45</v>
      </c>
      <c r="C7" t="s">
        <v>48</v>
      </c>
      <c r="D7" t="s">
        <v>49</v>
      </c>
      <c r="E7" t="s">
        <v>12</v>
      </c>
      <c r="F7" t="s">
        <v>50</v>
      </c>
      <c r="G7" s="2">
        <v>2</v>
      </c>
      <c r="I7" s="2">
        <f t="shared" si="0"/>
        <v>2</v>
      </c>
      <c r="J7" s="2">
        <f>1+0</f>
        <v>1</v>
      </c>
      <c r="K7" s="3">
        <v>120</v>
      </c>
      <c r="L7" s="3">
        <f t="shared" si="1"/>
        <v>120</v>
      </c>
      <c r="M7" t="s">
        <v>51</v>
      </c>
      <c r="N7" s="1" t="s">
        <v>46</v>
      </c>
    </row>
    <row r="8" spans="1:14" x14ac:dyDescent="0.25">
      <c r="A8" t="s">
        <v>54</v>
      </c>
      <c r="B8" t="s">
        <v>52</v>
      </c>
      <c r="C8" t="s">
        <v>55</v>
      </c>
      <c r="D8" t="s">
        <v>56</v>
      </c>
      <c r="E8" t="s">
        <v>12</v>
      </c>
      <c r="F8" t="s">
        <v>57</v>
      </c>
      <c r="G8" s="2">
        <v>2</v>
      </c>
      <c r="I8" s="2">
        <f t="shared" si="0"/>
        <v>2</v>
      </c>
      <c r="J8" s="2">
        <f>1+0</f>
        <v>1</v>
      </c>
      <c r="K8" s="3">
        <v>300</v>
      </c>
      <c r="L8" s="3">
        <f t="shared" si="1"/>
        <v>300</v>
      </c>
      <c r="N8" s="1" t="s">
        <v>53</v>
      </c>
    </row>
    <row r="9" spans="1:14" x14ac:dyDescent="0.25">
      <c r="A9" t="s">
        <v>60</v>
      </c>
      <c r="B9" t="s">
        <v>58</v>
      </c>
      <c r="C9" t="s">
        <v>61</v>
      </c>
      <c r="D9" t="s">
        <v>62</v>
      </c>
      <c r="E9" t="s">
        <v>12</v>
      </c>
      <c r="F9" t="s">
        <v>63</v>
      </c>
      <c r="G9" s="2">
        <v>14</v>
      </c>
      <c r="I9" s="2">
        <f t="shared" si="0"/>
        <v>14</v>
      </c>
      <c r="J9" s="2">
        <f>1+2</f>
        <v>3</v>
      </c>
      <c r="K9" s="3">
        <v>200</v>
      </c>
      <c r="L9" s="3">
        <f t="shared" si="1"/>
        <v>600</v>
      </c>
      <c r="N9" s="1" t="s">
        <v>59</v>
      </c>
    </row>
    <row r="10" spans="1:14" x14ac:dyDescent="0.25">
      <c r="A10" t="s">
        <v>65</v>
      </c>
      <c r="B10" t="s">
        <v>64</v>
      </c>
      <c r="C10" t="s">
        <v>66</v>
      </c>
      <c r="D10" t="s">
        <v>67</v>
      </c>
      <c r="E10" t="s">
        <v>12</v>
      </c>
      <c r="F10" t="s">
        <v>68</v>
      </c>
      <c r="G10" s="2">
        <v>2</v>
      </c>
      <c r="I10" s="2">
        <f t="shared" si="0"/>
        <v>2</v>
      </c>
      <c r="J10" s="2">
        <f>1+0</f>
        <v>1</v>
      </c>
      <c r="K10" s="3">
        <v>250</v>
      </c>
      <c r="L10" s="3">
        <f t="shared" si="1"/>
        <v>250</v>
      </c>
      <c r="N10" s="1" t="s">
        <v>69</v>
      </c>
    </row>
    <row r="11" spans="1:14" x14ac:dyDescent="0.25">
      <c r="A11" t="s">
        <v>72</v>
      </c>
      <c r="B11" t="s">
        <v>70</v>
      </c>
      <c r="C11" t="s">
        <v>66</v>
      </c>
      <c r="D11" t="s">
        <v>73</v>
      </c>
      <c r="E11" t="s">
        <v>12</v>
      </c>
      <c r="F11" t="s">
        <v>74</v>
      </c>
      <c r="G11" s="2">
        <v>4</v>
      </c>
      <c r="I11" s="2">
        <f t="shared" si="0"/>
        <v>4</v>
      </c>
      <c r="J11" s="2">
        <f>1+0</f>
        <v>1</v>
      </c>
      <c r="K11" s="3">
        <v>200</v>
      </c>
      <c r="L11" s="3">
        <f t="shared" si="1"/>
        <v>200</v>
      </c>
      <c r="N11" s="1" t="s">
        <v>71</v>
      </c>
    </row>
    <row r="12" spans="1:14" x14ac:dyDescent="0.25">
      <c r="A12" t="s">
        <v>76</v>
      </c>
      <c r="B12" t="s">
        <v>75</v>
      </c>
      <c r="C12" t="s">
        <v>61</v>
      </c>
      <c r="D12" t="s">
        <v>77</v>
      </c>
      <c r="E12" t="s">
        <v>12</v>
      </c>
      <c r="F12" t="s">
        <v>78</v>
      </c>
      <c r="G12" s="2">
        <v>2</v>
      </c>
      <c r="I12" s="2">
        <f t="shared" si="0"/>
        <v>2</v>
      </c>
      <c r="J12" s="2">
        <f>1+0</f>
        <v>1</v>
      </c>
      <c r="K12" s="3">
        <v>200</v>
      </c>
      <c r="L12" s="3">
        <f t="shared" si="1"/>
        <v>200</v>
      </c>
      <c r="N12" s="1" t="s">
        <v>79</v>
      </c>
    </row>
    <row r="13" spans="1:14" x14ac:dyDescent="0.25">
      <c r="A13" t="s">
        <v>82</v>
      </c>
      <c r="B13" t="s">
        <v>80</v>
      </c>
      <c r="C13" t="s">
        <v>83</v>
      </c>
      <c r="D13" t="s">
        <v>84</v>
      </c>
      <c r="E13" t="s">
        <v>85</v>
      </c>
      <c r="F13" t="s">
        <v>86</v>
      </c>
      <c r="G13" s="2">
        <v>1</v>
      </c>
      <c r="I13" s="2">
        <f t="shared" si="0"/>
        <v>1</v>
      </c>
      <c r="J13" s="2">
        <f>1+0</f>
        <v>1</v>
      </c>
      <c r="K13" s="3">
        <v>100</v>
      </c>
      <c r="L13" s="3">
        <f t="shared" si="1"/>
        <v>100</v>
      </c>
      <c r="N13" s="1" t="s">
        <v>81</v>
      </c>
    </row>
    <row r="14" spans="1:14" x14ac:dyDescent="0.25">
      <c r="A14" t="s">
        <v>89</v>
      </c>
      <c r="B14" t="s">
        <v>87</v>
      </c>
      <c r="D14" t="s">
        <v>90</v>
      </c>
      <c r="E14" t="s">
        <v>85</v>
      </c>
      <c r="F14" t="s">
        <v>91</v>
      </c>
      <c r="G14" s="2">
        <v>1</v>
      </c>
      <c r="I14" s="2">
        <f t="shared" si="0"/>
        <v>1</v>
      </c>
      <c r="J14" s="2">
        <f>1+2</f>
        <v>3</v>
      </c>
      <c r="K14" s="3">
        <v>20</v>
      </c>
      <c r="L14" s="3">
        <f t="shared" si="1"/>
        <v>60</v>
      </c>
      <c r="N14" s="1" t="s">
        <v>88</v>
      </c>
    </row>
    <row r="15" spans="1:14" x14ac:dyDescent="0.25">
      <c r="A15" t="s">
        <v>93</v>
      </c>
      <c r="B15" t="s">
        <v>92</v>
      </c>
      <c r="D15" t="s">
        <v>94</v>
      </c>
      <c r="E15" t="s">
        <v>85</v>
      </c>
      <c r="F15" t="s">
        <v>95</v>
      </c>
      <c r="G15" s="2">
        <v>1</v>
      </c>
      <c r="I15" s="2">
        <f t="shared" si="0"/>
        <v>1</v>
      </c>
      <c r="J15" s="2">
        <f>1+2</f>
        <v>3</v>
      </c>
      <c r="K15" s="3">
        <v>80</v>
      </c>
      <c r="L15" s="3">
        <f t="shared" si="1"/>
        <v>240</v>
      </c>
      <c r="N15" s="1" t="s">
        <v>96</v>
      </c>
    </row>
    <row r="16" spans="1:14" x14ac:dyDescent="0.25">
      <c r="A16" t="s">
        <v>98</v>
      </c>
      <c r="B16" t="s">
        <v>97</v>
      </c>
      <c r="D16" t="s">
        <v>99</v>
      </c>
      <c r="E16" t="s">
        <v>85</v>
      </c>
      <c r="F16" t="s">
        <v>100</v>
      </c>
      <c r="G16" s="2">
        <v>3</v>
      </c>
      <c r="I16" s="2">
        <f t="shared" si="0"/>
        <v>3</v>
      </c>
      <c r="J16" s="2">
        <f>3+6</f>
        <v>9</v>
      </c>
      <c r="K16" s="3">
        <v>50</v>
      </c>
      <c r="L16" s="3">
        <f t="shared" si="1"/>
        <v>450</v>
      </c>
      <c r="N16" s="1" t="s">
        <v>101</v>
      </c>
    </row>
    <row r="17" spans="1:14" x14ac:dyDescent="0.25">
      <c r="A17" t="s">
        <v>106</v>
      </c>
      <c r="B17" t="s">
        <v>105</v>
      </c>
      <c r="D17" t="s">
        <v>107</v>
      </c>
      <c r="E17" t="s">
        <v>85</v>
      </c>
      <c r="F17" t="s">
        <v>108</v>
      </c>
      <c r="G17" s="2">
        <v>2</v>
      </c>
      <c r="I17" s="2">
        <f t="shared" si="0"/>
        <v>2</v>
      </c>
      <c r="J17" s="2">
        <f>2+4</f>
        <v>6</v>
      </c>
      <c r="K17" s="3">
        <v>40</v>
      </c>
      <c r="L17" s="3">
        <f t="shared" si="1"/>
        <v>240</v>
      </c>
      <c r="N17" s="1" t="s">
        <v>109</v>
      </c>
    </row>
    <row r="18" spans="1:14" x14ac:dyDescent="0.25">
      <c r="A18" t="s">
        <v>111</v>
      </c>
      <c r="B18" t="s">
        <v>110</v>
      </c>
      <c r="D18" t="s">
        <v>112</v>
      </c>
      <c r="E18" t="s">
        <v>85</v>
      </c>
      <c r="F18" t="s">
        <v>113</v>
      </c>
      <c r="G18" s="2">
        <v>1</v>
      </c>
      <c r="I18" s="2">
        <f t="shared" si="0"/>
        <v>1</v>
      </c>
      <c r="J18" s="2">
        <f>1+0</f>
        <v>1</v>
      </c>
      <c r="K18" s="3">
        <v>220</v>
      </c>
      <c r="L18" s="3">
        <f t="shared" si="1"/>
        <v>220</v>
      </c>
      <c r="N18" s="1" t="s">
        <v>114</v>
      </c>
    </row>
    <row r="19" spans="1:14" x14ac:dyDescent="0.25">
      <c r="A19" t="s">
        <v>116</v>
      </c>
      <c r="B19" t="s">
        <v>115</v>
      </c>
      <c r="C19" t="s">
        <v>120</v>
      </c>
      <c r="D19" t="s">
        <v>117</v>
      </c>
      <c r="E19" t="s">
        <v>85</v>
      </c>
      <c r="F19" t="s">
        <v>118</v>
      </c>
      <c r="G19" s="2">
        <v>2</v>
      </c>
      <c r="I19" s="2">
        <f t="shared" si="0"/>
        <v>2</v>
      </c>
      <c r="J19" s="2">
        <f>2+4</f>
        <v>6</v>
      </c>
      <c r="K19" s="3">
        <v>60</v>
      </c>
      <c r="L19" s="3">
        <f t="shared" si="1"/>
        <v>360</v>
      </c>
      <c r="N19" s="1" t="s">
        <v>119</v>
      </c>
    </row>
    <row r="20" spans="1:14" x14ac:dyDescent="0.25">
      <c r="A20" t="s">
        <v>123</v>
      </c>
      <c r="B20" t="s">
        <v>121</v>
      </c>
      <c r="C20" t="s">
        <v>126</v>
      </c>
      <c r="D20" t="s">
        <v>125</v>
      </c>
      <c r="E20" t="s">
        <v>85</v>
      </c>
      <c r="F20" t="s">
        <v>124</v>
      </c>
      <c r="G20" s="2">
        <v>1</v>
      </c>
      <c r="I20" s="2">
        <f t="shared" si="0"/>
        <v>1</v>
      </c>
      <c r="J20" s="2">
        <f>1+0</f>
        <v>1</v>
      </c>
      <c r="K20" s="3">
        <v>100</v>
      </c>
      <c r="L20" s="3">
        <f t="shared" si="1"/>
        <v>100</v>
      </c>
      <c r="N20" s="1" t="s">
        <v>122</v>
      </c>
    </row>
    <row r="21" spans="1:14" x14ac:dyDescent="0.25">
      <c r="A21" t="s">
        <v>128</v>
      </c>
      <c r="B21" t="s">
        <v>127</v>
      </c>
      <c r="D21" t="s">
        <v>129</v>
      </c>
      <c r="E21" t="s">
        <v>85</v>
      </c>
      <c r="F21" t="s">
        <v>130</v>
      </c>
      <c r="G21" s="2">
        <v>3</v>
      </c>
      <c r="I21" s="2">
        <f t="shared" si="0"/>
        <v>3</v>
      </c>
      <c r="J21" s="2">
        <f>1+1</f>
        <v>2</v>
      </c>
      <c r="K21" s="3">
        <v>110</v>
      </c>
      <c r="L21" s="3">
        <f t="shared" si="1"/>
        <v>220</v>
      </c>
      <c r="N21" s="1" t="s">
        <v>131</v>
      </c>
    </row>
    <row r="22" spans="1:14" x14ac:dyDescent="0.25">
      <c r="A22" t="s">
        <v>133</v>
      </c>
      <c r="B22" t="s">
        <v>132</v>
      </c>
      <c r="D22" t="s">
        <v>134</v>
      </c>
      <c r="E22" t="s">
        <v>85</v>
      </c>
      <c r="F22" t="s">
        <v>135</v>
      </c>
      <c r="G22" s="2">
        <v>14</v>
      </c>
      <c r="I22" s="2">
        <f t="shared" si="0"/>
        <v>14</v>
      </c>
      <c r="J22" s="2">
        <f>2+3</f>
        <v>5</v>
      </c>
      <c r="K22" s="3">
        <v>25</v>
      </c>
      <c r="L22" s="3">
        <f t="shared" si="1"/>
        <v>125</v>
      </c>
      <c r="N22" s="1" t="s">
        <v>136</v>
      </c>
    </row>
    <row r="23" spans="1:14" x14ac:dyDescent="0.25">
      <c r="A23" t="s">
        <v>138</v>
      </c>
      <c r="B23" t="s">
        <v>137</v>
      </c>
      <c r="C23" t="s">
        <v>142</v>
      </c>
      <c r="D23" t="s">
        <v>139</v>
      </c>
      <c r="E23" t="s">
        <v>85</v>
      </c>
      <c r="F23" t="s">
        <v>140</v>
      </c>
      <c r="G23" s="2">
        <v>1</v>
      </c>
      <c r="I23" s="2">
        <f t="shared" si="0"/>
        <v>1</v>
      </c>
      <c r="J23" s="2">
        <f>1+0</f>
        <v>1</v>
      </c>
      <c r="K23" s="3">
        <v>200</v>
      </c>
      <c r="L23" s="3">
        <f t="shared" si="1"/>
        <v>200</v>
      </c>
      <c r="N23" s="1" t="s">
        <v>141</v>
      </c>
    </row>
    <row r="24" spans="1:14" x14ac:dyDescent="0.25">
      <c r="A24" t="s">
        <v>145</v>
      </c>
      <c r="B24" t="s">
        <v>143</v>
      </c>
      <c r="D24" t="s">
        <v>146</v>
      </c>
      <c r="E24" t="s">
        <v>85</v>
      </c>
      <c r="F24" t="s">
        <v>147</v>
      </c>
      <c r="G24" s="2">
        <v>4</v>
      </c>
      <c r="I24" s="2">
        <f t="shared" si="0"/>
        <v>4</v>
      </c>
      <c r="J24" s="2">
        <f>4+8</f>
        <v>12</v>
      </c>
      <c r="K24" s="3">
        <v>20</v>
      </c>
      <c r="L24" s="3">
        <f t="shared" si="1"/>
        <v>240</v>
      </c>
      <c r="N24" s="1" t="s">
        <v>144</v>
      </c>
    </row>
    <row r="25" spans="1:14" x14ac:dyDescent="0.25">
      <c r="A25" t="s">
        <v>150</v>
      </c>
      <c r="B25" t="s">
        <v>148</v>
      </c>
      <c r="D25" t="s">
        <v>151</v>
      </c>
      <c r="E25" t="s">
        <v>85</v>
      </c>
      <c r="F25" t="s">
        <v>152</v>
      </c>
      <c r="G25" s="2">
        <v>1</v>
      </c>
      <c r="I25" s="2">
        <f t="shared" si="0"/>
        <v>1</v>
      </c>
      <c r="J25" s="2">
        <f t="shared" ref="J25:J31" si="2">1+2</f>
        <v>3</v>
      </c>
      <c r="K25" s="3">
        <v>550</v>
      </c>
      <c r="L25" s="3">
        <f t="shared" si="1"/>
        <v>1650</v>
      </c>
      <c r="N25" s="1" t="s">
        <v>149</v>
      </c>
    </row>
    <row r="26" spans="1:14" x14ac:dyDescent="0.25">
      <c r="A26" t="s">
        <v>155</v>
      </c>
      <c r="B26" t="s">
        <v>153</v>
      </c>
      <c r="D26" t="s">
        <v>156</v>
      </c>
      <c r="E26" t="s">
        <v>85</v>
      </c>
      <c r="F26" t="s">
        <v>157</v>
      </c>
      <c r="G26" s="2">
        <v>1</v>
      </c>
      <c r="I26" s="2">
        <f t="shared" si="0"/>
        <v>1</v>
      </c>
      <c r="J26" s="2">
        <f t="shared" si="2"/>
        <v>3</v>
      </c>
      <c r="K26" s="3">
        <v>2800</v>
      </c>
      <c r="L26" s="3">
        <f t="shared" si="1"/>
        <v>8400</v>
      </c>
      <c r="N26" s="1" t="s">
        <v>154</v>
      </c>
    </row>
    <row r="27" spans="1:14" x14ac:dyDescent="0.25">
      <c r="A27" t="s">
        <v>159</v>
      </c>
      <c r="B27" t="s">
        <v>158</v>
      </c>
      <c r="C27" t="s">
        <v>163</v>
      </c>
      <c r="D27" t="s">
        <v>160</v>
      </c>
      <c r="E27" t="s">
        <v>85</v>
      </c>
      <c r="F27" t="s">
        <v>161</v>
      </c>
      <c r="G27" s="2">
        <v>1</v>
      </c>
      <c r="I27" s="2">
        <f t="shared" si="0"/>
        <v>1</v>
      </c>
      <c r="J27" s="2">
        <f t="shared" si="2"/>
        <v>3</v>
      </c>
      <c r="K27" s="3">
        <v>50</v>
      </c>
      <c r="L27" s="3">
        <f t="shared" si="1"/>
        <v>150</v>
      </c>
      <c r="N27" s="1" t="s">
        <v>162</v>
      </c>
    </row>
    <row r="28" spans="1:14" x14ac:dyDescent="0.25">
      <c r="A28" t="s">
        <v>166</v>
      </c>
      <c r="B28" t="s">
        <v>165</v>
      </c>
      <c r="D28" t="s">
        <v>167</v>
      </c>
      <c r="E28" t="s">
        <v>85</v>
      </c>
      <c r="F28" t="s">
        <v>168</v>
      </c>
      <c r="G28" s="2">
        <v>1</v>
      </c>
      <c r="I28" s="2">
        <f t="shared" si="0"/>
        <v>1</v>
      </c>
      <c r="J28" s="2">
        <f t="shared" si="2"/>
        <v>3</v>
      </c>
      <c r="K28" s="3">
        <v>1050</v>
      </c>
      <c r="L28" s="3">
        <f t="shared" si="1"/>
        <v>3150</v>
      </c>
      <c r="N28" s="1" t="s">
        <v>169</v>
      </c>
    </row>
    <row r="29" spans="1:14" x14ac:dyDescent="0.25">
      <c r="A29" t="s">
        <v>173</v>
      </c>
      <c r="B29" t="s">
        <v>170</v>
      </c>
      <c r="D29" t="s">
        <v>174</v>
      </c>
      <c r="E29" t="s">
        <v>85</v>
      </c>
      <c r="F29" t="s">
        <v>175</v>
      </c>
      <c r="G29" s="2">
        <v>1</v>
      </c>
      <c r="I29" s="2">
        <f t="shared" si="0"/>
        <v>1</v>
      </c>
      <c r="J29" s="2">
        <f t="shared" si="2"/>
        <v>3</v>
      </c>
      <c r="K29" s="3">
        <v>100</v>
      </c>
      <c r="L29" s="3">
        <f t="shared" si="1"/>
        <v>300</v>
      </c>
      <c r="N29" s="1" t="s">
        <v>172</v>
      </c>
    </row>
    <row r="30" spans="1:14" x14ac:dyDescent="0.25">
      <c r="A30" t="s">
        <v>177</v>
      </c>
      <c r="B30" t="s">
        <v>171</v>
      </c>
      <c r="D30" t="s">
        <v>178</v>
      </c>
      <c r="E30" t="s">
        <v>85</v>
      </c>
      <c r="F30" t="s">
        <v>179</v>
      </c>
      <c r="G30" s="2">
        <v>1</v>
      </c>
      <c r="I30" s="2">
        <f t="shared" si="0"/>
        <v>1</v>
      </c>
      <c r="J30" s="2">
        <f t="shared" si="2"/>
        <v>3</v>
      </c>
      <c r="K30" s="3">
        <v>250</v>
      </c>
      <c r="L30" s="3">
        <f t="shared" si="1"/>
        <v>750</v>
      </c>
      <c r="N30" s="1" t="s">
        <v>176</v>
      </c>
    </row>
    <row r="31" spans="1:14" x14ac:dyDescent="0.25">
      <c r="A31" t="s">
        <v>182</v>
      </c>
      <c r="B31" t="s">
        <v>180</v>
      </c>
      <c r="C31" t="s">
        <v>189</v>
      </c>
      <c r="D31" t="s">
        <v>183</v>
      </c>
      <c r="E31" t="s">
        <v>85</v>
      </c>
      <c r="F31" t="s">
        <v>184</v>
      </c>
      <c r="G31" s="2">
        <v>1</v>
      </c>
      <c r="I31" s="2">
        <f t="shared" si="0"/>
        <v>1</v>
      </c>
      <c r="J31" s="2">
        <f t="shared" si="2"/>
        <v>3</v>
      </c>
      <c r="K31" s="3">
        <v>30</v>
      </c>
      <c r="L31" s="3">
        <f t="shared" si="1"/>
        <v>90</v>
      </c>
      <c r="N31" s="1" t="s">
        <v>181</v>
      </c>
    </row>
    <row r="32" spans="1:14" x14ac:dyDescent="0.25">
      <c r="A32" t="s">
        <v>186</v>
      </c>
      <c r="D32" t="s">
        <v>187</v>
      </c>
      <c r="E32" t="s">
        <v>85</v>
      </c>
      <c r="F32" t="s">
        <v>188</v>
      </c>
      <c r="G32" s="2">
        <v>1</v>
      </c>
      <c r="I32" s="2">
        <f t="shared" si="0"/>
        <v>1</v>
      </c>
      <c r="J32" s="2">
        <f>1+0</f>
        <v>1</v>
      </c>
      <c r="K32" s="3">
        <v>100</v>
      </c>
      <c r="L32" s="3">
        <f t="shared" si="1"/>
        <v>100</v>
      </c>
      <c r="N32" s="1" t="s">
        <v>185</v>
      </c>
    </row>
    <row r="33" spans="1:14" x14ac:dyDescent="0.25">
      <c r="A33" t="s">
        <v>164</v>
      </c>
      <c r="B33" t="s">
        <v>190</v>
      </c>
      <c r="D33" t="s">
        <v>164</v>
      </c>
      <c r="E33" t="s">
        <v>192</v>
      </c>
      <c r="F33" t="s">
        <v>191</v>
      </c>
      <c r="G33" s="2">
        <v>2</v>
      </c>
      <c r="I33" s="2">
        <f t="shared" si="0"/>
        <v>2</v>
      </c>
      <c r="J33" s="2">
        <f>2+3</f>
        <v>5</v>
      </c>
      <c r="K33" s="3">
        <v>705</v>
      </c>
      <c r="L33" s="3">
        <f t="shared" si="1"/>
        <v>3525</v>
      </c>
      <c r="N33" s="1" t="s">
        <v>193</v>
      </c>
    </row>
    <row r="34" spans="1:14" x14ac:dyDescent="0.25">
      <c r="A34" t="s">
        <v>197</v>
      </c>
      <c r="B34" t="s">
        <v>194</v>
      </c>
      <c r="C34" t="s">
        <v>199</v>
      </c>
      <c r="D34" t="s">
        <v>197</v>
      </c>
      <c r="E34" t="s">
        <v>192</v>
      </c>
      <c r="F34" t="s">
        <v>198</v>
      </c>
      <c r="G34" s="2">
        <v>9</v>
      </c>
      <c r="I34" s="2">
        <f t="shared" si="0"/>
        <v>9</v>
      </c>
      <c r="J34" s="2">
        <v>100</v>
      </c>
      <c r="K34" s="3">
        <v>2.13</v>
      </c>
      <c r="L34" s="3">
        <f t="shared" si="1"/>
        <v>213</v>
      </c>
      <c r="N34" s="1" t="s">
        <v>195</v>
      </c>
    </row>
    <row r="35" spans="1:14" x14ac:dyDescent="0.25">
      <c r="A35" t="s">
        <v>202</v>
      </c>
      <c r="B35" t="s">
        <v>200</v>
      </c>
      <c r="C35" t="s">
        <v>207</v>
      </c>
      <c r="D35" t="s">
        <v>202</v>
      </c>
      <c r="E35" t="s">
        <v>192</v>
      </c>
      <c r="F35" t="s">
        <v>203</v>
      </c>
      <c r="G35" s="2">
        <v>2</v>
      </c>
      <c r="I35" s="2">
        <f t="shared" si="0"/>
        <v>2</v>
      </c>
      <c r="J35" s="2">
        <v>100</v>
      </c>
      <c r="K35" s="3">
        <v>2.0499999999999998</v>
      </c>
      <c r="L35" s="3">
        <f t="shared" si="1"/>
        <v>204.99999999999997</v>
      </c>
      <c r="N35" s="1" t="s">
        <v>201</v>
      </c>
    </row>
    <row r="36" spans="1:14" x14ac:dyDescent="0.25">
      <c r="A36" t="s">
        <v>206</v>
      </c>
      <c r="B36" t="s">
        <v>204</v>
      </c>
      <c r="C36" t="s">
        <v>208</v>
      </c>
      <c r="D36" t="s">
        <v>206</v>
      </c>
      <c r="E36" t="s">
        <v>192</v>
      </c>
      <c r="F36" t="s">
        <v>209</v>
      </c>
      <c r="G36" s="2">
        <v>40</v>
      </c>
      <c r="I36" s="2">
        <f t="shared" si="0"/>
        <v>40</v>
      </c>
      <c r="J36" s="2">
        <v>200</v>
      </c>
      <c r="K36" s="3">
        <v>2.0299999999999998</v>
      </c>
      <c r="L36" s="3">
        <f t="shared" si="1"/>
        <v>405.99999999999994</v>
      </c>
      <c r="N36" s="1" t="s">
        <v>205</v>
      </c>
    </row>
    <row r="37" spans="1:14" x14ac:dyDescent="0.25">
      <c r="A37" t="s">
        <v>211</v>
      </c>
      <c r="B37" t="s">
        <v>212</v>
      </c>
      <c r="C37" t="s">
        <v>213</v>
      </c>
      <c r="D37" t="s">
        <v>211</v>
      </c>
      <c r="E37" t="s">
        <v>192</v>
      </c>
      <c r="F37" t="s">
        <v>214</v>
      </c>
      <c r="G37" s="2">
        <v>1</v>
      </c>
      <c r="I37" s="2">
        <f t="shared" si="0"/>
        <v>1</v>
      </c>
      <c r="J37" s="2">
        <v>100</v>
      </c>
      <c r="K37" s="3">
        <v>2.12</v>
      </c>
      <c r="L37" s="3">
        <f t="shared" si="1"/>
        <v>212</v>
      </c>
      <c r="N37" s="1" t="s">
        <v>210</v>
      </c>
    </row>
    <row r="38" spans="1:14" x14ac:dyDescent="0.25">
      <c r="A38" t="s">
        <v>217</v>
      </c>
      <c r="B38" t="s">
        <v>216</v>
      </c>
      <c r="C38" t="s">
        <v>219</v>
      </c>
      <c r="D38" t="s">
        <v>217</v>
      </c>
      <c r="E38" t="s">
        <v>192</v>
      </c>
      <c r="F38" t="s">
        <v>218</v>
      </c>
      <c r="G38" s="2">
        <v>1</v>
      </c>
      <c r="I38" s="2">
        <f t="shared" si="0"/>
        <v>1</v>
      </c>
      <c r="J38" s="2">
        <v>100</v>
      </c>
      <c r="K38" s="3">
        <v>1.91</v>
      </c>
      <c r="L38" s="3">
        <f t="shared" si="1"/>
        <v>191</v>
      </c>
      <c r="N38" s="1" t="s">
        <v>215</v>
      </c>
    </row>
    <row r="39" spans="1:14" x14ac:dyDescent="0.25">
      <c r="A39" t="s">
        <v>223</v>
      </c>
      <c r="B39" t="s">
        <v>220</v>
      </c>
      <c r="C39" t="s">
        <v>222</v>
      </c>
      <c r="D39" t="s">
        <v>223</v>
      </c>
      <c r="E39" t="s">
        <v>192</v>
      </c>
      <c r="F39" t="s">
        <v>224</v>
      </c>
      <c r="G39" s="2">
        <v>1</v>
      </c>
      <c r="I39" s="2">
        <f t="shared" si="0"/>
        <v>1</v>
      </c>
      <c r="J39" s="2">
        <v>100</v>
      </c>
      <c r="K39" s="3">
        <v>2.02</v>
      </c>
      <c r="L39" s="3">
        <f t="shared" si="1"/>
        <v>202</v>
      </c>
      <c r="N39" s="1" t="s">
        <v>221</v>
      </c>
    </row>
    <row r="40" spans="1:14" x14ac:dyDescent="0.25">
      <c r="A40" t="s">
        <v>227</v>
      </c>
      <c r="B40" t="s">
        <v>225</v>
      </c>
      <c r="C40" t="s">
        <v>228</v>
      </c>
      <c r="D40" t="s">
        <v>227</v>
      </c>
      <c r="E40" t="s">
        <v>192</v>
      </c>
      <c r="F40" t="s">
        <v>229</v>
      </c>
      <c r="G40" s="2">
        <v>2</v>
      </c>
      <c r="I40" s="2">
        <f t="shared" si="0"/>
        <v>2</v>
      </c>
      <c r="J40" s="2">
        <v>10</v>
      </c>
      <c r="K40" s="3">
        <v>60.3</v>
      </c>
      <c r="L40" s="3">
        <f t="shared" si="1"/>
        <v>603</v>
      </c>
      <c r="N40" s="1" t="s">
        <v>226</v>
      </c>
    </row>
    <row r="41" spans="1:14" x14ac:dyDescent="0.25">
      <c r="A41" t="s">
        <v>233</v>
      </c>
      <c r="B41" t="s">
        <v>230</v>
      </c>
      <c r="C41" t="s">
        <v>232</v>
      </c>
      <c r="D41" t="s">
        <v>233</v>
      </c>
      <c r="E41" t="s">
        <v>192</v>
      </c>
      <c r="F41" t="s">
        <v>234</v>
      </c>
      <c r="G41" s="2">
        <v>1</v>
      </c>
      <c r="I41" s="2">
        <f t="shared" si="0"/>
        <v>1</v>
      </c>
      <c r="J41" s="2">
        <v>100</v>
      </c>
      <c r="K41" s="3">
        <v>2.0099999999999998</v>
      </c>
      <c r="L41" s="3">
        <f t="shared" si="1"/>
        <v>200.99999999999997</v>
      </c>
      <c r="N41" s="1" t="s">
        <v>231</v>
      </c>
    </row>
    <row r="42" spans="1:14" x14ac:dyDescent="0.25">
      <c r="A42" t="s">
        <v>239</v>
      </c>
      <c r="B42" t="s">
        <v>235</v>
      </c>
      <c r="C42" t="s">
        <v>236</v>
      </c>
      <c r="D42" t="s">
        <v>238</v>
      </c>
      <c r="E42" t="s">
        <v>192</v>
      </c>
      <c r="F42" t="s">
        <v>240</v>
      </c>
      <c r="G42" s="2">
        <v>2</v>
      </c>
      <c r="I42" s="2">
        <f t="shared" si="0"/>
        <v>2</v>
      </c>
      <c r="J42" s="2">
        <v>100</v>
      </c>
      <c r="K42" s="3">
        <v>1.44</v>
      </c>
      <c r="L42" s="3">
        <f t="shared" si="1"/>
        <v>144</v>
      </c>
      <c r="N42" s="1" t="s">
        <v>237</v>
      </c>
    </row>
    <row r="43" spans="1:14" x14ac:dyDescent="0.25">
      <c r="A43" t="s">
        <v>243</v>
      </c>
      <c r="B43" t="s">
        <v>244</v>
      </c>
      <c r="C43" t="s">
        <v>245</v>
      </c>
      <c r="D43" t="s">
        <v>243</v>
      </c>
      <c r="E43" t="s">
        <v>192</v>
      </c>
      <c r="F43" t="s">
        <v>242</v>
      </c>
      <c r="G43" s="2">
        <v>2</v>
      </c>
      <c r="I43" s="2">
        <f t="shared" si="0"/>
        <v>2</v>
      </c>
      <c r="J43" s="2">
        <v>100</v>
      </c>
      <c r="K43" s="3">
        <v>2.02</v>
      </c>
      <c r="L43" s="3">
        <f t="shared" si="1"/>
        <v>202</v>
      </c>
      <c r="N43" s="1" t="s">
        <v>241</v>
      </c>
    </row>
    <row r="44" spans="1:14" x14ac:dyDescent="0.25">
      <c r="A44" t="s">
        <v>248</v>
      </c>
      <c r="B44" t="s">
        <v>247</v>
      </c>
      <c r="C44" s="4" t="s">
        <v>249</v>
      </c>
      <c r="D44" t="s">
        <v>248</v>
      </c>
      <c r="E44" t="s">
        <v>192</v>
      </c>
      <c r="F44" t="s">
        <v>250</v>
      </c>
      <c r="G44" s="2">
        <v>1</v>
      </c>
      <c r="I44" s="2">
        <f t="shared" si="0"/>
        <v>1</v>
      </c>
      <c r="J44" s="2">
        <v>100</v>
      </c>
      <c r="K44" s="3">
        <v>1.68</v>
      </c>
      <c r="L44" s="3">
        <f t="shared" si="1"/>
        <v>168</v>
      </c>
      <c r="N44" s="1" t="s">
        <v>246</v>
      </c>
    </row>
    <row r="45" spans="1:14" x14ac:dyDescent="0.25">
      <c r="A45" t="s">
        <v>252</v>
      </c>
      <c r="B45" t="s">
        <v>253</v>
      </c>
      <c r="C45" t="s">
        <v>255</v>
      </c>
      <c r="D45" t="s">
        <v>252</v>
      </c>
      <c r="E45" t="s">
        <v>192</v>
      </c>
      <c r="F45" t="s">
        <v>256</v>
      </c>
      <c r="G45" s="2">
        <v>1</v>
      </c>
      <c r="I45" s="2">
        <f t="shared" si="0"/>
        <v>1</v>
      </c>
      <c r="J45" s="2">
        <v>100</v>
      </c>
      <c r="K45" s="3">
        <v>0.90300000000000002</v>
      </c>
      <c r="L45" s="3">
        <f t="shared" si="1"/>
        <v>90.3</v>
      </c>
      <c r="N45" s="1" t="s">
        <v>251</v>
      </c>
    </row>
    <row r="46" spans="1:14" x14ac:dyDescent="0.25">
      <c r="A46" t="s">
        <v>259</v>
      </c>
      <c r="B46" t="s">
        <v>254</v>
      </c>
      <c r="C46" t="s">
        <v>257</v>
      </c>
      <c r="D46" t="s">
        <v>259</v>
      </c>
      <c r="E46" t="s">
        <v>192</v>
      </c>
      <c r="F46" t="s">
        <v>260</v>
      </c>
      <c r="G46" s="2">
        <v>1</v>
      </c>
      <c r="I46" s="2">
        <f t="shared" si="0"/>
        <v>1</v>
      </c>
      <c r="J46" s="2">
        <v>100</v>
      </c>
      <c r="K46" s="3">
        <v>1.46</v>
      </c>
      <c r="L46" s="3">
        <f t="shared" si="1"/>
        <v>146</v>
      </c>
      <c r="N46" s="1" t="s">
        <v>258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104</v>
      </c>
    </row>
  </sheetData>
  <phoneticPr fontId="1"/>
  <hyperlinks>
    <hyperlink ref="N2" r:id="rId1" xr:uid="{25E71C85-A910-49E1-8110-145A40EAECA2}"/>
    <hyperlink ref="N3" r:id="rId2" xr:uid="{B67161AC-F28C-417C-A262-CC18D62A49E3}"/>
    <hyperlink ref="N4" r:id="rId3" xr:uid="{6F21A096-5F38-44F8-AD95-0EA675ACD04D}"/>
    <hyperlink ref="N5" r:id="rId4" xr:uid="{1D7A7F84-0045-4E76-BA5D-738676649612}"/>
    <hyperlink ref="N6" r:id="rId5" xr:uid="{8F6534E7-1740-4FBB-B637-D8ED873B10AE}"/>
    <hyperlink ref="N7" r:id="rId6" xr:uid="{4FFC2121-BC45-4167-962D-0505FCE40A1B}"/>
    <hyperlink ref="N8" r:id="rId7" xr:uid="{DE20999D-A049-4F5B-8D1F-05FA927DA01C}"/>
    <hyperlink ref="N9" r:id="rId8" xr:uid="{445F0B97-F7FE-4544-B32D-5D12165C8436}"/>
    <hyperlink ref="N10" r:id="rId9" xr:uid="{CC1F4E86-E627-48A7-9EA4-60050CF3940F}"/>
    <hyperlink ref="N11" r:id="rId10" xr:uid="{DE50E3E0-5575-427A-BDFF-57E6C775ABB1}"/>
    <hyperlink ref="N12" r:id="rId11" xr:uid="{99F0919F-7305-4ACA-9696-A5708D7DB489}"/>
    <hyperlink ref="N13" r:id="rId12" xr:uid="{03F46BD9-4A2B-44AD-812F-FA1C92A94D2F}"/>
    <hyperlink ref="N14" r:id="rId13" xr:uid="{F22D29A3-FD96-4B2A-846B-28ED2C15190E}"/>
    <hyperlink ref="N15" r:id="rId14" xr:uid="{48B9A0F5-4845-4F58-B775-A81F34EDD6D4}"/>
    <hyperlink ref="N16" r:id="rId15" xr:uid="{EE2D27BB-F80F-44EC-B59F-99D7BC8D4AEF}"/>
    <hyperlink ref="N17" r:id="rId16" xr:uid="{3EBD666E-E823-4CF1-8F15-0B43CE0DF85E}"/>
    <hyperlink ref="N18" r:id="rId17" xr:uid="{545CA15C-1541-46CE-A2B2-1D013995F9EA}"/>
    <hyperlink ref="N19" r:id="rId18" xr:uid="{AD3CD675-8A04-44C3-8BF6-F8183B8F9BDA}"/>
    <hyperlink ref="N20" r:id="rId19" xr:uid="{77836CB6-3E3D-428F-BA7F-B0B3C8E62B74}"/>
    <hyperlink ref="N21" r:id="rId20" xr:uid="{86200A8A-54E0-486C-9591-0A0CC2695E97}"/>
    <hyperlink ref="N22" r:id="rId21" xr:uid="{035E4B6C-ACB7-4C6C-9992-ED22154F7693}"/>
    <hyperlink ref="N23" r:id="rId22" xr:uid="{BE41B446-76D7-4EFB-8651-C1633F980773}"/>
    <hyperlink ref="N24" r:id="rId23" xr:uid="{2A183221-D13B-4D46-A241-05B830F5F331}"/>
    <hyperlink ref="N25" r:id="rId24" xr:uid="{45C7B496-AE9A-46EB-808C-535CEEDBD49F}"/>
    <hyperlink ref="N26" r:id="rId25" xr:uid="{C6EA3AE9-6A53-4E70-A8AE-0BBA56195E5A}"/>
    <hyperlink ref="N27" r:id="rId26" xr:uid="{3E263D0C-A40A-4AD9-8661-1D925F7A6D33}"/>
    <hyperlink ref="N28" r:id="rId27" xr:uid="{F6CDBEBF-711A-4403-B800-739940638DFF}"/>
    <hyperlink ref="N29" r:id="rId28" xr:uid="{0F9E72AA-75FD-43A5-9B47-F092A60E48F3}"/>
    <hyperlink ref="N30" r:id="rId29" xr:uid="{82855F1F-1AAE-4910-BF25-DF447EFEF2F3}"/>
    <hyperlink ref="N31" r:id="rId30" xr:uid="{D95B7F4C-16F7-4FD8-8674-76888B50395E}"/>
    <hyperlink ref="N32" r:id="rId31" xr:uid="{408352D8-8D76-4775-A649-814581CB5DB7}"/>
    <hyperlink ref="N33" r:id="rId32" xr:uid="{100EA08A-FEFA-A443-BD02-2BBD18AA7F20}"/>
    <hyperlink ref="N34" r:id="rId33" xr:uid="{36D55200-4555-1E49-805B-E7835A57D8EC}"/>
    <hyperlink ref="N35" r:id="rId34" xr:uid="{390F4486-8EB2-874D-93B2-D43A72919F18}"/>
    <hyperlink ref="N36" r:id="rId35" xr:uid="{A8A0711F-7DE6-DA45-8560-84DF29F35FB2}"/>
    <hyperlink ref="N37" r:id="rId36" xr:uid="{4D61DB97-30C0-3C47-8F2B-F4597EC9F7D3}"/>
    <hyperlink ref="N38" r:id="rId37" xr:uid="{B35BC849-20AA-834B-814B-09AC05AAFF55}"/>
    <hyperlink ref="N39" r:id="rId38" xr:uid="{33B4D096-C4DF-F343-B5F2-D8B663F1A955}"/>
    <hyperlink ref="N40" r:id="rId39" xr:uid="{DED1F129-8E20-D045-95E5-68FE3A70B485}"/>
    <hyperlink ref="N41" r:id="rId40" xr:uid="{189546CB-B181-B144-895B-0A8C2CF2D893}"/>
    <hyperlink ref="N42" r:id="rId41" xr:uid="{ECCDBE4F-EC86-B94F-88EB-1B0D9444E14B}"/>
    <hyperlink ref="N43" r:id="rId42" xr:uid="{6811496F-9226-3843-B7D4-E79547FD52CF}"/>
    <hyperlink ref="N44" r:id="rId43" xr:uid="{FF3E1D60-EFCC-0B40-B257-44889C5A30A2}"/>
    <hyperlink ref="N45" r:id="rId44" xr:uid="{260B3A3F-D0AD-E347-A354-6CC8A08B356F}"/>
    <hyperlink ref="N46" r:id="rId45" xr:uid="{DB28505E-F043-914F-8BC9-0D7D7F0E85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9月4週発注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wai</dc:creator>
  <cp:lastModifiedBy>2CEU1107</cp:lastModifiedBy>
  <dcterms:created xsi:type="dcterms:W3CDTF">2015-06-05T18:19:34Z</dcterms:created>
  <dcterms:modified xsi:type="dcterms:W3CDTF">2023-09-22T06:40:53Z</dcterms:modified>
</cp:coreProperties>
</file>