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agotokuji/Desktop/"/>
    </mc:Choice>
  </mc:AlternateContent>
  <xr:revisionPtr revIDLastSave="0" documentId="13_ncr:1_{C1DC9308-6E3A-B645-AF1A-98D95AB52B43}" xr6:coauthVersionLast="47" xr6:coauthVersionMax="47" xr10:uidLastSave="{00000000-0000-0000-0000-000000000000}"/>
  <bookViews>
    <workbookView xWindow="-38400" yWindow="-3600" windowWidth="38400" windowHeight="21600" activeTab="3" xr2:uid="{A0DAE8EE-5BDB-C047-AF4C-7ADD4622A17A}"/>
  </bookViews>
  <sheets>
    <sheet name="InsertionSort" sheetId="1" r:id="rId1"/>
    <sheet name="bubbleSort" sheetId="2" r:id="rId2"/>
    <sheet name="selectionSort" sheetId="3" r:id="rId3"/>
    <sheet name="comparaçã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1" l="1"/>
  <c r="J5" i="1"/>
  <c r="J4" i="1"/>
  <c r="J3" i="1"/>
  <c r="J2" i="1"/>
  <c r="F2" i="3"/>
  <c r="F3" i="3"/>
  <c r="F4" i="3"/>
  <c r="F5" i="3"/>
  <c r="F6" i="3"/>
  <c r="E2" i="1"/>
  <c r="E3" i="1"/>
  <c r="E4" i="1"/>
  <c r="E5" i="1"/>
  <c r="E6" i="1"/>
  <c r="J6" i="3"/>
  <c r="J5" i="3"/>
  <c r="J4" i="3"/>
  <c r="J3" i="3"/>
  <c r="J2" i="3"/>
  <c r="E2" i="3"/>
  <c r="E3" i="3"/>
  <c r="E4" i="3"/>
  <c r="E5" i="3"/>
  <c r="E6" i="3"/>
  <c r="I6" i="2"/>
  <c r="I5" i="2"/>
  <c r="J6" i="2"/>
  <c r="J5" i="2"/>
  <c r="J4" i="2"/>
  <c r="J3" i="2"/>
  <c r="J2" i="2"/>
  <c r="D5" i="2"/>
  <c r="E2" i="2"/>
  <c r="E3" i="2"/>
  <c r="E4" i="2"/>
  <c r="E5" i="2"/>
  <c r="E6" i="2"/>
  <c r="D6" i="2"/>
  <c r="C6" i="2"/>
  <c r="C5" i="2"/>
  <c r="B6" i="2"/>
  <c r="B5" i="2"/>
  <c r="B2" i="4" s="1" a="1"/>
  <c r="B2" i="4" s="1"/>
  <c r="D2" i="4" a="1"/>
  <c r="D2" i="4" s="1"/>
  <c r="C2" i="4" a="1"/>
  <c r="C2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<sst xmlns="http://schemas.openxmlformats.org/spreadsheetml/2006/main" count="45" uniqueCount="18">
  <si>
    <t>trocas</t>
  </si>
  <si>
    <t>linear</t>
  </si>
  <si>
    <t>binaria</t>
  </si>
  <si>
    <t>tamanho do vetor</t>
  </si>
  <si>
    <t>bubble</t>
  </si>
  <si>
    <t>insertion</t>
  </si>
  <si>
    <t>selection</t>
  </si>
  <si>
    <t>749984,7</t>
  </si>
  <si>
    <t>1600000,0</t>
  </si>
  <si>
    <t>749986,8</t>
  </si>
  <si>
    <t>93339,2</t>
  </si>
  <si>
    <t>195000,8</t>
  </si>
  <si>
    <t>376668,8</t>
  </si>
  <si>
    <t>376673,3</t>
  </si>
  <si>
    <t>180005,9</t>
  </si>
  <si>
    <t>Sort + Binaria</t>
  </si>
  <si>
    <t>sort + binaria</t>
  </si>
  <si>
    <t>Economia com o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</si>
</sst>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164" fontId="0" fillId="3" borderId="3" xfId="0" applyNumberFormat="1" applyFill="1" applyBorder="1" applyAlignment="1">
      <alignment horizontal="right" vertical="center"/>
    </xf>
    <xf numFmtId="164" fontId="0" fillId="0" borderId="3" xfId="0" applyNumberFormat="1" applyBorder="1" applyAlignment="1">
      <alignment horizontal="right" vertical="center"/>
    </xf>
    <xf numFmtId="164" fontId="0" fillId="3" borderId="2" xfId="0" applyNumberFormat="1" applyFill="1" applyBorder="1" applyAlignment="1">
      <alignment horizontal="right" vertical="center"/>
    </xf>
    <xf numFmtId="164" fontId="0" fillId="0" borderId="2" xfId="0" applyNumberFormat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2" fontId="0" fillId="3" borderId="3" xfId="0" applyNumberFormat="1" applyFill="1" applyBorder="1" applyAlignment="1">
      <alignment horizontal="right" vertical="center"/>
    </xf>
    <xf numFmtId="2" fontId="0" fillId="0" borderId="3" xfId="0" applyNumberFormat="1" applyBorder="1" applyAlignment="1">
      <alignment horizontal="right" vertical="center"/>
    </xf>
    <xf numFmtId="2" fontId="0" fillId="3" borderId="2" xfId="0" applyNumberFormat="1" applyFill="1" applyBorder="1" applyAlignment="1">
      <alignment horizontal="right" vertical="center"/>
    </xf>
    <xf numFmtId="2" fontId="0" fillId="0" borderId="2" xfId="0" applyNumberFormat="1" applyBorder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164" fontId="0" fillId="3" borderId="2" xfId="0" applyNumberFormat="1" applyFont="1" applyFill="1" applyBorder="1" applyAlignment="1">
      <alignment horizontal="right" vertical="center"/>
    </xf>
    <xf numFmtId="164" fontId="0" fillId="0" borderId="2" xfId="0" applyNumberFormat="1" applyFont="1" applyBorder="1" applyAlignment="1">
      <alignment horizontal="right" vertical="center"/>
    </xf>
    <xf numFmtId="0" fontId="0" fillId="0" borderId="4" xfId="0" applyBorder="1"/>
    <xf numFmtId="3" fontId="0" fillId="0" borderId="4" xfId="0" applyNumberFormat="1" applyBorder="1"/>
  </cellXfs>
  <cellStyles count="1">
    <cellStyle name="Normal" xfId="0" builtinId="0"/>
  </cellStyles>
  <dxfs count="20">
    <dxf>
      <numFmt numFmtId="3" formatCode="#,##0"/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164" formatCode="#,##0.0"/>
      <alignment horizontal="right" vertical="center" textRotation="0" wrapText="0" indent="0" justifyLastLine="0" shrinkToFit="0" readingOrder="0"/>
    </dxf>
    <dxf>
      <numFmt numFmtId="164" formatCode="#,##0.0"/>
      <alignment horizontal="right" vertical="center" textRotation="0" wrapText="0" indent="0" justifyLastLine="0" shrinkToFit="0" readingOrder="0"/>
    </dxf>
    <dxf>
      <numFmt numFmtId="164" formatCode="#,##0.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164" formatCode="#,##0.0"/>
      <alignment horizontal="right" vertical="center" textRotation="0" wrapText="0" indent="0" justifyLastLine="0" shrinkToFit="0" readingOrder="0"/>
    </dxf>
    <dxf>
      <numFmt numFmtId="164" formatCode="#,##0.0"/>
      <alignment horizontal="right" vertical="center" textRotation="0" wrapText="0" indent="0" justifyLastLine="0" shrinkToFit="0" readingOrder="0"/>
    </dxf>
    <dxf>
      <numFmt numFmtId="164" formatCode="#,##0.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InsertionSort</a:t>
            </a:r>
            <a:r>
              <a:rPr lang="en-US" baseline="0"/>
              <a:t> trocas por tamanho de Vetor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5942335669884936"/>
          <c:y val="0.1430061410234027"/>
          <c:w val="0.65331708721781523"/>
          <c:h val="0.65910199867918651"/>
        </c:manualLayout>
      </c:layout>
      <c:scatterChart>
        <c:scatterStyle val="lineMarker"/>
        <c:varyColors val="0"/>
        <c:ser>
          <c:idx val="0"/>
          <c:order val="0"/>
          <c:tx>
            <c:strRef>
              <c:f>InsertionSort!$B$1</c:f>
              <c:strCache>
                <c:ptCount val="1"/>
                <c:pt idx="0">
                  <c:v>trocas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InsertionSort!$A$2:$A$6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</c:numCache>
            </c:numRef>
          </c:xVal>
          <c:yVal>
            <c:numRef>
              <c:f>InsertionSort!$B$2:$B$6</c:f>
              <c:numCache>
                <c:formatCode>#,##0</c:formatCode>
                <c:ptCount val="5"/>
                <c:pt idx="0">
                  <c:v>2499498964</c:v>
                </c:pt>
                <c:pt idx="1">
                  <c:v>10003455881</c:v>
                </c:pt>
                <c:pt idx="2">
                  <c:v>39998391860</c:v>
                </c:pt>
                <c:pt idx="3">
                  <c:v>160002414205</c:v>
                </c:pt>
                <c:pt idx="4">
                  <c:v>640123779691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4C-3542-9B38-05A82B3178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4803568"/>
        <c:axId val="471760928"/>
      </c:scatterChart>
      <c:valAx>
        <c:axId val="744803568"/>
        <c:scaling>
          <c:orientation val="minMax"/>
          <c:max val="1600000"/>
          <c:min val="1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Tamanho</a:t>
                </a:r>
                <a:r>
                  <a:rPr lang="en-GB" baseline="0"/>
                  <a:t> do vetor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#,##0" sourceLinked="0"/>
        <c:majorTickMark val="cross"/>
        <c:minorTickMark val="cross"/>
        <c:tickLblPos val="low"/>
        <c:spPr>
          <a:noFill/>
          <a:ln w="9525" cap="sq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760928"/>
        <c:crosses val="autoZero"/>
        <c:crossBetween val="midCat"/>
      </c:valAx>
      <c:valAx>
        <c:axId val="47176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Quantidade</a:t>
                </a:r>
                <a:r>
                  <a:rPr lang="en-GB" baseline="0"/>
                  <a:t> de Trocas e comparações</a:t>
                </a:r>
              </a:p>
              <a:p>
                <a:pPr>
                  <a:defRPr/>
                </a:pPr>
                <a:endParaRPr lang="en-GB"/>
              </a:p>
            </c:rich>
          </c:tx>
          <c:layout>
            <c:manualLayout>
              <c:xMode val="edge"/>
              <c:yMode val="edge"/>
              <c:x val="3.9311472365188664E-2"/>
              <c:y val="0.170493938680856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803568"/>
        <c:crosses val="autoZero"/>
        <c:crossBetween val="midCat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 w="12700">
          <a:solidFill>
            <a:schemeClr val="tx1">
              <a:lumMod val="25000"/>
              <a:lumOff val="75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Analise</a:t>
            </a:r>
            <a:r>
              <a:rPr lang="en-GB" baseline="0"/>
              <a:t> de buscar Linear X sort + binária (bubbleSort)</a:t>
            </a:r>
            <a:endParaRPr lang="en-GB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InsertionSort!$H$6</c:f>
              <c:numCache>
                <c:formatCode>General</c:formatCode>
                <c:ptCount val="1"/>
                <c:pt idx="0">
                  <c:v>1600000</c:v>
                </c:pt>
              </c:numCache>
            </c:numRef>
          </c:xVal>
          <c:yVal>
            <c:numRef>
              <c:f>InsertionSort!$I$6</c:f>
              <c:numCache>
                <c:formatCode>#,##0.0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3F08-D542-B40E-C779D4BD94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751264"/>
        <c:axId val="249750400"/>
      </c:scatterChart>
      <c:valAx>
        <c:axId val="249751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Tamanho</a:t>
                </a:r>
                <a:r>
                  <a:rPr lang="en-GB" baseline="0"/>
                  <a:t> do Vetor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750400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24975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Quantidade</a:t>
                </a:r>
                <a:r>
                  <a:rPr lang="en-GB" baseline="0"/>
                  <a:t> de atribuição e comparação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751264"/>
        <c:crosses val="autoZero"/>
        <c:crossBetween val="midCat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Analise</a:t>
            </a:r>
            <a:r>
              <a:rPr lang="en-GB" baseline="0"/>
              <a:t> de buscar Linear X sort + binária (bubbleSort)</a:t>
            </a:r>
            <a:endParaRPr lang="en-GB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InsertionSort!$A$2:$A$6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</c:numCache>
            </c:numRef>
          </c:xVal>
          <c:yVal>
            <c:numRef>
              <c:f>InsertionSort!$A$2:$A$6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E0C9-024B-A9B0-E8A5B8EAE1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751264"/>
        <c:axId val="249750400"/>
      </c:scatterChart>
      <c:valAx>
        <c:axId val="249751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Tamanho</a:t>
                </a:r>
                <a:r>
                  <a:rPr lang="en-GB" baseline="0"/>
                  <a:t> do Vetor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750400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24975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Quantidade</a:t>
                </a:r>
                <a:r>
                  <a:rPr lang="en-GB" baseline="0"/>
                  <a:t> de atribuição e comparação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3.0555555555555555E-2"/>
              <c:y val="7.0231481481481492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751264"/>
        <c:crosses val="autoZero"/>
        <c:crossBetween val="midCat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BubbleSort</a:t>
            </a:r>
            <a:r>
              <a:rPr lang="en-GB" baseline="0"/>
              <a:t> trocas por tamanho do Vetor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3763648293963255"/>
          <c:y val="0.17171296296296296"/>
          <c:w val="0.70136351706036748"/>
          <c:h val="0.678501143751541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bubbleSort!$A$2:$A$6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</c:numCache>
            </c:numRef>
          </c:xVal>
          <c:yVal>
            <c:numRef>
              <c:f>bubbleSort!$B$2:$B$6</c:f>
              <c:numCache>
                <c:formatCode>#,##0</c:formatCode>
                <c:ptCount val="5"/>
                <c:pt idx="0">
                  <c:v>12500804057</c:v>
                </c:pt>
                <c:pt idx="1">
                  <c:v>50005376488</c:v>
                </c:pt>
                <c:pt idx="2">
                  <c:v>200018469882</c:v>
                </c:pt>
                <c:pt idx="3">
                  <c:v>799900122888.56665</c:v>
                </c:pt>
                <c:pt idx="4">
                  <c:v>3200181389330.8999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E5-9E4A-BC97-E9CED419F8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061552"/>
        <c:axId val="474530224"/>
      </c:scatterChart>
      <c:valAx>
        <c:axId val="474061552"/>
        <c:scaling>
          <c:orientation val="minMax"/>
          <c:max val="1600000"/>
          <c:min val="1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Tamanho</a:t>
                </a:r>
                <a:r>
                  <a:rPr lang="en-GB" baseline="0"/>
                  <a:t> do vetor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530224"/>
        <c:crosses val="autoZero"/>
        <c:crossBetween val="midCat"/>
      </c:valAx>
      <c:valAx>
        <c:axId val="47453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QUantidade</a:t>
                </a:r>
                <a:r>
                  <a:rPr lang="en-GB" baseline="0"/>
                  <a:t> de trocas e comparações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3.5678309442088975E-2"/>
              <c:y val="0.207633788799080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061552"/>
        <c:crosses val="autoZero"/>
        <c:crossBetween val="midCat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Analise</a:t>
            </a:r>
            <a:r>
              <a:rPr lang="en-GB" baseline="0"/>
              <a:t> de buscar Linear X sort + binária (bubbleSort)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bubbleSort!$I$1</c:f>
              <c:strCache>
                <c:ptCount val="1"/>
                <c:pt idx="0">
                  <c:v>linear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bubbleSort!$H$2:$H$6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</c:numCache>
            </c:numRef>
          </c:xVal>
          <c:yVal>
            <c:numRef>
              <c:f>bubbleSort!$I$2:$I$6</c:f>
              <c:numCache>
                <c:formatCode>#,##0.0</c:formatCode>
                <c:ptCount val="5"/>
                <c:pt idx="0">
                  <c:v>96662.399999999994</c:v>
                </c:pt>
                <c:pt idx="1">
                  <c:v>0</c:v>
                </c:pt>
                <c:pt idx="2">
                  <c:v>0</c:v>
                </c:pt>
                <c:pt idx="3">
                  <c:v>775005.76666666672</c:v>
                </c:pt>
                <c:pt idx="4">
                  <c:v>1444970.2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1E-8145-AC48-7192C8408916}"/>
            </c:ext>
          </c:extLst>
        </c:ser>
        <c:ser>
          <c:idx val="1"/>
          <c:order val="1"/>
          <c:tx>
            <c:strRef>
              <c:f>bubbleSort!$J$1</c:f>
              <c:strCache>
                <c:ptCount val="1"/>
                <c:pt idx="0">
                  <c:v>Sort + Binaria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bubbleSort!$H$2:$H$6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</c:numCache>
            </c:numRef>
          </c:xVal>
          <c:yVal>
            <c:numRef>
              <c:f>bubbleSort!$J$2:$J$6</c:f>
              <c:numCache>
                <c:formatCode>#,##0.0</c:formatCode>
                <c:ptCount val="5"/>
                <c:pt idx="0">
                  <c:v>12500804090.1</c:v>
                </c:pt>
                <c:pt idx="1">
                  <c:v>50005376523.099998</c:v>
                </c:pt>
                <c:pt idx="2">
                  <c:v>200018469919.20001</c:v>
                </c:pt>
                <c:pt idx="3">
                  <c:v>799900122927.79993</c:v>
                </c:pt>
                <c:pt idx="4">
                  <c:v>3200181389371.7998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1E-8145-AC48-7192C84089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751264"/>
        <c:axId val="249750400"/>
      </c:scatterChart>
      <c:valAx>
        <c:axId val="249751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Tamanho</a:t>
                </a:r>
                <a:r>
                  <a:rPr lang="en-GB" baseline="0"/>
                  <a:t> do Vetor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750400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24975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Quantidade</a:t>
                </a:r>
                <a:r>
                  <a:rPr lang="en-GB" baseline="0"/>
                  <a:t> de atribuição e comparação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751264"/>
        <c:crosses val="autoZero"/>
        <c:crossBetween val="midCat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SelectionSort</a:t>
            </a:r>
            <a:r>
              <a:rPr lang="en-GB" baseline="0"/>
              <a:t> trocas por tamanho do Vetor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>
        <c:manualLayout>
          <c:layoutTarget val="inner"/>
          <c:xMode val="edge"/>
          <c:yMode val="edge"/>
          <c:x val="0.23199872743179831"/>
          <c:y val="0.19483814523184603"/>
          <c:w val="0.70700142280194767"/>
          <c:h val="0.6584248671568904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selectionSort!$A$2:$A$6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</c:numCache>
            </c:numRef>
          </c:xVal>
          <c:yVal>
            <c:numRef>
              <c:f>selectionSort!$B$2:$B$6</c:f>
              <c:numCache>
                <c:formatCode>#,##0</c:formatCode>
                <c:ptCount val="5"/>
                <c:pt idx="0">
                  <c:v>5001256183</c:v>
                </c:pt>
                <c:pt idx="1">
                  <c:v>20002652536</c:v>
                </c:pt>
                <c:pt idx="2">
                  <c:v>80005579117</c:v>
                </c:pt>
                <c:pt idx="3">
                  <c:v>320011712852</c:v>
                </c:pt>
                <c:pt idx="4">
                  <c:v>1280024551410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C6-A34A-ABF0-606C09E2D4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101696"/>
        <c:axId val="476184048"/>
      </c:scatterChart>
      <c:valAx>
        <c:axId val="249101696"/>
        <c:scaling>
          <c:orientation val="minMax"/>
          <c:max val="1600000"/>
          <c:min val="1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Tamanho</a:t>
                </a:r>
                <a:r>
                  <a:rPr lang="en-GB" baseline="0"/>
                  <a:t> do Vetor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184048"/>
        <c:crosses val="autoZero"/>
        <c:crossBetween val="midCat"/>
      </c:valAx>
      <c:valAx>
        <c:axId val="47618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Quantidade de trocas</a:t>
                </a:r>
                <a:r>
                  <a:rPr lang="en-GB" baseline="0"/>
                  <a:t> e comparações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1.9751532887852086E-2"/>
              <c:y val="0.26721711561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101696"/>
        <c:crosses val="autoZero"/>
        <c:crossBetween val="midCat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Custo</a:t>
            </a:r>
            <a:r>
              <a:rPr lang="en-GB" baseline="0"/>
              <a:t> pra busca Linear x binaria + sort (SelectionSort)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selectionSort!$I$1</c:f>
              <c:strCache>
                <c:ptCount val="1"/>
                <c:pt idx="0">
                  <c:v>linear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selectionSort!$H$2:$H$6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</c:numCache>
            </c:numRef>
          </c:xVal>
          <c:yVal>
            <c:numRef>
              <c:f>selectionSort!$I$2:$I$6</c:f>
              <c:numCache>
                <c:formatCode>0.00</c:formatCode>
                <c:ptCount val="5"/>
                <c:pt idx="0">
                  <c:v>98342.399999999994</c:v>
                </c:pt>
                <c:pt idx="1">
                  <c:v>190017.9</c:v>
                </c:pt>
                <c:pt idx="2">
                  <c:v>353340.6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B5-6E48-B49C-B3A54A307517}"/>
            </c:ext>
          </c:extLst>
        </c:ser>
        <c:ser>
          <c:idx val="1"/>
          <c:order val="1"/>
          <c:tx>
            <c:strRef>
              <c:f>selectionSort!$J$1</c:f>
              <c:strCache>
                <c:ptCount val="1"/>
                <c:pt idx="0">
                  <c:v>sort + binaria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selectionSort!$H$2:$H$6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</c:numCache>
            </c:numRef>
          </c:xVal>
          <c:yVal>
            <c:numRef>
              <c:f>selectionSort!$J$2:$J$6</c:f>
              <c:numCache>
                <c:formatCode>0.00</c:formatCode>
                <c:ptCount val="5"/>
                <c:pt idx="0">
                  <c:v>5001256216.3999996</c:v>
                </c:pt>
                <c:pt idx="1">
                  <c:v>20002652571.299999</c:v>
                </c:pt>
                <c:pt idx="2">
                  <c:v>80005579153.600006</c:v>
                </c:pt>
                <c:pt idx="3">
                  <c:v>320011712891.09998</c:v>
                </c:pt>
                <c:pt idx="4">
                  <c:v>1280024551451.6001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B5-6E48-B49C-B3A54A3075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327072"/>
        <c:axId val="1364262512"/>
      </c:scatterChart>
      <c:valAx>
        <c:axId val="136432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Tamanho do Vetor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262512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136426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QUantidade de atribuições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327072"/>
        <c:crosses val="autoZero"/>
        <c:crossBetween val="midCat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Comparação dos tipos de ordenamento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comparação!$B$1</c:f>
              <c:strCache>
                <c:ptCount val="1"/>
                <c:pt idx="0">
                  <c:v>bubble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comparação!$A$2:$A$6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</c:numCache>
            </c:numRef>
          </c:xVal>
          <c:yVal>
            <c:numRef>
              <c:f>comparação!$B$2:$B$6</c:f>
              <c:numCache>
                <c:formatCode>#,##0</c:formatCode>
                <c:ptCount val="5"/>
                <c:pt idx="0">
                  <c:v>12500804057</c:v>
                </c:pt>
                <c:pt idx="1">
                  <c:v>50005376488</c:v>
                </c:pt>
                <c:pt idx="2">
                  <c:v>200018469882</c:v>
                </c:pt>
                <c:pt idx="3">
                  <c:v>799900122888.56665</c:v>
                </c:pt>
                <c:pt idx="4">
                  <c:v>3200181389330.8999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41-DF4D-8C66-F8CD08E3AACC}"/>
            </c:ext>
          </c:extLst>
        </c:ser>
        <c:ser>
          <c:idx val="1"/>
          <c:order val="1"/>
          <c:tx>
            <c:strRef>
              <c:f>comparação!$C$1</c:f>
              <c:strCache>
                <c:ptCount val="1"/>
                <c:pt idx="0">
                  <c:v>insertion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comparação!$A$2:$A$6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</c:numCache>
            </c:numRef>
          </c:xVal>
          <c:yVal>
            <c:numRef>
              <c:f>comparação!$C$2:$C$6</c:f>
              <c:numCache>
                <c:formatCode>#,##0</c:formatCode>
                <c:ptCount val="5"/>
                <c:pt idx="0">
                  <c:v>2499498964</c:v>
                </c:pt>
                <c:pt idx="1">
                  <c:v>10003455881</c:v>
                </c:pt>
                <c:pt idx="2">
                  <c:v>39998391860</c:v>
                </c:pt>
                <c:pt idx="3">
                  <c:v>160002414205</c:v>
                </c:pt>
                <c:pt idx="4">
                  <c:v>640123779691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41-DF4D-8C66-F8CD08E3AACC}"/>
            </c:ext>
          </c:extLst>
        </c:ser>
        <c:ser>
          <c:idx val="2"/>
          <c:order val="2"/>
          <c:tx>
            <c:strRef>
              <c:f>comparação!$D$1</c:f>
              <c:strCache>
                <c:ptCount val="1"/>
                <c:pt idx="0">
                  <c:v>selection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comparação!$A$2:$A$6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</c:numCache>
            </c:numRef>
          </c:xVal>
          <c:yVal>
            <c:numRef>
              <c:f>comparação!$D$2:$D$6</c:f>
              <c:numCache>
                <c:formatCode>#,##0</c:formatCode>
                <c:ptCount val="5"/>
                <c:pt idx="0">
                  <c:v>5001256183</c:v>
                </c:pt>
                <c:pt idx="1">
                  <c:v>20002652536</c:v>
                </c:pt>
                <c:pt idx="2">
                  <c:v>80005579117</c:v>
                </c:pt>
                <c:pt idx="3">
                  <c:v>320011712852</c:v>
                </c:pt>
                <c:pt idx="4">
                  <c:v>1280024551410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A41-DF4D-8C66-F8CD08E3AA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075264"/>
        <c:axId val="604349487"/>
      </c:scatterChart>
      <c:valAx>
        <c:axId val="82075264"/>
        <c:scaling>
          <c:orientation val="minMax"/>
          <c:max val="1600000"/>
          <c:min val="1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Tamanho</a:t>
                </a:r>
                <a:r>
                  <a:rPr lang="en-GB" baseline="0"/>
                  <a:t> do Vetor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349487"/>
        <c:crosses val="autoZero"/>
        <c:crossBetween val="midCat"/>
      </c:valAx>
      <c:valAx>
        <c:axId val="60434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QUantidade</a:t>
                </a:r>
                <a:r>
                  <a:rPr lang="en-GB" baseline="0"/>
                  <a:t> de Trocas e Comparações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75264"/>
        <c:crosses val="autoZero"/>
        <c:crossBetween val="midCat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91588</xdr:colOff>
      <xdr:row>6</xdr:row>
      <xdr:rowOff>113595</xdr:rowOff>
    </xdr:from>
    <xdr:to>
      <xdr:col>3</xdr:col>
      <xdr:colOff>790223</xdr:colOff>
      <xdr:row>22</xdr:row>
      <xdr:rowOff>183174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B0FF25-BAC7-19BB-5AB8-539514A3AA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476860</xdr:colOff>
      <xdr:row>8</xdr:row>
      <xdr:rowOff>23568</xdr:rowOff>
    </xdr:from>
    <xdr:to>
      <xdr:col>12</xdr:col>
      <xdr:colOff>200879</xdr:colOff>
      <xdr:row>21</xdr:row>
      <xdr:rowOff>147393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551CAE96-5272-18D1-FEC4-35EA0F7737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446331</xdr:colOff>
      <xdr:row>8</xdr:row>
      <xdr:rowOff>60202</xdr:rowOff>
    </xdr:from>
    <xdr:to>
      <xdr:col>12</xdr:col>
      <xdr:colOff>170350</xdr:colOff>
      <xdr:row>21</xdr:row>
      <xdr:rowOff>184027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BFB9F49B-A5DB-C29D-B950-4D2A792C41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6</xdr:row>
      <xdr:rowOff>98424</xdr:rowOff>
    </xdr:from>
    <xdr:to>
      <xdr:col>5</xdr:col>
      <xdr:colOff>647700</xdr:colOff>
      <xdr:row>22</xdr:row>
      <xdr:rowOff>120723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0E6631-6686-6E06-2225-6D4465FE46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444501</xdr:colOff>
      <xdr:row>6</xdr:row>
      <xdr:rowOff>107042</xdr:rowOff>
    </xdr:from>
    <xdr:to>
      <xdr:col>12</xdr:col>
      <xdr:colOff>689429</xdr:colOff>
      <xdr:row>22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0DEF261-F333-A5F9-49E5-A818D764A6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43039</xdr:colOff>
      <xdr:row>6</xdr:row>
      <xdr:rowOff>69849</xdr:rowOff>
    </xdr:from>
    <xdr:to>
      <xdr:col>5</xdr:col>
      <xdr:colOff>543278</xdr:colOff>
      <xdr:row>25</xdr:row>
      <xdr:rowOff>21165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324DB6-EECF-FC06-B00A-4F3407D8BB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3527</xdr:colOff>
      <xdr:row>7</xdr:row>
      <xdr:rowOff>120650</xdr:rowOff>
    </xdr:from>
    <xdr:to>
      <xdr:col>11</xdr:col>
      <xdr:colOff>190500</xdr:colOff>
      <xdr:row>22</xdr:row>
      <xdr:rowOff>77612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2D63928-4019-944E-FCB7-3A6249CED1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119269</xdr:colOff>
      <xdr:row>7</xdr:row>
      <xdr:rowOff>6902</xdr:rowOff>
    </xdr:from>
    <xdr:to>
      <xdr:col>5</xdr:col>
      <xdr:colOff>355600</xdr:colOff>
      <xdr:row>32</xdr:row>
      <xdr:rowOff>96631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0A34CE-3E5D-2C9F-50F0-54560691F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366884-EEAC-AA4E-8DD3-112EE6B4BBFC}" name="Table1" displayName="Table1" ref="A1:E6" totalsRowShown="0" headerRowDxfId="19" dataDxfId="18">
  <autoFilter ref="A1:E6" xr:uid="{AC366884-EEAC-AA4E-8DD3-112EE6B4BBFC}"/>
  <tableColumns count="5">
    <tableColumn id="1" xr3:uid="{FDBCDEF2-C07E-E943-988F-A5A2114183C9}" name="tamanho do vetor" dataDxfId="17"/>
    <tableColumn id="2" xr3:uid="{A3F4653E-1666-B84E-BC43-F6B0845B24CF}" name="trocas" dataDxfId="16"/>
    <tableColumn id="3" xr3:uid="{AB843094-38E3-F648-8893-08EDA7A30D9A}" name="linear" dataDxfId="15"/>
    <tableColumn id="4" xr3:uid="{A1C07001-E6BD-214C-B7C4-51733944B8EA}" name="binaria" dataDxfId="14"/>
    <tableColumn id="5" xr3:uid="{C29B4973-96D0-E946-8AB2-E5C368B6C118}" name="Sort + Binaria" dataDxfId="13">
      <calculatedColumnFormula>Table1[[#This Row],[binaria]]+Table1[[#This Row],[trocas]]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1EC322-75CA-6A42-AEC2-AFB914E84ECF}" name="Table2" displayName="Table2" ref="A1:E6" totalsRowShown="0" dataDxfId="12">
  <autoFilter ref="A1:E6" xr:uid="{B51EC322-75CA-6A42-AEC2-AFB914E84ECF}"/>
  <tableColumns count="5">
    <tableColumn id="1" xr3:uid="{55177202-5D0E-1645-B0EF-F0AA23A6C32F}" name="tamanho do vetor" dataDxfId="11"/>
    <tableColumn id="2" xr3:uid="{736B6FB3-C233-6842-BF15-60367B451223}" name="trocas" dataDxfId="10"/>
    <tableColumn id="3" xr3:uid="{343AA112-90E9-BF40-A432-F257262E3F73}" name="linear" dataDxfId="9"/>
    <tableColumn id="4" xr3:uid="{46731F3C-85DC-D94C-A862-B5CF82BE2059}" name="binaria" dataDxfId="8"/>
    <tableColumn id="5" xr3:uid="{197C4A07-C4A1-2645-B5F9-2F2BCF87670A}" name="Sort + Binaria" dataDxfId="7">
      <calculatedColumnFormula>Table2[[#This Row],[binaria]]+Table2[[#This Row],[trocas]]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27085B-C2DF-AE48-B514-606398C2DC46}" name="Table3" displayName="Table3" ref="A1:F6" totalsRowShown="0" dataDxfId="6">
  <autoFilter ref="A1:F6" xr:uid="{9E27085B-C2DF-AE48-B514-606398C2DC46}"/>
  <tableColumns count="6">
    <tableColumn id="1" xr3:uid="{5394A92F-56B8-2C45-8EF0-68C41026A1FA}" name="tamanho do vetor" dataDxfId="5"/>
    <tableColumn id="2" xr3:uid="{04ACB5C3-2B8A-A244-9C36-812B929BF1BE}" name="trocas" dataDxfId="4"/>
    <tableColumn id="3" xr3:uid="{16B434ED-369B-AC4C-A6A0-F481FE613FCC}" name="linear" dataDxfId="3"/>
    <tableColumn id="4" xr3:uid="{AECA3D7D-7063-3747-A462-7BF2E269FF29}" name="binaria" dataDxfId="2"/>
    <tableColumn id="5" xr3:uid="{B2EA4F86-CE16-AA44-A802-5509FDC4FD37}" name="sort + binaria" dataDxfId="1">
      <calculatedColumnFormula>Table3[[#This Row],[binaria]]+Table3[[#This Row],[trocas]]</calculatedColumnFormula>
    </tableColumn>
    <tableColumn id="6" xr3:uid="{B1A17F4D-D321-5147-A15E-DCF99A42F3ED}" name="Economia com o sort" dataDxfId="0">
      <calculatedColumnFormula>Table3[[#This Row],[linear]]-Table3[[#This Row],[binaria]]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00D57-BD26-C74B-9C23-EBEA64AC593B}">
  <dimension ref="A1:J6"/>
  <sheetViews>
    <sheetView zoomScale="208" zoomScaleNormal="208" workbookViewId="0">
      <selection sqref="A1:E6"/>
    </sheetView>
  </sheetViews>
  <sheetFormatPr baseColWidth="10" defaultRowHeight="16" x14ac:dyDescent="0.2"/>
  <cols>
    <col min="1" max="1" width="16.6640625" customWidth="1"/>
    <col min="2" max="2" width="19.33203125" customWidth="1"/>
    <col min="5" max="5" width="16.83203125" bestFit="1" customWidth="1"/>
    <col min="8" max="8" width="15.33203125" bestFit="1" customWidth="1"/>
    <col min="9" max="9" width="9.83203125" bestFit="1" customWidth="1"/>
    <col min="10" max="10" width="16.83203125" bestFit="1" customWidth="1"/>
  </cols>
  <sheetData>
    <row r="1" spans="1:10" x14ac:dyDescent="0.2">
      <c r="A1" s="8" t="s">
        <v>3</v>
      </c>
      <c r="B1" s="8" t="s">
        <v>0</v>
      </c>
      <c r="C1" s="8" t="s">
        <v>1</v>
      </c>
      <c r="D1" s="8" t="s">
        <v>2</v>
      </c>
      <c r="E1" s="8" t="s">
        <v>15</v>
      </c>
      <c r="H1" s="21" t="s">
        <v>3</v>
      </c>
      <c r="I1" s="20" t="s">
        <v>1</v>
      </c>
      <c r="J1" s="19" t="s">
        <v>15</v>
      </c>
    </row>
    <row r="2" spans="1:10" x14ac:dyDescent="0.2">
      <c r="A2" s="4">
        <v>100000</v>
      </c>
      <c r="B2" s="5">
        <v>2499498964</v>
      </c>
      <c r="C2" s="7" t="s">
        <v>10</v>
      </c>
      <c r="D2" s="7">
        <v>33</v>
      </c>
      <c r="E2" s="7">
        <f>Table1[[#This Row],[binaria]]+Table1[[#This Row],[trocas]]</f>
        <v>2499498997</v>
      </c>
      <c r="H2" s="13">
        <v>100000</v>
      </c>
      <c r="I2" s="22" t="s">
        <v>10</v>
      </c>
      <c r="J2" s="9">
        <f>Table1[[#This Row],[binaria]]+Table1[[#This Row],[trocas]]</f>
        <v>2499498997</v>
      </c>
    </row>
    <row r="3" spans="1:10" x14ac:dyDescent="0.2">
      <c r="A3" s="4">
        <v>200000</v>
      </c>
      <c r="B3" s="5">
        <v>10003455881</v>
      </c>
      <c r="C3" s="7" t="s">
        <v>11</v>
      </c>
      <c r="D3" s="7">
        <v>35</v>
      </c>
      <c r="E3" s="7">
        <f>Table1[[#This Row],[binaria]]+Table1[[#This Row],[trocas]]</f>
        <v>10003455916</v>
      </c>
      <c r="H3" s="14">
        <v>200000</v>
      </c>
      <c r="I3" s="23" t="s">
        <v>11</v>
      </c>
      <c r="J3" s="10">
        <f>Table1[[#This Row],[binaria]]+Table1[[#This Row],[trocas]]</f>
        <v>10003455916</v>
      </c>
    </row>
    <row r="4" spans="1:10" x14ac:dyDescent="0.2">
      <c r="A4" s="4">
        <v>400000</v>
      </c>
      <c r="B4" s="5">
        <v>39998391860</v>
      </c>
      <c r="C4" s="7" t="s">
        <v>12</v>
      </c>
      <c r="D4" s="7">
        <v>37.1</v>
      </c>
      <c r="E4" s="7">
        <f>Table1[[#This Row],[binaria]]+Table1[[#This Row],[trocas]]</f>
        <v>39998391897.099998</v>
      </c>
      <c r="H4" s="13">
        <v>400000</v>
      </c>
      <c r="I4" s="22" t="s">
        <v>12</v>
      </c>
      <c r="J4" s="9">
        <f>Table1[[#This Row],[binaria]]+Table1[[#This Row],[trocas]]</f>
        <v>39998391897.099998</v>
      </c>
    </row>
    <row r="5" spans="1:10" x14ac:dyDescent="0.2">
      <c r="A5" s="4">
        <v>800000</v>
      </c>
      <c r="B5" s="5">
        <v>160002414205</v>
      </c>
      <c r="C5" s="7" t="s">
        <v>9</v>
      </c>
      <c r="D5" s="7">
        <v>39.299999999999997</v>
      </c>
      <c r="E5" s="7">
        <f>Table1[[#This Row],[binaria]]+Table1[[#This Row],[trocas]]</f>
        <v>160002414244.29999</v>
      </c>
      <c r="H5" s="14">
        <v>800000</v>
      </c>
      <c r="I5" s="23" t="s">
        <v>9</v>
      </c>
      <c r="J5" s="10">
        <f>Table1[[#This Row],[binaria]]+Table1[[#This Row],[trocas]]</f>
        <v>160002414244.29999</v>
      </c>
    </row>
    <row r="6" spans="1:10" x14ac:dyDescent="0.2">
      <c r="A6" s="4">
        <v>1600000</v>
      </c>
      <c r="B6" s="5">
        <v>640123779691</v>
      </c>
      <c r="C6" s="7" t="s">
        <v>8</v>
      </c>
      <c r="D6" s="7">
        <v>41</v>
      </c>
      <c r="E6" s="7">
        <f>Table1[[#This Row],[binaria]]+Table1[[#This Row],[trocas]]</f>
        <v>640123779732</v>
      </c>
      <c r="H6" s="13">
        <v>1600000</v>
      </c>
      <c r="I6" s="22" t="s">
        <v>8</v>
      </c>
      <c r="J6" s="9">
        <f>Table1[[#This Row],[binaria]]+Table1[[#This Row],[trocas]]</f>
        <v>640123779732</v>
      </c>
    </row>
  </sheetData>
  <pageMargins left="0.7" right="0.7" top="0.75" bottom="0.75" header="0.3" footer="0.3"/>
  <pageSetup paperSize="9" orientation="portrait" horizontalDpi="0" verticalDpi="0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C406A-672B-B04C-B4D3-B045B8DC8C11}">
  <dimension ref="A1:J6"/>
  <sheetViews>
    <sheetView zoomScale="140" zoomScaleNormal="140" workbookViewId="0">
      <selection sqref="A1:E6"/>
    </sheetView>
  </sheetViews>
  <sheetFormatPr baseColWidth="10" defaultRowHeight="16" x14ac:dyDescent="0.2"/>
  <cols>
    <col min="1" max="1" width="16.1640625" customWidth="1"/>
    <col min="2" max="2" width="16.83203125" bestFit="1" customWidth="1"/>
    <col min="3" max="3" width="11.6640625" bestFit="1" customWidth="1"/>
    <col min="4" max="4" width="11" bestFit="1" customWidth="1"/>
    <col min="5" max="5" width="18.33203125" customWidth="1"/>
    <col min="10" max="10" width="18.6640625" bestFit="1" customWidth="1"/>
  </cols>
  <sheetData>
    <row r="1" spans="1:10" x14ac:dyDescent="0.2">
      <c r="A1" t="s">
        <v>3</v>
      </c>
      <c r="B1" t="s">
        <v>0</v>
      </c>
      <c r="C1" t="s">
        <v>1</v>
      </c>
      <c r="D1" t="s">
        <v>2</v>
      </c>
      <c r="E1" t="s">
        <v>15</v>
      </c>
      <c r="H1" s="1" t="s">
        <v>3</v>
      </c>
      <c r="I1" s="2" t="s">
        <v>1</v>
      </c>
      <c r="J1" s="3" t="s">
        <v>15</v>
      </c>
    </row>
    <row r="2" spans="1:10" x14ac:dyDescent="0.2">
      <c r="A2" s="4">
        <v>100000</v>
      </c>
      <c r="B2" s="5">
        <v>12500804057</v>
      </c>
      <c r="C2" s="7">
        <v>96662.399999999994</v>
      </c>
      <c r="D2" s="7">
        <v>33.1</v>
      </c>
      <c r="E2" s="7">
        <f>Table2[[#This Row],[binaria]]+Table2[[#This Row],[trocas]]</f>
        <v>12500804090.1</v>
      </c>
      <c r="H2" s="13">
        <v>100000</v>
      </c>
      <c r="I2" s="11">
        <v>96662.399999999994</v>
      </c>
      <c r="J2" s="9">
        <f>Table2[[#This Row],[binaria]]+Table2[[#This Row],[trocas]]</f>
        <v>12500804090.1</v>
      </c>
    </row>
    <row r="3" spans="1:10" x14ac:dyDescent="0.2">
      <c r="A3" s="4">
        <v>200000</v>
      </c>
      <c r="B3" s="5">
        <v>50005376488</v>
      </c>
      <c r="C3" s="7" t="s">
        <v>14</v>
      </c>
      <c r="D3" s="7">
        <v>35.1</v>
      </c>
      <c r="E3" s="7">
        <f>Table2[[#This Row],[binaria]]+Table2[[#This Row],[trocas]]</f>
        <v>50005376523.099998</v>
      </c>
      <c r="H3" s="14">
        <v>200000</v>
      </c>
      <c r="I3" s="12" t="s">
        <v>14</v>
      </c>
      <c r="J3" s="10">
        <f>Table2[[#This Row],[binaria]]+Table2[[#This Row],[trocas]]</f>
        <v>50005376523.099998</v>
      </c>
    </row>
    <row r="4" spans="1:10" x14ac:dyDescent="0.2">
      <c r="A4" s="4">
        <v>400000</v>
      </c>
      <c r="B4" s="5">
        <v>200018469882</v>
      </c>
      <c r="C4" s="7" t="s">
        <v>13</v>
      </c>
      <c r="D4" s="7">
        <v>37.200000000000003</v>
      </c>
      <c r="E4" s="7">
        <f>Table2[[#This Row],[binaria]]+Table2[[#This Row],[trocas]]</f>
        <v>200018469919.20001</v>
      </c>
      <c r="H4" s="13">
        <v>400000</v>
      </c>
      <c r="I4" s="11" t="s">
        <v>13</v>
      </c>
      <c r="J4" s="9">
        <f>Table2[[#This Row],[binaria]]+Table2[[#This Row],[trocas]]</f>
        <v>200018469919.20001</v>
      </c>
    </row>
    <row r="5" spans="1:10" x14ac:dyDescent="0.2">
      <c r="A5" s="4">
        <v>800000</v>
      </c>
      <c r="B5" s="5">
        <f xml:space="preserve"> (800086040334 + 800537472415 + 799978225099 + 799387966087 + 800276624824 + 799804266864 + 799211555020 + 800941353327 + 799578878853 + 800184601975 + 799529716422 + 799532867946 + 800339917297 + 799771289356 + 800047973865 + 799291894591 + 800100211966 + 799225013740 + 799791895323 + 799936228219 + 799555518679 + 800131307422 + 800210713449 + 799826289280 + 799975054861 + 800246732061 + 800427811965 + 799526214289 + 800035829082 + 799514222046)/30</f>
        <v>799900122888.56665</v>
      </c>
      <c r="C5" s="7">
        <f>(800000 + 800000 + 800000 + 800000 + 800000 + 800000 + 800000 + 800000 + 800000 + 800000 + 800000 + 800000 + 800000 + 800000 + 800000 + 800000 + 800000 + 800000 + 800000 + 800000 + 800000 + 800000 + 800000 + 800000 + 800000 + 800000 + 50173 + 800000 + 800000 + 800000)/30</f>
        <v>775005.76666666672</v>
      </c>
      <c r="D5" s="7">
        <f>(38 + 40 + 40 + 40 + 38 + 40 + 40 + 38 + 40 + 40 + 40 + 40 + 40 + 40 + 40 + 38 + 38 + 40 + 38 + 38 + 38 + 40 + 40 + 38 + 40 + 35 + 40 + 40 + 40 + 40 )/30</f>
        <v>39.233333333333334</v>
      </c>
      <c r="E5" s="7">
        <f>Table2[[#This Row],[binaria]]+Table2[[#This Row],[trocas]]</f>
        <v>799900122927.79993</v>
      </c>
      <c r="H5" s="14">
        <v>800000</v>
      </c>
      <c r="I5" s="12">
        <f>(800000 + 800000 + 800000 + 800000 + 800000 + 800000 + 800000 + 800000 + 800000 + 800000 + 800000 + 800000 + 800000 + 800000 + 800000 + 800000 + 800000 + 800000 + 800000 + 800000 + 800000 + 800000 + 800000 + 800000 + 800000 + 800000 + 50173 + 800000 + 800000 + 800000)/30</f>
        <v>775005.76666666672</v>
      </c>
      <c r="J5" s="10">
        <f>Table2[[#This Row],[binaria]]+Table2[[#This Row],[trocas]]</f>
        <v>799900122927.79993</v>
      </c>
    </row>
    <row r="6" spans="1:10" x14ac:dyDescent="0.2">
      <c r="A6" s="4">
        <v>1600000</v>
      </c>
      <c r="B6" s="5">
        <f>(3202056218043 + 3200377003575 + 3199871264862 + 3199248043187 + 3200301794981 + 3199431448245 + 3199845698928 + 3199945745894 + 3199399641824 + 3201337033770)/10</f>
        <v>3200181389330.8999</v>
      </c>
      <c r="C6" s="7">
        <f>(1600000 + 1600000 + 1600000 + 1600000 + 49702 + 1600000 + 1600000 + 1600000 + 1600000 + 1600000)/10</f>
        <v>1444970.2</v>
      </c>
      <c r="D6" s="7">
        <f>(42 + 40 + 42 + 37 + 42 + 42 + 40 + 42 + 42 + 40)/10</f>
        <v>40.9</v>
      </c>
      <c r="E6" s="7">
        <f>Table2[[#This Row],[binaria]]+Table2[[#This Row],[trocas]]</f>
        <v>3200181389371.7998</v>
      </c>
      <c r="H6" s="13">
        <v>1600000</v>
      </c>
      <c r="I6" s="11">
        <f>(1600000 + 1600000 + 1600000 + 1600000 + 49702 + 1600000 + 1600000 + 1600000 + 1600000 + 1600000)/10</f>
        <v>1444970.2</v>
      </c>
      <c r="J6" s="9">
        <f>Table2[[#This Row],[binaria]]+Table2[[#This Row],[trocas]]</f>
        <v>3200181389371.7998</v>
      </c>
    </row>
  </sheetData>
  <pageMargins left="0.7" right="0.7" top="0.75" bottom="0.75" header="0.3" footer="0.3"/>
  <pageSetup paperSize="9" orientation="portrait" horizontalDpi="0" verticalDpi="0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3993-E8E9-BF4B-9731-C7A4D16B96C8}">
  <dimension ref="A1:J6"/>
  <sheetViews>
    <sheetView zoomScale="180" zoomScaleNormal="180" workbookViewId="0">
      <selection sqref="A1:E6"/>
    </sheetView>
  </sheetViews>
  <sheetFormatPr baseColWidth="10" defaultRowHeight="16" x14ac:dyDescent="0.2"/>
  <cols>
    <col min="1" max="1" width="17.6640625" customWidth="1"/>
    <col min="2" max="2" width="17.5" customWidth="1"/>
    <col min="5" max="5" width="17.83203125" customWidth="1"/>
    <col min="6" max="6" width="21" bestFit="1" customWidth="1"/>
    <col min="8" max="8" width="15.6640625" bestFit="1" customWidth="1"/>
    <col min="10" max="10" width="16.83203125" bestFit="1" customWidth="1"/>
  </cols>
  <sheetData>
    <row r="1" spans="1:10" x14ac:dyDescent="0.2">
      <c r="A1" t="s">
        <v>3</v>
      </c>
      <c r="B1" t="s">
        <v>0</v>
      </c>
      <c r="C1" t="s">
        <v>1</v>
      </c>
      <c r="D1" t="s">
        <v>2</v>
      </c>
      <c r="E1" t="s">
        <v>16</v>
      </c>
      <c r="F1" t="s">
        <v>17</v>
      </c>
      <c r="H1" s="1" t="s">
        <v>3</v>
      </c>
      <c r="I1" s="2" t="s">
        <v>1</v>
      </c>
      <c r="J1" s="3" t="s">
        <v>16</v>
      </c>
    </row>
    <row r="2" spans="1:10" x14ac:dyDescent="0.2">
      <c r="A2" s="4">
        <v>100000</v>
      </c>
      <c r="B2" s="5">
        <v>5001256183</v>
      </c>
      <c r="C2" s="6">
        <v>98342.399999999994</v>
      </c>
      <c r="D2" s="6">
        <v>33.4</v>
      </c>
      <c r="E2" s="6">
        <f>Table3[[#This Row],[binaria]]+Table3[[#This Row],[trocas]]</f>
        <v>5001256216.3999996</v>
      </c>
      <c r="F2" s="5">
        <f>Table3[[#This Row],[linear]]-Table3[[#This Row],[binaria]]</f>
        <v>98309</v>
      </c>
      <c r="H2" s="13">
        <v>100000</v>
      </c>
      <c r="I2" s="17">
        <v>98342.399999999994</v>
      </c>
      <c r="J2" s="15">
        <f>Table3[[#This Row],[binaria]]+Table3[[#This Row],[trocas]]</f>
        <v>5001256216.3999996</v>
      </c>
    </row>
    <row r="3" spans="1:10" x14ac:dyDescent="0.2">
      <c r="A3" s="4">
        <v>200000</v>
      </c>
      <c r="B3" s="5">
        <v>20002652536</v>
      </c>
      <c r="C3" s="6">
        <v>190017.9</v>
      </c>
      <c r="D3" s="6">
        <v>35.299999999999997</v>
      </c>
      <c r="E3" s="6">
        <f>Table3[[#This Row],[binaria]]+Table3[[#This Row],[trocas]]</f>
        <v>20002652571.299999</v>
      </c>
      <c r="F3" s="5">
        <f>Table3[[#This Row],[linear]]-Table3[[#This Row],[binaria]]</f>
        <v>189982.6</v>
      </c>
      <c r="H3" s="14">
        <v>200000</v>
      </c>
      <c r="I3" s="18">
        <v>190017.9</v>
      </c>
      <c r="J3" s="16">
        <f>Table3[[#This Row],[binaria]]+Table3[[#This Row],[trocas]]</f>
        <v>20002652571.299999</v>
      </c>
    </row>
    <row r="4" spans="1:10" x14ac:dyDescent="0.2">
      <c r="A4" s="4">
        <v>400000</v>
      </c>
      <c r="B4" s="5">
        <v>80005579117</v>
      </c>
      <c r="C4" s="6">
        <v>353340.6</v>
      </c>
      <c r="D4" s="6">
        <v>36.6</v>
      </c>
      <c r="E4" s="6">
        <f>Table3[[#This Row],[binaria]]+Table3[[#This Row],[trocas]]</f>
        <v>80005579153.600006</v>
      </c>
      <c r="F4" s="5">
        <f>Table3[[#This Row],[linear]]-Table3[[#This Row],[binaria]]</f>
        <v>353304</v>
      </c>
      <c r="H4" s="13">
        <v>400000</v>
      </c>
      <c r="I4" s="17">
        <v>353340.6</v>
      </c>
      <c r="J4" s="15">
        <f>Table3[[#This Row],[binaria]]+Table3[[#This Row],[trocas]]</f>
        <v>80005579153.600006</v>
      </c>
    </row>
    <row r="5" spans="1:10" x14ac:dyDescent="0.2">
      <c r="A5" s="4">
        <v>800000</v>
      </c>
      <c r="B5" s="5">
        <v>320011712852</v>
      </c>
      <c r="C5" s="6">
        <v>749984.7</v>
      </c>
      <c r="D5" s="6">
        <v>39.1</v>
      </c>
      <c r="E5" s="6">
        <f>Table3[[#This Row],[binaria]]+Table3[[#This Row],[trocas]]</f>
        <v>320011712891.09998</v>
      </c>
      <c r="F5" s="5">
        <f>Table3[[#This Row],[linear]]-Table3[[#This Row],[binaria]]</f>
        <v>749945.6</v>
      </c>
      <c r="H5" s="14">
        <v>800000</v>
      </c>
      <c r="I5" s="18" t="s">
        <v>7</v>
      </c>
      <c r="J5" s="16">
        <f>Table3[[#This Row],[binaria]]+Table3[[#This Row],[trocas]]</f>
        <v>320011712891.09998</v>
      </c>
    </row>
    <row r="6" spans="1:10" x14ac:dyDescent="0.2">
      <c r="A6" s="4">
        <v>1600000</v>
      </c>
      <c r="B6" s="5">
        <v>1280024551410</v>
      </c>
      <c r="C6" s="6">
        <v>1600000</v>
      </c>
      <c r="D6" s="6">
        <v>41.6</v>
      </c>
      <c r="E6" s="6">
        <f>Table3[[#This Row],[binaria]]+Table3[[#This Row],[trocas]]</f>
        <v>1280024551451.6001</v>
      </c>
      <c r="F6" s="5">
        <f>Table3[[#This Row],[linear]]-Table3[[#This Row],[binaria]]</f>
        <v>1599958.4</v>
      </c>
      <c r="H6" s="13">
        <v>1600000</v>
      </c>
      <c r="I6" s="17" t="s">
        <v>8</v>
      </c>
      <c r="J6" s="15">
        <f>Table3[[#This Row],[binaria]]+Table3[[#This Row],[trocas]]</f>
        <v>1280024551451.6001</v>
      </c>
    </row>
  </sheetData>
  <pageMargins left="0.7" right="0.7" top="0.75" bottom="0.75" header="0.3" footer="0.3"/>
  <pageSetup paperSize="9" orientation="portrait" horizontalDpi="0" verticalDpi="0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5473F-CDBE-DA42-893A-52299A085F15}">
  <dimension ref="A1:D6"/>
  <sheetViews>
    <sheetView tabSelected="1" zoomScale="150" zoomScaleNormal="92" workbookViewId="0">
      <selection sqref="A1:D6"/>
    </sheetView>
  </sheetViews>
  <sheetFormatPr baseColWidth="10" defaultRowHeight="16" x14ac:dyDescent="0.2"/>
  <cols>
    <col min="1" max="1" width="15.1640625" bestFit="1" customWidth="1"/>
    <col min="2" max="2" width="16.33203125" bestFit="1" customWidth="1"/>
    <col min="3" max="3" width="14.6640625" bestFit="1" customWidth="1"/>
    <col min="4" max="4" width="16.33203125" bestFit="1" customWidth="1"/>
  </cols>
  <sheetData>
    <row r="1" spans="1:4" x14ac:dyDescent="0.2">
      <c r="A1" s="24" t="s">
        <v>3</v>
      </c>
      <c r="B1" s="24" t="s">
        <v>4</v>
      </c>
      <c r="C1" s="24" t="s">
        <v>5</v>
      </c>
      <c r="D1" s="24" t="s">
        <v>6</v>
      </c>
    </row>
    <row r="2" spans="1:4" x14ac:dyDescent="0.2">
      <c r="A2" s="24">
        <v>100000</v>
      </c>
      <c r="B2" s="25" cm="1">
        <f t="array" ref="B2:B6">bubbleSort!B2:B6</f>
        <v>12500804057</v>
      </c>
      <c r="C2" s="25" cm="1">
        <f t="array" ref="C2:C6">Table1[trocas]</f>
        <v>2499498964</v>
      </c>
      <c r="D2" s="25" cm="1">
        <f t="array" ref="D2:D6">Table3[trocas]</f>
        <v>5001256183</v>
      </c>
    </row>
    <row r="3" spans="1:4" x14ac:dyDescent="0.2">
      <c r="A3" s="24">
        <v>200000</v>
      </c>
      <c r="B3" s="25">
        <v>50005376488</v>
      </c>
      <c r="C3" s="25">
        <v>10003455881</v>
      </c>
      <c r="D3" s="25">
        <v>20002652536</v>
      </c>
    </row>
    <row r="4" spans="1:4" x14ac:dyDescent="0.2">
      <c r="A4" s="24">
        <v>400000</v>
      </c>
      <c r="B4" s="25">
        <v>200018469882</v>
      </c>
      <c r="C4" s="25">
        <v>39998391860</v>
      </c>
      <c r="D4" s="25">
        <v>80005579117</v>
      </c>
    </row>
    <row r="5" spans="1:4" x14ac:dyDescent="0.2">
      <c r="A5" s="24">
        <v>800000</v>
      </c>
      <c r="B5" s="25">
        <v>799900122888.56665</v>
      </c>
      <c r="C5" s="25">
        <v>160002414205</v>
      </c>
      <c r="D5" s="25">
        <v>320011712852</v>
      </c>
    </row>
    <row r="6" spans="1:4" x14ac:dyDescent="0.2">
      <c r="A6" s="24">
        <v>1600000</v>
      </c>
      <c r="B6" s="25">
        <v>3200181389330.8999</v>
      </c>
      <c r="C6" s="25">
        <v>640123779691</v>
      </c>
      <c r="D6" s="25">
        <v>1280024551410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InsertionSort</vt:lpstr>
      <vt:lpstr>bubbleSort</vt:lpstr>
      <vt:lpstr>selectionSort</vt:lpstr>
      <vt:lpstr>comparação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TOKUGI DE ALBUQUERQUE MASSUDA</dc:creator>
  <cp:lastModifiedBy>TIAGO TOKUGI DE ALBUQUERQUE MASSUDA</cp:lastModifiedBy>
  <dcterms:created xsi:type="dcterms:W3CDTF">2025-04-02T15:09:53Z</dcterms:created>
  <dcterms:modified xsi:type="dcterms:W3CDTF">2025-04-04T23:10:52Z</dcterms:modified>
</cp:coreProperties>
</file>