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filterPrivacy="1"/>
  <xr:revisionPtr revIDLastSave="0" documentId="13_ncr:1_{730BD4F1-1369-224D-9965-32F46597735A}" xr6:coauthVersionLast="47" xr6:coauthVersionMax="47" xr10:uidLastSave="{00000000-0000-0000-0000-000000000000}"/>
  <bookViews>
    <workbookView xWindow="0" yWindow="500" windowWidth="22660" windowHeight="13920" tabRatio="643" xr2:uid="{00000000-000D-0000-FFFF-FFFF00000000}"/>
  </bookViews>
  <sheets>
    <sheet name="43" sheetId="21" r:id="rId1"/>
    <sheet name="①勤務表(計算式あり)" sheetId="9" r:id="rId2"/>
    <sheet name="②領収書（学生アルバイト代）計算式あり" sheetId="10" r:id="rId3"/>
    <sheet name="①勤務表(計算式無し)" sheetId="14" r:id="rId4"/>
    <sheet name="②領収書（学生アルバイト代）計算式無し" sheetId="15" r:id="rId5"/>
  </sheets>
  <definedNames>
    <definedName name="_xlnm.Print_Area" localSheetId="1">'①勤務表(計算式あり)'!$A$2:$P$50</definedName>
    <definedName name="_xlnm.Print_Area" localSheetId="3">'①勤務表(計算式無し)'!$A$2:$P$50</definedName>
    <definedName name="_xlnm.Print_Area" localSheetId="2">'②領収書（学生アルバイト代）計算式あり'!$A$4:$V$35</definedName>
    <definedName name="_xlnm.Print_Area" localSheetId="4">'②領収書（学生アルバイト代）計算式無し'!$A$4:$V$35</definedName>
    <definedName name="_xlnm.Print_Area" localSheetId="0">'43'!$A$2:$P$50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7" i="21" l="1"/>
  <c r="P38" i="21" s="1"/>
  <c r="J36" i="21"/>
  <c r="F36" i="21"/>
  <c r="H36" i="21" s="1"/>
  <c r="J35" i="21"/>
  <c r="F35" i="21"/>
  <c r="H35" i="21" s="1"/>
  <c r="J34" i="21"/>
  <c r="F34" i="21"/>
  <c r="H34" i="21" s="1"/>
  <c r="J33" i="21"/>
  <c r="F33" i="21"/>
  <c r="H33" i="21" s="1"/>
  <c r="J32" i="21"/>
  <c r="F32" i="21"/>
  <c r="H32" i="21" s="1"/>
  <c r="J31" i="21"/>
  <c r="F31" i="21"/>
  <c r="H31" i="21" s="1"/>
  <c r="J30" i="21"/>
  <c r="F30" i="21"/>
  <c r="H30" i="21" s="1"/>
  <c r="J29" i="21"/>
  <c r="F29" i="21"/>
  <c r="H29" i="21" s="1"/>
  <c r="J28" i="21"/>
  <c r="F28" i="21"/>
  <c r="H28" i="21" s="1"/>
  <c r="J27" i="21"/>
  <c r="F27" i="21"/>
  <c r="H27" i="21" s="1"/>
  <c r="J26" i="21"/>
  <c r="F26" i="21"/>
  <c r="H26" i="21" s="1"/>
  <c r="J25" i="21"/>
  <c r="F25" i="21"/>
  <c r="H25" i="21" s="1"/>
  <c r="J24" i="21"/>
  <c r="F24" i="21"/>
  <c r="H24" i="21" s="1"/>
  <c r="J23" i="21"/>
  <c r="F23" i="21"/>
  <c r="H23" i="21" s="1"/>
  <c r="J22" i="21"/>
  <c r="F22" i="21"/>
  <c r="H22" i="21" s="1"/>
  <c r="J21" i="21"/>
  <c r="F21" i="21"/>
  <c r="H21" i="21" s="1"/>
  <c r="J20" i="21"/>
  <c r="F20" i="21"/>
  <c r="H20" i="21" s="1"/>
  <c r="J19" i="21"/>
  <c r="F19" i="21"/>
  <c r="H19" i="21" s="1"/>
  <c r="J18" i="21"/>
  <c r="F18" i="21"/>
  <c r="H18" i="21" s="1"/>
  <c r="J17" i="21"/>
  <c r="F17" i="21"/>
  <c r="H17" i="21" s="1"/>
  <c r="J16" i="21"/>
  <c r="F16" i="21"/>
  <c r="H16" i="21" s="1"/>
  <c r="J15" i="21"/>
  <c r="F15" i="21"/>
  <c r="H15" i="21" s="1"/>
  <c r="J14" i="21"/>
  <c r="F14" i="21"/>
  <c r="H14" i="21" s="1"/>
  <c r="J13" i="21"/>
  <c r="F13" i="21"/>
  <c r="H13" i="21" s="1"/>
  <c r="J12" i="21"/>
  <c r="F12" i="21"/>
  <c r="H12" i="21" s="1"/>
  <c r="J11" i="21"/>
  <c r="F11" i="21"/>
  <c r="H11" i="21" s="1"/>
  <c r="J10" i="21"/>
  <c r="F10" i="21"/>
  <c r="H10" i="21" s="1"/>
  <c r="J9" i="21"/>
  <c r="F9" i="21"/>
  <c r="H9" i="21" s="1"/>
  <c r="J8" i="21"/>
  <c r="F8" i="21"/>
  <c r="H8" i="21" s="1"/>
  <c r="J7" i="21"/>
  <c r="F7" i="21"/>
  <c r="H7" i="21" s="1"/>
  <c r="A7" i="21"/>
  <c r="A8" i="21" s="1"/>
  <c r="J6" i="21"/>
  <c r="F6" i="21"/>
  <c r="B6" i="21"/>
  <c r="D2" i="21"/>
  <c r="F37" i="21" l="1"/>
  <c r="F38" i="21" s="1"/>
  <c r="F39" i="21" s="1"/>
  <c r="J37" i="21"/>
  <c r="J38" i="21" s="1"/>
  <c r="J39" i="21" s="1"/>
  <c r="A9" i="21"/>
  <c r="B8" i="21"/>
  <c r="H6" i="21"/>
  <c r="H37" i="21" s="1"/>
  <c r="H38" i="21" s="1"/>
  <c r="H39" i="21" s="1"/>
  <c r="B7" i="21"/>
  <c r="J32" i="9"/>
  <c r="M38" i="21" l="1"/>
  <c r="N41" i="21" s="1"/>
  <c r="A10" i="21"/>
  <c r="B9" i="21"/>
  <c r="S24" i="10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3" i="9"/>
  <c r="J34" i="9"/>
  <c r="J35" i="9"/>
  <c r="J36" i="9"/>
  <c r="J6" i="9"/>
  <c r="F36" i="9"/>
  <c r="H36" i="9" s="1"/>
  <c r="F35" i="9"/>
  <c r="H35" i="9" s="1"/>
  <c r="F34" i="9"/>
  <c r="H34" i="9" s="1"/>
  <c r="F33" i="9"/>
  <c r="H33" i="9" s="1"/>
  <c r="F32" i="9"/>
  <c r="H32" i="9" s="1"/>
  <c r="F31" i="9"/>
  <c r="H31" i="9" s="1"/>
  <c r="F30" i="9"/>
  <c r="H30" i="9" s="1"/>
  <c r="F29" i="9"/>
  <c r="H29" i="9" s="1"/>
  <c r="F28" i="9"/>
  <c r="H28" i="9" s="1"/>
  <c r="F27" i="9"/>
  <c r="H27" i="9" s="1"/>
  <c r="F26" i="9"/>
  <c r="H26" i="9" s="1"/>
  <c r="F25" i="9"/>
  <c r="H25" i="9" s="1"/>
  <c r="F24" i="9"/>
  <c r="H24" i="9" s="1"/>
  <c r="F23" i="9"/>
  <c r="H23" i="9" s="1"/>
  <c r="F22" i="9"/>
  <c r="H22" i="9" s="1"/>
  <c r="F21" i="9"/>
  <c r="H21" i="9" s="1"/>
  <c r="F20" i="9"/>
  <c r="H20" i="9" s="1"/>
  <c r="F19" i="9"/>
  <c r="H19" i="9" s="1"/>
  <c r="F18" i="9"/>
  <c r="H18" i="9" s="1"/>
  <c r="F17" i="9"/>
  <c r="H17" i="9" s="1"/>
  <c r="F16" i="9"/>
  <c r="H16" i="9" s="1"/>
  <c r="F15" i="9"/>
  <c r="H15" i="9" s="1"/>
  <c r="F14" i="9"/>
  <c r="H14" i="9" s="1"/>
  <c r="F13" i="9"/>
  <c r="H13" i="9" s="1"/>
  <c r="F12" i="9"/>
  <c r="H12" i="9" s="1"/>
  <c r="F11" i="9"/>
  <c r="H11" i="9" s="1"/>
  <c r="F10" i="9"/>
  <c r="H10" i="9" s="1"/>
  <c r="F9" i="9"/>
  <c r="H9" i="9" s="1"/>
  <c r="F8" i="9"/>
  <c r="H8" i="9" s="1"/>
  <c r="F7" i="9"/>
  <c r="H7" i="9" s="1"/>
  <c r="F6" i="9"/>
  <c r="H6" i="9" s="1"/>
  <c r="A11" i="21" l="1"/>
  <c r="B10" i="21"/>
  <c r="J37" i="9"/>
  <c r="J38" i="9" s="1"/>
  <c r="J39" i="9" s="1"/>
  <c r="F37" i="9"/>
  <c r="F38" i="9" s="1"/>
  <c r="E21" i="10"/>
  <c r="K21" i="10" s="1"/>
  <c r="M13" i="10"/>
  <c r="N12" i="10"/>
  <c r="A12" i="21" l="1"/>
  <c r="B11" i="21"/>
  <c r="F39" i="9"/>
  <c r="A7" i="9"/>
  <c r="B6" i="9"/>
  <c r="H37" i="9" s="1"/>
  <c r="H38" i="9" s="1"/>
  <c r="H39" i="9" s="1"/>
  <c r="D2" i="9"/>
  <c r="A13" i="21" l="1"/>
  <c r="B12" i="21"/>
  <c r="M38" i="9"/>
  <c r="A8" i="9"/>
  <c r="A9" i="9" s="1"/>
  <c r="B7" i="9"/>
  <c r="P37" i="9"/>
  <c r="P38" i="9" s="1"/>
  <c r="A14" i="21" l="1"/>
  <c r="B13" i="21"/>
  <c r="N41" i="9"/>
  <c r="D17" i="10" s="1"/>
  <c r="B8" i="9"/>
  <c r="A10" i="9"/>
  <c r="B9" i="9"/>
  <c r="A15" i="21" l="1"/>
  <c r="B14" i="21"/>
  <c r="P22" i="10"/>
  <c r="A11" i="9"/>
  <c r="B10" i="9"/>
  <c r="A16" i="21" l="1"/>
  <c r="B15" i="21"/>
  <c r="A12" i="9"/>
  <c r="B11" i="9"/>
  <c r="A17" i="21" l="1"/>
  <c r="B16" i="21"/>
  <c r="A13" i="9"/>
  <c r="B12" i="9"/>
  <c r="A18" i="21" l="1"/>
  <c r="B17" i="21"/>
  <c r="A14" i="9"/>
  <c r="B13" i="9"/>
  <c r="A19" i="21" l="1"/>
  <c r="B18" i="21"/>
  <c r="A15" i="9"/>
  <c r="B14" i="9"/>
  <c r="A20" i="21" l="1"/>
  <c r="B19" i="21"/>
  <c r="A16" i="9"/>
  <c r="B15" i="9"/>
  <c r="A21" i="21" l="1"/>
  <c r="B20" i="21"/>
  <c r="A17" i="9"/>
  <c r="B16" i="9"/>
  <c r="A22" i="21" l="1"/>
  <c r="B21" i="21"/>
  <c r="A18" i="9"/>
  <c r="B17" i="9"/>
  <c r="A23" i="21" l="1"/>
  <c r="B22" i="21"/>
  <c r="A19" i="9"/>
  <c r="B18" i="9"/>
  <c r="A24" i="21" l="1"/>
  <c r="B23" i="21"/>
  <c r="A20" i="9"/>
  <c r="B19" i="9"/>
  <c r="A25" i="21" l="1"/>
  <c r="B24" i="21"/>
  <c r="A21" i="9"/>
  <c r="B20" i="9"/>
  <c r="A26" i="21" l="1"/>
  <c r="B25" i="21"/>
  <c r="A22" i="9"/>
  <c r="B21" i="9"/>
  <c r="A27" i="21" l="1"/>
  <c r="B26" i="21"/>
  <c r="A23" i="9"/>
  <c r="B22" i="9"/>
  <c r="A28" i="21" l="1"/>
  <c r="B27" i="21"/>
  <c r="A24" i="9"/>
  <c r="B23" i="9"/>
  <c r="A29" i="21" l="1"/>
  <c r="B28" i="21"/>
  <c r="A25" i="9"/>
  <c r="B24" i="9"/>
  <c r="A30" i="21" l="1"/>
  <c r="B29" i="21"/>
  <c r="A26" i="9"/>
  <c r="B25" i="9"/>
  <c r="A31" i="21" l="1"/>
  <c r="B30" i="21"/>
  <c r="A27" i="9"/>
  <c r="B26" i="9"/>
  <c r="A32" i="21" l="1"/>
  <c r="B31" i="21"/>
  <c r="A28" i="9"/>
  <c r="B27" i="9"/>
  <c r="A33" i="21" l="1"/>
  <c r="B32" i="21"/>
  <c r="A29" i="9"/>
  <c r="B28" i="9"/>
  <c r="A34" i="21" l="1"/>
  <c r="B33" i="21"/>
  <c r="A30" i="9"/>
  <c r="B29" i="9"/>
  <c r="A35" i="21" l="1"/>
  <c r="B34" i="21"/>
  <c r="A31" i="9"/>
  <c r="B30" i="9"/>
  <c r="A36" i="21" l="1"/>
  <c r="B36" i="21" s="1"/>
  <c r="B35" i="21"/>
  <c r="A32" i="9"/>
  <c r="B31" i="9"/>
  <c r="A33" i="9" l="1"/>
  <c r="B32" i="9"/>
  <c r="A34" i="9" l="1"/>
  <c r="B33" i="9"/>
  <c r="A35" i="9" l="1"/>
  <c r="B34" i="9"/>
  <c r="A36" i="9" l="1"/>
  <c r="B36" i="9" s="1"/>
  <c r="B3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43DEE285-64A3-4187-8DEA-6549B7AA522E}">
      <text>
        <r>
          <rPr>
            <b/>
            <sz val="12"/>
            <color indexed="12"/>
            <rFont val="MS P ゴシック"/>
            <family val="3"/>
            <charset val="128"/>
          </rPr>
          <t>研究者が立替支払時は、領収書も提出してください。
大学から支払う場合は領収書の提出は不要です。</t>
        </r>
      </text>
    </comment>
    <comment ref="N4" authorId="0" shapeId="0" xr:uid="{C593B72F-ABB3-49EB-BA8D-B00F85921409}">
      <text>
        <r>
          <rPr>
            <b/>
            <sz val="9"/>
            <color indexed="81"/>
            <rFont val="MS P ゴシック"/>
            <family val="3"/>
            <charset val="128"/>
          </rPr>
          <t>【時給】
＜2019年10月1日以降＞
・学部生：1,020円
・大学院生：1,020～1,100円</t>
        </r>
      </text>
    </comment>
    <comment ref="P4" authorId="0" shapeId="0" xr:uid="{890809E6-5E2C-4469-B127-151CE0B4A1F8}">
      <text>
        <r>
          <rPr>
            <b/>
            <sz val="9"/>
            <color indexed="81"/>
            <rFont val="ＭＳ Ｐゴシック"/>
            <family val="3"/>
            <charset val="128"/>
          </rPr>
          <t>支給する場合のみ記入
【注意】
（入力金額＝片道）
（交通費＝入力金額×２×勤務日数）</t>
        </r>
      </text>
    </comment>
    <comment ref="E5" authorId="0" shapeId="0" xr:uid="{B0B1EA74-325D-427A-80D8-C270374E4EBC}">
      <text>
        <r>
          <rPr>
            <b/>
            <sz val="10"/>
            <color indexed="81"/>
            <rFont val="MS P ゴシック"/>
            <family val="3"/>
            <charset val="128"/>
          </rPr>
          <t>始業時刻、終業時刻：
時刻（1:00:00～29:00:00）を入力してください
※1:00:00～5:00:00は早朝時間帯
※22:00:00～29:00:00は深夜時間帯
※※24時をまたぐ勤務の場合、終了時刻を、
　　午前1時であれば25時、午前2時であれば26時のように入力してください</t>
        </r>
      </text>
    </comment>
    <comment ref="J5" authorId="0" shapeId="0" xr:uid="{59432928-B032-4129-BAE8-633351E0306A}">
      <text>
        <r>
          <rPr>
            <b/>
            <sz val="9"/>
            <color indexed="81"/>
            <rFont val="MS P ゴシック"/>
            <family val="3"/>
            <charset val="128"/>
          </rPr>
          <t>・実働時間
・早朝深夜
・残業時間
これらの欄には入力はしないでください。</t>
        </r>
      </text>
    </comment>
    <comment ref="P5" authorId="0" shapeId="0" xr:uid="{583E4EB7-3C5F-458C-B498-CF3225718282}">
      <text>
        <r>
          <rPr>
            <b/>
            <sz val="9"/>
            <color indexed="81"/>
            <rFont val="ＭＳ Ｐゴシック"/>
            <family val="3"/>
            <charset val="128"/>
          </rPr>
          <t>勤務日のうち
交通費の支給が有る日に” 1 ”（半角数字のイチ）を
入力してください。</t>
        </r>
      </text>
    </comment>
    <comment ref="A6" authorId="0" shapeId="0" xr:uid="{47721390-43F8-4A70-B0F4-8C4BC4E96A60}">
      <text>
        <r>
          <rPr>
            <b/>
            <sz val="9"/>
            <color indexed="81"/>
            <rFont val="ＭＳ Ｐゴシック"/>
            <family val="3"/>
            <charset val="128"/>
          </rPr>
          <t>このセルを入力すれば他の勤務日と曜日、タイトルの年月が表示されます。（入力例：2021/4/1）</t>
        </r>
      </text>
    </comment>
    <comment ref="J37" authorId="0" shapeId="0" xr:uid="{DDC14761-6B19-4841-BE32-903FE2BE8331}">
      <text>
        <r>
          <rPr>
            <b/>
            <sz val="9"/>
            <color indexed="81"/>
            <rFont val="MS P ゴシック"/>
            <family val="3"/>
            <charset val="128"/>
          </rPr>
          <t>各割増率は以下のとおりに設定されています。　
・早朝深夜時間…早朝1～5時/深夜22～29時の時間帯　→時給の「0.25倍」を割増支給
・残業時間…8h以上の勤務　→時給の「0.25倍」を支給
※早朝深夜かつ残業の場合、早朝深夜時間と残業時間それぞれに時間が表示される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64CB72F3-10F0-4BC2-81E2-F4D0B33E9769}">
      <text>
        <r>
          <rPr>
            <b/>
            <sz val="12"/>
            <color indexed="12"/>
            <rFont val="MS P ゴシック"/>
            <family val="3"/>
            <charset val="128"/>
          </rPr>
          <t>研究者が立替支払時は、領収書も提出してください。
大学から支払う場合は領収書の提出は不要です。</t>
        </r>
      </text>
    </comment>
    <comment ref="N4" authorId="0" shapeId="0" xr:uid="{C3AC5B67-16F8-4610-88BE-29373201C855}">
      <text>
        <r>
          <rPr>
            <b/>
            <sz val="9"/>
            <color indexed="81"/>
            <rFont val="MS P ゴシック"/>
            <family val="3"/>
            <charset val="128"/>
          </rPr>
          <t>【時給】
＜2019年10月1日以降＞
・学部生：1,020円
・大学院生：1,020～1,100円</t>
        </r>
      </text>
    </comment>
    <comment ref="P4" authorId="0" shapeId="0" xr:uid="{F6B5A3FD-1C26-4C4E-9E94-348682AFED9E}">
      <text>
        <r>
          <rPr>
            <b/>
            <sz val="9"/>
            <color indexed="81"/>
            <rFont val="ＭＳ Ｐゴシック"/>
            <family val="3"/>
            <charset val="128"/>
          </rPr>
          <t>支給する場合のみ記入
【注意】
（入力金額＝片道）
（交通費＝入力金額×２×勤務日数）</t>
        </r>
      </text>
    </comment>
    <comment ref="E5" authorId="0" shapeId="0" xr:uid="{E06C002E-42B7-4274-A895-D7DC9F657A5B}">
      <text>
        <r>
          <rPr>
            <b/>
            <sz val="10"/>
            <color indexed="81"/>
            <rFont val="MS P ゴシック"/>
            <family val="3"/>
            <charset val="128"/>
          </rPr>
          <t>始業時刻、終業時刻：
時刻（1:00:00～29:00:00）を入力してください
※1:00:00～5:00:00は早朝時間帯
※22:00:00～29:00:00は深夜時間帯
※※24時をまたぐ勤務の場合、終了時刻を、
　　午前1時であれば25時、午前2時であれば26時のように入力してください</t>
        </r>
      </text>
    </comment>
    <comment ref="J5" authorId="0" shapeId="0" xr:uid="{79577C9D-7597-442D-BD6A-6E6E34FB9181}">
      <text>
        <r>
          <rPr>
            <b/>
            <sz val="9"/>
            <color indexed="81"/>
            <rFont val="MS P ゴシック"/>
            <family val="3"/>
            <charset val="128"/>
          </rPr>
          <t>・実働時間
・早朝深夜
・残業時間
これらの欄には入力はしないでください。</t>
        </r>
      </text>
    </comment>
    <comment ref="P5" authorId="0" shapeId="0" xr:uid="{B178D552-D4C1-468D-9761-E4100B64A1C4}">
      <text>
        <r>
          <rPr>
            <b/>
            <sz val="9"/>
            <color indexed="81"/>
            <rFont val="ＭＳ Ｐゴシック"/>
            <family val="3"/>
            <charset val="128"/>
          </rPr>
          <t>勤務日のうち
交通費の支給が有る日に” 1 ”（半角数字のイチ）を
入力してください。</t>
        </r>
      </text>
    </comment>
    <comment ref="A6" authorId="0" shapeId="0" xr:uid="{6C336EB0-6B2B-4E5F-9F98-39335CE5D328}">
      <text>
        <r>
          <rPr>
            <b/>
            <sz val="9"/>
            <color indexed="81"/>
            <rFont val="ＭＳ Ｐゴシック"/>
            <family val="3"/>
            <charset val="128"/>
          </rPr>
          <t>このセルを入力すれば他の勤務日と曜日、タイトルの年月が表示されます。（入力例：2021/4/1）</t>
        </r>
      </text>
    </comment>
    <comment ref="J37" authorId="0" shapeId="0" xr:uid="{F81B0985-E67E-467F-9B49-B60745660878}">
      <text>
        <r>
          <rPr>
            <b/>
            <sz val="9"/>
            <color indexed="81"/>
            <rFont val="MS P ゴシック"/>
            <family val="3"/>
            <charset val="128"/>
          </rPr>
          <t>各割増率は以下のとおりに設定されています。　
・早朝深夜時間…早朝1～5時/深夜22～29時の時間帯　→時給の「0.25倍」を割増支給
・残業時間…8h以上の勤務　→時給の「0.25倍」を支給
※早朝深夜かつ残業の場合、早朝深夜時間と残業時間それぞれに時間が表示される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E7253773-9C6E-488D-94C2-BDEF68868EDB}">
      <text>
        <r>
          <rPr>
            <b/>
            <sz val="10"/>
            <color indexed="12"/>
            <rFont val="MS P ゴシック"/>
            <family val="3"/>
            <charset val="128"/>
          </rPr>
          <t>研究者が立替支払時は、領収書も提出してください。
大学から支払う場合は領収書の提出は不要です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2" authorId="0" shapeId="0" xr:uid="{BF5F325C-B460-49FF-BE67-FADFA6A5F916}">
      <text>
        <r>
          <rPr>
            <b/>
            <sz val="12"/>
            <color indexed="12"/>
            <rFont val="MS P ゴシック"/>
            <family val="3"/>
            <charset val="128"/>
          </rPr>
          <t>研究者が立替支払時は、領収書も提出してください。
大学から支払う場合は領収書の提出は不要です。</t>
        </r>
      </text>
    </comment>
    <comment ref="N4" authorId="0" shapeId="0" xr:uid="{9DF4FA31-5162-430C-AEBC-EA6488025A4C}">
      <text>
        <r>
          <rPr>
            <b/>
            <sz val="9"/>
            <color indexed="81"/>
            <rFont val="MS P ゴシック"/>
            <family val="3"/>
            <charset val="128"/>
          </rPr>
          <t>【時給】
＜2019年10月1日以降＞
・学部生：1,020円
・大学院生：1,020～1,100円</t>
        </r>
      </text>
    </comment>
    <comment ref="P4" authorId="0" shapeId="0" xr:uid="{B1CEC5DF-BA19-4813-BAEA-7B4BCBD1E104}">
      <text>
        <r>
          <rPr>
            <b/>
            <sz val="9"/>
            <color indexed="81"/>
            <rFont val="ＭＳ Ｐゴシック"/>
            <family val="3"/>
            <charset val="128"/>
          </rPr>
          <t>支給する場合のみ記入</t>
        </r>
      </text>
    </comment>
    <comment ref="J5" authorId="0" shapeId="0" xr:uid="{379AD4A6-A8CC-4D63-A09D-F93BBED6BDBC}">
      <text>
        <r>
          <rPr>
            <b/>
            <sz val="9"/>
            <color indexed="81"/>
            <rFont val="MS P ゴシック"/>
            <family val="3"/>
            <charset val="128"/>
          </rPr>
          <t>労働基準法による各割増率は以下のとおりです。　
・早朝深夜時間…早朝1～5時/深夜22～29時の時間帯　→時給の「0.25倍」を割増支給
・残業時間…8h以上の勤務　→時給の「0.25倍」を支給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5E6F9F83-22E7-4A58-BCC3-414B621E59A7}">
      <text>
        <r>
          <rPr>
            <b/>
            <sz val="10"/>
            <color indexed="12"/>
            <rFont val="MS P ゴシック"/>
            <family val="3"/>
            <charset val="128"/>
          </rPr>
          <t>研究者が立替支払時は、領収書も提出してください。
大学から支払う場合は領収書の提出は不要です</t>
        </r>
      </text>
    </comment>
    <comment ref="S24" authorId="0" shapeId="0" xr:uid="{361AB676-E349-4F3B-9A33-5E93BE4ED9F2}">
      <text>
        <r>
          <rPr>
            <b/>
            <sz val="9"/>
            <color indexed="81"/>
            <rFont val="MS P ゴシック"/>
            <family val="3"/>
            <charset val="128"/>
          </rPr>
          <t>【時給】
＜2019年10月1日以降＞
・学部生：1,020円
・大学院生：1,020～1,100円</t>
        </r>
      </text>
    </comment>
  </commentList>
</comments>
</file>

<file path=xl/sharedStrings.xml><?xml version="1.0" encoding="utf-8"?>
<sst xmlns="http://schemas.openxmlformats.org/spreadsheetml/2006/main" count="171" uniqueCount="71">
  <si>
    <t>津田塾大学学長　殿</t>
    <rPh sb="0" eb="3">
      <t>ツダジュク</t>
    </rPh>
    <rPh sb="3" eb="5">
      <t>ダイガク</t>
    </rPh>
    <rPh sb="5" eb="7">
      <t>ガクチョウ</t>
    </rPh>
    <rPh sb="8" eb="9">
      <t>トノ</t>
    </rPh>
    <phoneticPr fontId="6"/>
  </si>
  <si>
    <t>〒</t>
    <phoneticPr fontId="6"/>
  </si>
  <si>
    <t>下記の金額を確かに受領しました。</t>
    <rPh sb="0" eb="2">
      <t>カキ</t>
    </rPh>
    <rPh sb="3" eb="5">
      <t>キンガク</t>
    </rPh>
    <rPh sb="6" eb="7">
      <t>タシ</t>
    </rPh>
    <rPh sb="9" eb="11">
      <t>ジュリョウ</t>
    </rPh>
    <phoneticPr fontId="6"/>
  </si>
  <si>
    <t>金額</t>
    <rPh sb="0" eb="2">
      <t>キンガク</t>
    </rPh>
    <phoneticPr fontId="6"/>
  </si>
  <si>
    <t>円</t>
    <rPh sb="0" eb="1">
      <t>エン</t>
    </rPh>
    <phoneticPr fontId="6"/>
  </si>
  <si>
    <t>但し、</t>
    <rPh sb="0" eb="1">
      <t>タダ</t>
    </rPh>
    <phoneticPr fontId="6"/>
  </si>
  <si>
    <t>TEL</t>
    <phoneticPr fontId="6"/>
  </si>
  <si>
    <t>住所</t>
    <rPh sb="0" eb="2">
      <t>ジュウショ</t>
    </rPh>
    <phoneticPr fontId="6"/>
  </si>
  <si>
    <t>氏名</t>
    <rPh sb="0" eb="2">
      <t>シメイ</t>
    </rPh>
    <phoneticPr fontId="6"/>
  </si>
  <si>
    <t>㊞</t>
    <phoneticPr fontId="6"/>
  </si>
  <si>
    <t>日付</t>
    <rPh sb="0" eb="2">
      <t>ヒヅケ</t>
    </rPh>
    <phoneticPr fontId="6"/>
  </si>
  <si>
    <t>として</t>
    <phoneticPr fontId="6"/>
  </si>
  <si>
    <t>備　考</t>
    <rPh sb="0" eb="1">
      <t>ビ</t>
    </rPh>
    <rPh sb="2" eb="3">
      <t>コウ</t>
    </rPh>
    <phoneticPr fontId="6"/>
  </si>
  <si>
    <t>領　収　書（謝金）</t>
    <rPh sb="0" eb="1">
      <t>リョウ</t>
    </rPh>
    <rPh sb="2" eb="3">
      <t>オサム</t>
    </rPh>
    <rPh sb="4" eb="5">
      <t>ショ</t>
    </rPh>
    <rPh sb="6" eb="8">
      <t>シャキン</t>
    </rPh>
    <phoneticPr fontId="6"/>
  </si>
  <si>
    <t>作業期間</t>
    <rPh sb="0" eb="2">
      <t>サギョウ</t>
    </rPh>
    <rPh sb="2" eb="4">
      <t>キカン</t>
    </rPh>
    <phoneticPr fontId="6"/>
  </si>
  <si>
    <t>仕事の目的</t>
    <rPh sb="0" eb="2">
      <t>シゴト</t>
    </rPh>
    <rPh sb="3" eb="5">
      <t>モクテキ</t>
    </rPh>
    <phoneticPr fontId="6"/>
  </si>
  <si>
    <t>仕事の内容</t>
    <rPh sb="0" eb="2">
      <t>シゴト</t>
    </rPh>
    <rPh sb="3" eb="5">
      <t>ナイヨウ</t>
    </rPh>
    <phoneticPr fontId="6"/>
  </si>
  <si>
    <t>〔労務の内容等の提供を具体的に記入する〕</t>
    <rPh sb="1" eb="3">
      <t>ロウム</t>
    </rPh>
    <rPh sb="4" eb="6">
      <t>ナイヨウ</t>
    </rPh>
    <rPh sb="6" eb="7">
      <t>トウ</t>
    </rPh>
    <rPh sb="8" eb="10">
      <t>テイキョウ</t>
    </rPh>
    <rPh sb="11" eb="14">
      <t>グタイテキ</t>
    </rPh>
    <rPh sb="15" eb="17">
      <t>キニュウ</t>
    </rPh>
    <phoneticPr fontId="6"/>
  </si>
  <si>
    <t>単位</t>
    <rPh sb="0" eb="2">
      <t>タンイ</t>
    </rPh>
    <phoneticPr fontId="6"/>
  </si>
  <si>
    <t>1日当たり単価</t>
    <rPh sb="1" eb="2">
      <t>ニチ</t>
    </rPh>
    <rPh sb="2" eb="3">
      <t>ア</t>
    </rPh>
    <rPh sb="5" eb="7">
      <t>タンカ</t>
    </rPh>
    <phoneticPr fontId="6"/>
  </si>
  <si>
    <t>又は1時間当たり単価</t>
    <rPh sb="0" eb="1">
      <t>マタ</t>
    </rPh>
    <rPh sb="3" eb="5">
      <t>ジカン</t>
    </rPh>
    <rPh sb="5" eb="6">
      <t>ア</t>
    </rPh>
    <rPh sb="8" eb="10">
      <t>タンカ</t>
    </rPh>
    <phoneticPr fontId="6"/>
  </si>
  <si>
    <t>アルバイト代</t>
    <rPh sb="5" eb="6">
      <t>ダイ</t>
    </rPh>
    <phoneticPr fontId="6"/>
  </si>
  <si>
    <t>─</t>
    <phoneticPr fontId="6"/>
  </si>
  <si>
    <t>学籍番号</t>
    <rPh sb="0" eb="2">
      <t>ガクセキ</t>
    </rPh>
    <rPh sb="2" eb="4">
      <t>バンゴウ</t>
    </rPh>
    <phoneticPr fontId="17"/>
  </si>
  <si>
    <t>氏名</t>
    <rPh sb="0" eb="2">
      <t>シメイ</t>
    </rPh>
    <phoneticPr fontId="17"/>
  </si>
  <si>
    <t>曜</t>
  </si>
  <si>
    <t>始業時刻</t>
  </si>
  <si>
    <t>終業時刻</t>
  </si>
  <si>
    <t>休憩時間</t>
  </si>
  <si>
    <t>勤務時間合計</t>
    <rPh sb="0" eb="4">
      <t>キンムジカン</t>
    </rPh>
    <rPh sb="4" eb="6">
      <t>ゴウケイ</t>
    </rPh>
    <phoneticPr fontId="17"/>
  </si>
  <si>
    <t>※30分単位</t>
    <rPh sb="3" eb="4">
      <t>フン</t>
    </rPh>
    <rPh sb="4" eb="6">
      <t>タンイ</t>
    </rPh>
    <phoneticPr fontId="17"/>
  </si>
  <si>
    <t>～</t>
  </si>
  <si>
    <t>時間</t>
    <rPh sb="0" eb="2">
      <t>ジカン</t>
    </rPh>
    <phoneticPr fontId="6"/>
  </si>
  <si>
    <t>所属学科名</t>
    <rPh sb="0" eb="4">
      <t>ショゾクガッカ</t>
    </rPh>
    <rPh sb="4" eb="5">
      <t>メイ</t>
    </rPh>
    <phoneticPr fontId="6"/>
  </si>
  <si>
    <t>年</t>
    <rPh sb="0" eb="1">
      <t>ネン</t>
    </rPh>
    <phoneticPr fontId="6"/>
  </si>
  <si>
    <t>学籍番号</t>
    <rPh sb="0" eb="4">
      <t>ガクセキバンゴウ</t>
    </rPh>
    <phoneticPr fontId="6"/>
  </si>
  <si>
    <t>㊞</t>
    <phoneticPr fontId="17"/>
  </si>
  <si>
    <t>勤務日</t>
    <rPh sb="0" eb="3">
      <t>キンムビ</t>
    </rPh>
    <phoneticPr fontId="17"/>
  </si>
  <si>
    <t>備考</t>
    <rPh sb="0" eb="2">
      <t>ビコウ</t>
    </rPh>
    <phoneticPr fontId="17"/>
  </si>
  <si>
    <t>交通費</t>
    <rPh sb="0" eb="3">
      <t>コウツウヒ</t>
    </rPh>
    <phoneticPr fontId="17"/>
  </si>
  <si>
    <t>支払総額</t>
    <rPh sb="0" eb="2">
      <t>シハライ</t>
    </rPh>
    <rPh sb="2" eb="4">
      <t>ソウガク</t>
    </rPh>
    <phoneticPr fontId="17"/>
  </si>
  <si>
    <t>支払依頼書</t>
    <rPh sb="0" eb="5">
      <t>シハライイライショ</t>
    </rPh>
    <phoneticPr fontId="17"/>
  </si>
  <si>
    <t>経理課長殿</t>
    <rPh sb="0" eb="3">
      <t>ケイリカ</t>
    </rPh>
    <rPh sb="3" eb="4">
      <t>チョウ</t>
    </rPh>
    <rPh sb="4" eb="5">
      <t>ドノ</t>
    </rPh>
    <phoneticPr fontId="17"/>
  </si>
  <si>
    <t>上記のとおり、お支払お願いします。</t>
    <rPh sb="0" eb="2">
      <t>ジョウキ</t>
    </rPh>
    <rPh sb="8" eb="10">
      <t>シハライ</t>
    </rPh>
    <rPh sb="11" eb="12">
      <t>ネガ</t>
    </rPh>
    <phoneticPr fontId="17"/>
  </si>
  <si>
    <t>責任者氏名</t>
    <rPh sb="0" eb="3">
      <t>セキニンシャ</t>
    </rPh>
    <rPh sb="3" eb="5">
      <t>シメイ</t>
    </rPh>
    <phoneticPr fontId="17"/>
  </si>
  <si>
    <t>　㊞</t>
    <phoneticPr fontId="17"/>
  </si>
  <si>
    <t>日付：</t>
    <rPh sb="0" eb="2">
      <t>ヒヅケ</t>
    </rPh>
    <phoneticPr fontId="6"/>
  </si>
  <si>
    <t>作業時間</t>
    <rPh sb="0" eb="2">
      <t>サギョウ</t>
    </rPh>
    <rPh sb="2" eb="4">
      <t>ジカン</t>
    </rPh>
    <phoneticPr fontId="6"/>
  </si>
  <si>
    <t>時間</t>
    <rPh sb="0" eb="2">
      <t>ジカン</t>
    </rPh>
    <phoneticPr fontId="6"/>
  </si>
  <si>
    <t>交通費
支給日</t>
    <rPh sb="0" eb="3">
      <t>コウツウヒ</t>
    </rPh>
    <rPh sb="4" eb="6">
      <t>シキュウ</t>
    </rPh>
    <rPh sb="6" eb="7">
      <t>ビ</t>
    </rPh>
    <phoneticPr fontId="17"/>
  </si>
  <si>
    <t>※集計の際、1時間未満は[16分～45分＝0:30、
46分～75分＝1:00]と計算されます。</t>
    <rPh sb="1" eb="3">
      <t>シュウケイ</t>
    </rPh>
    <rPh sb="4" eb="5">
      <t>サイ</t>
    </rPh>
    <rPh sb="7" eb="11">
      <t>ジカンミマン</t>
    </rPh>
    <rPh sb="15" eb="16">
      <t>フン</t>
    </rPh>
    <rPh sb="19" eb="20">
      <t>フン</t>
    </rPh>
    <rPh sb="29" eb="30">
      <t>フン</t>
    </rPh>
    <rPh sb="33" eb="34">
      <t>フン</t>
    </rPh>
    <rPh sb="41" eb="43">
      <t>ケイサン</t>
    </rPh>
    <phoneticPr fontId="17"/>
  </si>
  <si>
    <t>交通費支給日合計</t>
    <rPh sb="0" eb="3">
      <t>コウツウヒ</t>
    </rPh>
    <rPh sb="3" eb="5">
      <t>シキュウ</t>
    </rPh>
    <rPh sb="5" eb="6">
      <t>ビ</t>
    </rPh>
    <rPh sb="6" eb="8">
      <t>ゴウケイ</t>
    </rPh>
    <phoneticPr fontId="17"/>
  </si>
  <si>
    <t>選んでください</t>
    <phoneticPr fontId="6"/>
  </si>
  <si>
    <t>実働時間</t>
    <rPh sb="0" eb="4">
      <t>ジツドウジカン</t>
    </rPh>
    <phoneticPr fontId="6"/>
  </si>
  <si>
    <t>単価</t>
    <rPh sb="0" eb="2">
      <t>タンカ</t>
    </rPh>
    <phoneticPr fontId="17"/>
  </si>
  <si>
    <t>交通費(円)片道</t>
    <rPh sb="0" eb="3">
      <t>コウツウヒ</t>
    </rPh>
    <rPh sb="4" eb="5">
      <t>エン</t>
    </rPh>
    <rPh sb="6" eb="8">
      <t>カタミチ</t>
    </rPh>
    <phoneticPr fontId="17"/>
  </si>
  <si>
    <t>本学学生用 勤務表</t>
    <rPh sb="0" eb="2">
      <t>ホンガク</t>
    </rPh>
    <rPh sb="2" eb="4">
      <t>ガクセイ</t>
    </rPh>
    <rPh sb="4" eb="5">
      <t>ヨウ</t>
    </rPh>
    <rPh sb="6" eb="9">
      <t>キンムヒョウ</t>
    </rPh>
    <phoneticPr fontId="17"/>
  </si>
  <si>
    <t>合計賃金</t>
    <rPh sb="0" eb="2">
      <t>ゴウケイ</t>
    </rPh>
    <rPh sb="2" eb="4">
      <t>チンギン</t>
    </rPh>
    <phoneticPr fontId="17"/>
  </si>
  <si>
    <t>賃金内訳</t>
    <rPh sb="0" eb="4">
      <t>チンギンウチワケ</t>
    </rPh>
    <phoneticPr fontId="6"/>
  </si>
  <si>
    <t>早朝深夜時間</t>
    <rPh sb="0" eb="4">
      <t>ソウチョウシンヤ</t>
    </rPh>
    <rPh sb="4" eb="6">
      <t>ジカン</t>
    </rPh>
    <phoneticPr fontId="6"/>
  </si>
  <si>
    <t>残業時間</t>
    <rPh sb="0" eb="4">
      <t>ザンギョウジカン</t>
    </rPh>
    <phoneticPr fontId="6"/>
  </si>
  <si>
    <t>月</t>
    <rPh sb="0" eb="1">
      <t>ガツ</t>
    </rPh>
    <phoneticPr fontId="6"/>
  </si>
  <si>
    <t>日</t>
    <rPh sb="0" eb="1">
      <t>ニチ</t>
    </rPh>
    <phoneticPr fontId="6"/>
  </si>
  <si>
    <t>年 　　月　 　日</t>
    <rPh sb="0" eb="1">
      <t>ネン</t>
    </rPh>
    <rPh sb="4" eb="5">
      <t>ガツ</t>
    </rPh>
    <rPh sb="8" eb="9">
      <t>ヒ</t>
    </rPh>
    <phoneticPr fontId="6"/>
  </si>
  <si>
    <t>※研究者が立替支払い時は、領収書も提出してください。大学から支払う場合は領収書の提出は不要です。</t>
    <rPh sb="1" eb="4">
      <t>ケンキュウシャ</t>
    </rPh>
    <rPh sb="5" eb="7">
      <t>タテカエ</t>
    </rPh>
    <rPh sb="7" eb="9">
      <t>シハラ</t>
    </rPh>
    <rPh sb="10" eb="11">
      <t>ジ</t>
    </rPh>
    <rPh sb="13" eb="16">
      <t>リョウシュウショ</t>
    </rPh>
    <rPh sb="17" eb="19">
      <t>テイシュツ</t>
    </rPh>
    <rPh sb="26" eb="28">
      <t>ダイガク</t>
    </rPh>
    <rPh sb="30" eb="32">
      <t>シハラ</t>
    </rPh>
    <rPh sb="33" eb="35">
      <t>バアイ</t>
    </rPh>
    <rPh sb="36" eb="39">
      <t>リョウシュウショ</t>
    </rPh>
    <rPh sb="40" eb="42">
      <t>テイシュツ</t>
    </rPh>
    <rPh sb="43" eb="45">
      <t>フヨウ</t>
    </rPh>
    <phoneticPr fontId="6"/>
  </si>
  <si>
    <t>外部資金名称</t>
    <rPh sb="0" eb="2">
      <t>ガイブ</t>
    </rPh>
    <rPh sb="2" eb="4">
      <t>シキン</t>
    </rPh>
    <rPh sb="4" eb="6">
      <t>メイショウ</t>
    </rPh>
    <phoneticPr fontId="17"/>
  </si>
  <si>
    <t>RISTEX 13D9489</t>
    <phoneticPr fontId="6"/>
  </si>
  <si>
    <t>総合政策学科</t>
  </si>
  <si>
    <t>伊藤 由希子</t>
    <rPh sb="0" eb="6">
      <t>イ</t>
    </rPh>
    <phoneticPr fontId="6"/>
  </si>
  <si>
    <t>井ケ田 沙紀</t>
    <rPh sb="0" eb="6">
      <t>イ</t>
    </rPh>
    <phoneticPr fontId="6"/>
  </si>
  <si>
    <t>P19026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</si>
</sst>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¥&quot;#,##0_);\(&quot;¥&quot;#,##0\)"/>
    <numFmt numFmtId="164" formatCode="&quot;¥&quot;#,##0;[Red]&quot;¥&quot;\-#,##0"/>
    <numFmt numFmtId="165" formatCode="[$-F800]dddd\,\ mmmm\ dd\,\ yyyy"/>
    <numFmt numFmtId="166" formatCode="0_);[Red]\(0\)"/>
    <numFmt numFmtId="167" formatCode="yyyy&quot;年&quot;m&quot;月&quot;;@"/>
    <numFmt numFmtId="168" formatCode="m&quot;月&quot;d&quot;日&quot;;@"/>
    <numFmt numFmtId="169" formatCode="h:mm;@"/>
    <numFmt numFmtId="170" formatCode="[h]:mm"/>
    <numFmt numFmtId="171" formatCode="#,##0.0_ "/>
    <numFmt numFmtId="172" formatCode="dd:hh:mm"/>
    <numFmt numFmtId="173" formatCode="#,##0&quot;円&quot;"/>
    <numFmt numFmtId="174" formatCode="#,##0_ ;[Red]\-#,##0\ "/>
    <numFmt numFmtId="175" formatCode="#,##0_ "/>
    <numFmt numFmtId="176" formatCode="yyyy&quot;年&quot;m&quot;月&quot;d&quot;日&quot;;@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8"/>
      <color theme="1"/>
      <name val="Century"/>
      <family val="1"/>
    </font>
    <font>
      <b/>
      <u/>
      <sz val="2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Century"/>
      <family val="1"/>
    </font>
    <font>
      <b/>
      <sz val="16"/>
      <color theme="1"/>
      <name val="Century"/>
      <family val="1"/>
    </font>
    <font>
      <sz val="8"/>
      <color rgb="FF0000FF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Yu Gothic Medium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6"/>
      <color rgb="FF0000FF"/>
      <name val="HG創英角ｺﾞｼｯｸUB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ＭＳ 明朝"/>
      <family val="1"/>
      <charset val="128"/>
    </font>
    <font>
      <b/>
      <sz val="8"/>
      <name val="ＭＳ Ｐゴシック"/>
      <family val="3"/>
      <charset val="128"/>
    </font>
    <font>
      <b/>
      <sz val="8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color indexed="12"/>
      <name val="MS P ゴシック"/>
      <family val="3"/>
      <charset val="128"/>
    </font>
    <font>
      <b/>
      <sz val="10"/>
      <color indexed="81"/>
      <name val="MS P ゴシック"/>
      <family val="3"/>
      <charset val="128"/>
    </font>
    <font>
      <b/>
      <sz val="10"/>
      <color indexed="12"/>
      <name val="MS P ゴシック"/>
      <family val="3"/>
      <charset val="128"/>
    </font>
    <font>
      <sz val="11"/>
      <name val="Yu Gothic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4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58">
    <xf numFmtId="0" fontId="0" fillId="0" borderId="0" xfId="0"/>
    <xf numFmtId="0" fontId="9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protection locked="0"/>
    </xf>
    <xf numFmtId="0" fontId="9" fillId="0" borderId="0" xfId="0" applyFont="1" applyBorder="1" applyAlignment="1" applyProtection="1">
      <alignment horizontal="center"/>
      <protection locked="0"/>
    </xf>
    <xf numFmtId="38" fontId="9" fillId="0" borderId="0" xfId="1" applyFont="1" applyBorder="1" applyAlignment="1" applyProtection="1">
      <alignment horizontal="center"/>
      <protection locked="0"/>
    </xf>
    <xf numFmtId="0" fontId="9" fillId="0" borderId="0" xfId="0" applyFont="1" applyBorder="1" applyProtection="1">
      <protection locked="0"/>
    </xf>
    <xf numFmtId="0" fontId="15" fillId="0" borderId="0" xfId="0" applyFont="1" applyProtection="1"/>
    <xf numFmtId="0" fontId="9" fillId="0" borderId="11" xfId="0" applyFont="1" applyFill="1" applyBorder="1" applyAlignment="1" applyProtection="1">
      <alignment vertical="center" wrapText="1"/>
    </xf>
    <xf numFmtId="0" fontId="9" fillId="0" borderId="12" xfId="0" applyFont="1" applyFill="1" applyBorder="1" applyAlignment="1" applyProtection="1">
      <alignment vertical="center" wrapText="1"/>
    </xf>
    <xf numFmtId="0" fontId="9" fillId="0" borderId="0" xfId="0" applyFont="1" applyProtection="1"/>
    <xf numFmtId="0" fontId="10" fillId="0" borderId="0" xfId="0" applyFont="1" applyProtection="1"/>
    <xf numFmtId="0" fontId="9" fillId="0" borderId="2" xfId="0" applyFont="1" applyBorder="1" applyAlignment="1" applyProtection="1"/>
    <xf numFmtId="0" fontId="9" fillId="0" borderId="2" xfId="0" applyFont="1" applyBorder="1" applyAlignment="1" applyProtection="1">
      <alignment horizontal="center"/>
    </xf>
    <xf numFmtId="0" fontId="12" fillId="0" borderId="0" xfId="0" applyFont="1" applyProtection="1"/>
    <xf numFmtId="0" fontId="9" fillId="0" borderId="0" xfId="0" applyFont="1" applyFill="1" applyAlignment="1" applyProtection="1"/>
    <xf numFmtId="0" fontId="9" fillId="0" borderId="1" xfId="0" applyFont="1" applyBorder="1" applyProtection="1"/>
    <xf numFmtId="0" fontId="9" fillId="0" borderId="0" xfId="0" applyFont="1" applyFill="1" applyProtection="1">
      <protection locked="0"/>
    </xf>
    <xf numFmtId="0" fontId="9" fillId="0" borderId="0" xfId="0" applyFont="1" applyFill="1" applyProtection="1"/>
    <xf numFmtId="38" fontId="14" fillId="0" borderId="0" xfId="1" applyFont="1" applyFill="1" applyAlignment="1" applyProtection="1"/>
    <xf numFmtId="38" fontId="13" fillId="0" borderId="0" xfId="1" applyFont="1" applyFill="1" applyAlignment="1" applyProtection="1">
      <protection locked="0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23" fillId="0" borderId="0" xfId="6" applyFont="1" applyProtection="1">
      <alignment vertical="center"/>
      <protection locked="0"/>
    </xf>
    <xf numFmtId="0" fontId="23" fillId="4" borderId="0" xfId="0" applyFont="1" applyFill="1" applyAlignment="1">
      <alignment horizontal="center"/>
    </xf>
    <xf numFmtId="0" fontId="23" fillId="4" borderId="0" xfId="0" applyFont="1" applyFill="1" applyAlignment="1">
      <alignment vertical="center"/>
    </xf>
    <xf numFmtId="0" fontId="24" fillId="5" borderId="18" xfId="0" applyFont="1" applyFill="1" applyBorder="1" applyAlignment="1">
      <alignment horizontal="center" vertical="center"/>
    </xf>
    <xf numFmtId="0" fontId="24" fillId="5" borderId="18" xfId="0" applyFont="1" applyFill="1" applyBorder="1" applyAlignment="1">
      <alignment vertical="center"/>
    </xf>
    <xf numFmtId="0" fontId="24" fillId="0" borderId="0" xfId="6" applyFont="1" applyProtection="1">
      <alignment vertical="center"/>
      <protection locked="0"/>
    </xf>
    <xf numFmtId="0" fontId="19" fillId="5" borderId="24" xfId="0" applyFont="1" applyFill="1" applyBorder="1" applyAlignment="1">
      <alignment horizontal="center" vertical="center"/>
    </xf>
    <xf numFmtId="0" fontId="19" fillId="5" borderId="25" xfId="0" applyFont="1" applyFill="1" applyBorder="1" applyAlignment="1">
      <alignment horizontal="center" vertical="center"/>
    </xf>
    <xf numFmtId="168" fontId="21" fillId="3" borderId="13" xfId="0" applyNumberFormat="1" applyFont="1" applyFill="1" applyBorder="1" applyAlignment="1" applyProtection="1">
      <alignment horizontal="center" vertical="center"/>
      <protection locked="0"/>
    </xf>
    <xf numFmtId="0" fontId="21" fillId="5" borderId="14" xfId="0" applyFont="1" applyFill="1" applyBorder="1" applyAlignment="1">
      <alignment horizontal="center" vertical="center"/>
    </xf>
    <xf numFmtId="20" fontId="21" fillId="4" borderId="14" xfId="0" applyNumberFormat="1" applyFont="1" applyFill="1" applyBorder="1" applyAlignment="1" applyProtection="1">
      <alignment vertical="center"/>
      <protection locked="0"/>
    </xf>
    <xf numFmtId="169" fontId="21" fillId="4" borderId="14" xfId="6" applyNumberFormat="1" applyFont="1" applyFill="1" applyBorder="1" applyAlignment="1" applyProtection="1">
      <alignment vertical="center"/>
      <protection locked="0"/>
    </xf>
    <xf numFmtId="168" fontId="21" fillId="5" borderId="13" xfId="0" applyNumberFormat="1" applyFont="1" applyFill="1" applyBorder="1" applyAlignment="1">
      <alignment horizontal="center" vertical="center"/>
    </xf>
    <xf numFmtId="20" fontId="21" fillId="4" borderId="14" xfId="6" applyNumberFormat="1" applyFont="1" applyFill="1" applyBorder="1" applyAlignment="1" applyProtection="1">
      <alignment vertical="center"/>
      <protection locked="0"/>
    </xf>
    <xf numFmtId="0" fontId="24" fillId="5" borderId="17" xfId="0" applyFont="1" applyFill="1" applyBorder="1" applyAlignment="1">
      <alignment horizontal="center" vertical="center"/>
    </xf>
    <xf numFmtId="0" fontId="24" fillId="5" borderId="32" xfId="0" applyFont="1" applyFill="1" applyBorder="1" applyAlignment="1">
      <alignment horizontal="right" vertical="center"/>
    </xf>
    <xf numFmtId="175" fontId="24" fillId="5" borderId="42" xfId="0" applyNumberFormat="1" applyFont="1" applyFill="1" applyBorder="1" applyAlignment="1">
      <alignment vertical="center"/>
    </xf>
    <xf numFmtId="171" fontId="24" fillId="5" borderId="43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right" vertical="center"/>
    </xf>
    <xf numFmtId="170" fontId="24" fillId="0" borderId="0" xfId="0" applyNumberFormat="1" applyFont="1" applyFill="1" applyBorder="1" applyAlignment="1">
      <alignment vertical="center"/>
    </xf>
    <xf numFmtId="171" fontId="24" fillId="0" borderId="0" xfId="0" applyNumberFormat="1" applyFont="1" applyFill="1" applyBorder="1" applyAlignment="1">
      <alignment horizontal="center" vertical="center"/>
    </xf>
    <xf numFmtId="5" fontId="24" fillId="0" borderId="0" xfId="0" applyNumberFormat="1" applyFont="1" applyFill="1" applyBorder="1" applyAlignment="1">
      <alignment vertical="center"/>
    </xf>
    <xf numFmtId="175" fontId="24" fillId="0" borderId="0" xfId="0" applyNumberFormat="1" applyFont="1" applyFill="1" applyBorder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vertical="center"/>
    </xf>
    <xf numFmtId="172" fontId="24" fillId="0" borderId="0" xfId="0" applyNumberFormat="1" applyFont="1" applyFill="1" applyAlignment="1">
      <alignment vertical="center"/>
    </xf>
    <xf numFmtId="14" fontId="24" fillId="4" borderId="20" xfId="0" applyNumberFormat="1" applyFont="1" applyFill="1" applyBorder="1" applyAlignment="1">
      <alignment horizontal="left" vertical="center"/>
    </xf>
    <xf numFmtId="0" fontId="24" fillId="4" borderId="29" xfId="0" applyFont="1" applyFill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14" fontId="24" fillId="4" borderId="35" xfId="0" applyNumberFormat="1" applyFont="1" applyFill="1" applyBorder="1" applyAlignment="1">
      <alignment horizontal="left" vertical="center"/>
    </xf>
    <xf numFmtId="0" fontId="24" fillId="4" borderId="0" xfId="0" applyFont="1" applyFill="1" applyBorder="1" applyAlignment="1">
      <alignment horizontal="left" vertical="center"/>
    </xf>
    <xf numFmtId="0" fontId="24" fillId="4" borderId="0" xfId="0" applyFont="1" applyFill="1" applyAlignment="1">
      <alignment vertical="center"/>
    </xf>
    <xf numFmtId="0" fontId="24" fillId="4" borderId="35" xfId="0" applyFont="1" applyFill="1" applyBorder="1" applyAlignment="1">
      <alignment horizontal="center" vertical="center"/>
    </xf>
    <xf numFmtId="0" fontId="24" fillId="4" borderId="0" xfId="0" applyFont="1" applyFill="1" applyAlignment="1">
      <alignment horizontal="center"/>
    </xf>
    <xf numFmtId="0" fontId="24" fillId="4" borderId="0" xfId="0" applyFont="1" applyFill="1" applyBorder="1" applyAlignment="1">
      <alignment vertical="center"/>
    </xf>
    <xf numFmtId="0" fontId="24" fillId="4" borderId="36" xfId="0" applyFont="1" applyFill="1" applyBorder="1" applyAlignment="1">
      <alignment vertical="center"/>
    </xf>
    <xf numFmtId="0" fontId="24" fillId="4" borderId="35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/>
    </xf>
    <xf numFmtId="0" fontId="20" fillId="0" borderId="47" xfId="0" applyFont="1" applyBorder="1" applyAlignment="1">
      <alignment vertical="center"/>
    </xf>
    <xf numFmtId="0" fontId="24" fillId="4" borderId="22" xfId="0" applyFont="1" applyFill="1" applyBorder="1" applyAlignment="1">
      <alignment horizontal="center"/>
    </xf>
    <xf numFmtId="0" fontId="24" fillId="4" borderId="34" xfId="0" applyFont="1" applyFill="1" applyBorder="1" applyAlignment="1">
      <alignment horizontal="center"/>
    </xf>
    <xf numFmtId="0" fontId="24" fillId="4" borderId="34" xfId="0" applyFont="1" applyFill="1" applyBorder="1" applyAlignment="1">
      <alignment vertical="center"/>
    </xf>
    <xf numFmtId="0" fontId="24" fillId="4" borderId="23" xfId="0" applyFont="1" applyFill="1" applyBorder="1" applyAlignment="1">
      <alignment vertical="center"/>
    </xf>
    <xf numFmtId="0" fontId="29" fillId="0" borderId="0" xfId="0" applyFont="1" applyProtection="1">
      <protection locked="0"/>
    </xf>
    <xf numFmtId="0" fontId="24" fillId="4" borderId="0" xfId="0" applyFont="1" applyFill="1" applyBorder="1" applyAlignment="1">
      <alignment horizontal="right" vertical="center"/>
    </xf>
    <xf numFmtId="0" fontId="11" fillId="2" borderId="2" xfId="0" applyFont="1" applyFill="1" applyBorder="1" applyAlignment="1" applyProtection="1"/>
    <xf numFmtId="174" fontId="21" fillId="5" borderId="15" xfId="5" applyNumberFormat="1" applyFont="1" applyFill="1" applyBorder="1" applyAlignment="1" applyProtection="1">
      <alignment horizontal="center" vertical="center"/>
      <protection locked="0"/>
    </xf>
    <xf numFmtId="174" fontId="21" fillId="5" borderId="16" xfId="5" applyNumberFormat="1" applyFont="1" applyFill="1" applyBorder="1" applyAlignment="1" applyProtection="1">
      <alignment horizontal="center" vertical="center"/>
      <protection locked="0"/>
    </xf>
    <xf numFmtId="0" fontId="20" fillId="0" borderId="0" xfId="3" applyFont="1">
      <alignment vertical="center"/>
    </xf>
    <xf numFmtId="0" fontId="18" fillId="5" borderId="17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168" fontId="21" fillId="5" borderId="13" xfId="0" applyNumberFormat="1" applyFont="1" applyFill="1" applyBorder="1" applyAlignment="1" applyProtection="1">
      <alignment horizontal="center" vertical="center"/>
      <protection locked="0"/>
    </xf>
    <xf numFmtId="0" fontId="32" fillId="5" borderId="40" xfId="0" applyFont="1" applyFill="1" applyBorder="1" applyAlignment="1">
      <alignment horizontal="center" vertical="center" wrapText="1"/>
    </xf>
    <xf numFmtId="176" fontId="24" fillId="2" borderId="2" xfId="0" applyNumberFormat="1" applyFont="1" applyFill="1" applyBorder="1" applyAlignment="1" applyProtection="1">
      <alignment horizontal="right" vertical="center"/>
      <protection locked="0"/>
    </xf>
    <xf numFmtId="176" fontId="24" fillId="2" borderId="44" xfId="0" applyNumberFormat="1" applyFont="1" applyFill="1" applyBorder="1" applyAlignment="1" applyProtection="1">
      <alignment horizontal="right" vertical="center"/>
      <protection locked="0"/>
    </xf>
    <xf numFmtId="0" fontId="0" fillId="9" borderId="46" xfId="0" applyFill="1" applyBorder="1"/>
    <xf numFmtId="167" fontId="18" fillId="5" borderId="18" xfId="0" applyNumberFormat="1" applyFont="1" applyFill="1" applyBorder="1" applyAlignment="1">
      <alignment vertical="center"/>
    </xf>
    <xf numFmtId="167" fontId="18" fillId="2" borderId="18" xfId="0" applyNumberFormat="1" applyFont="1" applyFill="1" applyBorder="1" applyAlignment="1">
      <alignment horizontal="right" vertical="center"/>
    </xf>
    <xf numFmtId="167" fontId="18" fillId="2" borderId="18" xfId="0" applyNumberFormat="1" applyFont="1" applyFill="1" applyBorder="1" applyAlignment="1">
      <alignment vertical="center"/>
    </xf>
    <xf numFmtId="0" fontId="23" fillId="4" borderId="0" xfId="0" applyFont="1" applyFill="1" applyAlignment="1" applyProtection="1">
      <alignment horizontal="center"/>
      <protection locked="0"/>
    </xf>
    <xf numFmtId="0" fontId="23" fillId="4" borderId="0" xfId="0" applyFont="1" applyFill="1" applyAlignment="1" applyProtection="1">
      <alignment vertical="center"/>
      <protection locked="0"/>
    </xf>
    <xf numFmtId="0" fontId="8" fillId="0" borderId="0" xfId="0" applyFont="1" applyAlignment="1" applyProtection="1">
      <alignment horizontal="center"/>
    </xf>
    <xf numFmtId="0" fontId="18" fillId="5" borderId="17" xfId="0" applyFont="1" applyFill="1" applyBorder="1" applyAlignment="1" applyProtection="1">
      <alignment horizontal="center" vertical="center"/>
    </xf>
    <xf numFmtId="0" fontId="24" fillId="5" borderId="18" xfId="0" applyFont="1" applyFill="1" applyBorder="1" applyAlignment="1" applyProtection="1">
      <alignment horizontal="center" vertical="center"/>
    </xf>
    <xf numFmtId="167" fontId="18" fillId="5" borderId="18" xfId="0" applyNumberFormat="1" applyFont="1" applyFill="1" applyBorder="1" applyAlignment="1" applyProtection="1">
      <alignment horizontal="right" vertical="center"/>
    </xf>
    <xf numFmtId="0" fontId="19" fillId="5" borderId="24" xfId="0" applyFont="1" applyFill="1" applyBorder="1" applyAlignment="1" applyProtection="1">
      <alignment horizontal="center" vertical="center"/>
    </xf>
    <xf numFmtId="0" fontId="19" fillId="5" borderId="25" xfId="0" applyFont="1" applyFill="1" applyBorder="1" applyAlignment="1" applyProtection="1">
      <alignment horizontal="center" vertical="center"/>
    </xf>
    <xf numFmtId="0" fontId="32" fillId="7" borderId="40" xfId="0" applyFont="1" applyFill="1" applyBorder="1" applyAlignment="1" applyProtection="1">
      <alignment horizontal="center" vertical="center" wrapText="1"/>
    </xf>
    <xf numFmtId="0" fontId="24" fillId="5" borderId="17" xfId="0" applyFont="1" applyFill="1" applyBorder="1" applyAlignment="1" applyProtection="1">
      <alignment horizontal="center" vertical="center"/>
    </xf>
    <xf numFmtId="0" fontId="24" fillId="5" borderId="18" xfId="0" applyFont="1" applyFill="1" applyBorder="1" applyAlignment="1" applyProtection="1">
      <alignment vertical="center"/>
    </xf>
    <xf numFmtId="0" fontId="24" fillId="5" borderId="32" xfId="0" applyFont="1" applyFill="1" applyBorder="1" applyAlignment="1" applyProtection="1">
      <alignment horizontal="right" vertical="center"/>
    </xf>
    <xf numFmtId="168" fontId="21" fillId="5" borderId="13" xfId="0" applyNumberFormat="1" applyFont="1" applyFill="1" applyBorder="1" applyAlignment="1" applyProtection="1">
      <alignment horizontal="center" vertical="center"/>
    </xf>
    <xf numFmtId="0" fontId="21" fillId="5" borderId="14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vertical="center"/>
    </xf>
    <xf numFmtId="0" fontId="24" fillId="0" borderId="0" xfId="0" applyFont="1" applyFill="1" applyBorder="1" applyAlignment="1" applyProtection="1">
      <alignment horizontal="right" vertical="center"/>
    </xf>
    <xf numFmtId="170" fontId="24" fillId="0" borderId="0" xfId="0" applyNumberFormat="1" applyFont="1" applyFill="1" applyBorder="1" applyAlignment="1" applyProtection="1">
      <alignment vertical="center"/>
    </xf>
    <xf numFmtId="171" fontId="24" fillId="0" borderId="0" xfId="0" applyNumberFormat="1" applyFont="1" applyFill="1" applyBorder="1" applyAlignment="1" applyProtection="1">
      <alignment horizontal="center" vertical="center"/>
    </xf>
    <xf numFmtId="5" fontId="24" fillId="0" borderId="0" xfId="0" applyNumberFormat="1" applyFont="1" applyFill="1" applyBorder="1" applyAlignment="1" applyProtection="1">
      <alignment vertical="center"/>
    </xf>
    <xf numFmtId="175" fontId="24" fillId="0" borderId="0" xfId="0" applyNumberFormat="1" applyFont="1" applyFill="1" applyBorder="1" applyAlignment="1" applyProtection="1">
      <alignment vertical="center"/>
    </xf>
    <xf numFmtId="0" fontId="20" fillId="0" borderId="0" xfId="3" applyFont="1" applyProtection="1">
      <alignment vertical="center"/>
    </xf>
    <xf numFmtId="0" fontId="0" fillId="0" borderId="0" xfId="0" applyProtection="1"/>
    <xf numFmtId="171" fontId="24" fillId="5" borderId="43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 vertical="center"/>
    </xf>
    <xf numFmtId="0" fontId="24" fillId="0" borderId="0" xfId="0" applyFont="1" applyFill="1" applyAlignment="1" applyProtection="1">
      <alignment vertical="center"/>
    </xf>
    <xf numFmtId="172" fontId="24" fillId="0" borderId="0" xfId="0" applyNumberFormat="1" applyFont="1" applyFill="1" applyAlignment="1" applyProtection="1">
      <alignment vertical="center"/>
    </xf>
    <xf numFmtId="14" fontId="24" fillId="4" borderId="20" xfId="0" applyNumberFormat="1" applyFont="1" applyFill="1" applyBorder="1" applyAlignment="1" applyProtection="1">
      <alignment horizontal="left" vertical="center"/>
    </xf>
    <xf numFmtId="0" fontId="24" fillId="4" borderId="29" xfId="0" applyFont="1" applyFill="1" applyBorder="1" applyAlignment="1" applyProtection="1">
      <alignment horizontal="left" vertical="center"/>
    </xf>
    <xf numFmtId="0" fontId="24" fillId="0" borderId="21" xfId="0" applyFont="1" applyBorder="1" applyAlignment="1" applyProtection="1">
      <alignment horizontal="left" vertical="center"/>
    </xf>
    <xf numFmtId="14" fontId="24" fillId="4" borderId="35" xfId="0" applyNumberFormat="1" applyFont="1" applyFill="1" applyBorder="1" applyAlignment="1" applyProtection="1">
      <alignment horizontal="left" vertical="center"/>
    </xf>
    <xf numFmtId="0" fontId="24" fillId="4" borderId="0" xfId="0" applyFont="1" applyFill="1" applyBorder="1" applyAlignment="1" applyProtection="1">
      <alignment horizontal="left" vertical="center"/>
    </xf>
    <xf numFmtId="0" fontId="24" fillId="4" borderId="0" xfId="0" applyFont="1" applyFill="1" applyAlignment="1" applyProtection="1">
      <alignment vertical="center"/>
    </xf>
    <xf numFmtId="0" fontId="24" fillId="4" borderId="0" xfId="0" applyFont="1" applyFill="1" applyBorder="1" applyAlignment="1" applyProtection="1">
      <alignment horizontal="right" vertical="center"/>
    </xf>
    <xf numFmtId="0" fontId="24" fillId="4" borderId="35" xfId="0" applyFont="1" applyFill="1" applyBorder="1" applyAlignment="1" applyProtection="1">
      <alignment horizontal="center" vertical="center"/>
    </xf>
    <xf numFmtId="0" fontId="24" fillId="4" borderId="0" xfId="0" applyFont="1" applyFill="1" applyAlignment="1" applyProtection="1">
      <alignment horizontal="center"/>
    </xf>
    <xf numFmtId="0" fontId="24" fillId="4" borderId="0" xfId="0" applyFont="1" applyFill="1" applyBorder="1" applyAlignment="1" applyProtection="1">
      <alignment horizontal="center" vertical="center"/>
    </xf>
    <xf numFmtId="0" fontId="24" fillId="4" borderId="0" xfId="0" applyFont="1" applyFill="1" applyBorder="1" applyAlignment="1" applyProtection="1">
      <alignment vertical="center"/>
    </xf>
    <xf numFmtId="0" fontId="24" fillId="4" borderId="35" xfId="0" applyFont="1" applyFill="1" applyBorder="1" applyAlignment="1" applyProtection="1">
      <alignment horizontal="center"/>
    </xf>
    <xf numFmtId="0" fontId="24" fillId="4" borderId="0" xfId="0" applyFont="1" applyFill="1" applyBorder="1" applyAlignment="1" applyProtection="1">
      <alignment horizontal="center"/>
    </xf>
    <xf numFmtId="0" fontId="24" fillId="4" borderId="22" xfId="0" applyFont="1" applyFill="1" applyBorder="1" applyAlignment="1" applyProtection="1">
      <alignment horizontal="center"/>
    </xf>
    <xf numFmtId="0" fontId="24" fillId="4" borderId="34" xfId="0" applyFont="1" applyFill="1" applyBorder="1" applyAlignment="1" applyProtection="1">
      <alignment horizontal="center"/>
    </xf>
    <xf numFmtId="0" fontId="24" fillId="4" borderId="34" xfId="0" applyFont="1" applyFill="1" applyBorder="1" applyAlignment="1" applyProtection="1">
      <alignment vertical="center"/>
    </xf>
    <xf numFmtId="0" fontId="24" fillId="4" borderId="36" xfId="0" applyFont="1" applyFill="1" applyBorder="1" applyAlignment="1" applyProtection="1">
      <alignment vertical="center"/>
    </xf>
    <xf numFmtId="0" fontId="20" fillId="0" borderId="47" xfId="0" applyFont="1" applyBorder="1" applyAlignment="1" applyProtection="1">
      <alignment vertical="center"/>
    </xf>
    <xf numFmtId="0" fontId="24" fillId="4" borderId="23" xfId="0" applyFont="1" applyFill="1" applyBorder="1" applyAlignment="1" applyProtection="1">
      <alignment vertical="center"/>
    </xf>
    <xf numFmtId="175" fontId="24" fillId="5" borderId="42" xfId="0" applyNumberFormat="1" applyFont="1" applyFill="1" applyBorder="1" applyAlignment="1" applyProtection="1">
      <alignment vertical="center"/>
    </xf>
    <xf numFmtId="0" fontId="32" fillId="3" borderId="48" xfId="0" applyFont="1" applyFill="1" applyBorder="1" applyAlignment="1" applyProtection="1">
      <alignment horizontal="center" vertical="center"/>
    </xf>
    <xf numFmtId="173" fontId="24" fillId="3" borderId="48" xfId="0" applyNumberFormat="1" applyFont="1" applyFill="1" applyBorder="1" applyAlignment="1" applyProtection="1">
      <alignment vertical="center"/>
      <protection locked="0"/>
    </xf>
    <xf numFmtId="170" fontId="21" fillId="2" borderId="14" xfId="0" applyNumberFormat="1" applyFont="1" applyFill="1" applyBorder="1" applyAlignment="1" applyProtection="1">
      <alignment vertical="center"/>
      <protection locked="0"/>
    </xf>
    <xf numFmtId="170" fontId="21" fillId="2" borderId="14" xfId="6" applyNumberFormat="1" applyFont="1" applyFill="1" applyBorder="1" applyAlignment="1" applyProtection="1">
      <alignment vertical="center"/>
      <protection locked="0"/>
    </xf>
    <xf numFmtId="174" fontId="21" fillId="2" borderId="15" xfId="5" applyNumberFormat="1" applyFont="1" applyFill="1" applyBorder="1" applyAlignment="1" applyProtection="1">
      <alignment horizontal="center" vertical="center"/>
      <protection locked="0"/>
    </xf>
    <xf numFmtId="174" fontId="21" fillId="2" borderId="16" xfId="5" applyNumberFormat="1" applyFont="1" applyFill="1" applyBorder="1" applyAlignment="1" applyProtection="1">
      <alignment horizontal="center" vertical="center"/>
      <protection locked="0"/>
    </xf>
    <xf numFmtId="0" fontId="29" fillId="0" borderId="0" xfId="0" applyFont="1" applyProtection="1"/>
    <xf numFmtId="14" fontId="9" fillId="0" borderId="2" xfId="0" applyNumberFormat="1" applyFont="1" applyFill="1" applyBorder="1" applyAlignment="1" applyProtection="1">
      <alignment horizontal="center"/>
    </xf>
    <xf numFmtId="0" fontId="9" fillId="0" borderId="2" xfId="0" applyFont="1" applyFill="1" applyBorder="1" applyAlignment="1" applyProtection="1">
      <alignment horizontal="center"/>
    </xf>
    <xf numFmtId="38" fontId="13" fillId="0" borderId="0" xfId="1" applyFont="1" applyFill="1" applyAlignment="1" applyProtection="1"/>
    <xf numFmtId="0" fontId="9" fillId="0" borderId="0" xfId="0" applyFont="1" applyBorder="1" applyAlignment="1" applyProtection="1">
      <alignment horizontal="center"/>
    </xf>
    <xf numFmtId="38" fontId="9" fillId="0" borderId="0" xfId="1" applyFont="1" applyBorder="1" applyAlignment="1" applyProtection="1">
      <alignment horizontal="center"/>
    </xf>
    <xf numFmtId="0" fontId="9" fillId="0" borderId="0" xfId="0" applyFont="1" applyBorder="1" applyProtection="1"/>
    <xf numFmtId="0" fontId="40" fillId="4" borderId="0" xfId="0" applyFont="1" applyFill="1" applyAlignment="1">
      <alignment horizontal="center"/>
    </xf>
    <xf numFmtId="0" fontId="40" fillId="4" borderId="0" xfId="0" applyFont="1" applyFill="1" applyAlignment="1">
      <alignment vertical="center"/>
    </xf>
    <xf numFmtId="0" fontId="23" fillId="0" borderId="0" xfId="6" applyFont="1" applyAlignment="1" applyProtection="1">
      <alignment horizontal="center" vertical="center"/>
      <protection locked="0"/>
    </xf>
    <xf numFmtId="0" fontId="32" fillId="3" borderId="48" xfId="0" applyFont="1" applyFill="1" applyBorder="1" applyAlignment="1">
      <alignment horizontal="center" vertical="center"/>
    </xf>
    <xf numFmtId="173" fontId="27" fillId="4" borderId="33" xfId="0" applyNumberFormat="1" applyFont="1" applyFill="1" applyBorder="1" applyAlignment="1" applyProtection="1">
      <alignment vertical="center"/>
    </xf>
    <xf numFmtId="173" fontId="27" fillId="4" borderId="18" xfId="0" applyNumberFormat="1" applyFont="1" applyFill="1" applyBorder="1" applyAlignment="1" applyProtection="1">
      <alignment vertical="center"/>
    </xf>
    <xf numFmtId="173" fontId="27" fillId="4" borderId="19" xfId="0" applyNumberFormat="1" applyFont="1" applyFill="1" applyBorder="1" applyAlignment="1" applyProtection="1">
      <alignment vertical="center"/>
    </xf>
    <xf numFmtId="176" fontId="24" fillId="2" borderId="2" xfId="0" applyNumberFormat="1" applyFont="1" applyFill="1" applyBorder="1" applyAlignment="1" applyProtection="1">
      <alignment horizontal="center" vertical="center"/>
      <protection locked="0"/>
    </xf>
    <xf numFmtId="176" fontId="24" fillId="2" borderId="44" xfId="0" applyNumberFormat="1" applyFont="1" applyFill="1" applyBorder="1" applyAlignment="1" applyProtection="1">
      <alignment horizontal="center" vertical="center"/>
      <protection locked="0"/>
    </xf>
    <xf numFmtId="0" fontId="24" fillId="4" borderId="0" xfId="0" applyFont="1" applyFill="1" applyAlignment="1" applyProtection="1"/>
    <xf numFmtId="0" fontId="24" fillId="0" borderId="0" xfId="0" applyFont="1" applyAlignment="1" applyProtection="1"/>
    <xf numFmtId="0" fontId="20" fillId="4" borderId="45" xfId="3" applyFont="1" applyFill="1" applyBorder="1" applyAlignment="1" applyProtection="1">
      <alignment horizontal="center" vertical="center"/>
    </xf>
    <xf numFmtId="0" fontId="20" fillId="4" borderId="46" xfId="3" applyFont="1" applyFill="1" applyBorder="1" applyAlignment="1" applyProtection="1">
      <alignment horizontal="center" vertical="center"/>
    </xf>
    <xf numFmtId="0" fontId="16" fillId="6" borderId="46" xfId="3" applyFont="1" applyFill="1" applyBorder="1" applyAlignment="1" applyProtection="1">
      <alignment horizontal="center" vertical="center"/>
      <protection locked="0"/>
    </xf>
    <xf numFmtId="0" fontId="24" fillId="4" borderId="46" xfId="0" applyFont="1" applyFill="1" applyBorder="1" applyAlignment="1" applyProtection="1">
      <alignment horizontal="right"/>
    </xf>
    <xf numFmtId="0" fontId="24" fillId="2" borderId="46" xfId="0" applyFont="1" applyFill="1" applyBorder="1" applyAlignment="1" applyProtection="1">
      <alignment horizontal="center"/>
      <protection locked="0"/>
    </xf>
    <xf numFmtId="171" fontId="24" fillId="5" borderId="20" xfId="0" applyNumberFormat="1" applyFont="1" applyFill="1" applyBorder="1" applyAlignment="1" applyProtection="1">
      <alignment horizontal="center" vertical="center"/>
    </xf>
    <xf numFmtId="171" fontId="24" fillId="5" borderId="22" xfId="0" applyNumberFormat="1" applyFont="1" applyFill="1" applyBorder="1" applyAlignment="1" applyProtection="1">
      <alignment horizontal="center" vertical="center"/>
    </xf>
    <xf numFmtId="173" fontId="24" fillId="4" borderId="37" xfId="0" applyNumberFormat="1" applyFont="1" applyFill="1" applyBorder="1" applyAlignment="1" applyProtection="1">
      <alignment horizontal="center" vertical="center"/>
    </xf>
    <xf numFmtId="173" fontId="24" fillId="4" borderId="38" xfId="0" applyNumberFormat="1" applyFont="1" applyFill="1" applyBorder="1" applyAlignment="1" applyProtection="1">
      <alignment horizontal="center" vertical="center"/>
    </xf>
    <xf numFmtId="0" fontId="24" fillId="5" borderId="17" xfId="0" applyFont="1" applyFill="1" applyBorder="1" applyAlignment="1" applyProtection="1">
      <alignment horizontal="right" vertical="center"/>
    </xf>
    <xf numFmtId="0" fontId="24" fillId="5" borderId="18" xfId="0" applyFont="1" applyFill="1" applyBorder="1" applyAlignment="1" applyProtection="1">
      <alignment horizontal="right" vertical="center"/>
    </xf>
    <xf numFmtId="164" fontId="24" fillId="5" borderId="33" xfId="8" applyFont="1" applyFill="1" applyBorder="1" applyAlignment="1" applyProtection="1">
      <alignment horizontal="right" vertical="center"/>
    </xf>
    <xf numFmtId="164" fontId="24" fillId="5" borderId="32" xfId="8" applyFont="1" applyFill="1" applyBorder="1" applyAlignment="1" applyProtection="1">
      <alignment horizontal="right" vertical="center"/>
    </xf>
    <xf numFmtId="164" fontId="24" fillId="5" borderId="19" xfId="8" applyFont="1" applyFill="1" applyBorder="1" applyAlignment="1" applyProtection="1">
      <alignment horizontal="right" vertical="center"/>
    </xf>
    <xf numFmtId="170" fontId="24" fillId="5" borderId="33" xfId="0" applyNumberFormat="1" applyFont="1" applyFill="1" applyBorder="1" applyAlignment="1" applyProtection="1">
      <alignment vertical="center"/>
    </xf>
    <xf numFmtId="170" fontId="24" fillId="5" borderId="32" xfId="0" applyNumberFormat="1" applyFont="1" applyFill="1" applyBorder="1" applyAlignment="1" applyProtection="1">
      <alignment vertical="center"/>
    </xf>
    <xf numFmtId="170" fontId="24" fillId="5" borderId="19" xfId="0" applyNumberFormat="1" applyFont="1" applyFill="1" applyBorder="1" applyAlignment="1" applyProtection="1">
      <alignment vertical="center"/>
    </xf>
    <xf numFmtId="171" fontId="24" fillId="5" borderId="18" xfId="0" applyNumberFormat="1" applyFont="1" applyFill="1" applyBorder="1" applyAlignment="1" applyProtection="1">
      <alignment horizontal="right" vertical="center"/>
    </xf>
    <xf numFmtId="0" fontId="24" fillId="0" borderId="18" xfId="0" applyFont="1" applyBorder="1" applyAlignment="1" applyProtection="1">
      <alignment horizontal="right" vertical="center"/>
    </xf>
    <xf numFmtId="0" fontId="24" fillId="0" borderId="32" xfId="0" applyFont="1" applyBorder="1" applyAlignment="1" applyProtection="1">
      <alignment horizontal="right" vertical="center"/>
    </xf>
    <xf numFmtId="171" fontId="1" fillId="5" borderId="18" xfId="4" applyNumberFormat="1" applyFont="1" applyFill="1" applyBorder="1" applyAlignment="1" applyProtection="1">
      <alignment horizontal="right" vertical="center"/>
    </xf>
    <xf numFmtId="171" fontId="1" fillId="5" borderId="32" xfId="4" applyNumberFormat="1" applyFont="1" applyFill="1" applyBorder="1" applyAlignment="1" applyProtection="1">
      <alignment horizontal="right" vertical="center"/>
    </xf>
    <xf numFmtId="170" fontId="1" fillId="5" borderId="18" xfId="4" applyNumberFormat="1" applyFont="1" applyFill="1" applyBorder="1" applyProtection="1">
      <alignment vertical="center"/>
    </xf>
    <xf numFmtId="170" fontId="4" fillId="5" borderId="32" xfId="4" applyNumberFormat="1" applyFill="1" applyBorder="1" applyProtection="1">
      <alignment vertical="center"/>
    </xf>
    <xf numFmtId="170" fontId="1" fillId="5" borderId="33" xfId="4" applyNumberFormat="1" applyFont="1" applyFill="1" applyBorder="1" applyProtection="1">
      <alignment vertical="center"/>
    </xf>
    <xf numFmtId="170" fontId="1" fillId="5" borderId="32" xfId="4" applyNumberFormat="1" applyFont="1" applyFill="1" applyBorder="1" applyProtection="1">
      <alignment vertical="center"/>
    </xf>
    <xf numFmtId="170" fontId="4" fillId="5" borderId="18" xfId="4" applyNumberFormat="1" applyFill="1" applyBorder="1" applyProtection="1">
      <alignment vertical="center"/>
    </xf>
    <xf numFmtId="171" fontId="24" fillId="5" borderId="34" xfId="0" applyNumberFormat="1" applyFont="1" applyFill="1" applyBorder="1" applyAlignment="1" applyProtection="1">
      <alignment horizontal="center" vertical="center"/>
    </xf>
    <xf numFmtId="173" fontId="24" fillId="4" borderId="20" xfId="0" applyNumberFormat="1" applyFont="1" applyFill="1" applyBorder="1" applyAlignment="1" applyProtection="1">
      <alignment horizontal="center" vertical="center"/>
    </xf>
    <xf numFmtId="173" fontId="24" fillId="4" borderId="21" xfId="0" applyNumberFormat="1" applyFont="1" applyFill="1" applyBorder="1" applyAlignment="1" applyProtection="1">
      <alignment horizontal="center" vertical="center"/>
    </xf>
    <xf numFmtId="173" fontId="24" fillId="4" borderId="22" xfId="0" applyNumberFormat="1" applyFont="1" applyFill="1" applyBorder="1" applyAlignment="1" applyProtection="1">
      <alignment horizontal="center" vertical="center"/>
    </xf>
    <xf numFmtId="173" fontId="24" fillId="4" borderId="23" xfId="0" applyNumberFormat="1" applyFont="1" applyFill="1" applyBorder="1" applyAlignment="1" applyProtection="1">
      <alignment horizontal="center" vertical="center"/>
    </xf>
    <xf numFmtId="170" fontId="21" fillId="5" borderId="30" xfId="0" applyNumberFormat="1" applyFont="1" applyFill="1" applyBorder="1" applyAlignment="1" applyProtection="1">
      <alignment vertical="center"/>
    </xf>
    <xf numFmtId="170" fontId="24" fillId="0" borderId="31" xfId="0" applyNumberFormat="1" applyFont="1" applyBorder="1" applyAlignment="1" applyProtection="1">
      <alignment vertical="center"/>
    </xf>
    <xf numFmtId="170" fontId="21" fillId="5" borderId="31" xfId="0" applyNumberFormat="1" applyFont="1" applyFill="1" applyBorder="1" applyAlignment="1" applyProtection="1">
      <alignment vertical="center"/>
    </xf>
    <xf numFmtId="38" fontId="21" fillId="2" borderId="30" xfId="5" applyFont="1" applyFill="1" applyBorder="1" applyAlignment="1" applyProtection="1">
      <alignment vertical="center"/>
      <protection locked="0"/>
    </xf>
    <xf numFmtId="38" fontId="21" fillId="2" borderId="41" xfId="5" applyFont="1" applyFill="1" applyBorder="1" applyAlignment="1" applyProtection="1">
      <alignment vertical="center"/>
      <protection locked="0"/>
    </xf>
    <xf numFmtId="38" fontId="21" fillId="2" borderId="31" xfId="5" applyFont="1" applyFill="1" applyBorder="1" applyAlignment="1" applyProtection="1">
      <alignment vertical="center"/>
      <protection locked="0"/>
    </xf>
    <xf numFmtId="164" fontId="36" fillId="3" borderId="17" xfId="8" applyFont="1" applyFill="1" applyBorder="1" applyAlignment="1" applyProtection="1">
      <alignment horizontal="center" vertical="center"/>
      <protection locked="0"/>
    </xf>
    <xf numFmtId="164" fontId="36" fillId="3" borderId="19" xfId="8" applyFont="1" applyFill="1" applyBorder="1" applyAlignment="1" applyProtection="1">
      <alignment horizontal="center" vertical="center"/>
      <protection locked="0"/>
    </xf>
    <xf numFmtId="0" fontId="34" fillId="8" borderId="26" xfId="0" applyFont="1" applyFill="1" applyBorder="1" applyAlignment="1" applyProtection="1">
      <alignment horizontal="center" vertical="center" wrapText="1"/>
    </xf>
    <xf numFmtId="0" fontId="35" fillId="8" borderId="27" xfId="0" applyFont="1" applyFill="1" applyBorder="1" applyAlignment="1" applyProtection="1">
      <alignment horizontal="center" vertical="center"/>
    </xf>
    <xf numFmtId="0" fontId="33" fillId="8" borderId="26" xfId="0" applyFont="1" applyFill="1" applyBorder="1" applyAlignment="1" applyProtection="1">
      <alignment horizontal="center" vertical="center" wrapText="1"/>
    </xf>
    <xf numFmtId="0" fontId="33" fillId="8" borderId="27" xfId="0" applyFont="1" applyFill="1" applyBorder="1" applyAlignment="1" applyProtection="1">
      <alignment horizontal="center" vertical="center"/>
    </xf>
    <xf numFmtId="0" fontId="34" fillId="8" borderId="27" xfId="0" applyFont="1" applyFill="1" applyBorder="1" applyAlignment="1" applyProtection="1">
      <alignment horizontal="center" vertical="center"/>
    </xf>
    <xf numFmtId="0" fontId="19" fillId="5" borderId="26" xfId="0" applyFont="1" applyFill="1" applyBorder="1" applyAlignment="1" applyProtection="1">
      <alignment horizontal="center" vertical="center"/>
    </xf>
    <xf numFmtId="0" fontId="24" fillId="0" borderId="39" xfId="0" applyFont="1" applyBorder="1" applyAlignment="1" applyProtection="1">
      <alignment horizontal="center" vertical="center"/>
    </xf>
    <xf numFmtId="0" fontId="24" fillId="0" borderId="27" xfId="0" applyFont="1" applyBorder="1" applyAlignment="1" applyProtection="1">
      <alignment horizontal="center" vertical="center"/>
    </xf>
    <xf numFmtId="167" fontId="18" fillId="5" borderId="18" xfId="0" applyNumberFormat="1" applyFont="1" applyFill="1" applyBorder="1" applyAlignment="1" applyProtection="1">
      <alignment horizontal="center" vertical="center"/>
    </xf>
    <xf numFmtId="0" fontId="18" fillId="5" borderId="18" xfId="0" applyFont="1" applyFill="1" applyBorder="1" applyAlignment="1" applyProtection="1">
      <alignment horizontal="left" vertical="center"/>
    </xf>
    <xf numFmtId="0" fontId="18" fillId="5" borderId="29" xfId="0" applyFont="1" applyFill="1" applyBorder="1" applyAlignment="1" applyProtection="1">
      <alignment horizontal="left" vertical="center"/>
    </xf>
    <xf numFmtId="0" fontId="18" fillId="5" borderId="19" xfId="0" applyFont="1" applyFill="1" applyBorder="1" applyAlignment="1" applyProtection="1">
      <alignment horizontal="left" vertical="center"/>
    </xf>
    <xf numFmtId="0" fontId="19" fillId="5" borderId="17" xfId="0" applyFont="1" applyFill="1" applyBorder="1" applyAlignment="1" applyProtection="1">
      <alignment horizontal="center" vertical="center"/>
    </xf>
    <xf numFmtId="0" fontId="24" fillId="0" borderId="18" xfId="0" applyFont="1" applyBorder="1" applyAlignment="1" applyProtection="1">
      <alignment horizontal="center" vertical="center"/>
    </xf>
    <xf numFmtId="0" fontId="24" fillId="0" borderId="19" xfId="0" applyFont="1" applyBorder="1" applyAlignment="1" applyProtection="1">
      <alignment horizontal="center" vertical="center"/>
    </xf>
    <xf numFmtId="0" fontId="25" fillId="0" borderId="19" xfId="0" applyFont="1" applyBorder="1" applyAlignment="1" applyProtection="1">
      <alignment horizontal="center" vertical="center"/>
    </xf>
    <xf numFmtId="0" fontId="26" fillId="2" borderId="17" xfId="0" applyFont="1" applyFill="1" applyBorder="1" applyAlignment="1" applyProtection="1">
      <alignment horizontal="center" vertical="center"/>
      <protection locked="0"/>
    </xf>
    <xf numFmtId="0" fontId="26" fillId="2" borderId="18" xfId="0" applyFont="1" applyFill="1" applyBorder="1" applyAlignment="1" applyProtection="1">
      <alignment horizontal="center" vertical="center"/>
      <protection locked="0"/>
    </xf>
    <xf numFmtId="0" fontId="21" fillId="2" borderId="37" xfId="0" applyFont="1" applyFill="1" applyBorder="1" applyAlignment="1" applyProtection="1">
      <alignment horizontal="center"/>
    </xf>
    <xf numFmtId="0" fontId="21" fillId="2" borderId="38" xfId="0" applyFont="1" applyFill="1" applyBorder="1" applyAlignment="1" applyProtection="1">
      <alignment horizontal="center"/>
    </xf>
    <xf numFmtId="0" fontId="19" fillId="3" borderId="17" xfId="0" applyFont="1" applyFill="1" applyBorder="1" applyAlignment="1" applyProtection="1">
      <alignment horizontal="center" vertical="center"/>
    </xf>
    <xf numFmtId="0" fontId="19" fillId="3" borderId="19" xfId="0" applyFont="1" applyFill="1" applyBorder="1" applyAlignment="1" applyProtection="1">
      <alignment horizontal="center" vertical="center"/>
    </xf>
    <xf numFmtId="0" fontId="18" fillId="2" borderId="17" xfId="0" applyFont="1" applyFill="1" applyBorder="1" applyAlignment="1" applyProtection="1">
      <alignment horizontal="center" vertical="center"/>
      <protection locked="0"/>
    </xf>
    <xf numFmtId="0" fontId="24" fillId="2" borderId="18" xfId="0" applyFont="1" applyFill="1" applyBorder="1" applyAlignment="1" applyProtection="1">
      <alignment horizontal="center" vertical="center"/>
      <protection locked="0"/>
    </xf>
    <xf numFmtId="0" fontId="24" fillId="2" borderId="19" xfId="0" applyFont="1" applyFill="1" applyBorder="1" applyAlignment="1" applyProtection="1">
      <alignment horizontal="center" vertical="center"/>
      <protection locked="0"/>
    </xf>
    <xf numFmtId="0" fontId="26" fillId="5" borderId="17" xfId="0" applyFont="1" applyFill="1" applyBorder="1" applyAlignment="1" applyProtection="1">
      <alignment horizontal="center" vertical="center"/>
    </xf>
    <xf numFmtId="0" fontId="27" fillId="0" borderId="19" xfId="0" applyFont="1" applyBorder="1" applyAlignment="1" applyProtection="1">
      <alignment horizontal="center" vertical="center"/>
    </xf>
    <xf numFmtId="0" fontId="28" fillId="2" borderId="17" xfId="0" applyFont="1" applyFill="1" applyBorder="1" applyAlignment="1" applyProtection="1">
      <alignment horizontal="center" vertical="center"/>
      <protection locked="0"/>
    </xf>
    <xf numFmtId="0" fontId="28" fillId="2" borderId="18" xfId="0" applyFont="1" applyFill="1" applyBorder="1" applyAlignment="1" applyProtection="1">
      <alignment horizontal="center" vertical="center"/>
      <protection locked="0"/>
    </xf>
    <xf numFmtId="38" fontId="9" fillId="0" borderId="11" xfId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horizontal="center" vertical="center"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5" xfId="0" applyFont="1" applyFill="1" applyBorder="1" applyAlignment="1" applyProtection="1">
      <alignment horizontal="left" vertical="center" wrapText="1"/>
      <protection locked="0"/>
    </xf>
    <xf numFmtId="0" fontId="9" fillId="2" borderId="6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Border="1" applyAlignment="1" applyProtection="1">
      <alignment horizontal="left" vertical="center" wrapText="1"/>
      <protection locked="0"/>
    </xf>
    <xf numFmtId="0" fontId="9" fillId="2" borderId="7" xfId="0" applyFont="1" applyFill="1" applyBorder="1" applyAlignment="1" applyProtection="1">
      <alignment horizontal="left" vertical="center" wrapText="1"/>
      <protection locked="0"/>
    </xf>
    <xf numFmtId="0" fontId="9" fillId="2" borderId="8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9" fillId="2" borderId="9" xfId="0" applyFont="1" applyFill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wrapText="1"/>
    </xf>
    <xf numFmtId="0" fontId="9" fillId="0" borderId="2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 vertical="center"/>
    </xf>
    <xf numFmtId="0" fontId="9" fillId="0" borderId="9" xfId="0" applyFont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left" vertical="center"/>
      <protection locked="0"/>
    </xf>
    <xf numFmtId="0" fontId="9" fillId="2" borderId="4" xfId="0" applyFont="1" applyFill="1" applyBorder="1" applyAlignment="1" applyProtection="1">
      <alignment horizontal="left" vertical="center"/>
      <protection locked="0"/>
    </xf>
    <xf numFmtId="0" fontId="9" fillId="2" borderId="5" xfId="0" applyFont="1" applyFill="1" applyBorder="1" applyAlignment="1" applyProtection="1">
      <alignment horizontal="left" vertical="center"/>
      <protection locked="0"/>
    </xf>
    <xf numFmtId="0" fontId="9" fillId="2" borderId="6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Border="1" applyAlignment="1" applyProtection="1">
      <alignment horizontal="left" vertical="center"/>
      <protection locked="0"/>
    </xf>
    <xf numFmtId="0" fontId="9" fillId="2" borderId="7" xfId="0" applyFont="1" applyFill="1" applyBorder="1" applyAlignment="1" applyProtection="1">
      <alignment horizontal="left" vertical="center"/>
      <protection locked="0"/>
    </xf>
    <xf numFmtId="0" fontId="9" fillId="2" borderId="8" xfId="0" applyFont="1" applyFill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 applyProtection="1">
      <alignment horizontal="left" vertical="center"/>
      <protection locked="0"/>
    </xf>
    <xf numFmtId="0" fontId="9" fillId="2" borderId="9" xfId="0" applyFont="1" applyFill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center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9" fillId="0" borderId="12" xfId="0" applyFont="1" applyBorder="1" applyAlignment="1" applyProtection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 vertical="center" wrapText="1"/>
    </xf>
    <xf numFmtId="0" fontId="9" fillId="0" borderId="11" xfId="0" applyFont="1" applyFill="1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</xf>
    <xf numFmtId="38" fontId="7" fillId="0" borderId="1" xfId="1" applyFont="1" applyFill="1" applyBorder="1" applyAlignment="1" applyProtection="1">
      <alignment horizontal="center"/>
    </xf>
    <xf numFmtId="0" fontId="9" fillId="0" borderId="0" xfId="0" applyFont="1" applyFill="1" applyAlignment="1" applyProtection="1">
      <alignment horizontal="center"/>
    </xf>
    <xf numFmtId="0" fontId="9" fillId="0" borderId="4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9" fillId="0" borderId="2" xfId="0" applyFont="1" applyFill="1" applyBorder="1" applyAlignment="1" applyProtection="1">
      <alignment horizontal="center" vertical="center" wrapText="1"/>
    </xf>
    <xf numFmtId="170" fontId="9" fillId="0" borderId="10" xfId="0" applyNumberFormat="1" applyFont="1" applyFill="1" applyBorder="1" applyAlignment="1" applyProtection="1">
      <alignment horizontal="center" vertical="center" wrapText="1"/>
    </xf>
    <xf numFmtId="170" fontId="9" fillId="0" borderId="11" xfId="0" applyNumberFormat="1" applyFont="1" applyFill="1" applyBorder="1" applyAlignment="1" applyProtection="1">
      <alignment horizontal="center" vertical="center" wrapText="1"/>
    </xf>
    <xf numFmtId="170" fontId="9" fillId="0" borderId="12" xfId="0" applyNumberFormat="1" applyFont="1" applyFill="1" applyBorder="1" applyAlignment="1" applyProtection="1">
      <alignment horizontal="center" vertical="center" wrapText="1"/>
    </xf>
    <xf numFmtId="0" fontId="9" fillId="0" borderId="12" xfId="0" applyFont="1" applyFill="1" applyBorder="1" applyAlignment="1" applyProtection="1">
      <alignment horizontal="center" vertical="center" wrapText="1"/>
    </xf>
    <xf numFmtId="165" fontId="31" fillId="0" borderId="3" xfId="0" applyNumberFormat="1" applyFont="1" applyFill="1" applyBorder="1" applyAlignment="1" applyProtection="1">
      <alignment horizontal="center" vertical="center" wrapText="1"/>
    </xf>
    <xf numFmtId="165" fontId="31" fillId="0" borderId="4" xfId="0" applyNumberFormat="1" applyFont="1" applyFill="1" applyBorder="1" applyAlignment="1" applyProtection="1">
      <alignment horizontal="center" vertical="center" wrapText="1"/>
    </xf>
    <xf numFmtId="165" fontId="31" fillId="0" borderId="6" xfId="0" applyNumberFormat="1" applyFont="1" applyFill="1" applyBorder="1" applyAlignment="1" applyProtection="1">
      <alignment horizontal="center" vertical="center" wrapText="1"/>
    </xf>
    <xf numFmtId="165" fontId="31" fillId="0" borderId="0" xfId="0" applyNumberFormat="1" applyFont="1" applyFill="1" applyBorder="1" applyAlignment="1" applyProtection="1">
      <alignment horizontal="center" vertical="center" wrapText="1"/>
    </xf>
    <xf numFmtId="165" fontId="31" fillId="0" borderId="8" xfId="0" applyNumberFormat="1" applyFont="1" applyFill="1" applyBorder="1" applyAlignment="1" applyProtection="1">
      <alignment horizontal="center" vertical="center" wrapText="1"/>
    </xf>
    <xf numFmtId="165" fontId="31" fillId="0" borderId="2" xfId="0" applyNumberFormat="1" applyFont="1" applyFill="1" applyBorder="1" applyAlignment="1" applyProtection="1">
      <alignment horizontal="center" vertical="center" wrapText="1"/>
    </xf>
    <xf numFmtId="165" fontId="31" fillId="0" borderId="5" xfId="0" applyNumberFormat="1" applyFont="1" applyFill="1" applyBorder="1" applyAlignment="1" applyProtection="1">
      <alignment horizontal="center" vertical="center" wrapText="1"/>
    </xf>
    <xf numFmtId="165" fontId="31" fillId="0" borderId="7" xfId="0" applyNumberFormat="1" applyFont="1" applyFill="1" applyBorder="1" applyAlignment="1" applyProtection="1">
      <alignment horizontal="center" vertical="center" wrapText="1"/>
    </xf>
    <xf numFmtId="165" fontId="31" fillId="0" borderId="9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/>
    </xf>
    <xf numFmtId="176" fontId="9" fillId="2" borderId="2" xfId="0" applyNumberFormat="1" applyFont="1" applyFill="1" applyBorder="1" applyAlignment="1" applyProtection="1">
      <alignment horizontal="center"/>
      <protection locked="0"/>
    </xf>
    <xf numFmtId="166" fontId="9" fillId="2" borderId="2" xfId="0" applyNumberFormat="1" applyFont="1" applyFill="1" applyBorder="1" applyAlignment="1" applyProtection="1">
      <protection locked="0"/>
    </xf>
    <xf numFmtId="166" fontId="9" fillId="2" borderId="2" xfId="0" applyNumberFormat="1" applyFont="1" applyFill="1" applyBorder="1" applyAlignment="1" applyProtection="1">
      <alignment horizontal="center"/>
      <protection locked="0"/>
    </xf>
    <xf numFmtId="14" fontId="9" fillId="2" borderId="2" xfId="0" applyNumberFormat="1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"/>
      <protection locked="0"/>
    </xf>
    <xf numFmtId="0" fontId="18" fillId="5" borderId="18" xfId="0" applyFont="1" applyFill="1" applyBorder="1" applyAlignment="1">
      <alignment horizontal="left" vertical="center"/>
    </xf>
    <xf numFmtId="0" fontId="18" fillId="5" borderId="29" xfId="0" applyFont="1" applyFill="1" applyBorder="1" applyAlignment="1">
      <alignment horizontal="left" vertical="center"/>
    </xf>
    <xf numFmtId="0" fontId="18" fillId="5" borderId="19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1" fillId="2" borderId="37" xfId="0" applyFont="1" applyFill="1" applyBorder="1" applyAlignment="1">
      <alignment horizontal="center"/>
    </xf>
    <xf numFmtId="0" fontId="21" fillId="2" borderId="38" xfId="0" applyFont="1" applyFill="1" applyBorder="1" applyAlignment="1">
      <alignment horizontal="center"/>
    </xf>
    <xf numFmtId="0" fontId="19" fillId="3" borderId="17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center" vertical="center"/>
    </xf>
    <xf numFmtId="0" fontId="26" fillId="5" borderId="17" xfId="0" applyFont="1" applyFill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170" fontId="21" fillId="5" borderId="30" xfId="0" applyNumberFormat="1" applyFont="1" applyFill="1" applyBorder="1" applyAlignment="1">
      <alignment vertical="center"/>
    </xf>
    <xf numFmtId="170" fontId="24" fillId="0" borderId="31" xfId="0" applyNumberFormat="1" applyFont="1" applyBorder="1" applyAlignment="1">
      <alignment vertical="center"/>
    </xf>
    <xf numFmtId="170" fontId="21" fillId="5" borderId="31" xfId="0" applyNumberFormat="1" applyFont="1" applyFill="1" applyBorder="1" applyAlignment="1">
      <alignment vertical="center"/>
    </xf>
    <xf numFmtId="164" fontId="36" fillId="3" borderId="17" xfId="8" applyFont="1" applyFill="1" applyBorder="1" applyAlignment="1">
      <alignment horizontal="center" vertical="center"/>
    </xf>
    <xf numFmtId="164" fontId="36" fillId="3" borderId="19" xfId="8" applyFont="1" applyFill="1" applyBorder="1" applyAlignment="1">
      <alignment horizontal="center" vertical="center"/>
    </xf>
    <xf numFmtId="0" fontId="19" fillId="5" borderId="26" xfId="0" applyFont="1" applyFill="1" applyBorder="1" applyAlignment="1">
      <alignment horizontal="center" vertical="center" wrapText="1"/>
    </xf>
    <xf numFmtId="0" fontId="20" fillId="5" borderId="27" xfId="0" applyFont="1" applyFill="1" applyBorder="1" applyAlignment="1">
      <alignment horizontal="center" vertical="center"/>
    </xf>
    <xf numFmtId="0" fontId="32" fillId="5" borderId="26" xfId="0" applyFont="1" applyFill="1" applyBorder="1" applyAlignment="1">
      <alignment horizontal="center" vertical="center" wrapText="1"/>
    </xf>
    <xf numFmtId="0" fontId="32" fillId="5" borderId="27" xfId="0" applyFont="1" applyFill="1" applyBorder="1" applyAlignment="1">
      <alignment horizontal="center" vertical="center"/>
    </xf>
    <xf numFmtId="170" fontId="19" fillId="5" borderId="28" xfId="0" applyNumberFormat="1" applyFont="1" applyFill="1" applyBorder="1" applyAlignment="1">
      <alignment horizontal="center" vertical="center"/>
    </xf>
    <xf numFmtId="170" fontId="19" fillId="0" borderId="29" xfId="0" applyNumberFormat="1" applyFont="1" applyBorder="1" applyAlignment="1">
      <alignment horizontal="center" vertical="center"/>
    </xf>
    <xf numFmtId="0" fontId="19" fillId="5" borderId="26" xfId="0" applyFont="1" applyFill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170" fontId="24" fillId="5" borderId="33" xfId="0" applyNumberFormat="1" applyFont="1" applyFill="1" applyBorder="1" applyAlignment="1">
      <alignment vertical="center"/>
    </xf>
    <xf numFmtId="170" fontId="24" fillId="5" borderId="32" xfId="0" applyNumberFormat="1" applyFont="1" applyFill="1" applyBorder="1" applyAlignment="1">
      <alignment vertical="center"/>
    </xf>
    <xf numFmtId="170" fontId="24" fillId="5" borderId="18" xfId="0" applyNumberFormat="1" applyFont="1" applyFill="1" applyBorder="1" applyAlignment="1">
      <alignment vertical="center"/>
    </xf>
    <xf numFmtId="171" fontId="24" fillId="5" borderId="17" xfId="0" applyNumberFormat="1" applyFont="1" applyFill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32" xfId="0" applyFont="1" applyBorder="1" applyAlignment="1">
      <alignment horizontal="right" vertical="center"/>
    </xf>
    <xf numFmtId="171" fontId="1" fillId="5" borderId="18" xfId="4" applyNumberFormat="1" applyFont="1" applyFill="1" applyBorder="1" applyAlignment="1">
      <alignment horizontal="right" vertical="center"/>
    </xf>
    <xf numFmtId="171" fontId="1" fillId="5" borderId="32" xfId="4" applyNumberFormat="1" applyFont="1" applyFill="1" applyBorder="1" applyAlignment="1">
      <alignment horizontal="right" vertical="center"/>
    </xf>
    <xf numFmtId="170" fontId="1" fillId="5" borderId="18" xfId="4" applyNumberFormat="1" applyFont="1" applyFill="1" applyBorder="1">
      <alignment vertical="center"/>
    </xf>
    <xf numFmtId="170" fontId="4" fillId="5" borderId="32" xfId="4" applyNumberFormat="1" applyFill="1" applyBorder="1">
      <alignment vertical="center"/>
    </xf>
    <xf numFmtId="170" fontId="1" fillId="5" borderId="33" xfId="4" applyNumberFormat="1" applyFont="1" applyFill="1" applyBorder="1">
      <alignment vertical="center"/>
    </xf>
    <xf numFmtId="170" fontId="1" fillId="5" borderId="32" xfId="4" applyNumberFormat="1" applyFont="1" applyFill="1" applyBorder="1">
      <alignment vertical="center"/>
    </xf>
    <xf numFmtId="170" fontId="4" fillId="5" borderId="18" xfId="4" applyNumberFormat="1" applyFill="1" applyBorder="1">
      <alignment vertical="center"/>
    </xf>
    <xf numFmtId="171" fontId="24" fillId="5" borderId="20" xfId="0" applyNumberFormat="1" applyFont="1" applyFill="1" applyBorder="1" applyAlignment="1">
      <alignment horizontal="center" vertical="center"/>
    </xf>
    <xf numFmtId="171" fontId="24" fillId="5" borderId="34" xfId="0" applyNumberFormat="1" applyFont="1" applyFill="1" applyBorder="1" applyAlignment="1">
      <alignment horizontal="center" vertical="center"/>
    </xf>
    <xf numFmtId="173" fontId="24" fillId="4" borderId="20" xfId="0" applyNumberFormat="1" applyFont="1" applyFill="1" applyBorder="1" applyAlignment="1">
      <alignment horizontal="center" vertical="center"/>
    </xf>
    <xf numFmtId="173" fontId="24" fillId="4" borderId="21" xfId="0" applyNumberFormat="1" applyFont="1" applyFill="1" applyBorder="1" applyAlignment="1">
      <alignment horizontal="center" vertical="center"/>
    </xf>
    <xf numFmtId="173" fontId="24" fillId="4" borderId="22" xfId="0" applyNumberFormat="1" applyFont="1" applyFill="1" applyBorder="1" applyAlignment="1">
      <alignment horizontal="center" vertical="center"/>
    </xf>
    <xf numFmtId="173" fontId="24" fillId="4" borderId="23" xfId="0" applyNumberFormat="1" applyFont="1" applyFill="1" applyBorder="1" applyAlignment="1">
      <alignment horizontal="center" vertical="center"/>
    </xf>
    <xf numFmtId="173" fontId="27" fillId="4" borderId="33" xfId="0" applyNumberFormat="1" applyFont="1" applyFill="1" applyBorder="1" applyAlignment="1">
      <alignment vertical="center"/>
    </xf>
    <xf numFmtId="173" fontId="27" fillId="4" borderId="18" xfId="0" applyNumberFormat="1" applyFont="1" applyFill="1" applyBorder="1" applyAlignment="1">
      <alignment vertical="center"/>
    </xf>
    <xf numFmtId="173" fontId="27" fillId="4" borderId="19" xfId="0" applyNumberFormat="1" applyFont="1" applyFill="1" applyBorder="1" applyAlignment="1">
      <alignment vertical="center"/>
    </xf>
    <xf numFmtId="0" fontId="24" fillId="4" borderId="0" xfId="0" applyFont="1" applyFill="1" applyAlignment="1"/>
    <xf numFmtId="0" fontId="24" fillId="0" borderId="0" xfId="0" applyFont="1" applyAlignment="1"/>
    <xf numFmtId="0" fontId="20" fillId="4" borderId="45" xfId="3" applyFont="1" applyFill="1" applyBorder="1" applyAlignment="1">
      <alignment horizontal="center" vertical="center"/>
    </xf>
    <xf numFmtId="0" fontId="20" fillId="4" borderId="46" xfId="3" applyFont="1" applyFill="1" applyBorder="1" applyAlignment="1">
      <alignment horizontal="center" vertical="center"/>
    </xf>
    <xf numFmtId="0" fontId="24" fillId="4" borderId="46" xfId="0" applyFont="1" applyFill="1" applyBorder="1" applyAlignment="1">
      <alignment horizontal="right"/>
    </xf>
    <xf numFmtId="171" fontId="24" fillId="5" borderId="22" xfId="0" applyNumberFormat="1" applyFont="1" applyFill="1" applyBorder="1" applyAlignment="1">
      <alignment horizontal="center" vertical="center"/>
    </xf>
    <xf numFmtId="173" fontId="24" fillId="4" borderId="37" xfId="0" applyNumberFormat="1" applyFont="1" applyFill="1" applyBorder="1" applyAlignment="1">
      <alignment horizontal="center" vertical="center"/>
    </xf>
    <xf numFmtId="173" fontId="24" fillId="4" borderId="38" xfId="0" applyNumberFormat="1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right" vertical="center"/>
    </xf>
    <xf numFmtId="0" fontId="24" fillId="5" borderId="18" xfId="0" applyFont="1" applyFill="1" applyBorder="1" applyAlignment="1">
      <alignment horizontal="right" vertical="center"/>
    </xf>
    <xf numFmtId="0" fontId="24" fillId="5" borderId="32" xfId="0" applyFont="1" applyFill="1" applyBorder="1" applyAlignment="1">
      <alignment horizontal="right" vertical="center"/>
    </xf>
    <xf numFmtId="164" fontId="24" fillId="5" borderId="18" xfId="8" applyFont="1" applyFill="1" applyBorder="1" applyAlignment="1">
      <alignment horizontal="right" vertical="center"/>
    </xf>
    <xf numFmtId="164" fontId="24" fillId="5" borderId="33" xfId="8" applyFont="1" applyFill="1" applyBorder="1" applyAlignment="1">
      <alignment horizontal="right" vertical="center"/>
    </xf>
    <xf numFmtId="164" fontId="24" fillId="5" borderId="32" xfId="8" applyFont="1" applyFill="1" applyBorder="1" applyAlignment="1">
      <alignment horizontal="right" vertical="center"/>
    </xf>
    <xf numFmtId="164" fontId="24" fillId="5" borderId="19" xfId="8" applyFont="1" applyFill="1" applyBorder="1" applyAlignment="1">
      <alignment horizontal="right" vertical="center"/>
    </xf>
    <xf numFmtId="176" fontId="9" fillId="2" borderId="2" xfId="0" applyNumberFormat="1" applyFont="1" applyFill="1" applyBorder="1" applyAlignment="1" applyProtection="1">
      <alignment horizontal="right"/>
      <protection locked="0"/>
    </xf>
    <xf numFmtId="38" fontId="9" fillId="3" borderId="11" xfId="1" applyFont="1" applyFill="1" applyBorder="1" applyAlignment="1" applyProtection="1">
      <alignment horizontal="center" vertical="center" wrapText="1"/>
    </xf>
  </cellXfs>
  <cellStyles count="9">
    <cellStyle name="Comma [0]" xfId="1" builtinId="6"/>
    <cellStyle name="Currency [0]" xfId="8" builtinId="7"/>
    <cellStyle name="Normal" xfId="0" builtinId="0"/>
    <cellStyle name="桁区切り 2" xfId="5" xr:uid="{83404B95-209C-4E0B-AF07-D4348BAAD4B0}"/>
    <cellStyle name="標準 2" xfId="2" xr:uid="{260A9959-0069-4F9A-9489-EA6A01235479}"/>
    <cellStyle name="標準 2 2" xfId="3" xr:uid="{D6CF7617-2D21-4DA9-AF22-0B410C1CDFAC}"/>
    <cellStyle name="標準 3" xfId="4" xr:uid="{E1B99591-6550-4AEA-8B03-0DC75C5C6904}"/>
    <cellStyle name="標準 3 2" xfId="6" xr:uid="{790FDE32-8F86-4FE1-8E2D-0E8C1F4B355B}"/>
    <cellStyle name="標準 3 3" xfId="7" xr:uid="{96A28EA3-518B-4A8F-B83A-B7379F9315AD}"/>
  </cellStyles>
  <dxfs count="0"/>
  <tableStyles count="0" defaultTableStyle="TableStyleMedium2" defaultPivotStyle="PivotStyleLight16"/>
  <colors>
    <mruColors>
      <color rgb="FF00FF00"/>
      <color rgb="FF0000FF"/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44C4-DF03-4B22-9688-BBF7B8EB77CB}">
  <sheetPr>
    <tabColor rgb="FFFF99FF"/>
    <pageSetUpPr fitToPage="1"/>
  </sheetPr>
  <dimension ref="A1:T50"/>
  <sheetViews>
    <sheetView tabSelected="1" zoomScaleNormal="100" zoomScaleSheetLayoutView="100" workbookViewId="0">
      <selection activeCell="L5" sqref="L5:O5"/>
    </sheetView>
  </sheetViews>
  <sheetFormatPr baseColWidth="10" defaultColWidth="9" defaultRowHeight="17"/>
  <cols>
    <col min="1" max="1" width="7.1640625" style="84" customWidth="1"/>
    <col min="2" max="2" width="4.6640625" style="84" customWidth="1"/>
    <col min="3" max="5" width="8.6640625" style="85" customWidth="1"/>
    <col min="6" max="11" width="4.83203125" style="85" customWidth="1"/>
    <col min="12" max="12" width="9.83203125" style="85" customWidth="1"/>
    <col min="13" max="16" width="10.6640625" style="85" customWidth="1"/>
    <col min="17" max="16384" width="9" style="23"/>
  </cols>
  <sheetData>
    <row r="1" spans="1:20" ht="22" thickBot="1">
      <c r="A1" s="137" t="s">
        <v>64</v>
      </c>
      <c r="B1" s="144"/>
      <c r="C1" s="145"/>
      <c r="D1" s="145"/>
      <c r="E1" s="145"/>
      <c r="F1" s="145"/>
      <c r="G1" s="145"/>
      <c r="H1" s="145"/>
      <c r="I1" s="145"/>
      <c r="J1" s="145"/>
      <c r="K1" s="145"/>
      <c r="L1" s="146"/>
      <c r="M1" s="23"/>
      <c r="N1" s="23"/>
      <c r="O1" s="23"/>
      <c r="P1" s="23"/>
    </row>
    <row r="2" spans="1:20" s="28" customFormat="1" ht="24.75" customHeight="1" thickBot="1">
      <c r="A2" s="87"/>
      <c r="B2" s="88"/>
      <c r="C2" s="89"/>
      <c r="D2" s="203">
        <f>A6</f>
        <v>44348</v>
      </c>
      <c r="E2" s="203"/>
      <c r="F2" s="203"/>
      <c r="G2" s="204" t="s">
        <v>56</v>
      </c>
      <c r="H2" s="204"/>
      <c r="I2" s="204"/>
      <c r="J2" s="204"/>
      <c r="K2" s="204"/>
      <c r="L2" s="204"/>
      <c r="M2" s="204"/>
      <c r="N2" s="205"/>
      <c r="O2" s="205"/>
      <c r="P2" s="206"/>
      <c r="T2" s="68"/>
    </row>
    <row r="3" spans="1:20" s="28" customFormat="1" ht="23.25" customHeight="1" thickBot="1">
      <c r="A3" s="207" t="s">
        <v>65</v>
      </c>
      <c r="B3" s="208"/>
      <c r="C3" s="208"/>
      <c r="D3" s="209"/>
      <c r="E3" s="207" t="s">
        <v>23</v>
      </c>
      <c r="F3" s="210"/>
      <c r="G3" s="211" t="s">
        <v>70</v>
      </c>
      <c r="H3" s="212"/>
      <c r="I3" s="212"/>
      <c r="J3" s="212"/>
      <c r="K3" s="212"/>
      <c r="L3" s="212"/>
      <c r="M3" s="213" t="s">
        <v>36</v>
      </c>
      <c r="N3" s="215" t="s">
        <v>54</v>
      </c>
      <c r="O3" s="216"/>
      <c r="P3" s="131" t="s">
        <v>55</v>
      </c>
    </row>
    <row r="4" spans="1:20" s="28" customFormat="1" ht="30" customHeight="1" thickBot="1">
      <c r="A4" s="217" t="s">
        <v>66</v>
      </c>
      <c r="B4" s="218"/>
      <c r="C4" s="218"/>
      <c r="D4" s="219"/>
      <c r="E4" s="220" t="s">
        <v>24</v>
      </c>
      <c r="F4" s="221"/>
      <c r="G4" s="222" t="s">
        <v>69</v>
      </c>
      <c r="H4" s="223"/>
      <c r="I4" s="223"/>
      <c r="J4" s="223"/>
      <c r="K4" s="223"/>
      <c r="L4" s="223"/>
      <c r="M4" s="214"/>
      <c r="N4" s="193">
        <v>1020</v>
      </c>
      <c r="O4" s="194"/>
      <c r="P4" s="132"/>
    </row>
    <row r="5" spans="1:20" s="28" customFormat="1" ht="25.5" customHeight="1">
      <c r="A5" s="90" t="s">
        <v>37</v>
      </c>
      <c r="B5" s="91" t="s">
        <v>25</v>
      </c>
      <c r="C5" s="91" t="s">
        <v>26</v>
      </c>
      <c r="D5" s="91" t="s">
        <v>27</v>
      </c>
      <c r="E5" s="91" t="s">
        <v>28</v>
      </c>
      <c r="F5" s="195" t="s">
        <v>53</v>
      </c>
      <c r="G5" s="196"/>
      <c r="H5" s="197" t="s">
        <v>59</v>
      </c>
      <c r="I5" s="198"/>
      <c r="J5" s="195" t="s">
        <v>60</v>
      </c>
      <c r="K5" s="199"/>
      <c r="L5" s="200" t="s">
        <v>38</v>
      </c>
      <c r="M5" s="201"/>
      <c r="N5" s="201"/>
      <c r="O5" s="202"/>
      <c r="P5" s="92" t="s">
        <v>49</v>
      </c>
    </row>
    <row r="6" spans="1:20" s="28" customFormat="1" ht="19" customHeight="1">
      <c r="A6" s="31">
        <v>44348</v>
      </c>
      <c r="B6" s="97" t="str">
        <f>TEXT(A6,"aaa")</f>
        <v>火</v>
      </c>
      <c r="C6" s="133"/>
      <c r="D6" s="133"/>
      <c r="E6" s="134"/>
      <c r="F6" s="187" t="str">
        <f>IF($C6="","",IF($D6="","",IF($C6&gt;$D6,1-$C6+$D6-$E6,$D6-$C6-$E6)))</f>
        <v/>
      </c>
      <c r="G6" s="188"/>
      <c r="H6" s="187" t="str">
        <f>IF($F6="","","5:00"-MIN("5:00",$C6)+MIN("29:00",$D6)-MIN(MAX("22:00",$C6),$D6))</f>
        <v/>
      </c>
      <c r="I6" s="189"/>
      <c r="J6" s="187" t="str">
        <f>IF($C6="","",IF($D6-$C6-$E6&gt;1/3,$D6-$C6-$E6-1/3,""))</f>
        <v/>
      </c>
      <c r="K6" s="189"/>
      <c r="L6" s="190"/>
      <c r="M6" s="191"/>
      <c r="N6" s="191"/>
      <c r="O6" s="192"/>
      <c r="P6" s="135"/>
    </row>
    <row r="7" spans="1:20" s="28" customFormat="1" ht="19" customHeight="1">
      <c r="A7" s="96">
        <f>A6+1</f>
        <v>44349</v>
      </c>
      <c r="B7" s="97" t="str">
        <f t="shared" ref="B7:B36" si="0">TEXT(A7,"aaa")</f>
        <v>水</v>
      </c>
      <c r="C7" s="133"/>
      <c r="D7" s="133"/>
      <c r="E7" s="134"/>
      <c r="F7" s="187" t="str">
        <f t="shared" ref="F7:F36" si="1">IF($C7="","",IF($D7="","",IF($C7&gt;$D7,1-$C7+$D7-$E7,$D7-$C7-$E7)))</f>
        <v/>
      </c>
      <c r="G7" s="188"/>
      <c r="H7" s="187" t="str">
        <f t="shared" ref="H7:H36" si="2">IF($F7="","","5:00"-MIN("5:00",$C7)+MIN("29:00",$D7)-MIN(MAX("22:00",$C7),$D7))</f>
        <v/>
      </c>
      <c r="I7" s="189"/>
      <c r="J7" s="187" t="str">
        <f t="shared" ref="J7:J36" si="3">IF($C7="","",IF($D7-$C7-$E7&gt;1/3,$D7-$C7-$E7-1/3,""))</f>
        <v/>
      </c>
      <c r="K7" s="189"/>
      <c r="L7" s="190"/>
      <c r="M7" s="191"/>
      <c r="N7" s="191"/>
      <c r="O7" s="192"/>
      <c r="P7" s="135"/>
    </row>
    <row r="8" spans="1:20" s="28" customFormat="1" ht="19" customHeight="1">
      <c r="A8" s="96">
        <f t="shared" ref="A8:A36" si="4">A7+1</f>
        <v>44350</v>
      </c>
      <c r="B8" s="97" t="str">
        <f t="shared" si="0"/>
        <v>木</v>
      </c>
      <c r="C8" s="133"/>
      <c r="D8" s="133"/>
      <c r="E8" s="134"/>
      <c r="F8" s="187" t="str">
        <f t="shared" si="1"/>
        <v/>
      </c>
      <c r="G8" s="188"/>
      <c r="H8" s="187" t="str">
        <f t="shared" si="2"/>
        <v/>
      </c>
      <c r="I8" s="189"/>
      <c r="J8" s="187" t="str">
        <f t="shared" si="3"/>
        <v/>
      </c>
      <c r="K8" s="189"/>
      <c r="L8" s="190"/>
      <c r="M8" s="191"/>
      <c r="N8" s="191"/>
      <c r="O8" s="192"/>
      <c r="P8" s="135"/>
    </row>
    <row r="9" spans="1:20" s="28" customFormat="1" ht="19" customHeight="1">
      <c r="A9" s="96">
        <f t="shared" si="4"/>
        <v>44351</v>
      </c>
      <c r="B9" s="97" t="str">
        <f t="shared" si="0"/>
        <v>金</v>
      </c>
      <c r="C9" s="133"/>
      <c r="D9" s="133"/>
      <c r="E9" s="134"/>
      <c r="F9" s="187" t="str">
        <f t="shared" si="1"/>
        <v/>
      </c>
      <c r="G9" s="188"/>
      <c r="H9" s="187" t="str">
        <f t="shared" si="2"/>
        <v/>
      </c>
      <c r="I9" s="189"/>
      <c r="J9" s="187" t="str">
        <f t="shared" si="3"/>
        <v/>
      </c>
      <c r="K9" s="189"/>
      <c r="L9" s="190"/>
      <c r="M9" s="191"/>
      <c r="N9" s="191"/>
      <c r="O9" s="192"/>
      <c r="P9" s="135"/>
    </row>
    <row r="10" spans="1:20" s="28" customFormat="1" ht="19" customHeight="1">
      <c r="A10" s="96">
        <f t="shared" si="4"/>
        <v>44352</v>
      </c>
      <c r="B10" s="97" t="str">
        <f t="shared" si="0"/>
        <v>土</v>
      </c>
      <c r="C10" s="133"/>
      <c r="D10" s="133"/>
      <c r="E10" s="134"/>
      <c r="F10" s="187" t="str">
        <f t="shared" si="1"/>
        <v/>
      </c>
      <c r="G10" s="188"/>
      <c r="H10" s="187" t="str">
        <f t="shared" si="2"/>
        <v/>
      </c>
      <c r="I10" s="189"/>
      <c r="J10" s="187" t="str">
        <f t="shared" si="3"/>
        <v/>
      </c>
      <c r="K10" s="189"/>
      <c r="L10" s="190"/>
      <c r="M10" s="191"/>
      <c r="N10" s="191"/>
      <c r="O10" s="192"/>
      <c r="P10" s="135"/>
    </row>
    <row r="11" spans="1:20" s="28" customFormat="1" ht="19" customHeight="1">
      <c r="A11" s="96">
        <f t="shared" si="4"/>
        <v>44353</v>
      </c>
      <c r="B11" s="97" t="str">
        <f t="shared" si="0"/>
        <v>日</v>
      </c>
      <c r="C11" s="133"/>
      <c r="D11" s="133"/>
      <c r="E11" s="134"/>
      <c r="F11" s="187" t="str">
        <f t="shared" si="1"/>
        <v/>
      </c>
      <c r="G11" s="188"/>
      <c r="H11" s="187" t="str">
        <f>IF($F11="","","5:00"-MIN("5:00",$C11)+MIN("29:00",$D11)-MIN(MAX("22:00",$C11),$D11))</f>
        <v/>
      </c>
      <c r="I11" s="189"/>
      <c r="J11" s="187" t="str">
        <f t="shared" si="3"/>
        <v/>
      </c>
      <c r="K11" s="189"/>
      <c r="L11" s="190"/>
      <c r="M11" s="191"/>
      <c r="N11" s="191"/>
      <c r="O11" s="192"/>
      <c r="P11" s="135"/>
    </row>
    <row r="12" spans="1:20" s="28" customFormat="1" ht="19" customHeight="1">
      <c r="A12" s="96">
        <f t="shared" si="4"/>
        <v>44354</v>
      </c>
      <c r="B12" s="97" t="str">
        <f t="shared" si="0"/>
        <v>月</v>
      </c>
      <c r="C12" s="133"/>
      <c r="D12" s="133"/>
      <c r="E12" s="134"/>
      <c r="F12" s="187" t="str">
        <f t="shared" si="1"/>
        <v/>
      </c>
      <c r="G12" s="188"/>
      <c r="H12" s="187" t="str">
        <f t="shared" si="2"/>
        <v/>
      </c>
      <c r="I12" s="189"/>
      <c r="J12" s="187" t="str">
        <f t="shared" si="3"/>
        <v/>
      </c>
      <c r="K12" s="189"/>
      <c r="L12" s="190"/>
      <c r="M12" s="191"/>
      <c r="N12" s="191"/>
      <c r="O12" s="192"/>
      <c r="P12" s="135"/>
    </row>
    <row r="13" spans="1:20" s="28" customFormat="1" ht="19" customHeight="1">
      <c r="A13" s="96">
        <f t="shared" si="4"/>
        <v>44355</v>
      </c>
      <c r="B13" s="97" t="str">
        <f t="shared" si="0"/>
        <v>火</v>
      </c>
      <c r="C13" s="133"/>
      <c r="D13" s="133"/>
      <c r="E13" s="134"/>
      <c r="F13" s="187" t="str">
        <f t="shared" si="1"/>
        <v/>
      </c>
      <c r="G13" s="188"/>
      <c r="H13" s="187" t="str">
        <f t="shared" si="2"/>
        <v/>
      </c>
      <c r="I13" s="189"/>
      <c r="J13" s="187" t="str">
        <f t="shared" si="3"/>
        <v/>
      </c>
      <c r="K13" s="189"/>
      <c r="L13" s="190"/>
      <c r="M13" s="191"/>
      <c r="N13" s="191"/>
      <c r="O13" s="192"/>
      <c r="P13" s="135"/>
    </row>
    <row r="14" spans="1:20" s="28" customFormat="1" ht="19" customHeight="1">
      <c r="A14" s="96">
        <f t="shared" si="4"/>
        <v>44356</v>
      </c>
      <c r="B14" s="97" t="str">
        <f t="shared" si="0"/>
        <v>水</v>
      </c>
      <c r="C14" s="133"/>
      <c r="D14" s="133"/>
      <c r="E14" s="134"/>
      <c r="F14" s="187" t="str">
        <f t="shared" si="1"/>
        <v/>
      </c>
      <c r="G14" s="188"/>
      <c r="H14" s="187" t="str">
        <f t="shared" si="2"/>
        <v/>
      </c>
      <c r="I14" s="189"/>
      <c r="J14" s="187" t="str">
        <f t="shared" si="3"/>
        <v/>
      </c>
      <c r="K14" s="189"/>
      <c r="L14" s="190"/>
      <c r="M14" s="191"/>
      <c r="N14" s="191"/>
      <c r="O14" s="192"/>
      <c r="P14" s="135"/>
    </row>
    <row r="15" spans="1:20" s="28" customFormat="1" ht="19" customHeight="1">
      <c r="A15" s="96">
        <f t="shared" si="4"/>
        <v>44357</v>
      </c>
      <c r="B15" s="97" t="str">
        <f t="shared" si="0"/>
        <v>木</v>
      </c>
      <c r="C15" s="133"/>
      <c r="D15" s="133"/>
      <c r="E15" s="134"/>
      <c r="F15" s="187" t="str">
        <f t="shared" si="1"/>
        <v/>
      </c>
      <c r="G15" s="188"/>
      <c r="H15" s="187" t="str">
        <f t="shared" si="2"/>
        <v/>
      </c>
      <c r="I15" s="189"/>
      <c r="J15" s="187" t="str">
        <f t="shared" si="3"/>
        <v/>
      </c>
      <c r="K15" s="189"/>
      <c r="L15" s="190"/>
      <c r="M15" s="191"/>
      <c r="N15" s="191"/>
      <c r="O15" s="192"/>
      <c r="P15" s="135"/>
    </row>
    <row r="16" spans="1:20" s="28" customFormat="1" ht="19" customHeight="1">
      <c r="A16" s="96">
        <f t="shared" si="4"/>
        <v>44358</v>
      </c>
      <c r="B16" s="97" t="str">
        <f t="shared" si="0"/>
        <v>金</v>
      </c>
      <c r="C16" s="133"/>
      <c r="D16" s="133"/>
      <c r="E16" s="134"/>
      <c r="F16" s="187" t="str">
        <f t="shared" si="1"/>
        <v/>
      </c>
      <c r="G16" s="188"/>
      <c r="H16" s="187" t="str">
        <f t="shared" si="2"/>
        <v/>
      </c>
      <c r="I16" s="189"/>
      <c r="J16" s="187" t="str">
        <f t="shared" si="3"/>
        <v/>
      </c>
      <c r="K16" s="189"/>
      <c r="L16" s="190"/>
      <c r="M16" s="191"/>
      <c r="N16" s="191"/>
      <c r="O16" s="192"/>
      <c r="P16" s="135"/>
    </row>
    <row r="17" spans="1:16" s="28" customFormat="1" ht="19" customHeight="1">
      <c r="A17" s="96">
        <f t="shared" si="4"/>
        <v>44359</v>
      </c>
      <c r="B17" s="97" t="str">
        <f t="shared" si="0"/>
        <v>土</v>
      </c>
      <c r="C17" s="133"/>
      <c r="D17" s="133"/>
      <c r="E17" s="134"/>
      <c r="F17" s="187" t="str">
        <f t="shared" si="1"/>
        <v/>
      </c>
      <c r="G17" s="188"/>
      <c r="H17" s="187" t="str">
        <f t="shared" si="2"/>
        <v/>
      </c>
      <c r="I17" s="189"/>
      <c r="J17" s="187" t="str">
        <f t="shared" si="3"/>
        <v/>
      </c>
      <c r="K17" s="189"/>
      <c r="L17" s="190"/>
      <c r="M17" s="191"/>
      <c r="N17" s="191"/>
      <c r="O17" s="192"/>
      <c r="P17" s="135"/>
    </row>
    <row r="18" spans="1:16" s="28" customFormat="1" ht="19" customHeight="1">
      <c r="A18" s="96">
        <f t="shared" si="4"/>
        <v>44360</v>
      </c>
      <c r="B18" s="97" t="str">
        <f t="shared" si="0"/>
        <v>日</v>
      </c>
      <c r="C18" s="133"/>
      <c r="D18" s="133"/>
      <c r="E18" s="134"/>
      <c r="F18" s="187" t="str">
        <f t="shared" si="1"/>
        <v/>
      </c>
      <c r="G18" s="188"/>
      <c r="H18" s="187" t="str">
        <f t="shared" si="2"/>
        <v/>
      </c>
      <c r="I18" s="189"/>
      <c r="J18" s="187" t="str">
        <f t="shared" si="3"/>
        <v/>
      </c>
      <c r="K18" s="189"/>
      <c r="L18" s="190"/>
      <c r="M18" s="191"/>
      <c r="N18" s="191"/>
      <c r="O18" s="192"/>
      <c r="P18" s="135"/>
    </row>
    <row r="19" spans="1:16" s="28" customFormat="1" ht="19" customHeight="1">
      <c r="A19" s="96">
        <f t="shared" si="4"/>
        <v>44361</v>
      </c>
      <c r="B19" s="97" t="str">
        <f t="shared" si="0"/>
        <v>月</v>
      </c>
      <c r="C19" s="133"/>
      <c r="D19" s="133"/>
      <c r="E19" s="134"/>
      <c r="F19" s="187" t="str">
        <f t="shared" si="1"/>
        <v/>
      </c>
      <c r="G19" s="188"/>
      <c r="H19" s="187" t="str">
        <f t="shared" si="2"/>
        <v/>
      </c>
      <c r="I19" s="189"/>
      <c r="J19" s="187" t="str">
        <f t="shared" si="3"/>
        <v/>
      </c>
      <c r="K19" s="189"/>
      <c r="L19" s="190"/>
      <c r="M19" s="191"/>
      <c r="N19" s="191"/>
      <c r="O19" s="192"/>
      <c r="P19" s="135"/>
    </row>
    <row r="20" spans="1:16" s="28" customFormat="1" ht="19" customHeight="1">
      <c r="A20" s="96">
        <f t="shared" si="4"/>
        <v>44362</v>
      </c>
      <c r="B20" s="97" t="str">
        <f t="shared" si="0"/>
        <v>火</v>
      </c>
      <c r="C20" s="133"/>
      <c r="D20" s="133"/>
      <c r="E20" s="134"/>
      <c r="F20" s="187" t="str">
        <f t="shared" si="1"/>
        <v/>
      </c>
      <c r="G20" s="188"/>
      <c r="H20" s="187" t="str">
        <f t="shared" si="2"/>
        <v/>
      </c>
      <c r="I20" s="189"/>
      <c r="J20" s="187" t="str">
        <f t="shared" si="3"/>
        <v/>
      </c>
      <c r="K20" s="189"/>
      <c r="L20" s="190"/>
      <c r="M20" s="191"/>
      <c r="N20" s="191"/>
      <c r="O20" s="192"/>
      <c r="P20" s="135"/>
    </row>
    <row r="21" spans="1:16" s="28" customFormat="1" ht="19" customHeight="1">
      <c r="A21" s="96">
        <f t="shared" si="4"/>
        <v>44363</v>
      </c>
      <c r="B21" s="97" t="str">
        <f t="shared" si="0"/>
        <v>水</v>
      </c>
      <c r="C21" s="133"/>
      <c r="D21" s="133"/>
      <c r="E21" s="134"/>
      <c r="F21" s="187" t="str">
        <f t="shared" si="1"/>
        <v/>
      </c>
      <c r="G21" s="188"/>
      <c r="H21" s="187" t="str">
        <f t="shared" si="2"/>
        <v/>
      </c>
      <c r="I21" s="189"/>
      <c r="J21" s="187" t="str">
        <f t="shared" si="3"/>
        <v/>
      </c>
      <c r="K21" s="189"/>
      <c r="L21" s="190"/>
      <c r="M21" s="191"/>
      <c r="N21" s="191"/>
      <c r="O21" s="192"/>
      <c r="P21" s="135"/>
    </row>
    <row r="22" spans="1:16" s="28" customFormat="1" ht="19" customHeight="1">
      <c r="A22" s="96">
        <f t="shared" si="4"/>
        <v>44364</v>
      </c>
      <c r="B22" s="97" t="str">
        <f t="shared" si="0"/>
        <v>木</v>
      </c>
      <c r="C22" s="133"/>
      <c r="D22" s="133"/>
      <c r="E22" s="134"/>
      <c r="F22" s="187" t="str">
        <f t="shared" si="1"/>
        <v/>
      </c>
      <c r="G22" s="188"/>
      <c r="H22" s="187" t="str">
        <f t="shared" si="2"/>
        <v/>
      </c>
      <c r="I22" s="189"/>
      <c r="J22" s="187" t="str">
        <f t="shared" si="3"/>
        <v/>
      </c>
      <c r="K22" s="189"/>
      <c r="L22" s="190"/>
      <c r="M22" s="191"/>
      <c r="N22" s="191"/>
      <c r="O22" s="192"/>
      <c r="P22" s="135"/>
    </row>
    <row r="23" spans="1:16" s="28" customFormat="1" ht="19" customHeight="1">
      <c r="A23" s="96">
        <f t="shared" si="4"/>
        <v>44365</v>
      </c>
      <c r="B23" s="97" t="str">
        <f t="shared" si="0"/>
        <v>金</v>
      </c>
      <c r="C23" s="133"/>
      <c r="D23" s="133"/>
      <c r="E23" s="134"/>
      <c r="F23" s="187" t="str">
        <f t="shared" si="1"/>
        <v/>
      </c>
      <c r="G23" s="188"/>
      <c r="H23" s="187" t="str">
        <f t="shared" si="2"/>
        <v/>
      </c>
      <c r="I23" s="189"/>
      <c r="J23" s="187" t="str">
        <f t="shared" si="3"/>
        <v/>
      </c>
      <c r="K23" s="189"/>
      <c r="L23" s="190"/>
      <c r="M23" s="191"/>
      <c r="N23" s="191"/>
      <c r="O23" s="192"/>
      <c r="P23" s="135"/>
    </row>
    <row r="24" spans="1:16" s="28" customFormat="1" ht="19" customHeight="1">
      <c r="A24" s="96">
        <f t="shared" si="4"/>
        <v>44366</v>
      </c>
      <c r="B24" s="97" t="str">
        <f t="shared" si="0"/>
        <v>土</v>
      </c>
      <c r="C24" s="133"/>
      <c r="D24" s="133"/>
      <c r="E24" s="134"/>
      <c r="F24" s="187" t="str">
        <f t="shared" si="1"/>
        <v/>
      </c>
      <c r="G24" s="188"/>
      <c r="H24" s="187" t="str">
        <f t="shared" si="2"/>
        <v/>
      </c>
      <c r="I24" s="189"/>
      <c r="J24" s="187" t="str">
        <f t="shared" si="3"/>
        <v/>
      </c>
      <c r="K24" s="189"/>
      <c r="L24" s="190"/>
      <c r="M24" s="191"/>
      <c r="N24" s="191"/>
      <c r="O24" s="192"/>
      <c r="P24" s="135"/>
    </row>
    <row r="25" spans="1:16" s="28" customFormat="1" ht="19" customHeight="1">
      <c r="A25" s="96">
        <f t="shared" si="4"/>
        <v>44367</v>
      </c>
      <c r="B25" s="97" t="str">
        <f t="shared" si="0"/>
        <v>日</v>
      </c>
      <c r="C25" s="133"/>
      <c r="D25" s="133"/>
      <c r="E25" s="134"/>
      <c r="F25" s="187" t="str">
        <f t="shared" si="1"/>
        <v/>
      </c>
      <c r="G25" s="188"/>
      <c r="H25" s="187" t="str">
        <f t="shared" si="2"/>
        <v/>
      </c>
      <c r="I25" s="189"/>
      <c r="J25" s="187" t="str">
        <f t="shared" si="3"/>
        <v/>
      </c>
      <c r="K25" s="189"/>
      <c r="L25" s="190"/>
      <c r="M25" s="191"/>
      <c r="N25" s="191"/>
      <c r="O25" s="192"/>
      <c r="P25" s="135"/>
    </row>
    <row r="26" spans="1:16" s="28" customFormat="1" ht="19" customHeight="1">
      <c r="A26" s="96">
        <f t="shared" si="4"/>
        <v>44368</v>
      </c>
      <c r="B26" s="97" t="str">
        <f t="shared" si="0"/>
        <v>月</v>
      </c>
      <c r="C26" s="133"/>
      <c r="D26" s="133"/>
      <c r="E26" s="134"/>
      <c r="F26" s="187" t="str">
        <f t="shared" si="1"/>
        <v/>
      </c>
      <c r="G26" s="188"/>
      <c r="H26" s="187" t="str">
        <f t="shared" si="2"/>
        <v/>
      </c>
      <c r="I26" s="189"/>
      <c r="J26" s="187" t="str">
        <f t="shared" si="3"/>
        <v/>
      </c>
      <c r="K26" s="189"/>
      <c r="L26" s="190"/>
      <c r="M26" s="191"/>
      <c r="N26" s="191"/>
      <c r="O26" s="192"/>
      <c r="P26" s="135"/>
    </row>
    <row r="27" spans="1:16" s="28" customFormat="1" ht="19" customHeight="1">
      <c r="A27" s="96">
        <f t="shared" si="4"/>
        <v>44369</v>
      </c>
      <c r="B27" s="97" t="str">
        <f t="shared" si="0"/>
        <v>火</v>
      </c>
      <c r="C27" s="133"/>
      <c r="D27" s="133"/>
      <c r="E27" s="134"/>
      <c r="F27" s="187" t="str">
        <f t="shared" si="1"/>
        <v/>
      </c>
      <c r="G27" s="188"/>
      <c r="H27" s="187" t="str">
        <f t="shared" si="2"/>
        <v/>
      </c>
      <c r="I27" s="189"/>
      <c r="J27" s="187" t="str">
        <f t="shared" si="3"/>
        <v/>
      </c>
      <c r="K27" s="189"/>
      <c r="L27" s="190"/>
      <c r="M27" s="191"/>
      <c r="N27" s="191"/>
      <c r="O27" s="192"/>
      <c r="P27" s="135"/>
    </row>
    <row r="28" spans="1:16" s="28" customFormat="1" ht="19" customHeight="1">
      <c r="A28" s="96">
        <f t="shared" si="4"/>
        <v>44370</v>
      </c>
      <c r="B28" s="97" t="str">
        <f t="shared" si="0"/>
        <v>水</v>
      </c>
      <c r="C28" s="133"/>
      <c r="D28" s="133"/>
      <c r="E28" s="134"/>
      <c r="F28" s="187" t="str">
        <f t="shared" si="1"/>
        <v/>
      </c>
      <c r="G28" s="188"/>
      <c r="H28" s="187" t="str">
        <f t="shared" si="2"/>
        <v/>
      </c>
      <c r="I28" s="189"/>
      <c r="J28" s="187" t="str">
        <f t="shared" si="3"/>
        <v/>
      </c>
      <c r="K28" s="189"/>
      <c r="L28" s="190"/>
      <c r="M28" s="191"/>
      <c r="N28" s="191"/>
      <c r="O28" s="192"/>
      <c r="P28" s="135"/>
    </row>
    <row r="29" spans="1:16" s="28" customFormat="1" ht="19" customHeight="1">
      <c r="A29" s="96">
        <f t="shared" si="4"/>
        <v>44371</v>
      </c>
      <c r="B29" s="97" t="str">
        <f t="shared" si="0"/>
        <v>木</v>
      </c>
      <c r="C29" s="133"/>
      <c r="D29" s="133"/>
      <c r="E29" s="134"/>
      <c r="F29" s="187" t="str">
        <f t="shared" si="1"/>
        <v/>
      </c>
      <c r="G29" s="188"/>
      <c r="H29" s="187" t="str">
        <f t="shared" si="2"/>
        <v/>
      </c>
      <c r="I29" s="189"/>
      <c r="J29" s="187" t="str">
        <f t="shared" si="3"/>
        <v/>
      </c>
      <c r="K29" s="189"/>
      <c r="L29" s="190"/>
      <c r="M29" s="191"/>
      <c r="N29" s="191"/>
      <c r="O29" s="192"/>
      <c r="P29" s="135"/>
    </row>
    <row r="30" spans="1:16" s="28" customFormat="1" ht="19" customHeight="1">
      <c r="A30" s="96">
        <f t="shared" si="4"/>
        <v>44372</v>
      </c>
      <c r="B30" s="97" t="str">
        <f t="shared" si="0"/>
        <v>金</v>
      </c>
      <c r="C30" s="133">
        <v>0.41666666666666669</v>
      </c>
      <c r="D30" s="133">
        <v>0.58333333333333337</v>
      </c>
      <c r="E30" s="134"/>
      <c r="F30" s="187">
        <f t="shared" si="1"/>
        <v>0.16666666666666669</v>
      </c>
      <c r="G30" s="188"/>
      <c r="H30" s="187">
        <f t="shared" si="2"/>
        <v>0</v>
      </c>
      <c r="I30" s="189"/>
      <c r="J30" s="187" t="str">
        <f t="shared" si="3"/>
        <v/>
      </c>
      <c r="K30" s="189"/>
      <c r="L30" s="190"/>
      <c r="M30" s="191"/>
      <c r="N30" s="191"/>
      <c r="O30" s="192"/>
      <c r="P30" s="135"/>
    </row>
    <row r="31" spans="1:16" s="28" customFormat="1" ht="19" customHeight="1">
      <c r="A31" s="96">
        <f t="shared" si="4"/>
        <v>44373</v>
      </c>
      <c r="B31" s="97" t="str">
        <f t="shared" si="0"/>
        <v>土</v>
      </c>
      <c r="C31" s="133"/>
      <c r="D31" s="133"/>
      <c r="E31" s="134"/>
      <c r="F31" s="187" t="str">
        <f t="shared" si="1"/>
        <v/>
      </c>
      <c r="G31" s="188"/>
      <c r="H31" s="187" t="str">
        <f t="shared" si="2"/>
        <v/>
      </c>
      <c r="I31" s="189"/>
      <c r="J31" s="187" t="str">
        <f t="shared" si="3"/>
        <v/>
      </c>
      <c r="K31" s="189"/>
      <c r="L31" s="190"/>
      <c r="M31" s="191"/>
      <c r="N31" s="191"/>
      <c r="O31" s="192"/>
      <c r="P31" s="135"/>
    </row>
    <row r="32" spans="1:16" s="28" customFormat="1" ht="19" customHeight="1">
      <c r="A32" s="96">
        <f t="shared" si="4"/>
        <v>44374</v>
      </c>
      <c r="B32" s="97" t="str">
        <f t="shared" si="0"/>
        <v>日</v>
      </c>
      <c r="C32" s="133"/>
      <c r="D32" s="133"/>
      <c r="E32" s="134"/>
      <c r="F32" s="187" t="str">
        <f t="shared" si="1"/>
        <v/>
      </c>
      <c r="G32" s="188"/>
      <c r="H32" s="187" t="str">
        <f t="shared" si="2"/>
        <v/>
      </c>
      <c r="I32" s="189"/>
      <c r="J32" s="187" t="str">
        <f>IF($C32="","",IF($D32-$C32-$E32&gt;1/3,$D32-$C32-$E32-1/3,""))</f>
        <v/>
      </c>
      <c r="K32" s="189"/>
      <c r="L32" s="190"/>
      <c r="M32" s="191"/>
      <c r="N32" s="191"/>
      <c r="O32" s="192"/>
      <c r="P32" s="135"/>
    </row>
    <row r="33" spans="1:16" s="28" customFormat="1" ht="19" customHeight="1">
      <c r="A33" s="96">
        <f t="shared" si="4"/>
        <v>44375</v>
      </c>
      <c r="B33" s="97" t="str">
        <f t="shared" si="0"/>
        <v>月</v>
      </c>
      <c r="C33" s="133">
        <v>0.41666666666666669</v>
      </c>
      <c r="D33" s="133">
        <v>0.79166666666666663</v>
      </c>
      <c r="E33" s="134">
        <v>4.1666666666666664E-2</v>
      </c>
      <c r="F33" s="187">
        <f t="shared" si="1"/>
        <v>0.33333333333333326</v>
      </c>
      <c r="G33" s="188"/>
      <c r="H33" s="187">
        <f t="shared" si="2"/>
        <v>0</v>
      </c>
      <c r="I33" s="189"/>
      <c r="J33" s="187" t="str">
        <f t="shared" si="3"/>
        <v/>
      </c>
      <c r="K33" s="189"/>
      <c r="L33" s="190"/>
      <c r="M33" s="191"/>
      <c r="N33" s="191"/>
      <c r="O33" s="192"/>
      <c r="P33" s="135"/>
    </row>
    <row r="34" spans="1:16" s="28" customFormat="1" ht="19" customHeight="1">
      <c r="A34" s="96">
        <f t="shared" si="4"/>
        <v>44376</v>
      </c>
      <c r="B34" s="97" t="str">
        <f t="shared" si="0"/>
        <v>火</v>
      </c>
      <c r="C34" s="133"/>
      <c r="D34" s="133"/>
      <c r="E34" s="134"/>
      <c r="F34" s="187" t="str">
        <f t="shared" si="1"/>
        <v/>
      </c>
      <c r="G34" s="188"/>
      <c r="H34" s="187" t="str">
        <f t="shared" si="2"/>
        <v/>
      </c>
      <c r="I34" s="189"/>
      <c r="J34" s="187" t="str">
        <f t="shared" si="3"/>
        <v/>
      </c>
      <c r="K34" s="189"/>
      <c r="L34" s="190"/>
      <c r="M34" s="191"/>
      <c r="N34" s="191"/>
      <c r="O34" s="192"/>
      <c r="P34" s="135"/>
    </row>
    <row r="35" spans="1:16" s="28" customFormat="1" ht="19" customHeight="1">
      <c r="A35" s="96">
        <f t="shared" si="4"/>
        <v>44377</v>
      </c>
      <c r="B35" s="97" t="str">
        <f t="shared" si="0"/>
        <v>水</v>
      </c>
      <c r="C35" s="133">
        <v>0.70833333333333337</v>
      </c>
      <c r="D35" s="133">
        <v>0.83333333333333337</v>
      </c>
      <c r="E35" s="134"/>
      <c r="F35" s="187">
        <f t="shared" si="1"/>
        <v>0.125</v>
      </c>
      <c r="G35" s="188"/>
      <c r="H35" s="187">
        <f t="shared" si="2"/>
        <v>0</v>
      </c>
      <c r="I35" s="189"/>
      <c r="J35" s="187" t="str">
        <f t="shared" si="3"/>
        <v/>
      </c>
      <c r="K35" s="189"/>
      <c r="L35" s="190"/>
      <c r="M35" s="191"/>
      <c r="N35" s="191"/>
      <c r="O35" s="192"/>
      <c r="P35" s="135"/>
    </row>
    <row r="36" spans="1:16" s="28" customFormat="1" ht="19" customHeight="1" thickBot="1">
      <c r="A36" s="96">
        <f t="shared" si="4"/>
        <v>44378</v>
      </c>
      <c r="B36" s="97" t="str">
        <f t="shared" si="0"/>
        <v>木</v>
      </c>
      <c r="C36" s="133"/>
      <c r="D36" s="133"/>
      <c r="E36" s="134"/>
      <c r="F36" s="187" t="str">
        <f t="shared" si="1"/>
        <v/>
      </c>
      <c r="G36" s="188"/>
      <c r="H36" s="187" t="str">
        <f t="shared" si="2"/>
        <v/>
      </c>
      <c r="I36" s="189"/>
      <c r="J36" s="187" t="str">
        <f t="shared" si="3"/>
        <v/>
      </c>
      <c r="K36" s="189"/>
      <c r="L36" s="190"/>
      <c r="M36" s="191"/>
      <c r="N36" s="191"/>
      <c r="O36" s="192"/>
      <c r="P36" s="136"/>
    </row>
    <row r="37" spans="1:16" s="28" customFormat="1" ht="21" customHeight="1" thickBot="1">
      <c r="A37" s="93"/>
      <c r="B37" s="88"/>
      <c r="C37" s="94"/>
      <c r="D37" s="94"/>
      <c r="E37" s="95" t="s">
        <v>29</v>
      </c>
      <c r="F37" s="169">
        <f>SUM(F6:G36)</f>
        <v>0.625</v>
      </c>
      <c r="G37" s="170"/>
      <c r="H37" s="169">
        <f>SUM(H6:I36)</f>
        <v>0</v>
      </c>
      <c r="I37" s="170"/>
      <c r="J37" s="169">
        <f>SUM(J6:K36)</f>
        <v>0</v>
      </c>
      <c r="K37" s="171"/>
      <c r="L37" s="172" t="s">
        <v>51</v>
      </c>
      <c r="M37" s="173"/>
      <c r="N37" s="173"/>
      <c r="O37" s="174"/>
      <c r="P37" s="130">
        <f>SUM(P6:P36)</f>
        <v>0</v>
      </c>
    </row>
    <row r="38" spans="1:16" s="28" customFormat="1" ht="21" customHeight="1" thickBot="1">
      <c r="A38" s="175" t="s">
        <v>30</v>
      </c>
      <c r="B38" s="175"/>
      <c r="C38" s="175"/>
      <c r="D38" s="175"/>
      <c r="E38" s="176"/>
      <c r="F38" s="177">
        <f>FLOOR(F37+"0:14","0:30")</f>
        <v>0.625</v>
      </c>
      <c r="G38" s="178"/>
      <c r="H38" s="179">
        <f>FLOOR(H37+"0:14","0:30")</f>
        <v>0</v>
      </c>
      <c r="I38" s="180"/>
      <c r="J38" s="179">
        <f>FLOOR(J37+"0:14","0:30")</f>
        <v>0</v>
      </c>
      <c r="K38" s="181"/>
      <c r="L38" s="160" t="s">
        <v>57</v>
      </c>
      <c r="M38" s="183">
        <f>SUM(F39+H39+J39)</f>
        <v>15300</v>
      </c>
      <c r="N38" s="184"/>
      <c r="O38" s="160" t="s">
        <v>39</v>
      </c>
      <c r="P38" s="162">
        <f>P4*2*P37</f>
        <v>0</v>
      </c>
    </row>
    <row r="39" spans="1:16" s="28" customFormat="1" ht="21" customHeight="1" thickBot="1">
      <c r="A39" s="164" t="s">
        <v>58</v>
      </c>
      <c r="B39" s="165"/>
      <c r="C39" s="165"/>
      <c r="D39" s="165"/>
      <c r="E39" s="165"/>
      <c r="F39" s="166">
        <f>ROUNDUP(N4*24*F38,0)</f>
        <v>15300</v>
      </c>
      <c r="G39" s="167"/>
      <c r="H39" s="166">
        <f>ROUNDUP(N4*24*H38*0.25,0)</f>
        <v>0</v>
      </c>
      <c r="I39" s="167"/>
      <c r="J39" s="166">
        <f>ROUNDUP(N4*24*J38*0.25,0)</f>
        <v>0</v>
      </c>
      <c r="K39" s="168"/>
      <c r="L39" s="182"/>
      <c r="M39" s="185"/>
      <c r="N39" s="186"/>
      <c r="O39" s="161"/>
      <c r="P39" s="163"/>
    </row>
    <row r="40" spans="1:16" s="28" customFormat="1" ht="21" customHeight="1" thickBot="1">
      <c r="A40" s="98"/>
      <c r="B40" s="98"/>
      <c r="C40" s="99"/>
      <c r="D40" s="99"/>
      <c r="E40" s="100"/>
      <c r="F40" s="100"/>
      <c r="G40" s="101"/>
      <c r="H40" s="101"/>
      <c r="I40" s="101"/>
      <c r="J40" s="101"/>
      <c r="K40" s="101"/>
      <c r="L40" s="102"/>
      <c r="M40" s="103"/>
      <c r="N40" s="102"/>
      <c r="O40" s="102"/>
      <c r="P40" s="104"/>
    </row>
    <row r="41" spans="1:16" s="28" customFormat="1" ht="19.5" customHeight="1" thickBot="1">
      <c r="A41" s="105" t="s">
        <v>50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7" t="s">
        <v>40</v>
      </c>
      <c r="N41" s="148">
        <f>M38+P38</f>
        <v>15300</v>
      </c>
      <c r="O41" s="149"/>
      <c r="P41" s="150"/>
    </row>
    <row r="42" spans="1:16" s="28" customFormat="1" ht="7.5" customHeight="1" thickBot="1">
      <c r="A42" s="108"/>
      <c r="B42" s="108"/>
      <c r="C42" s="109"/>
      <c r="D42" s="109"/>
      <c r="E42" s="109"/>
      <c r="F42" s="109"/>
      <c r="G42" s="110"/>
      <c r="H42" s="110"/>
      <c r="I42" s="110"/>
      <c r="J42" s="110"/>
      <c r="K42" s="110"/>
      <c r="L42" s="109"/>
      <c r="M42" s="109"/>
      <c r="N42" s="109"/>
      <c r="O42" s="109"/>
      <c r="P42" s="109"/>
    </row>
    <row r="43" spans="1:16" s="28" customFormat="1" ht="9" customHeight="1">
      <c r="A43" s="111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</row>
    <row r="44" spans="1:16" s="28" customFormat="1" ht="14">
      <c r="A44" s="114"/>
      <c r="B44" s="115"/>
      <c r="C44" s="115"/>
      <c r="D44" s="115"/>
      <c r="E44" s="116"/>
      <c r="F44" s="115" t="s">
        <v>41</v>
      </c>
      <c r="G44" s="115"/>
      <c r="H44" s="115"/>
      <c r="I44" s="115"/>
      <c r="J44" s="115"/>
      <c r="K44" s="115"/>
      <c r="L44" s="115"/>
      <c r="M44" s="117" t="s">
        <v>46</v>
      </c>
      <c r="N44" s="151">
        <v>44385</v>
      </c>
      <c r="O44" s="151"/>
      <c r="P44" s="152"/>
    </row>
    <row r="45" spans="1:16" s="28" customFormat="1" ht="14">
      <c r="A45" s="118"/>
      <c r="B45" s="119"/>
      <c r="C45" s="120" t="s">
        <v>42</v>
      </c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7"/>
    </row>
    <row r="46" spans="1:16" s="28" customFormat="1" ht="7.5" customHeight="1">
      <c r="A46" s="122"/>
      <c r="B46" s="123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16"/>
      <c r="N46" s="121"/>
      <c r="O46" s="121"/>
      <c r="P46" s="127"/>
    </row>
    <row r="47" spans="1:16" s="28" customFormat="1" ht="18" customHeight="1">
      <c r="A47" s="122"/>
      <c r="B47" s="123"/>
      <c r="C47" s="121"/>
      <c r="D47" s="153" t="s">
        <v>43</v>
      </c>
      <c r="E47" s="154"/>
      <c r="F47" s="154"/>
      <c r="G47" s="154"/>
      <c r="H47" s="154"/>
      <c r="I47" s="154"/>
      <c r="J47" s="154"/>
      <c r="K47" s="154"/>
      <c r="L47" s="154"/>
      <c r="M47" s="121"/>
      <c r="N47" s="121"/>
      <c r="O47" s="121"/>
      <c r="P47" s="127"/>
    </row>
    <row r="48" spans="1:16" s="28" customFormat="1" ht="7.5" customHeight="1">
      <c r="A48" s="122"/>
      <c r="B48" s="123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7"/>
    </row>
    <row r="49" spans="1:16" s="28" customFormat="1" ht="18" customHeight="1">
      <c r="A49" s="155" t="s">
        <v>33</v>
      </c>
      <c r="B49" s="156"/>
      <c r="C49" s="157" t="s">
        <v>67</v>
      </c>
      <c r="D49" s="157"/>
      <c r="E49" s="157"/>
      <c r="F49" s="157"/>
      <c r="G49" s="158" t="s">
        <v>44</v>
      </c>
      <c r="H49" s="158"/>
      <c r="I49" s="158"/>
      <c r="J49" s="158"/>
      <c r="K49" s="158"/>
      <c r="L49" s="158"/>
      <c r="M49" s="159" t="s">
        <v>68</v>
      </c>
      <c r="N49" s="159"/>
      <c r="O49" s="159"/>
      <c r="P49" s="128" t="s">
        <v>45</v>
      </c>
    </row>
    <row r="50" spans="1:16" s="28" customFormat="1" ht="11.25" customHeight="1" thickBot="1">
      <c r="A50" s="124"/>
      <c r="B50" s="125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9"/>
    </row>
  </sheetData>
  <sheetProtection sheet="1" objects="1" scenarios="1"/>
  <mergeCells count="162">
    <mergeCell ref="D2:F2"/>
    <mergeCell ref="G2:P2"/>
    <mergeCell ref="A3:D3"/>
    <mergeCell ref="E3:F3"/>
    <mergeCell ref="G3:L3"/>
    <mergeCell ref="M3:M4"/>
    <mergeCell ref="N3:O3"/>
    <mergeCell ref="A4:D4"/>
    <mergeCell ref="E4:F4"/>
    <mergeCell ref="G4:L4"/>
    <mergeCell ref="F7:G7"/>
    <mergeCell ref="H7:I7"/>
    <mergeCell ref="J7:K7"/>
    <mergeCell ref="L7:O7"/>
    <mergeCell ref="F8:G8"/>
    <mergeCell ref="H8:I8"/>
    <mergeCell ref="J8:K8"/>
    <mergeCell ref="L8:O8"/>
    <mergeCell ref="N4:O4"/>
    <mergeCell ref="F5:G5"/>
    <mergeCell ref="H5:I5"/>
    <mergeCell ref="J5:K5"/>
    <mergeCell ref="L5:O5"/>
    <mergeCell ref="F6:G6"/>
    <mergeCell ref="H6:I6"/>
    <mergeCell ref="J6:K6"/>
    <mergeCell ref="L6:O6"/>
    <mergeCell ref="F11:G11"/>
    <mergeCell ref="H11:I11"/>
    <mergeCell ref="J11:K11"/>
    <mergeCell ref="L11:O11"/>
    <mergeCell ref="F12:G12"/>
    <mergeCell ref="H12:I12"/>
    <mergeCell ref="J12:K12"/>
    <mergeCell ref="L12:O12"/>
    <mergeCell ref="F9:G9"/>
    <mergeCell ref="H9:I9"/>
    <mergeCell ref="J9:K9"/>
    <mergeCell ref="L9:O9"/>
    <mergeCell ref="F10:G10"/>
    <mergeCell ref="H10:I10"/>
    <mergeCell ref="J10:K10"/>
    <mergeCell ref="L10:O10"/>
    <mergeCell ref="F15:G15"/>
    <mergeCell ref="H15:I15"/>
    <mergeCell ref="J15:K15"/>
    <mergeCell ref="L15:O15"/>
    <mergeCell ref="F16:G16"/>
    <mergeCell ref="H16:I16"/>
    <mergeCell ref="J16:K16"/>
    <mergeCell ref="L16:O16"/>
    <mergeCell ref="F13:G13"/>
    <mergeCell ref="H13:I13"/>
    <mergeCell ref="J13:K13"/>
    <mergeCell ref="L13:O13"/>
    <mergeCell ref="F14:G14"/>
    <mergeCell ref="H14:I14"/>
    <mergeCell ref="J14:K14"/>
    <mergeCell ref="L14:O14"/>
    <mergeCell ref="F19:G19"/>
    <mergeCell ref="H19:I19"/>
    <mergeCell ref="J19:K19"/>
    <mergeCell ref="L19:O19"/>
    <mergeCell ref="F20:G20"/>
    <mergeCell ref="H20:I20"/>
    <mergeCell ref="J20:K20"/>
    <mergeCell ref="L20:O20"/>
    <mergeCell ref="F17:G17"/>
    <mergeCell ref="H17:I17"/>
    <mergeCell ref="J17:K17"/>
    <mergeCell ref="L17:O17"/>
    <mergeCell ref="F18:G18"/>
    <mergeCell ref="H18:I18"/>
    <mergeCell ref="J18:K18"/>
    <mergeCell ref="L18:O18"/>
    <mergeCell ref="F23:G23"/>
    <mergeCell ref="H23:I23"/>
    <mergeCell ref="J23:K23"/>
    <mergeCell ref="L23:O23"/>
    <mergeCell ref="F24:G24"/>
    <mergeCell ref="H24:I24"/>
    <mergeCell ref="J24:K24"/>
    <mergeCell ref="L24:O24"/>
    <mergeCell ref="F21:G21"/>
    <mergeCell ref="H21:I21"/>
    <mergeCell ref="J21:K21"/>
    <mergeCell ref="L21:O21"/>
    <mergeCell ref="F22:G22"/>
    <mergeCell ref="H22:I22"/>
    <mergeCell ref="J22:K22"/>
    <mergeCell ref="L22:O22"/>
    <mergeCell ref="F27:G27"/>
    <mergeCell ref="H27:I27"/>
    <mergeCell ref="J27:K27"/>
    <mergeCell ref="L27:O27"/>
    <mergeCell ref="F28:G28"/>
    <mergeCell ref="H28:I28"/>
    <mergeCell ref="J28:K28"/>
    <mergeCell ref="L28:O28"/>
    <mergeCell ref="F25:G25"/>
    <mergeCell ref="H25:I25"/>
    <mergeCell ref="J25:K25"/>
    <mergeCell ref="L25:O25"/>
    <mergeCell ref="F26:G26"/>
    <mergeCell ref="H26:I26"/>
    <mergeCell ref="J26:K26"/>
    <mergeCell ref="L26:O26"/>
    <mergeCell ref="F31:G31"/>
    <mergeCell ref="H31:I31"/>
    <mergeCell ref="J31:K31"/>
    <mergeCell ref="L31:O31"/>
    <mergeCell ref="F32:G32"/>
    <mergeCell ref="H32:I32"/>
    <mergeCell ref="J32:K32"/>
    <mergeCell ref="L32:O32"/>
    <mergeCell ref="F29:G29"/>
    <mergeCell ref="H29:I29"/>
    <mergeCell ref="J29:K29"/>
    <mergeCell ref="L29:O29"/>
    <mergeCell ref="F30:G30"/>
    <mergeCell ref="H30:I30"/>
    <mergeCell ref="J30:K30"/>
    <mergeCell ref="L30:O30"/>
    <mergeCell ref="F35:G35"/>
    <mergeCell ref="H35:I35"/>
    <mergeCell ref="J35:K35"/>
    <mergeCell ref="L35:O35"/>
    <mergeCell ref="F36:G36"/>
    <mergeCell ref="H36:I36"/>
    <mergeCell ref="J36:K36"/>
    <mergeCell ref="L36:O36"/>
    <mergeCell ref="F33:G33"/>
    <mergeCell ref="H33:I33"/>
    <mergeCell ref="J33:K33"/>
    <mergeCell ref="L33:O33"/>
    <mergeCell ref="F34:G34"/>
    <mergeCell ref="H34:I34"/>
    <mergeCell ref="J34:K34"/>
    <mergeCell ref="L34:O34"/>
    <mergeCell ref="F37:G37"/>
    <mergeCell ref="H37:I37"/>
    <mergeCell ref="J37:K37"/>
    <mergeCell ref="L37:O37"/>
    <mergeCell ref="A38:E38"/>
    <mergeCell ref="F38:G38"/>
    <mergeCell ref="H38:I38"/>
    <mergeCell ref="J38:K38"/>
    <mergeCell ref="L38:L39"/>
    <mergeCell ref="M38:N39"/>
    <mergeCell ref="N41:P41"/>
    <mergeCell ref="N44:P44"/>
    <mergeCell ref="D47:L47"/>
    <mergeCell ref="A49:B49"/>
    <mergeCell ref="C49:F49"/>
    <mergeCell ref="G49:L49"/>
    <mergeCell ref="M49:O49"/>
    <mergeCell ref="O38:O39"/>
    <mergeCell ref="P38:P39"/>
    <mergeCell ref="A39:E39"/>
    <mergeCell ref="F39:G39"/>
    <mergeCell ref="H39:I39"/>
    <mergeCell ref="J39:K39"/>
  </mergeCells>
  <phoneticPr fontId="6"/>
  <dataValidations count="2">
    <dataValidation imeMode="off" allowBlank="1" showInputMessage="1" showErrorMessage="1" sqref="N44:P44 A6 A4:D4 P4 C6:E36 P6:P36 M3:N3 G3" xr:uid="{AD87C941-635D-474C-BC74-5E0FBEEAACAF}"/>
    <dataValidation type="list" allowBlank="1" showInputMessage="1" showErrorMessage="1" sqref="C49:F49" xr:uid="{84A2E8C4-F3E8-4CF0-B2CA-3872477520F5}">
      <formula1>"選んでください,英語英文学科,国際関係学科,多文化・国際協力学科,総合政策学科,情報科学科,数学科,数学・計算機科学研究所研究員,国際関係研究所研究員,言語文化研究所研究員,総合政策研究所研究員"</formula1>
    </dataValidation>
  </dataValidations>
  <printOptions horizontalCentered="1" verticalCentered="1"/>
  <pageMargins left="0.39370078740157483" right="0.39370078740157483" top="0.59055118110236227" bottom="0.39370078740157483" header="0.19685039370078741" footer="0.19685039370078741"/>
  <pageSetup paperSize="9" scale="73" orientation="portrait" blackAndWhite="1" r:id="rId1"/>
  <headerFooter>
    <oddHeader>&amp;L&amp;9（科研費支出学生アルバイト用勤務表）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89CA-D013-4B14-AD2D-4348646C80DD}">
  <sheetPr>
    <tabColor rgb="FFFF99FF"/>
    <pageSetUpPr fitToPage="1"/>
  </sheetPr>
  <dimension ref="A1:T50"/>
  <sheetViews>
    <sheetView zoomScaleNormal="100" zoomScaleSheetLayoutView="100" workbookViewId="0">
      <selection activeCell="D7" sqref="D7"/>
    </sheetView>
  </sheetViews>
  <sheetFormatPr baseColWidth="10" defaultColWidth="9" defaultRowHeight="17"/>
  <cols>
    <col min="1" max="1" width="7.1640625" style="84" customWidth="1"/>
    <col min="2" max="2" width="4.6640625" style="84" customWidth="1"/>
    <col min="3" max="5" width="8.6640625" style="85" customWidth="1"/>
    <col min="6" max="11" width="4.83203125" style="85" customWidth="1"/>
    <col min="12" max="12" width="9.83203125" style="85" customWidth="1"/>
    <col min="13" max="16" width="10.6640625" style="85" customWidth="1"/>
    <col min="17" max="16384" width="9" style="23"/>
  </cols>
  <sheetData>
    <row r="1" spans="1:20" ht="22" thickBot="1">
      <c r="A1" s="137" t="s">
        <v>64</v>
      </c>
      <c r="B1" s="144"/>
      <c r="C1" s="145"/>
      <c r="D1" s="145"/>
      <c r="E1" s="145"/>
      <c r="F1" s="145"/>
      <c r="G1" s="145"/>
      <c r="H1" s="145"/>
      <c r="I1" s="145"/>
      <c r="J1" s="145"/>
      <c r="K1" s="145"/>
      <c r="L1" s="146"/>
      <c r="M1" s="23"/>
      <c r="N1" s="23"/>
      <c r="O1" s="23"/>
      <c r="P1" s="23"/>
    </row>
    <row r="2" spans="1:20" s="28" customFormat="1" ht="24.75" customHeight="1" thickBot="1">
      <c r="A2" s="87"/>
      <c r="B2" s="88"/>
      <c r="C2" s="89"/>
      <c r="D2" s="203">
        <f>A6</f>
        <v>44287</v>
      </c>
      <c r="E2" s="203"/>
      <c r="F2" s="203"/>
      <c r="G2" s="204" t="s">
        <v>56</v>
      </c>
      <c r="H2" s="204"/>
      <c r="I2" s="204"/>
      <c r="J2" s="204"/>
      <c r="K2" s="204"/>
      <c r="L2" s="204"/>
      <c r="M2" s="204"/>
      <c r="N2" s="205"/>
      <c r="O2" s="205"/>
      <c r="P2" s="206"/>
      <c r="T2" s="68"/>
    </row>
    <row r="3" spans="1:20" s="28" customFormat="1" ht="23.25" customHeight="1" thickBot="1">
      <c r="A3" s="207" t="s">
        <v>65</v>
      </c>
      <c r="B3" s="208"/>
      <c r="C3" s="208"/>
      <c r="D3" s="209"/>
      <c r="E3" s="207" t="s">
        <v>23</v>
      </c>
      <c r="F3" s="210"/>
      <c r="G3" s="211"/>
      <c r="H3" s="212"/>
      <c r="I3" s="212"/>
      <c r="J3" s="212"/>
      <c r="K3" s="212"/>
      <c r="L3" s="212"/>
      <c r="M3" s="213" t="s">
        <v>36</v>
      </c>
      <c r="N3" s="215" t="s">
        <v>54</v>
      </c>
      <c r="O3" s="216"/>
      <c r="P3" s="131" t="s">
        <v>55</v>
      </c>
    </row>
    <row r="4" spans="1:20" s="28" customFormat="1" ht="30" customHeight="1" thickBot="1">
      <c r="A4" s="217"/>
      <c r="B4" s="218"/>
      <c r="C4" s="218"/>
      <c r="D4" s="219"/>
      <c r="E4" s="220" t="s">
        <v>24</v>
      </c>
      <c r="F4" s="221"/>
      <c r="G4" s="222"/>
      <c r="H4" s="223"/>
      <c r="I4" s="223"/>
      <c r="J4" s="223"/>
      <c r="K4" s="223"/>
      <c r="L4" s="223"/>
      <c r="M4" s="214"/>
      <c r="N4" s="193"/>
      <c r="O4" s="194"/>
      <c r="P4" s="132"/>
    </row>
    <row r="5" spans="1:20" s="28" customFormat="1" ht="25.5" customHeight="1">
      <c r="A5" s="90" t="s">
        <v>37</v>
      </c>
      <c r="B5" s="91" t="s">
        <v>25</v>
      </c>
      <c r="C5" s="91" t="s">
        <v>26</v>
      </c>
      <c r="D5" s="91" t="s">
        <v>27</v>
      </c>
      <c r="E5" s="91" t="s">
        <v>28</v>
      </c>
      <c r="F5" s="195" t="s">
        <v>53</v>
      </c>
      <c r="G5" s="196"/>
      <c r="H5" s="197" t="s">
        <v>59</v>
      </c>
      <c r="I5" s="198"/>
      <c r="J5" s="195" t="s">
        <v>60</v>
      </c>
      <c r="K5" s="199"/>
      <c r="L5" s="200" t="s">
        <v>38</v>
      </c>
      <c r="M5" s="201"/>
      <c r="N5" s="201"/>
      <c r="O5" s="202"/>
      <c r="P5" s="92" t="s">
        <v>49</v>
      </c>
    </row>
    <row r="6" spans="1:20" s="28" customFormat="1" ht="19" customHeight="1">
      <c r="A6" s="31">
        <v>44287</v>
      </c>
      <c r="B6" s="97" t="str">
        <f>TEXT(A6,"aaa")</f>
        <v>木</v>
      </c>
      <c r="C6" s="133"/>
      <c r="D6" s="133"/>
      <c r="E6" s="134"/>
      <c r="F6" s="187" t="str">
        <f>IF($C6="","",IF($D6="","",IF($C6&gt;$D6,1-$C6+$D6-$E6,$D6-$C6-$E6)))</f>
        <v/>
      </c>
      <c r="G6" s="188"/>
      <c r="H6" s="187" t="str">
        <f>IF($F6="","","5:00"-MIN("5:00",$C6)+MIN("29:00",$D6)-MIN(MAX("22:00",$C6),$D6))</f>
        <v/>
      </c>
      <c r="I6" s="189"/>
      <c r="J6" s="187" t="str">
        <f>IF($C6="","",IF($D6-$C6-$E6&gt;1/3,$D6-$C6-$E6-1/3,""))</f>
        <v/>
      </c>
      <c r="K6" s="189"/>
      <c r="L6" s="190"/>
      <c r="M6" s="191"/>
      <c r="N6" s="191"/>
      <c r="O6" s="192"/>
      <c r="P6" s="135"/>
    </row>
    <row r="7" spans="1:20" s="28" customFormat="1" ht="19" customHeight="1">
      <c r="A7" s="96">
        <f>A6+1</f>
        <v>44288</v>
      </c>
      <c r="B7" s="97" t="str">
        <f t="shared" ref="B7:B36" si="0">TEXT(A7,"aaa")</f>
        <v>金</v>
      </c>
      <c r="C7" s="133"/>
      <c r="D7" s="133"/>
      <c r="E7" s="134"/>
      <c r="F7" s="187" t="str">
        <f t="shared" ref="F7:F36" si="1">IF($C7="","",IF($D7="","",IF($C7&gt;$D7,1-$C7+$D7-$E7,$D7-$C7-$E7)))</f>
        <v/>
      </c>
      <c r="G7" s="188"/>
      <c r="H7" s="187" t="str">
        <f t="shared" ref="H7:H36" si="2">IF($F7="","","5:00"-MIN("5:00",$C7)+MIN("29:00",$D7)-MIN(MAX("22:00",$C7),$D7))</f>
        <v/>
      </c>
      <c r="I7" s="189"/>
      <c r="J7" s="187" t="str">
        <f t="shared" ref="J7:J36" si="3">IF($C7="","",IF($D7-$C7-$E7&gt;1/3,$D7-$C7-$E7-1/3,""))</f>
        <v/>
      </c>
      <c r="K7" s="189"/>
      <c r="L7" s="190"/>
      <c r="M7" s="191"/>
      <c r="N7" s="191"/>
      <c r="O7" s="192"/>
      <c r="P7" s="135"/>
    </row>
    <row r="8" spans="1:20" s="28" customFormat="1" ht="19" customHeight="1">
      <c r="A8" s="96">
        <f t="shared" ref="A8:A36" si="4">A7+1</f>
        <v>44289</v>
      </c>
      <c r="B8" s="97" t="str">
        <f t="shared" si="0"/>
        <v>土</v>
      </c>
      <c r="C8" s="133"/>
      <c r="D8" s="133"/>
      <c r="E8" s="134"/>
      <c r="F8" s="187" t="str">
        <f t="shared" si="1"/>
        <v/>
      </c>
      <c r="G8" s="188"/>
      <c r="H8" s="187" t="str">
        <f t="shared" si="2"/>
        <v/>
      </c>
      <c r="I8" s="189"/>
      <c r="J8" s="187" t="str">
        <f t="shared" si="3"/>
        <v/>
      </c>
      <c r="K8" s="189"/>
      <c r="L8" s="190"/>
      <c r="M8" s="191"/>
      <c r="N8" s="191"/>
      <c r="O8" s="192"/>
      <c r="P8" s="135"/>
    </row>
    <row r="9" spans="1:20" s="28" customFormat="1" ht="19" customHeight="1">
      <c r="A9" s="96">
        <f t="shared" si="4"/>
        <v>44290</v>
      </c>
      <c r="B9" s="97" t="str">
        <f t="shared" si="0"/>
        <v>日</v>
      </c>
      <c r="C9" s="133"/>
      <c r="D9" s="133"/>
      <c r="E9" s="134"/>
      <c r="F9" s="187" t="str">
        <f t="shared" si="1"/>
        <v/>
      </c>
      <c r="G9" s="188"/>
      <c r="H9" s="187" t="str">
        <f t="shared" si="2"/>
        <v/>
      </c>
      <c r="I9" s="189"/>
      <c r="J9" s="187" t="str">
        <f t="shared" si="3"/>
        <v/>
      </c>
      <c r="K9" s="189"/>
      <c r="L9" s="190"/>
      <c r="M9" s="191"/>
      <c r="N9" s="191"/>
      <c r="O9" s="192"/>
      <c r="P9" s="135"/>
    </row>
    <row r="10" spans="1:20" s="28" customFormat="1" ht="19" customHeight="1">
      <c r="A10" s="96">
        <f t="shared" si="4"/>
        <v>44291</v>
      </c>
      <c r="B10" s="97" t="str">
        <f t="shared" si="0"/>
        <v>月</v>
      </c>
      <c r="C10" s="133"/>
      <c r="D10" s="133"/>
      <c r="E10" s="134"/>
      <c r="F10" s="187" t="str">
        <f t="shared" si="1"/>
        <v/>
      </c>
      <c r="G10" s="188"/>
      <c r="H10" s="187" t="str">
        <f t="shared" si="2"/>
        <v/>
      </c>
      <c r="I10" s="189"/>
      <c r="J10" s="187" t="str">
        <f t="shared" si="3"/>
        <v/>
      </c>
      <c r="K10" s="189"/>
      <c r="L10" s="190"/>
      <c r="M10" s="191"/>
      <c r="N10" s="191"/>
      <c r="O10" s="192"/>
      <c r="P10" s="135"/>
    </row>
    <row r="11" spans="1:20" s="28" customFormat="1" ht="19" customHeight="1">
      <c r="A11" s="96">
        <f t="shared" si="4"/>
        <v>44292</v>
      </c>
      <c r="B11" s="97" t="str">
        <f t="shared" si="0"/>
        <v>火</v>
      </c>
      <c r="C11" s="133"/>
      <c r="D11" s="133"/>
      <c r="E11" s="134"/>
      <c r="F11" s="187" t="str">
        <f t="shared" si="1"/>
        <v/>
      </c>
      <c r="G11" s="188"/>
      <c r="H11" s="187" t="str">
        <f>IF($F11="","","5:00"-MIN("5:00",$C11)+MIN("29:00",$D11)-MIN(MAX("22:00",$C11),$D11))</f>
        <v/>
      </c>
      <c r="I11" s="189"/>
      <c r="J11" s="187" t="str">
        <f t="shared" si="3"/>
        <v/>
      </c>
      <c r="K11" s="189"/>
      <c r="L11" s="190"/>
      <c r="M11" s="191"/>
      <c r="N11" s="191"/>
      <c r="O11" s="192"/>
      <c r="P11" s="135"/>
    </row>
    <row r="12" spans="1:20" s="28" customFormat="1" ht="19" customHeight="1">
      <c r="A12" s="96">
        <f t="shared" si="4"/>
        <v>44293</v>
      </c>
      <c r="B12" s="97" t="str">
        <f t="shared" si="0"/>
        <v>水</v>
      </c>
      <c r="C12" s="133"/>
      <c r="D12" s="133"/>
      <c r="E12" s="134"/>
      <c r="F12" s="187" t="str">
        <f t="shared" si="1"/>
        <v/>
      </c>
      <c r="G12" s="188"/>
      <c r="H12" s="187" t="str">
        <f t="shared" si="2"/>
        <v/>
      </c>
      <c r="I12" s="189"/>
      <c r="J12" s="187" t="str">
        <f t="shared" si="3"/>
        <v/>
      </c>
      <c r="K12" s="189"/>
      <c r="L12" s="190"/>
      <c r="M12" s="191"/>
      <c r="N12" s="191"/>
      <c r="O12" s="192"/>
      <c r="P12" s="135"/>
    </row>
    <row r="13" spans="1:20" s="28" customFormat="1" ht="19" customHeight="1">
      <c r="A13" s="96">
        <f t="shared" si="4"/>
        <v>44294</v>
      </c>
      <c r="B13" s="97" t="str">
        <f t="shared" si="0"/>
        <v>木</v>
      </c>
      <c r="C13" s="133"/>
      <c r="D13" s="133"/>
      <c r="E13" s="134"/>
      <c r="F13" s="187" t="str">
        <f t="shared" si="1"/>
        <v/>
      </c>
      <c r="G13" s="188"/>
      <c r="H13" s="187" t="str">
        <f t="shared" si="2"/>
        <v/>
      </c>
      <c r="I13" s="189"/>
      <c r="J13" s="187" t="str">
        <f t="shared" si="3"/>
        <v/>
      </c>
      <c r="K13" s="189"/>
      <c r="L13" s="190"/>
      <c r="M13" s="191"/>
      <c r="N13" s="191"/>
      <c r="O13" s="192"/>
      <c r="P13" s="135"/>
    </row>
    <row r="14" spans="1:20" s="28" customFormat="1" ht="19" customHeight="1">
      <c r="A14" s="96">
        <f t="shared" si="4"/>
        <v>44295</v>
      </c>
      <c r="B14" s="97" t="str">
        <f t="shared" si="0"/>
        <v>金</v>
      </c>
      <c r="C14" s="133"/>
      <c r="D14" s="133"/>
      <c r="E14" s="134"/>
      <c r="F14" s="187" t="str">
        <f t="shared" si="1"/>
        <v/>
      </c>
      <c r="G14" s="188"/>
      <c r="H14" s="187" t="str">
        <f t="shared" si="2"/>
        <v/>
      </c>
      <c r="I14" s="189"/>
      <c r="J14" s="187" t="str">
        <f t="shared" si="3"/>
        <v/>
      </c>
      <c r="K14" s="189"/>
      <c r="L14" s="190"/>
      <c r="M14" s="191"/>
      <c r="N14" s="191"/>
      <c r="O14" s="192"/>
      <c r="P14" s="135"/>
    </row>
    <row r="15" spans="1:20" s="28" customFormat="1" ht="19" customHeight="1">
      <c r="A15" s="96">
        <f t="shared" si="4"/>
        <v>44296</v>
      </c>
      <c r="B15" s="97" t="str">
        <f t="shared" si="0"/>
        <v>土</v>
      </c>
      <c r="C15" s="133"/>
      <c r="D15" s="133"/>
      <c r="E15" s="134"/>
      <c r="F15" s="187" t="str">
        <f t="shared" si="1"/>
        <v/>
      </c>
      <c r="G15" s="188"/>
      <c r="H15" s="187" t="str">
        <f t="shared" si="2"/>
        <v/>
      </c>
      <c r="I15" s="189"/>
      <c r="J15" s="187" t="str">
        <f t="shared" si="3"/>
        <v/>
      </c>
      <c r="K15" s="189"/>
      <c r="L15" s="190"/>
      <c r="M15" s="191"/>
      <c r="N15" s="191"/>
      <c r="O15" s="192"/>
      <c r="P15" s="135"/>
    </row>
    <row r="16" spans="1:20" s="28" customFormat="1" ht="19" customHeight="1">
      <c r="A16" s="96">
        <f t="shared" si="4"/>
        <v>44297</v>
      </c>
      <c r="B16" s="97" t="str">
        <f t="shared" si="0"/>
        <v>日</v>
      </c>
      <c r="C16" s="133"/>
      <c r="D16" s="133"/>
      <c r="E16" s="134"/>
      <c r="F16" s="187" t="str">
        <f t="shared" si="1"/>
        <v/>
      </c>
      <c r="G16" s="188"/>
      <c r="H16" s="187" t="str">
        <f t="shared" si="2"/>
        <v/>
      </c>
      <c r="I16" s="189"/>
      <c r="J16" s="187" t="str">
        <f t="shared" si="3"/>
        <v/>
      </c>
      <c r="K16" s="189"/>
      <c r="L16" s="190"/>
      <c r="M16" s="191"/>
      <c r="N16" s="191"/>
      <c r="O16" s="192"/>
      <c r="P16" s="135"/>
    </row>
    <row r="17" spans="1:16" s="28" customFormat="1" ht="19" customHeight="1">
      <c r="A17" s="96">
        <f t="shared" si="4"/>
        <v>44298</v>
      </c>
      <c r="B17" s="97" t="str">
        <f t="shared" si="0"/>
        <v>月</v>
      </c>
      <c r="C17" s="133"/>
      <c r="D17" s="133"/>
      <c r="E17" s="134"/>
      <c r="F17" s="187" t="str">
        <f t="shared" si="1"/>
        <v/>
      </c>
      <c r="G17" s="188"/>
      <c r="H17" s="187" t="str">
        <f t="shared" si="2"/>
        <v/>
      </c>
      <c r="I17" s="189"/>
      <c r="J17" s="187" t="str">
        <f t="shared" si="3"/>
        <v/>
      </c>
      <c r="K17" s="189"/>
      <c r="L17" s="190"/>
      <c r="M17" s="191"/>
      <c r="N17" s="191"/>
      <c r="O17" s="192"/>
      <c r="P17" s="135"/>
    </row>
    <row r="18" spans="1:16" s="28" customFormat="1" ht="19" customHeight="1">
      <c r="A18" s="96">
        <f t="shared" si="4"/>
        <v>44299</v>
      </c>
      <c r="B18" s="97" t="str">
        <f t="shared" si="0"/>
        <v>火</v>
      </c>
      <c r="C18" s="133"/>
      <c r="D18" s="133"/>
      <c r="E18" s="134"/>
      <c r="F18" s="187" t="str">
        <f t="shared" si="1"/>
        <v/>
      </c>
      <c r="G18" s="188"/>
      <c r="H18" s="187" t="str">
        <f t="shared" si="2"/>
        <v/>
      </c>
      <c r="I18" s="189"/>
      <c r="J18" s="187" t="str">
        <f t="shared" si="3"/>
        <v/>
      </c>
      <c r="K18" s="189"/>
      <c r="L18" s="190"/>
      <c r="M18" s="191"/>
      <c r="N18" s="191"/>
      <c r="O18" s="192"/>
      <c r="P18" s="135"/>
    </row>
    <row r="19" spans="1:16" s="28" customFormat="1" ht="19" customHeight="1">
      <c r="A19" s="96">
        <f t="shared" si="4"/>
        <v>44300</v>
      </c>
      <c r="B19" s="97" t="str">
        <f t="shared" si="0"/>
        <v>水</v>
      </c>
      <c r="C19" s="133"/>
      <c r="D19" s="133"/>
      <c r="E19" s="134"/>
      <c r="F19" s="187" t="str">
        <f t="shared" si="1"/>
        <v/>
      </c>
      <c r="G19" s="188"/>
      <c r="H19" s="187" t="str">
        <f t="shared" si="2"/>
        <v/>
      </c>
      <c r="I19" s="189"/>
      <c r="J19" s="187" t="str">
        <f t="shared" si="3"/>
        <v/>
      </c>
      <c r="K19" s="189"/>
      <c r="L19" s="190"/>
      <c r="M19" s="191"/>
      <c r="N19" s="191"/>
      <c r="O19" s="192"/>
      <c r="P19" s="135"/>
    </row>
    <row r="20" spans="1:16" s="28" customFormat="1" ht="19" customHeight="1">
      <c r="A20" s="96">
        <f t="shared" si="4"/>
        <v>44301</v>
      </c>
      <c r="B20" s="97" t="str">
        <f t="shared" si="0"/>
        <v>木</v>
      </c>
      <c r="C20" s="133"/>
      <c r="D20" s="133"/>
      <c r="E20" s="134"/>
      <c r="F20" s="187" t="str">
        <f t="shared" si="1"/>
        <v/>
      </c>
      <c r="G20" s="188"/>
      <c r="H20" s="187" t="str">
        <f t="shared" si="2"/>
        <v/>
      </c>
      <c r="I20" s="189"/>
      <c r="J20" s="187" t="str">
        <f t="shared" si="3"/>
        <v/>
      </c>
      <c r="K20" s="189"/>
      <c r="L20" s="190"/>
      <c r="M20" s="191"/>
      <c r="N20" s="191"/>
      <c r="O20" s="192"/>
      <c r="P20" s="135"/>
    </row>
    <row r="21" spans="1:16" s="28" customFormat="1" ht="19" customHeight="1">
      <c r="A21" s="96">
        <f t="shared" si="4"/>
        <v>44302</v>
      </c>
      <c r="B21" s="97" t="str">
        <f t="shared" si="0"/>
        <v>金</v>
      </c>
      <c r="C21" s="133"/>
      <c r="D21" s="133"/>
      <c r="E21" s="134"/>
      <c r="F21" s="187" t="str">
        <f t="shared" si="1"/>
        <v/>
      </c>
      <c r="G21" s="188"/>
      <c r="H21" s="187" t="str">
        <f t="shared" si="2"/>
        <v/>
      </c>
      <c r="I21" s="189"/>
      <c r="J21" s="187" t="str">
        <f t="shared" si="3"/>
        <v/>
      </c>
      <c r="K21" s="189"/>
      <c r="L21" s="190"/>
      <c r="M21" s="191"/>
      <c r="N21" s="191"/>
      <c r="O21" s="192"/>
      <c r="P21" s="135"/>
    </row>
    <row r="22" spans="1:16" s="28" customFormat="1" ht="19" customHeight="1">
      <c r="A22" s="96">
        <f t="shared" si="4"/>
        <v>44303</v>
      </c>
      <c r="B22" s="97" t="str">
        <f t="shared" si="0"/>
        <v>土</v>
      </c>
      <c r="C22" s="133"/>
      <c r="D22" s="133"/>
      <c r="E22" s="134"/>
      <c r="F22" s="187" t="str">
        <f t="shared" si="1"/>
        <v/>
      </c>
      <c r="G22" s="188"/>
      <c r="H22" s="187" t="str">
        <f t="shared" si="2"/>
        <v/>
      </c>
      <c r="I22" s="189"/>
      <c r="J22" s="187" t="str">
        <f t="shared" si="3"/>
        <v/>
      </c>
      <c r="K22" s="189"/>
      <c r="L22" s="190"/>
      <c r="M22" s="191"/>
      <c r="N22" s="191"/>
      <c r="O22" s="192"/>
      <c r="P22" s="135"/>
    </row>
    <row r="23" spans="1:16" s="28" customFormat="1" ht="19" customHeight="1">
      <c r="A23" s="96">
        <f t="shared" si="4"/>
        <v>44304</v>
      </c>
      <c r="B23" s="97" t="str">
        <f t="shared" si="0"/>
        <v>日</v>
      </c>
      <c r="C23" s="133"/>
      <c r="D23" s="133"/>
      <c r="E23" s="134"/>
      <c r="F23" s="187" t="str">
        <f t="shared" si="1"/>
        <v/>
      </c>
      <c r="G23" s="188"/>
      <c r="H23" s="187" t="str">
        <f t="shared" si="2"/>
        <v/>
      </c>
      <c r="I23" s="189"/>
      <c r="J23" s="187" t="str">
        <f t="shared" si="3"/>
        <v/>
      </c>
      <c r="K23" s="189"/>
      <c r="L23" s="190"/>
      <c r="M23" s="191"/>
      <c r="N23" s="191"/>
      <c r="O23" s="192"/>
      <c r="P23" s="135"/>
    </row>
    <row r="24" spans="1:16" s="28" customFormat="1" ht="19" customHeight="1">
      <c r="A24" s="96">
        <f t="shared" si="4"/>
        <v>44305</v>
      </c>
      <c r="B24" s="97" t="str">
        <f t="shared" si="0"/>
        <v>月</v>
      </c>
      <c r="C24" s="133"/>
      <c r="D24" s="133"/>
      <c r="E24" s="134"/>
      <c r="F24" s="187" t="str">
        <f t="shared" si="1"/>
        <v/>
      </c>
      <c r="G24" s="188"/>
      <c r="H24" s="187" t="str">
        <f t="shared" si="2"/>
        <v/>
      </c>
      <c r="I24" s="189"/>
      <c r="J24" s="187" t="str">
        <f t="shared" si="3"/>
        <v/>
      </c>
      <c r="K24" s="189"/>
      <c r="L24" s="190"/>
      <c r="M24" s="191"/>
      <c r="N24" s="191"/>
      <c r="O24" s="192"/>
      <c r="P24" s="135"/>
    </row>
    <row r="25" spans="1:16" s="28" customFormat="1" ht="19" customHeight="1">
      <c r="A25" s="96">
        <f t="shared" si="4"/>
        <v>44306</v>
      </c>
      <c r="B25" s="97" t="str">
        <f t="shared" si="0"/>
        <v>火</v>
      </c>
      <c r="C25" s="133"/>
      <c r="D25" s="133"/>
      <c r="E25" s="134"/>
      <c r="F25" s="187" t="str">
        <f t="shared" si="1"/>
        <v/>
      </c>
      <c r="G25" s="188"/>
      <c r="H25" s="187" t="str">
        <f t="shared" si="2"/>
        <v/>
      </c>
      <c r="I25" s="189"/>
      <c r="J25" s="187" t="str">
        <f t="shared" si="3"/>
        <v/>
      </c>
      <c r="K25" s="189"/>
      <c r="L25" s="190"/>
      <c r="M25" s="191"/>
      <c r="N25" s="191"/>
      <c r="O25" s="192"/>
      <c r="P25" s="135"/>
    </row>
    <row r="26" spans="1:16" s="28" customFormat="1" ht="19" customHeight="1">
      <c r="A26" s="96">
        <f t="shared" si="4"/>
        <v>44307</v>
      </c>
      <c r="B26" s="97" t="str">
        <f t="shared" si="0"/>
        <v>水</v>
      </c>
      <c r="C26" s="133"/>
      <c r="D26" s="133"/>
      <c r="E26" s="134"/>
      <c r="F26" s="187" t="str">
        <f t="shared" si="1"/>
        <v/>
      </c>
      <c r="G26" s="188"/>
      <c r="H26" s="187" t="str">
        <f t="shared" si="2"/>
        <v/>
      </c>
      <c r="I26" s="189"/>
      <c r="J26" s="187" t="str">
        <f t="shared" si="3"/>
        <v/>
      </c>
      <c r="K26" s="189"/>
      <c r="L26" s="190"/>
      <c r="M26" s="191"/>
      <c r="N26" s="191"/>
      <c r="O26" s="192"/>
      <c r="P26" s="135"/>
    </row>
    <row r="27" spans="1:16" s="28" customFormat="1" ht="19" customHeight="1">
      <c r="A27" s="96">
        <f t="shared" si="4"/>
        <v>44308</v>
      </c>
      <c r="B27" s="97" t="str">
        <f t="shared" si="0"/>
        <v>木</v>
      </c>
      <c r="C27" s="133"/>
      <c r="D27" s="133"/>
      <c r="E27" s="134"/>
      <c r="F27" s="187" t="str">
        <f t="shared" si="1"/>
        <v/>
      </c>
      <c r="G27" s="188"/>
      <c r="H27" s="187" t="str">
        <f t="shared" si="2"/>
        <v/>
      </c>
      <c r="I27" s="189"/>
      <c r="J27" s="187" t="str">
        <f t="shared" si="3"/>
        <v/>
      </c>
      <c r="K27" s="189"/>
      <c r="L27" s="190"/>
      <c r="M27" s="191"/>
      <c r="N27" s="191"/>
      <c r="O27" s="192"/>
      <c r="P27" s="135"/>
    </row>
    <row r="28" spans="1:16" s="28" customFormat="1" ht="19" customHeight="1">
      <c r="A28" s="96">
        <f t="shared" si="4"/>
        <v>44309</v>
      </c>
      <c r="B28" s="97" t="str">
        <f t="shared" si="0"/>
        <v>金</v>
      </c>
      <c r="C28" s="133"/>
      <c r="D28" s="133"/>
      <c r="E28" s="134"/>
      <c r="F28" s="187" t="str">
        <f t="shared" si="1"/>
        <v/>
      </c>
      <c r="G28" s="188"/>
      <c r="H28" s="187" t="str">
        <f t="shared" si="2"/>
        <v/>
      </c>
      <c r="I28" s="189"/>
      <c r="J28" s="187" t="str">
        <f t="shared" si="3"/>
        <v/>
      </c>
      <c r="K28" s="189"/>
      <c r="L28" s="190"/>
      <c r="M28" s="191"/>
      <c r="N28" s="191"/>
      <c r="O28" s="192"/>
      <c r="P28" s="135"/>
    </row>
    <row r="29" spans="1:16" s="28" customFormat="1" ht="19" customHeight="1">
      <c r="A29" s="96">
        <f t="shared" si="4"/>
        <v>44310</v>
      </c>
      <c r="B29" s="97" t="str">
        <f t="shared" si="0"/>
        <v>土</v>
      </c>
      <c r="C29" s="133"/>
      <c r="D29" s="133"/>
      <c r="E29" s="134"/>
      <c r="F29" s="187" t="str">
        <f t="shared" si="1"/>
        <v/>
      </c>
      <c r="G29" s="188"/>
      <c r="H29" s="187" t="str">
        <f t="shared" si="2"/>
        <v/>
      </c>
      <c r="I29" s="189"/>
      <c r="J29" s="187" t="str">
        <f t="shared" si="3"/>
        <v/>
      </c>
      <c r="K29" s="189"/>
      <c r="L29" s="190"/>
      <c r="M29" s="191"/>
      <c r="N29" s="191"/>
      <c r="O29" s="192"/>
      <c r="P29" s="135"/>
    </row>
    <row r="30" spans="1:16" s="28" customFormat="1" ht="19" customHeight="1">
      <c r="A30" s="96">
        <f t="shared" si="4"/>
        <v>44311</v>
      </c>
      <c r="B30" s="97" t="str">
        <f t="shared" si="0"/>
        <v>日</v>
      </c>
      <c r="C30" s="133"/>
      <c r="D30" s="133"/>
      <c r="E30" s="134"/>
      <c r="F30" s="187" t="str">
        <f t="shared" si="1"/>
        <v/>
      </c>
      <c r="G30" s="188"/>
      <c r="H30" s="187" t="str">
        <f t="shared" si="2"/>
        <v/>
      </c>
      <c r="I30" s="189"/>
      <c r="J30" s="187" t="str">
        <f t="shared" si="3"/>
        <v/>
      </c>
      <c r="K30" s="189"/>
      <c r="L30" s="190"/>
      <c r="M30" s="191"/>
      <c r="N30" s="191"/>
      <c r="O30" s="192"/>
      <c r="P30" s="135"/>
    </row>
    <row r="31" spans="1:16" s="28" customFormat="1" ht="19" customHeight="1">
      <c r="A31" s="96">
        <f t="shared" si="4"/>
        <v>44312</v>
      </c>
      <c r="B31" s="97" t="str">
        <f t="shared" si="0"/>
        <v>月</v>
      </c>
      <c r="C31" s="133"/>
      <c r="D31" s="133"/>
      <c r="E31" s="134"/>
      <c r="F31" s="187" t="str">
        <f t="shared" si="1"/>
        <v/>
      </c>
      <c r="G31" s="188"/>
      <c r="H31" s="187" t="str">
        <f t="shared" si="2"/>
        <v/>
      </c>
      <c r="I31" s="189"/>
      <c r="J31" s="187" t="str">
        <f t="shared" si="3"/>
        <v/>
      </c>
      <c r="K31" s="189"/>
      <c r="L31" s="190"/>
      <c r="M31" s="191"/>
      <c r="N31" s="191"/>
      <c r="O31" s="192"/>
      <c r="P31" s="135"/>
    </row>
    <row r="32" spans="1:16" s="28" customFormat="1" ht="19" customHeight="1">
      <c r="A32" s="96">
        <f t="shared" si="4"/>
        <v>44313</v>
      </c>
      <c r="B32" s="97" t="str">
        <f t="shared" si="0"/>
        <v>火</v>
      </c>
      <c r="C32" s="133"/>
      <c r="D32" s="133"/>
      <c r="E32" s="134"/>
      <c r="F32" s="187" t="str">
        <f t="shared" si="1"/>
        <v/>
      </c>
      <c r="G32" s="188"/>
      <c r="H32" s="187" t="str">
        <f t="shared" si="2"/>
        <v/>
      </c>
      <c r="I32" s="189"/>
      <c r="J32" s="187" t="str">
        <f>IF($C32="","",IF($D32-$C32-$E32&gt;1/3,$D32-$C32-$E32-1/3,""))</f>
        <v/>
      </c>
      <c r="K32" s="189"/>
      <c r="L32" s="190"/>
      <c r="M32" s="191"/>
      <c r="N32" s="191"/>
      <c r="O32" s="192"/>
      <c r="P32" s="135"/>
    </row>
    <row r="33" spans="1:16" s="28" customFormat="1" ht="19" customHeight="1">
      <c r="A33" s="96">
        <f t="shared" si="4"/>
        <v>44314</v>
      </c>
      <c r="B33" s="97" t="str">
        <f t="shared" si="0"/>
        <v>水</v>
      </c>
      <c r="C33" s="133"/>
      <c r="D33" s="133"/>
      <c r="E33" s="134"/>
      <c r="F33" s="187" t="str">
        <f t="shared" si="1"/>
        <v/>
      </c>
      <c r="G33" s="188"/>
      <c r="H33" s="187" t="str">
        <f t="shared" si="2"/>
        <v/>
      </c>
      <c r="I33" s="189"/>
      <c r="J33" s="187" t="str">
        <f t="shared" si="3"/>
        <v/>
      </c>
      <c r="K33" s="189"/>
      <c r="L33" s="190"/>
      <c r="M33" s="191"/>
      <c r="N33" s="191"/>
      <c r="O33" s="192"/>
      <c r="P33" s="135"/>
    </row>
    <row r="34" spans="1:16" s="28" customFormat="1" ht="19" customHeight="1">
      <c r="A34" s="96">
        <f t="shared" si="4"/>
        <v>44315</v>
      </c>
      <c r="B34" s="97" t="str">
        <f t="shared" si="0"/>
        <v>木</v>
      </c>
      <c r="C34" s="133"/>
      <c r="D34" s="133"/>
      <c r="E34" s="134"/>
      <c r="F34" s="187" t="str">
        <f t="shared" si="1"/>
        <v/>
      </c>
      <c r="G34" s="188"/>
      <c r="H34" s="187" t="str">
        <f t="shared" si="2"/>
        <v/>
      </c>
      <c r="I34" s="189"/>
      <c r="J34" s="187" t="str">
        <f t="shared" si="3"/>
        <v/>
      </c>
      <c r="K34" s="189"/>
      <c r="L34" s="190"/>
      <c r="M34" s="191"/>
      <c r="N34" s="191"/>
      <c r="O34" s="192"/>
      <c r="P34" s="135"/>
    </row>
    <row r="35" spans="1:16" s="28" customFormat="1" ht="19" customHeight="1">
      <c r="A35" s="96">
        <f t="shared" si="4"/>
        <v>44316</v>
      </c>
      <c r="B35" s="97" t="str">
        <f t="shared" si="0"/>
        <v>金</v>
      </c>
      <c r="C35" s="133"/>
      <c r="D35" s="133"/>
      <c r="E35" s="134"/>
      <c r="F35" s="187" t="str">
        <f t="shared" si="1"/>
        <v/>
      </c>
      <c r="G35" s="188"/>
      <c r="H35" s="187" t="str">
        <f t="shared" si="2"/>
        <v/>
      </c>
      <c r="I35" s="189"/>
      <c r="J35" s="187" t="str">
        <f t="shared" si="3"/>
        <v/>
      </c>
      <c r="K35" s="189"/>
      <c r="L35" s="190"/>
      <c r="M35" s="191"/>
      <c r="N35" s="191"/>
      <c r="O35" s="192"/>
      <c r="P35" s="135"/>
    </row>
    <row r="36" spans="1:16" s="28" customFormat="1" ht="19" customHeight="1" thickBot="1">
      <c r="A36" s="96">
        <f t="shared" si="4"/>
        <v>44317</v>
      </c>
      <c r="B36" s="97" t="str">
        <f t="shared" si="0"/>
        <v>土</v>
      </c>
      <c r="C36" s="133"/>
      <c r="D36" s="133"/>
      <c r="E36" s="134"/>
      <c r="F36" s="187" t="str">
        <f t="shared" si="1"/>
        <v/>
      </c>
      <c r="G36" s="188"/>
      <c r="H36" s="187" t="str">
        <f t="shared" si="2"/>
        <v/>
      </c>
      <c r="I36" s="189"/>
      <c r="J36" s="187" t="str">
        <f t="shared" si="3"/>
        <v/>
      </c>
      <c r="K36" s="189"/>
      <c r="L36" s="190"/>
      <c r="M36" s="191"/>
      <c r="N36" s="191"/>
      <c r="O36" s="192"/>
      <c r="P36" s="136"/>
    </row>
    <row r="37" spans="1:16" s="28" customFormat="1" ht="21" customHeight="1" thickBot="1">
      <c r="A37" s="93"/>
      <c r="B37" s="88"/>
      <c r="C37" s="94"/>
      <c r="D37" s="94"/>
      <c r="E37" s="95" t="s">
        <v>29</v>
      </c>
      <c r="F37" s="169">
        <f>SUM(F6:G36)</f>
        <v>0</v>
      </c>
      <c r="G37" s="170"/>
      <c r="H37" s="169">
        <f>SUM(H6:I36)</f>
        <v>0</v>
      </c>
      <c r="I37" s="170"/>
      <c r="J37" s="169">
        <f>SUM(J6:K36)</f>
        <v>0</v>
      </c>
      <c r="K37" s="171"/>
      <c r="L37" s="172" t="s">
        <v>51</v>
      </c>
      <c r="M37" s="173"/>
      <c r="N37" s="173"/>
      <c r="O37" s="174"/>
      <c r="P37" s="130">
        <f>SUM(P6:P36)</f>
        <v>0</v>
      </c>
    </row>
    <row r="38" spans="1:16" s="28" customFormat="1" ht="21" customHeight="1" thickBot="1">
      <c r="A38" s="175" t="s">
        <v>30</v>
      </c>
      <c r="B38" s="175"/>
      <c r="C38" s="175"/>
      <c r="D38" s="175"/>
      <c r="E38" s="176"/>
      <c r="F38" s="177">
        <f>FLOOR(F37+"0:14","0:30")</f>
        <v>0</v>
      </c>
      <c r="G38" s="178"/>
      <c r="H38" s="179">
        <f>FLOOR(H37+"0:14","0:30")</f>
        <v>0</v>
      </c>
      <c r="I38" s="180"/>
      <c r="J38" s="179">
        <f>FLOOR(J37+"0:14","0:30")</f>
        <v>0</v>
      </c>
      <c r="K38" s="181"/>
      <c r="L38" s="160" t="s">
        <v>57</v>
      </c>
      <c r="M38" s="183">
        <f>SUM(F39+H39+J39)</f>
        <v>0</v>
      </c>
      <c r="N38" s="184"/>
      <c r="O38" s="160" t="s">
        <v>39</v>
      </c>
      <c r="P38" s="162">
        <f>P4*2*P37</f>
        <v>0</v>
      </c>
    </row>
    <row r="39" spans="1:16" s="28" customFormat="1" ht="21" customHeight="1" thickBot="1">
      <c r="A39" s="164" t="s">
        <v>58</v>
      </c>
      <c r="B39" s="165"/>
      <c r="C39" s="165"/>
      <c r="D39" s="165"/>
      <c r="E39" s="165"/>
      <c r="F39" s="166">
        <f>ROUNDUP(N4*24*F38,0)</f>
        <v>0</v>
      </c>
      <c r="G39" s="167"/>
      <c r="H39" s="166">
        <f>ROUNDUP(N4*24*H38*0.25,0)</f>
        <v>0</v>
      </c>
      <c r="I39" s="167"/>
      <c r="J39" s="166">
        <f>ROUNDUP(N4*24*J38*0.25,0)</f>
        <v>0</v>
      </c>
      <c r="K39" s="168"/>
      <c r="L39" s="182"/>
      <c r="M39" s="185"/>
      <c r="N39" s="186"/>
      <c r="O39" s="161"/>
      <c r="P39" s="163"/>
    </row>
    <row r="40" spans="1:16" s="28" customFormat="1" ht="21" customHeight="1" thickBot="1">
      <c r="A40" s="98"/>
      <c r="B40" s="98"/>
      <c r="C40" s="99"/>
      <c r="D40" s="99"/>
      <c r="E40" s="100"/>
      <c r="F40" s="100"/>
      <c r="G40" s="101"/>
      <c r="H40" s="101"/>
      <c r="I40" s="101"/>
      <c r="J40" s="101"/>
      <c r="K40" s="101"/>
      <c r="L40" s="102"/>
      <c r="M40" s="103"/>
      <c r="N40" s="102"/>
      <c r="O40" s="102"/>
      <c r="P40" s="104"/>
    </row>
    <row r="41" spans="1:16" s="28" customFormat="1" ht="19.5" customHeight="1" thickBot="1">
      <c r="A41" s="105" t="s">
        <v>50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7" t="s">
        <v>40</v>
      </c>
      <c r="N41" s="148">
        <f>M38+P38</f>
        <v>0</v>
      </c>
      <c r="O41" s="149"/>
      <c r="P41" s="150"/>
    </row>
    <row r="42" spans="1:16" s="28" customFormat="1" ht="7.5" customHeight="1" thickBot="1">
      <c r="A42" s="108"/>
      <c r="B42" s="108"/>
      <c r="C42" s="109"/>
      <c r="D42" s="109"/>
      <c r="E42" s="109"/>
      <c r="F42" s="109"/>
      <c r="G42" s="110"/>
      <c r="H42" s="110"/>
      <c r="I42" s="110"/>
      <c r="J42" s="110"/>
      <c r="K42" s="110"/>
      <c r="L42" s="109"/>
      <c r="M42" s="109"/>
      <c r="N42" s="109"/>
      <c r="O42" s="109"/>
      <c r="P42" s="109"/>
    </row>
    <row r="43" spans="1:16" s="28" customFormat="1" ht="9" customHeight="1">
      <c r="A43" s="111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</row>
    <row r="44" spans="1:16" s="28" customFormat="1" ht="14">
      <c r="A44" s="114"/>
      <c r="B44" s="115"/>
      <c r="C44" s="115"/>
      <c r="D44" s="115"/>
      <c r="E44" s="116"/>
      <c r="F44" s="115" t="s">
        <v>41</v>
      </c>
      <c r="G44" s="115"/>
      <c r="H44" s="115"/>
      <c r="I44" s="115"/>
      <c r="J44" s="115"/>
      <c r="K44" s="115"/>
      <c r="L44" s="115"/>
      <c r="M44" s="117" t="s">
        <v>46</v>
      </c>
      <c r="N44" s="151"/>
      <c r="O44" s="151"/>
      <c r="P44" s="152"/>
    </row>
    <row r="45" spans="1:16" s="28" customFormat="1" ht="14">
      <c r="A45" s="118"/>
      <c r="B45" s="119"/>
      <c r="C45" s="120" t="s">
        <v>42</v>
      </c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7"/>
    </row>
    <row r="46" spans="1:16" s="28" customFormat="1" ht="7.5" customHeight="1">
      <c r="A46" s="122"/>
      <c r="B46" s="123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16"/>
      <c r="N46" s="121"/>
      <c r="O46" s="121"/>
      <c r="P46" s="127"/>
    </row>
    <row r="47" spans="1:16" s="28" customFormat="1" ht="18" customHeight="1">
      <c r="A47" s="122"/>
      <c r="B47" s="123"/>
      <c r="C47" s="121"/>
      <c r="D47" s="153" t="s">
        <v>43</v>
      </c>
      <c r="E47" s="154"/>
      <c r="F47" s="154"/>
      <c r="G47" s="154"/>
      <c r="H47" s="154"/>
      <c r="I47" s="154"/>
      <c r="J47" s="154"/>
      <c r="K47" s="154"/>
      <c r="L47" s="154"/>
      <c r="M47" s="121"/>
      <c r="N47" s="121"/>
      <c r="O47" s="121"/>
      <c r="P47" s="127"/>
    </row>
    <row r="48" spans="1:16" s="28" customFormat="1" ht="7.5" customHeight="1">
      <c r="A48" s="122"/>
      <c r="B48" s="123"/>
      <c r="C48" s="121"/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7"/>
    </row>
    <row r="49" spans="1:16" s="28" customFormat="1" ht="18" customHeight="1">
      <c r="A49" s="155" t="s">
        <v>33</v>
      </c>
      <c r="B49" s="156"/>
      <c r="C49" s="157" t="s">
        <v>52</v>
      </c>
      <c r="D49" s="157"/>
      <c r="E49" s="157"/>
      <c r="F49" s="157"/>
      <c r="G49" s="158" t="s">
        <v>44</v>
      </c>
      <c r="H49" s="158"/>
      <c r="I49" s="158"/>
      <c r="J49" s="158"/>
      <c r="K49" s="158"/>
      <c r="L49" s="158"/>
      <c r="M49" s="159"/>
      <c r="N49" s="159"/>
      <c r="O49" s="159"/>
      <c r="P49" s="128" t="s">
        <v>45</v>
      </c>
    </row>
    <row r="50" spans="1:16" s="28" customFormat="1" ht="11.25" customHeight="1" thickBot="1">
      <c r="A50" s="124"/>
      <c r="B50" s="125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9"/>
    </row>
  </sheetData>
  <sheetProtection sheet="1" objects="1" scenarios="1"/>
  <mergeCells count="162">
    <mergeCell ref="D2:F2"/>
    <mergeCell ref="A3:D3"/>
    <mergeCell ref="E3:F3"/>
    <mergeCell ref="A4:D4"/>
    <mergeCell ref="E4:F4"/>
    <mergeCell ref="G3:L3"/>
    <mergeCell ref="H5:I5"/>
    <mergeCell ref="H6:I6"/>
    <mergeCell ref="H7:I7"/>
    <mergeCell ref="F5:G5"/>
    <mergeCell ref="L5:O5"/>
    <mergeCell ref="J5:K5"/>
    <mergeCell ref="J7:K7"/>
    <mergeCell ref="M3:M4"/>
    <mergeCell ref="N3:O3"/>
    <mergeCell ref="G4:L4"/>
    <mergeCell ref="N4:O4"/>
    <mergeCell ref="G2:P2"/>
    <mergeCell ref="F9:G9"/>
    <mergeCell ref="F6:G6"/>
    <mergeCell ref="H9:I9"/>
    <mergeCell ref="L9:O9"/>
    <mergeCell ref="F10:G10"/>
    <mergeCell ref="L10:O10"/>
    <mergeCell ref="F11:G11"/>
    <mergeCell ref="L11:O11"/>
    <mergeCell ref="J9:K9"/>
    <mergeCell ref="J10:K10"/>
    <mergeCell ref="J11:K11"/>
    <mergeCell ref="H10:I10"/>
    <mergeCell ref="H11:I11"/>
    <mergeCell ref="L6:O6"/>
    <mergeCell ref="F7:G7"/>
    <mergeCell ref="L7:O7"/>
    <mergeCell ref="F8:G8"/>
    <mergeCell ref="L8:O8"/>
    <mergeCell ref="J6:K6"/>
    <mergeCell ref="H8:I8"/>
    <mergeCell ref="J8:K8"/>
    <mergeCell ref="F12:G12"/>
    <mergeCell ref="L12:O12"/>
    <mergeCell ref="F13:G13"/>
    <mergeCell ref="L13:O13"/>
    <mergeCell ref="F14:G14"/>
    <mergeCell ref="L14:O14"/>
    <mergeCell ref="J12:K12"/>
    <mergeCell ref="J13:K13"/>
    <mergeCell ref="J14:K14"/>
    <mergeCell ref="H12:I12"/>
    <mergeCell ref="H13:I13"/>
    <mergeCell ref="H14:I14"/>
    <mergeCell ref="F15:G15"/>
    <mergeCell ref="L15:O15"/>
    <mergeCell ref="F16:G16"/>
    <mergeCell ref="L16:O16"/>
    <mergeCell ref="F17:G17"/>
    <mergeCell ref="L17:O17"/>
    <mergeCell ref="J15:K15"/>
    <mergeCell ref="J16:K16"/>
    <mergeCell ref="J17:K17"/>
    <mergeCell ref="H15:I15"/>
    <mergeCell ref="H16:I16"/>
    <mergeCell ref="H17:I17"/>
    <mergeCell ref="F18:G18"/>
    <mergeCell ref="L18:O18"/>
    <mergeCell ref="F19:G19"/>
    <mergeCell ref="L19:O19"/>
    <mergeCell ref="F20:G20"/>
    <mergeCell ref="L20:O20"/>
    <mergeCell ref="J18:K18"/>
    <mergeCell ref="J19:K19"/>
    <mergeCell ref="J20:K20"/>
    <mergeCell ref="H18:I18"/>
    <mergeCell ref="H19:I19"/>
    <mergeCell ref="H20:I20"/>
    <mergeCell ref="F21:G21"/>
    <mergeCell ref="L21:O21"/>
    <mergeCell ref="F22:G22"/>
    <mergeCell ref="L22:O22"/>
    <mergeCell ref="F23:G23"/>
    <mergeCell ref="L23:O23"/>
    <mergeCell ref="J21:K21"/>
    <mergeCell ref="J22:K22"/>
    <mergeCell ref="J23:K23"/>
    <mergeCell ref="H21:I21"/>
    <mergeCell ref="H22:I22"/>
    <mergeCell ref="H23:I23"/>
    <mergeCell ref="F24:G24"/>
    <mergeCell ref="L24:O24"/>
    <mergeCell ref="F25:G25"/>
    <mergeCell ref="L25:O25"/>
    <mergeCell ref="F26:G26"/>
    <mergeCell ref="L26:O26"/>
    <mergeCell ref="J24:K24"/>
    <mergeCell ref="J25:K25"/>
    <mergeCell ref="J26:K26"/>
    <mergeCell ref="H24:I24"/>
    <mergeCell ref="H25:I25"/>
    <mergeCell ref="H26:I26"/>
    <mergeCell ref="F27:G27"/>
    <mergeCell ref="L27:O27"/>
    <mergeCell ref="F28:G28"/>
    <mergeCell ref="L28:O28"/>
    <mergeCell ref="F29:G29"/>
    <mergeCell ref="L29:O29"/>
    <mergeCell ref="J27:K27"/>
    <mergeCell ref="J28:K28"/>
    <mergeCell ref="J29:K29"/>
    <mergeCell ref="H27:I27"/>
    <mergeCell ref="H28:I28"/>
    <mergeCell ref="H29:I29"/>
    <mergeCell ref="F30:G30"/>
    <mergeCell ref="L30:O30"/>
    <mergeCell ref="F31:G31"/>
    <mergeCell ref="L31:O31"/>
    <mergeCell ref="F32:G32"/>
    <mergeCell ref="L32:O32"/>
    <mergeCell ref="J30:K30"/>
    <mergeCell ref="J31:K31"/>
    <mergeCell ref="J32:K32"/>
    <mergeCell ref="H30:I30"/>
    <mergeCell ref="H31:I31"/>
    <mergeCell ref="H32:I32"/>
    <mergeCell ref="N41:P41"/>
    <mergeCell ref="N44:P44"/>
    <mergeCell ref="D47:L47"/>
    <mergeCell ref="A49:B49"/>
    <mergeCell ref="C49:F49"/>
    <mergeCell ref="G49:L49"/>
    <mergeCell ref="M49:O49"/>
    <mergeCell ref="F36:G36"/>
    <mergeCell ref="L36:O36"/>
    <mergeCell ref="F37:G37"/>
    <mergeCell ref="L37:O37"/>
    <mergeCell ref="F38:G38"/>
    <mergeCell ref="J36:K36"/>
    <mergeCell ref="J37:K37"/>
    <mergeCell ref="J38:K38"/>
    <mergeCell ref="H36:I36"/>
    <mergeCell ref="H37:I37"/>
    <mergeCell ref="H38:I38"/>
    <mergeCell ref="A38:E38"/>
    <mergeCell ref="L38:L39"/>
    <mergeCell ref="M38:N39"/>
    <mergeCell ref="O38:O39"/>
    <mergeCell ref="P38:P39"/>
    <mergeCell ref="A39:E39"/>
    <mergeCell ref="F39:G39"/>
    <mergeCell ref="H39:I39"/>
    <mergeCell ref="J39:K39"/>
    <mergeCell ref="F33:G33"/>
    <mergeCell ref="L33:O33"/>
    <mergeCell ref="F34:G34"/>
    <mergeCell ref="L34:O34"/>
    <mergeCell ref="F35:G35"/>
    <mergeCell ref="L35:O35"/>
    <mergeCell ref="J33:K33"/>
    <mergeCell ref="J34:K34"/>
    <mergeCell ref="J35:K35"/>
    <mergeCell ref="H33:I33"/>
    <mergeCell ref="H34:I34"/>
    <mergeCell ref="H35:I35"/>
  </mergeCells>
  <phoneticPr fontId="6"/>
  <dataValidations count="2">
    <dataValidation imeMode="off" allowBlank="1" showInputMessage="1" showErrorMessage="1" sqref="N44:P44 A6 A4:D4 P4 C6:E36 P6:P36 M3:N3 G3" xr:uid="{FF23C9D7-E634-4BE0-8D61-90EC5879D72F}"/>
    <dataValidation type="list" allowBlank="1" showInputMessage="1" showErrorMessage="1" sqref="C49:F49" xr:uid="{89493050-298D-40B8-BE42-B8BED23906E7}">
      <formula1>"選んでください,英語英文学科,国際関係学科,多文化・国際協力学科,総合政策学科,情報科学科,数学科,数学・計算機科学研究所研究員,国際関係研究所研究員,言語文化研究所研究員,総合政策研究所研究員"</formula1>
    </dataValidation>
  </dataValidations>
  <printOptions horizontalCentered="1" verticalCentered="1"/>
  <pageMargins left="0.39370078740157483" right="0.39370078740157483" top="0.59055118110236227" bottom="0.39370078740157483" header="0.19685039370078741" footer="0.19685039370078741"/>
  <pageSetup paperSize="9" scale="73" orientation="portrait" blackAndWhite="1" r:id="rId1"/>
  <headerFooter>
    <oddHeader>&amp;L&amp;9（科研費支出学生アルバイト用勤務表）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E944-17D6-4097-9768-1307558675BA}">
  <sheetPr>
    <tabColor rgb="FFFF99FF"/>
    <pageSetUpPr fitToPage="1"/>
  </sheetPr>
  <dimension ref="A1:V34"/>
  <sheetViews>
    <sheetView zoomScale="120" zoomScaleNormal="120" zoomScaleSheetLayoutView="120" workbookViewId="0">
      <selection activeCell="A2" sqref="A2"/>
    </sheetView>
  </sheetViews>
  <sheetFormatPr baseColWidth="10" defaultColWidth="3.6640625" defaultRowHeight="14"/>
  <cols>
    <col min="1" max="16384" width="3.6640625" style="1"/>
  </cols>
  <sheetData>
    <row r="1" spans="1:22" ht="19">
      <c r="A1" s="137" t="s">
        <v>64</v>
      </c>
    </row>
    <row r="2" spans="1:22" ht="19">
      <c r="A2" s="13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28">
      <c r="A4" s="286" t="s">
        <v>13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</row>
    <row r="5" spans="1:22" ht="28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10"/>
      <c r="U5" s="86"/>
      <c r="V5" s="86"/>
    </row>
    <row r="6" spans="1:22" ht="21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10</v>
      </c>
      <c r="R6" s="10"/>
      <c r="S6" s="10"/>
      <c r="T6" s="10"/>
      <c r="U6" s="10"/>
      <c r="V6" s="10"/>
    </row>
    <row r="7" spans="1:22" ht="21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87"/>
      <c r="R7" s="287"/>
      <c r="S7" s="287"/>
      <c r="T7" s="287"/>
      <c r="U7" s="287"/>
      <c r="V7" s="287"/>
    </row>
    <row r="8" spans="1:22" ht="21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7">
      <c r="A9" s="11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24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2" t="s">
        <v>1</v>
      </c>
      <c r="L10" s="288"/>
      <c r="M10" s="288"/>
      <c r="N10" s="288"/>
      <c r="O10" s="13" t="s">
        <v>6</v>
      </c>
      <c r="P10" s="289"/>
      <c r="Q10" s="289"/>
      <c r="R10" s="289"/>
      <c r="S10" s="289"/>
      <c r="T10" s="289"/>
      <c r="U10" s="289"/>
      <c r="V10" s="289"/>
    </row>
    <row r="11" spans="1:22" ht="36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2" t="s">
        <v>7</v>
      </c>
      <c r="L11" s="12"/>
      <c r="M11" s="290"/>
      <c r="N11" s="291"/>
      <c r="O11" s="291"/>
      <c r="P11" s="291"/>
      <c r="Q11" s="291"/>
      <c r="R11" s="291"/>
      <c r="S11" s="291"/>
      <c r="T11" s="291"/>
      <c r="U11" s="291"/>
      <c r="V11" s="291"/>
    </row>
    <row r="12" spans="1:22" ht="24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2" t="s">
        <v>35</v>
      </c>
      <c r="L12" s="12"/>
      <c r="M12" s="138"/>
      <c r="N12" s="266">
        <f>'①勤務表(計算式あり)'!G3</f>
        <v>0</v>
      </c>
      <c r="O12" s="266"/>
      <c r="P12" s="266"/>
      <c r="Q12" s="266"/>
      <c r="R12" s="266"/>
      <c r="S12" s="266"/>
      <c r="T12" s="266"/>
      <c r="U12" s="266"/>
      <c r="V12" s="139"/>
    </row>
    <row r="13" spans="1:22" ht="36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2" t="s">
        <v>8</v>
      </c>
      <c r="L13" s="12"/>
      <c r="M13" s="266">
        <f>'①勤務表(計算式あり)'!G4</f>
        <v>0</v>
      </c>
      <c r="N13" s="266"/>
      <c r="O13" s="266"/>
      <c r="P13" s="266"/>
      <c r="Q13" s="266"/>
      <c r="R13" s="266"/>
      <c r="S13" s="266"/>
      <c r="T13" s="266"/>
      <c r="U13" s="266"/>
      <c r="V13" s="70" t="s">
        <v>9</v>
      </c>
    </row>
    <row r="14" spans="1:22" ht="20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20.25" customHeight="1">
      <c r="A15" s="14" t="s">
        <v>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20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7"/>
      <c r="Q16" s="10"/>
      <c r="R16" s="10"/>
      <c r="S16" s="10"/>
      <c r="T16" s="10"/>
      <c r="U16" s="10"/>
      <c r="V16" s="10"/>
    </row>
    <row r="17" spans="1:22" ht="30.75" customHeight="1">
      <c r="A17" s="10"/>
      <c r="B17" s="267" t="s">
        <v>3</v>
      </c>
      <c r="C17" s="267"/>
      <c r="D17" s="268">
        <f>'①勤務表(計算式あり)'!N41</f>
        <v>0</v>
      </c>
      <c r="E17" s="268"/>
      <c r="F17" s="268"/>
      <c r="G17" s="268"/>
      <c r="H17" s="268"/>
      <c r="I17" s="268"/>
      <c r="J17" s="16" t="s">
        <v>4</v>
      </c>
      <c r="K17" s="10"/>
      <c r="L17" s="10"/>
      <c r="M17" s="10"/>
      <c r="N17" s="10"/>
      <c r="O17" s="10"/>
      <c r="P17" s="19"/>
      <c r="Q17" s="19"/>
      <c r="R17" s="19"/>
      <c r="S17" s="19"/>
      <c r="T17" s="10"/>
      <c r="U17" s="10"/>
      <c r="V17" s="10"/>
    </row>
    <row r="18" spans="1:22" ht="21" customHeight="1">
      <c r="A18" s="10"/>
      <c r="B18" s="141"/>
      <c r="C18" s="141"/>
      <c r="D18" s="142"/>
      <c r="E18" s="142"/>
      <c r="F18" s="142"/>
      <c r="G18" s="142"/>
      <c r="H18" s="142"/>
      <c r="I18" s="142"/>
      <c r="J18" s="143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21" customHeight="1">
      <c r="A19" s="10"/>
      <c r="B19" s="10"/>
      <c r="C19" s="10" t="s">
        <v>5</v>
      </c>
      <c r="D19" s="10"/>
      <c r="E19" s="269" t="s">
        <v>21</v>
      </c>
      <c r="F19" s="269"/>
      <c r="G19" s="269"/>
      <c r="H19" s="269"/>
      <c r="I19" s="269"/>
      <c r="J19" s="269"/>
      <c r="K19" s="10" t="s">
        <v>11</v>
      </c>
      <c r="L19" s="10"/>
      <c r="M19" s="10"/>
      <c r="N19" s="15"/>
      <c r="O19" s="18"/>
      <c r="P19" s="18"/>
      <c r="Q19" s="140"/>
      <c r="R19" s="140"/>
      <c r="S19" s="140"/>
      <c r="T19" s="140"/>
      <c r="U19" s="140"/>
      <c r="V19" s="18"/>
    </row>
    <row r="20" spans="1:22" ht="20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21" customHeight="1">
      <c r="A21" s="243" t="s">
        <v>14</v>
      </c>
      <c r="B21" s="244"/>
      <c r="C21" s="244"/>
      <c r="D21" s="245"/>
      <c r="E21" s="277">
        <f>'①勤務表(計算式あり)'!A6</f>
        <v>44287</v>
      </c>
      <c r="F21" s="278"/>
      <c r="G21" s="278"/>
      <c r="H21" s="278"/>
      <c r="I21" s="278"/>
      <c r="J21" s="270" t="s">
        <v>31</v>
      </c>
      <c r="K21" s="278">
        <f>EOMONTH(E21,0)</f>
        <v>44316</v>
      </c>
      <c r="L21" s="278"/>
      <c r="M21" s="278"/>
      <c r="N21" s="278"/>
      <c r="O21" s="283"/>
      <c r="P21" s="273" t="s">
        <v>47</v>
      </c>
      <c r="Q21" s="274"/>
      <c r="R21" s="274"/>
      <c r="S21" s="274"/>
      <c r="T21" s="274"/>
      <c r="U21" s="275"/>
      <c r="V21" s="10"/>
    </row>
    <row r="22" spans="1:22" ht="21" customHeight="1">
      <c r="A22" s="246"/>
      <c r="B22" s="247"/>
      <c r="C22" s="247"/>
      <c r="D22" s="248"/>
      <c r="E22" s="279"/>
      <c r="F22" s="280"/>
      <c r="G22" s="280"/>
      <c r="H22" s="280"/>
      <c r="I22" s="280"/>
      <c r="J22" s="271"/>
      <c r="K22" s="280"/>
      <c r="L22" s="280"/>
      <c r="M22" s="280"/>
      <c r="N22" s="280"/>
      <c r="O22" s="284"/>
      <c r="P22" s="273">
        <f>'①勤務表(計算式あり)'!F38</f>
        <v>0</v>
      </c>
      <c r="Q22" s="274"/>
      <c r="R22" s="274"/>
      <c r="S22" s="274"/>
      <c r="T22" s="265" t="s">
        <v>48</v>
      </c>
      <c r="U22" s="276"/>
      <c r="V22" s="10"/>
    </row>
    <row r="23" spans="1:22" ht="21" customHeight="1">
      <c r="A23" s="249"/>
      <c r="B23" s="250"/>
      <c r="C23" s="250"/>
      <c r="D23" s="251"/>
      <c r="E23" s="281"/>
      <c r="F23" s="282"/>
      <c r="G23" s="282"/>
      <c r="H23" s="282"/>
      <c r="I23" s="282"/>
      <c r="J23" s="272"/>
      <c r="K23" s="282"/>
      <c r="L23" s="282"/>
      <c r="M23" s="282"/>
      <c r="N23" s="282"/>
      <c r="O23" s="285"/>
      <c r="P23" s="273"/>
      <c r="Q23" s="274"/>
      <c r="R23" s="274"/>
      <c r="S23" s="274"/>
      <c r="T23" s="265"/>
      <c r="U23" s="276"/>
      <c r="V23" s="10"/>
    </row>
    <row r="24" spans="1:22" ht="33.75" customHeight="1">
      <c r="A24" s="261" t="s">
        <v>18</v>
      </c>
      <c r="B24" s="262"/>
      <c r="C24" s="262"/>
      <c r="D24" s="263"/>
      <c r="E24" s="264" t="s">
        <v>19</v>
      </c>
      <c r="F24" s="265"/>
      <c r="G24" s="265"/>
      <c r="H24" s="265"/>
      <c r="I24" s="224" t="s">
        <v>22</v>
      </c>
      <c r="J24" s="224"/>
      <c r="K24" s="224"/>
      <c r="L24" s="8" t="s">
        <v>4</v>
      </c>
      <c r="M24" s="265" t="s">
        <v>20</v>
      </c>
      <c r="N24" s="265"/>
      <c r="O24" s="265"/>
      <c r="P24" s="265"/>
      <c r="Q24" s="265"/>
      <c r="R24" s="265"/>
      <c r="S24" s="224">
        <f>'①勤務表(計算式あり)'!N4</f>
        <v>0</v>
      </c>
      <c r="T24" s="224"/>
      <c r="U24" s="9" t="s">
        <v>4</v>
      </c>
      <c r="V24" s="10"/>
    </row>
    <row r="25" spans="1:22" ht="20.25" customHeight="1">
      <c r="A25" s="237" t="s">
        <v>15</v>
      </c>
      <c r="B25" s="238"/>
      <c r="C25" s="238"/>
      <c r="D25" s="239"/>
      <c r="E25" s="228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30"/>
      <c r="V25" s="10"/>
    </row>
    <row r="26" spans="1:22" ht="20.25" customHeight="1">
      <c r="A26" s="237"/>
      <c r="B26" s="238"/>
      <c r="C26" s="238"/>
      <c r="D26" s="239"/>
      <c r="E26" s="231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3"/>
      <c r="V26" s="10"/>
    </row>
    <row r="27" spans="1:22" ht="20.25" customHeight="1">
      <c r="A27" s="240"/>
      <c r="B27" s="241"/>
      <c r="C27" s="241"/>
      <c r="D27" s="242"/>
      <c r="E27" s="234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6"/>
      <c r="V27" s="10"/>
    </row>
    <row r="28" spans="1:22" ht="20.25" customHeight="1">
      <c r="A28" s="225" t="s">
        <v>16</v>
      </c>
      <c r="B28" s="226"/>
      <c r="C28" s="226"/>
      <c r="D28" s="227"/>
      <c r="E28" s="228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30"/>
      <c r="V28" s="10"/>
    </row>
    <row r="29" spans="1:22" ht="20.25" customHeight="1">
      <c r="A29" s="237" t="s">
        <v>17</v>
      </c>
      <c r="B29" s="238"/>
      <c r="C29" s="238"/>
      <c r="D29" s="239"/>
      <c r="E29" s="231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3"/>
      <c r="V29" s="10"/>
    </row>
    <row r="30" spans="1:22" ht="20.25" customHeight="1">
      <c r="A30" s="237"/>
      <c r="B30" s="238"/>
      <c r="C30" s="238"/>
      <c r="D30" s="239"/>
      <c r="E30" s="231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3"/>
      <c r="V30" s="10"/>
    </row>
    <row r="31" spans="1:22" ht="20.25" customHeight="1">
      <c r="A31" s="240"/>
      <c r="B31" s="241"/>
      <c r="C31" s="241"/>
      <c r="D31" s="242"/>
      <c r="E31" s="234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6"/>
      <c r="V31" s="10"/>
    </row>
    <row r="32" spans="1:22" ht="18.75" customHeight="1">
      <c r="A32" s="243" t="s">
        <v>12</v>
      </c>
      <c r="B32" s="244"/>
      <c r="C32" s="244"/>
      <c r="D32" s="245"/>
      <c r="E32" s="252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4"/>
      <c r="V32" s="10"/>
    </row>
    <row r="33" spans="1:22" ht="18.75" customHeight="1">
      <c r="A33" s="246"/>
      <c r="B33" s="247"/>
      <c r="C33" s="247"/>
      <c r="D33" s="248"/>
      <c r="E33" s="255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7"/>
      <c r="V33" s="10"/>
    </row>
    <row r="34" spans="1:22" ht="18.75" customHeight="1">
      <c r="A34" s="249"/>
      <c r="B34" s="250"/>
      <c r="C34" s="250"/>
      <c r="D34" s="251"/>
      <c r="E34" s="258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60"/>
      <c r="V34" s="10"/>
    </row>
  </sheetData>
  <sheetProtection sheet="1" objects="1" scenarios="1"/>
  <mergeCells count="29">
    <mergeCell ref="N12:U12"/>
    <mergeCell ref="A4:V4"/>
    <mergeCell ref="Q7:V7"/>
    <mergeCell ref="L10:N10"/>
    <mergeCell ref="P10:V10"/>
    <mergeCell ref="M11:V11"/>
    <mergeCell ref="M13:U13"/>
    <mergeCell ref="B17:C17"/>
    <mergeCell ref="D17:I17"/>
    <mergeCell ref="E19:J19"/>
    <mergeCell ref="A21:D23"/>
    <mergeCell ref="J21:J23"/>
    <mergeCell ref="P21:U21"/>
    <mergeCell ref="P22:S23"/>
    <mergeCell ref="T22:U23"/>
    <mergeCell ref="E21:I23"/>
    <mergeCell ref="K21:O23"/>
    <mergeCell ref="S24:T24"/>
    <mergeCell ref="A28:D28"/>
    <mergeCell ref="E28:U31"/>
    <mergeCell ref="A29:D31"/>
    <mergeCell ref="A32:D34"/>
    <mergeCell ref="E32:U34"/>
    <mergeCell ref="A25:D27"/>
    <mergeCell ref="E25:U27"/>
    <mergeCell ref="A24:D24"/>
    <mergeCell ref="E24:H24"/>
    <mergeCell ref="I24:K24"/>
    <mergeCell ref="M24:R24"/>
  </mergeCells>
  <phoneticPr fontId="6"/>
  <dataValidations count="2">
    <dataValidation imeMode="on" allowBlank="1" showInputMessage="1" showErrorMessage="1" sqref="O11:U11 M11:N12 V11:V12 M13" xr:uid="{DCD0F693-D6B6-4C55-87D7-6463A10D9F3F}"/>
    <dataValidation imeMode="off" allowBlank="1" showInputMessage="1" showErrorMessage="1" sqref="P10:V10 L10:N10 D17:I17 Q7:V7 Q19:U19 I24:K24 S24:T24 P21" xr:uid="{FB0EBBF3-0643-4912-A178-706C6EFDA0B9}"/>
  </dataValidations>
  <printOptions horizontalCentered="1"/>
  <pageMargins left="0.59055118110236227" right="0.39370078740157483" top="1.1811023622047245" bottom="0.74803149606299213" header="0.39370078740157483" footer="0.31496062992125984"/>
  <pageSetup paperSize="9" scale="99" orientation="portrait" blackAndWhite="1" r:id="rId1"/>
  <headerFooter>
    <oddHeader>&amp;L&amp;8(科研費支出学生アルバイト用領収書)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216B-159E-4C19-B16D-D4CEAD1343F4}">
  <sheetPr>
    <tabColor rgb="FF00FF00"/>
    <pageSetUpPr fitToPage="1"/>
  </sheetPr>
  <dimension ref="A1:T50"/>
  <sheetViews>
    <sheetView zoomScaleNormal="100" zoomScaleSheetLayoutView="100" workbookViewId="0">
      <selection activeCell="A2" sqref="A2"/>
    </sheetView>
  </sheetViews>
  <sheetFormatPr baseColWidth="10" defaultColWidth="9" defaultRowHeight="17"/>
  <cols>
    <col min="1" max="1" width="7.1640625" style="24" customWidth="1"/>
    <col min="2" max="2" width="4.6640625" style="24" customWidth="1"/>
    <col min="3" max="5" width="8.6640625" style="25" customWidth="1"/>
    <col min="6" max="11" width="4.83203125" style="25" customWidth="1"/>
    <col min="12" max="12" width="9.83203125" style="25" customWidth="1"/>
    <col min="13" max="16" width="10.6640625" style="25" customWidth="1"/>
    <col min="17" max="16384" width="9" style="23"/>
  </cols>
  <sheetData>
    <row r="1" spans="1:20" ht="22" thickBot="1">
      <c r="A1" s="68" t="s">
        <v>64</v>
      </c>
    </row>
    <row r="2" spans="1:20" s="28" customFormat="1" ht="24.75" customHeight="1" thickBot="1">
      <c r="A2" s="74"/>
      <c r="B2" s="26"/>
      <c r="C2" s="82"/>
      <c r="D2" s="81" t="s">
        <v>34</v>
      </c>
      <c r="E2" s="83"/>
      <c r="F2" s="81" t="s">
        <v>61</v>
      </c>
      <c r="G2" s="292" t="s">
        <v>56</v>
      </c>
      <c r="H2" s="292"/>
      <c r="I2" s="292"/>
      <c r="J2" s="292"/>
      <c r="K2" s="292"/>
      <c r="L2" s="292"/>
      <c r="M2" s="292"/>
      <c r="N2" s="293"/>
      <c r="O2" s="293"/>
      <c r="P2" s="294"/>
      <c r="T2" s="68"/>
    </row>
    <row r="3" spans="1:20" s="28" customFormat="1" ht="23.25" customHeight="1" thickBot="1">
      <c r="A3" s="295" t="s">
        <v>65</v>
      </c>
      <c r="B3" s="296"/>
      <c r="C3" s="296"/>
      <c r="D3" s="297"/>
      <c r="E3" s="295" t="s">
        <v>23</v>
      </c>
      <c r="F3" s="298"/>
      <c r="G3" s="211"/>
      <c r="H3" s="212"/>
      <c r="I3" s="212"/>
      <c r="J3" s="212"/>
      <c r="K3" s="212"/>
      <c r="L3" s="212"/>
      <c r="M3" s="299" t="s">
        <v>36</v>
      </c>
      <c r="N3" s="301" t="s">
        <v>54</v>
      </c>
      <c r="O3" s="302"/>
      <c r="P3" s="147" t="s">
        <v>55</v>
      </c>
    </row>
    <row r="4" spans="1:20" s="28" customFormat="1" ht="30" customHeight="1" thickBot="1">
      <c r="A4" s="217"/>
      <c r="B4" s="218"/>
      <c r="C4" s="218"/>
      <c r="D4" s="219"/>
      <c r="E4" s="303" t="s">
        <v>24</v>
      </c>
      <c r="F4" s="304"/>
      <c r="G4" s="222"/>
      <c r="H4" s="223"/>
      <c r="I4" s="223"/>
      <c r="J4" s="223"/>
      <c r="K4" s="223"/>
      <c r="L4" s="223"/>
      <c r="M4" s="300"/>
      <c r="N4" s="308"/>
      <c r="O4" s="309"/>
      <c r="P4" s="132"/>
    </row>
    <row r="5" spans="1:20" s="28" customFormat="1" ht="25.5" customHeight="1">
      <c r="A5" s="29" t="s">
        <v>37</v>
      </c>
      <c r="B5" s="30" t="s">
        <v>25</v>
      </c>
      <c r="C5" s="30" t="s">
        <v>26</v>
      </c>
      <c r="D5" s="30" t="s">
        <v>27</v>
      </c>
      <c r="E5" s="30" t="s">
        <v>28</v>
      </c>
      <c r="F5" s="310" t="s">
        <v>53</v>
      </c>
      <c r="G5" s="311"/>
      <c r="H5" s="312" t="s">
        <v>59</v>
      </c>
      <c r="I5" s="313"/>
      <c r="J5" s="314" t="s">
        <v>60</v>
      </c>
      <c r="K5" s="315"/>
      <c r="L5" s="316" t="s">
        <v>38</v>
      </c>
      <c r="M5" s="317"/>
      <c r="N5" s="317"/>
      <c r="O5" s="318"/>
      <c r="P5" s="77" t="s">
        <v>49</v>
      </c>
    </row>
    <row r="6" spans="1:20" s="28" customFormat="1" ht="19" customHeight="1">
      <c r="A6" s="76"/>
      <c r="B6" s="32"/>
      <c r="C6" s="33"/>
      <c r="D6" s="33"/>
      <c r="E6" s="34"/>
      <c r="F6" s="305"/>
      <c r="G6" s="306"/>
      <c r="H6" s="305"/>
      <c r="I6" s="307"/>
      <c r="J6" s="305"/>
      <c r="K6" s="307"/>
      <c r="L6" s="190"/>
      <c r="M6" s="191"/>
      <c r="N6" s="191"/>
      <c r="O6" s="192"/>
      <c r="P6" s="71"/>
    </row>
    <row r="7" spans="1:20" s="28" customFormat="1" ht="19" customHeight="1">
      <c r="A7" s="35"/>
      <c r="B7" s="32"/>
      <c r="C7" s="33"/>
      <c r="D7" s="33"/>
      <c r="E7" s="36"/>
      <c r="F7" s="305"/>
      <c r="G7" s="306"/>
      <c r="H7" s="305"/>
      <c r="I7" s="307"/>
      <c r="J7" s="305"/>
      <c r="K7" s="307"/>
      <c r="L7" s="190"/>
      <c r="M7" s="191"/>
      <c r="N7" s="191"/>
      <c r="O7" s="192"/>
      <c r="P7" s="71"/>
    </row>
    <row r="8" spans="1:20" s="28" customFormat="1" ht="19" customHeight="1">
      <c r="A8" s="35"/>
      <c r="B8" s="32"/>
      <c r="C8" s="33"/>
      <c r="D8" s="33"/>
      <c r="E8" s="36"/>
      <c r="F8" s="305"/>
      <c r="G8" s="306"/>
      <c r="H8" s="305"/>
      <c r="I8" s="307"/>
      <c r="J8" s="305"/>
      <c r="K8" s="307"/>
      <c r="L8" s="190"/>
      <c r="M8" s="191"/>
      <c r="N8" s="191"/>
      <c r="O8" s="192"/>
      <c r="P8" s="71"/>
    </row>
    <row r="9" spans="1:20" s="28" customFormat="1" ht="19" customHeight="1">
      <c r="A9" s="35"/>
      <c r="B9" s="32"/>
      <c r="C9" s="33"/>
      <c r="D9" s="33"/>
      <c r="E9" s="36"/>
      <c r="F9" s="305"/>
      <c r="G9" s="306"/>
      <c r="H9" s="305"/>
      <c r="I9" s="307"/>
      <c r="J9" s="305"/>
      <c r="K9" s="307"/>
      <c r="L9" s="190"/>
      <c r="M9" s="191"/>
      <c r="N9" s="191"/>
      <c r="O9" s="192"/>
      <c r="P9" s="71"/>
    </row>
    <row r="10" spans="1:20" s="28" customFormat="1" ht="19" customHeight="1">
      <c r="A10" s="35"/>
      <c r="B10" s="32"/>
      <c r="C10" s="33"/>
      <c r="D10" s="33"/>
      <c r="E10" s="36"/>
      <c r="F10" s="305"/>
      <c r="G10" s="306"/>
      <c r="H10" s="305"/>
      <c r="I10" s="307"/>
      <c r="J10" s="305"/>
      <c r="K10" s="307"/>
      <c r="L10" s="190"/>
      <c r="M10" s="191"/>
      <c r="N10" s="191"/>
      <c r="O10" s="192"/>
      <c r="P10" s="71"/>
    </row>
    <row r="11" spans="1:20" s="28" customFormat="1" ht="19" customHeight="1">
      <c r="A11" s="35"/>
      <c r="B11" s="32"/>
      <c r="C11" s="33"/>
      <c r="D11" s="33"/>
      <c r="E11" s="36"/>
      <c r="F11" s="305"/>
      <c r="G11" s="306"/>
      <c r="H11" s="305"/>
      <c r="I11" s="307"/>
      <c r="J11" s="305"/>
      <c r="K11" s="307"/>
      <c r="L11" s="190"/>
      <c r="M11" s="191"/>
      <c r="N11" s="191"/>
      <c r="O11" s="192"/>
      <c r="P11" s="71"/>
    </row>
    <row r="12" spans="1:20" s="28" customFormat="1" ht="19" customHeight="1">
      <c r="A12" s="35"/>
      <c r="B12" s="32"/>
      <c r="C12" s="33"/>
      <c r="D12" s="33"/>
      <c r="E12" s="36"/>
      <c r="F12" s="305"/>
      <c r="G12" s="306"/>
      <c r="H12" s="305"/>
      <c r="I12" s="307"/>
      <c r="J12" s="305"/>
      <c r="K12" s="307"/>
      <c r="L12" s="190"/>
      <c r="M12" s="191"/>
      <c r="N12" s="191"/>
      <c r="O12" s="192"/>
      <c r="P12" s="71"/>
    </row>
    <row r="13" spans="1:20" s="28" customFormat="1" ht="19" customHeight="1">
      <c r="A13" s="35"/>
      <c r="B13" s="32"/>
      <c r="C13" s="33"/>
      <c r="D13" s="33"/>
      <c r="E13" s="36"/>
      <c r="F13" s="305"/>
      <c r="G13" s="306"/>
      <c r="H13" s="305"/>
      <c r="I13" s="307"/>
      <c r="J13" s="305"/>
      <c r="K13" s="307"/>
      <c r="L13" s="190"/>
      <c r="M13" s="191"/>
      <c r="N13" s="191"/>
      <c r="O13" s="192"/>
      <c r="P13" s="71"/>
    </row>
    <row r="14" spans="1:20" s="28" customFormat="1" ht="19" customHeight="1">
      <c r="A14" s="35"/>
      <c r="B14" s="32"/>
      <c r="C14" s="33"/>
      <c r="D14" s="33"/>
      <c r="E14" s="36"/>
      <c r="F14" s="305"/>
      <c r="G14" s="306"/>
      <c r="H14" s="305"/>
      <c r="I14" s="307"/>
      <c r="J14" s="305"/>
      <c r="K14" s="307"/>
      <c r="L14" s="190"/>
      <c r="M14" s="191"/>
      <c r="N14" s="191"/>
      <c r="O14" s="192"/>
      <c r="P14" s="71"/>
    </row>
    <row r="15" spans="1:20" s="28" customFormat="1" ht="19" customHeight="1">
      <c r="A15" s="35"/>
      <c r="B15" s="32"/>
      <c r="C15" s="33"/>
      <c r="D15" s="33"/>
      <c r="E15" s="36"/>
      <c r="F15" s="305"/>
      <c r="G15" s="306"/>
      <c r="H15" s="305"/>
      <c r="I15" s="307"/>
      <c r="J15" s="305"/>
      <c r="K15" s="307"/>
      <c r="L15" s="190"/>
      <c r="M15" s="191"/>
      <c r="N15" s="191"/>
      <c r="O15" s="192"/>
      <c r="P15" s="71"/>
    </row>
    <row r="16" spans="1:20" s="28" customFormat="1" ht="19" customHeight="1">
      <c r="A16" s="35"/>
      <c r="B16" s="32"/>
      <c r="C16" s="33"/>
      <c r="D16" s="33"/>
      <c r="E16" s="36"/>
      <c r="F16" s="305"/>
      <c r="G16" s="306"/>
      <c r="H16" s="305"/>
      <c r="I16" s="307"/>
      <c r="J16" s="305"/>
      <c r="K16" s="307"/>
      <c r="L16" s="190"/>
      <c r="M16" s="191"/>
      <c r="N16" s="191"/>
      <c r="O16" s="192"/>
      <c r="P16" s="71"/>
    </row>
    <row r="17" spans="1:16" s="28" customFormat="1" ht="19" customHeight="1">
      <c r="A17" s="35"/>
      <c r="B17" s="32"/>
      <c r="C17" s="33"/>
      <c r="D17" s="33"/>
      <c r="E17" s="36"/>
      <c r="F17" s="305"/>
      <c r="G17" s="306"/>
      <c r="H17" s="305"/>
      <c r="I17" s="307"/>
      <c r="J17" s="305"/>
      <c r="K17" s="307"/>
      <c r="L17" s="190"/>
      <c r="M17" s="191"/>
      <c r="N17" s="191"/>
      <c r="O17" s="192"/>
      <c r="P17" s="71"/>
    </row>
    <row r="18" spans="1:16" s="28" customFormat="1" ht="19" customHeight="1">
      <c r="A18" s="35"/>
      <c r="B18" s="32"/>
      <c r="C18" s="33"/>
      <c r="D18" s="33"/>
      <c r="E18" s="36"/>
      <c r="F18" s="305"/>
      <c r="G18" s="306"/>
      <c r="H18" s="305"/>
      <c r="I18" s="307"/>
      <c r="J18" s="305"/>
      <c r="K18" s="307"/>
      <c r="L18" s="190"/>
      <c r="M18" s="191"/>
      <c r="N18" s="191"/>
      <c r="O18" s="192"/>
      <c r="P18" s="71"/>
    </row>
    <row r="19" spans="1:16" s="28" customFormat="1" ht="19" customHeight="1">
      <c r="A19" s="35"/>
      <c r="B19" s="32"/>
      <c r="C19" s="33"/>
      <c r="D19" s="33"/>
      <c r="E19" s="36"/>
      <c r="F19" s="305"/>
      <c r="G19" s="306"/>
      <c r="H19" s="305"/>
      <c r="I19" s="307"/>
      <c r="J19" s="305"/>
      <c r="K19" s="307"/>
      <c r="L19" s="190"/>
      <c r="M19" s="191"/>
      <c r="N19" s="191"/>
      <c r="O19" s="192"/>
      <c r="P19" s="71"/>
    </row>
    <row r="20" spans="1:16" s="28" customFormat="1" ht="19" customHeight="1">
      <c r="A20" s="35"/>
      <c r="B20" s="32"/>
      <c r="C20" s="33"/>
      <c r="D20" s="33"/>
      <c r="E20" s="36"/>
      <c r="F20" s="305"/>
      <c r="G20" s="306"/>
      <c r="H20" s="305"/>
      <c r="I20" s="307"/>
      <c r="J20" s="305"/>
      <c r="K20" s="307"/>
      <c r="L20" s="190"/>
      <c r="M20" s="191"/>
      <c r="N20" s="191"/>
      <c r="O20" s="192"/>
      <c r="P20" s="71"/>
    </row>
    <row r="21" spans="1:16" s="28" customFormat="1" ht="19" customHeight="1">
      <c r="A21" s="35"/>
      <c r="B21" s="32"/>
      <c r="C21" s="33"/>
      <c r="D21" s="33"/>
      <c r="E21" s="36"/>
      <c r="F21" s="305"/>
      <c r="G21" s="306"/>
      <c r="H21" s="305"/>
      <c r="I21" s="307"/>
      <c r="J21" s="305"/>
      <c r="K21" s="307"/>
      <c r="L21" s="190"/>
      <c r="M21" s="191"/>
      <c r="N21" s="191"/>
      <c r="O21" s="192"/>
      <c r="P21" s="71"/>
    </row>
    <row r="22" spans="1:16" s="28" customFormat="1" ht="19" customHeight="1">
      <c r="A22" s="35"/>
      <c r="B22" s="32"/>
      <c r="C22" s="33"/>
      <c r="D22" s="33"/>
      <c r="E22" s="36"/>
      <c r="F22" s="305"/>
      <c r="G22" s="306"/>
      <c r="H22" s="305"/>
      <c r="I22" s="307"/>
      <c r="J22" s="305"/>
      <c r="K22" s="307"/>
      <c r="L22" s="190"/>
      <c r="M22" s="191"/>
      <c r="N22" s="191"/>
      <c r="O22" s="192"/>
      <c r="P22" s="71"/>
    </row>
    <row r="23" spans="1:16" s="28" customFormat="1" ht="19" customHeight="1">
      <c r="A23" s="35"/>
      <c r="B23" s="32"/>
      <c r="C23" s="33"/>
      <c r="D23" s="33"/>
      <c r="E23" s="36"/>
      <c r="F23" s="305"/>
      <c r="G23" s="306"/>
      <c r="H23" s="305"/>
      <c r="I23" s="307"/>
      <c r="J23" s="305"/>
      <c r="K23" s="307"/>
      <c r="L23" s="190"/>
      <c r="M23" s="191"/>
      <c r="N23" s="191"/>
      <c r="O23" s="192"/>
      <c r="P23" s="71"/>
    </row>
    <row r="24" spans="1:16" s="28" customFormat="1" ht="19" customHeight="1">
      <c r="A24" s="35"/>
      <c r="B24" s="32"/>
      <c r="C24" s="33"/>
      <c r="D24" s="33"/>
      <c r="E24" s="36"/>
      <c r="F24" s="305"/>
      <c r="G24" s="306"/>
      <c r="H24" s="305"/>
      <c r="I24" s="307"/>
      <c r="J24" s="305"/>
      <c r="K24" s="307"/>
      <c r="L24" s="190"/>
      <c r="M24" s="191"/>
      <c r="N24" s="191"/>
      <c r="O24" s="192"/>
      <c r="P24" s="71"/>
    </row>
    <row r="25" spans="1:16" s="28" customFormat="1" ht="19" customHeight="1">
      <c r="A25" s="35"/>
      <c r="B25" s="32"/>
      <c r="C25" s="33"/>
      <c r="D25" s="33"/>
      <c r="E25" s="36"/>
      <c r="F25" s="305"/>
      <c r="G25" s="306"/>
      <c r="H25" s="305"/>
      <c r="I25" s="307"/>
      <c r="J25" s="305"/>
      <c r="K25" s="307"/>
      <c r="L25" s="190"/>
      <c r="M25" s="191"/>
      <c r="N25" s="191"/>
      <c r="O25" s="192"/>
      <c r="P25" s="71"/>
    </row>
    <row r="26" spans="1:16" s="28" customFormat="1" ht="19" customHeight="1">
      <c r="A26" s="35"/>
      <c r="B26" s="32"/>
      <c r="C26" s="33"/>
      <c r="D26" s="33"/>
      <c r="E26" s="36"/>
      <c r="F26" s="305"/>
      <c r="G26" s="306"/>
      <c r="H26" s="305"/>
      <c r="I26" s="307"/>
      <c r="J26" s="305"/>
      <c r="K26" s="307"/>
      <c r="L26" s="190"/>
      <c r="M26" s="191"/>
      <c r="N26" s="191"/>
      <c r="O26" s="192"/>
      <c r="P26" s="71"/>
    </row>
    <row r="27" spans="1:16" s="28" customFormat="1" ht="19" customHeight="1">
      <c r="A27" s="35"/>
      <c r="B27" s="32"/>
      <c r="C27" s="33"/>
      <c r="D27" s="33"/>
      <c r="E27" s="36"/>
      <c r="F27" s="305"/>
      <c r="G27" s="306"/>
      <c r="H27" s="305"/>
      <c r="I27" s="307"/>
      <c r="J27" s="305"/>
      <c r="K27" s="307"/>
      <c r="L27" s="190"/>
      <c r="M27" s="191"/>
      <c r="N27" s="191"/>
      <c r="O27" s="192"/>
      <c r="P27" s="71"/>
    </row>
    <row r="28" spans="1:16" s="28" customFormat="1" ht="19" customHeight="1">
      <c r="A28" s="35"/>
      <c r="B28" s="32"/>
      <c r="C28" s="33"/>
      <c r="D28" s="33"/>
      <c r="E28" s="36"/>
      <c r="F28" s="305"/>
      <c r="G28" s="306"/>
      <c r="H28" s="305"/>
      <c r="I28" s="307"/>
      <c r="J28" s="305"/>
      <c r="K28" s="307"/>
      <c r="L28" s="190"/>
      <c r="M28" s="191"/>
      <c r="N28" s="191"/>
      <c r="O28" s="192"/>
      <c r="P28" s="71"/>
    </row>
    <row r="29" spans="1:16" s="28" customFormat="1" ht="19" customHeight="1">
      <c r="A29" s="35"/>
      <c r="B29" s="32"/>
      <c r="C29" s="33"/>
      <c r="D29" s="33"/>
      <c r="E29" s="36"/>
      <c r="F29" s="305"/>
      <c r="G29" s="306"/>
      <c r="H29" s="305"/>
      <c r="I29" s="307"/>
      <c r="J29" s="305"/>
      <c r="K29" s="307"/>
      <c r="L29" s="190"/>
      <c r="M29" s="191"/>
      <c r="N29" s="191"/>
      <c r="O29" s="192"/>
      <c r="P29" s="71"/>
    </row>
    <row r="30" spans="1:16" s="28" customFormat="1" ht="19" customHeight="1">
      <c r="A30" s="35"/>
      <c r="B30" s="32"/>
      <c r="C30" s="33"/>
      <c r="D30" s="33"/>
      <c r="E30" s="36"/>
      <c r="F30" s="305"/>
      <c r="G30" s="306"/>
      <c r="H30" s="305"/>
      <c r="I30" s="307"/>
      <c r="J30" s="305"/>
      <c r="K30" s="307"/>
      <c r="L30" s="190"/>
      <c r="M30" s="191"/>
      <c r="N30" s="191"/>
      <c r="O30" s="192"/>
      <c r="P30" s="71"/>
    </row>
    <row r="31" spans="1:16" s="28" customFormat="1" ht="19" customHeight="1">
      <c r="A31" s="35"/>
      <c r="B31" s="32"/>
      <c r="C31" s="33"/>
      <c r="D31" s="33"/>
      <c r="E31" s="36"/>
      <c r="F31" s="305"/>
      <c r="G31" s="306"/>
      <c r="H31" s="305"/>
      <c r="I31" s="307"/>
      <c r="J31" s="305"/>
      <c r="K31" s="307"/>
      <c r="L31" s="190"/>
      <c r="M31" s="191"/>
      <c r="N31" s="191"/>
      <c r="O31" s="192"/>
      <c r="P31" s="71"/>
    </row>
    <row r="32" spans="1:16" s="28" customFormat="1" ht="19" customHeight="1">
      <c r="A32" s="35"/>
      <c r="B32" s="32"/>
      <c r="C32" s="33"/>
      <c r="D32" s="33"/>
      <c r="E32" s="36"/>
      <c r="F32" s="305"/>
      <c r="G32" s="306"/>
      <c r="H32" s="305"/>
      <c r="I32" s="307"/>
      <c r="J32" s="305"/>
      <c r="K32" s="307"/>
      <c r="L32" s="190"/>
      <c r="M32" s="191"/>
      <c r="N32" s="191"/>
      <c r="O32" s="192"/>
      <c r="P32" s="71"/>
    </row>
    <row r="33" spans="1:16" s="28" customFormat="1" ht="19" customHeight="1">
      <c r="A33" s="35"/>
      <c r="B33" s="32"/>
      <c r="C33" s="33"/>
      <c r="D33" s="33"/>
      <c r="E33" s="36"/>
      <c r="F33" s="305"/>
      <c r="G33" s="306"/>
      <c r="H33" s="305"/>
      <c r="I33" s="307"/>
      <c r="J33" s="305"/>
      <c r="K33" s="307"/>
      <c r="L33" s="190"/>
      <c r="M33" s="191"/>
      <c r="N33" s="191"/>
      <c r="O33" s="192"/>
      <c r="P33" s="71"/>
    </row>
    <row r="34" spans="1:16" s="28" customFormat="1" ht="19" customHeight="1">
      <c r="A34" s="35"/>
      <c r="B34" s="32"/>
      <c r="C34" s="33"/>
      <c r="D34" s="33"/>
      <c r="E34" s="36"/>
      <c r="F34" s="305"/>
      <c r="G34" s="306"/>
      <c r="H34" s="305"/>
      <c r="I34" s="307"/>
      <c r="J34" s="305"/>
      <c r="K34" s="307"/>
      <c r="L34" s="190"/>
      <c r="M34" s="191"/>
      <c r="N34" s="191"/>
      <c r="O34" s="192"/>
      <c r="P34" s="71"/>
    </row>
    <row r="35" spans="1:16" s="28" customFormat="1" ht="19" customHeight="1">
      <c r="A35" s="35"/>
      <c r="B35" s="32"/>
      <c r="C35" s="33"/>
      <c r="D35" s="33"/>
      <c r="E35" s="36"/>
      <c r="F35" s="305"/>
      <c r="G35" s="306"/>
      <c r="H35" s="305"/>
      <c r="I35" s="307"/>
      <c r="J35" s="305"/>
      <c r="K35" s="307"/>
      <c r="L35" s="190"/>
      <c r="M35" s="191"/>
      <c r="N35" s="191"/>
      <c r="O35" s="192"/>
      <c r="P35" s="71"/>
    </row>
    <row r="36" spans="1:16" s="28" customFormat="1" ht="19" customHeight="1" thickBot="1">
      <c r="A36" s="35"/>
      <c r="B36" s="32"/>
      <c r="C36" s="33"/>
      <c r="D36" s="33"/>
      <c r="E36" s="36"/>
      <c r="F36" s="305"/>
      <c r="G36" s="306"/>
      <c r="H36" s="305"/>
      <c r="I36" s="307"/>
      <c r="J36" s="305"/>
      <c r="K36" s="307"/>
      <c r="L36" s="190"/>
      <c r="M36" s="191"/>
      <c r="N36" s="191"/>
      <c r="O36" s="192"/>
      <c r="P36" s="72"/>
    </row>
    <row r="37" spans="1:16" s="28" customFormat="1" ht="21" customHeight="1" thickBot="1">
      <c r="A37" s="37"/>
      <c r="B37" s="26"/>
      <c r="C37" s="27"/>
      <c r="D37" s="27"/>
      <c r="E37" s="38" t="s">
        <v>29</v>
      </c>
      <c r="F37" s="319"/>
      <c r="G37" s="320"/>
      <c r="H37" s="319"/>
      <c r="I37" s="320"/>
      <c r="J37" s="319"/>
      <c r="K37" s="321"/>
      <c r="L37" s="322" t="s">
        <v>51</v>
      </c>
      <c r="M37" s="323"/>
      <c r="N37" s="323"/>
      <c r="O37" s="324"/>
      <c r="P37" s="39"/>
    </row>
    <row r="38" spans="1:16" s="28" customFormat="1" ht="21" customHeight="1" thickBot="1">
      <c r="A38" s="325" t="s">
        <v>30</v>
      </c>
      <c r="B38" s="325"/>
      <c r="C38" s="325"/>
      <c r="D38" s="325"/>
      <c r="E38" s="326"/>
      <c r="F38" s="327"/>
      <c r="G38" s="328"/>
      <c r="H38" s="329"/>
      <c r="I38" s="330"/>
      <c r="J38" s="329"/>
      <c r="K38" s="331"/>
      <c r="L38" s="332" t="s">
        <v>57</v>
      </c>
      <c r="M38" s="334"/>
      <c r="N38" s="335"/>
      <c r="O38" s="332" t="s">
        <v>39</v>
      </c>
      <c r="P38" s="347"/>
    </row>
    <row r="39" spans="1:16" s="28" customFormat="1" ht="21" customHeight="1" thickBot="1">
      <c r="A39" s="349" t="s">
        <v>58</v>
      </c>
      <c r="B39" s="350"/>
      <c r="C39" s="350"/>
      <c r="D39" s="350"/>
      <c r="E39" s="351"/>
      <c r="F39" s="352"/>
      <c r="G39" s="352"/>
      <c r="H39" s="353"/>
      <c r="I39" s="354"/>
      <c r="J39" s="353"/>
      <c r="K39" s="355"/>
      <c r="L39" s="333"/>
      <c r="M39" s="336"/>
      <c r="N39" s="337"/>
      <c r="O39" s="346"/>
      <c r="P39" s="348"/>
    </row>
    <row r="40" spans="1:16" s="28" customFormat="1" ht="21" customHeight="1" thickBot="1">
      <c r="A40" s="41"/>
      <c r="B40" s="41"/>
      <c r="C40" s="42"/>
      <c r="D40" s="42"/>
      <c r="E40" s="43"/>
      <c r="F40" s="43"/>
      <c r="G40" s="44"/>
      <c r="H40" s="44"/>
      <c r="I40" s="44"/>
      <c r="J40" s="44"/>
      <c r="K40" s="44"/>
      <c r="L40" s="45"/>
      <c r="M40" s="46"/>
      <c r="N40" s="45"/>
      <c r="O40" s="45"/>
      <c r="P40" s="47"/>
    </row>
    <row r="41" spans="1:16" s="28" customFormat="1" ht="19.5" customHeight="1" thickBot="1">
      <c r="A41" s="73" t="s">
        <v>50</v>
      </c>
      <c r="B41"/>
      <c r="C41"/>
      <c r="D41"/>
      <c r="E41"/>
      <c r="F41"/>
      <c r="G41"/>
      <c r="H41"/>
      <c r="I41"/>
      <c r="J41"/>
      <c r="K41"/>
      <c r="L41"/>
      <c r="M41" s="40" t="s">
        <v>40</v>
      </c>
      <c r="N41" s="338"/>
      <c r="O41" s="339"/>
      <c r="P41" s="340"/>
    </row>
    <row r="42" spans="1:16" s="28" customFormat="1" ht="7.5" customHeight="1" thickBot="1">
      <c r="A42" s="48"/>
      <c r="B42" s="48"/>
      <c r="C42" s="49"/>
      <c r="D42" s="49"/>
      <c r="E42" s="49"/>
      <c r="F42" s="49"/>
      <c r="G42" s="50"/>
      <c r="H42" s="50"/>
      <c r="I42" s="50"/>
      <c r="J42" s="50"/>
      <c r="K42" s="50"/>
      <c r="L42" s="49"/>
      <c r="M42" s="49"/>
      <c r="N42" s="49"/>
      <c r="O42" s="49"/>
      <c r="P42" s="49"/>
    </row>
    <row r="43" spans="1:16" s="28" customFormat="1" ht="9" customHeight="1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</row>
    <row r="44" spans="1:16" s="28" customFormat="1" ht="14">
      <c r="A44" s="54"/>
      <c r="B44" s="55"/>
      <c r="C44" s="55"/>
      <c r="D44" s="55"/>
      <c r="E44" s="56"/>
      <c r="F44" s="55" t="s">
        <v>41</v>
      </c>
      <c r="G44" s="55"/>
      <c r="H44" s="55"/>
      <c r="I44" s="55"/>
      <c r="J44" s="55"/>
      <c r="K44" s="55"/>
      <c r="L44" s="55"/>
      <c r="M44" s="69" t="s">
        <v>46</v>
      </c>
      <c r="N44" s="78" t="s">
        <v>34</v>
      </c>
      <c r="O44" s="78" t="s">
        <v>61</v>
      </c>
      <c r="P44" s="79" t="s">
        <v>62</v>
      </c>
    </row>
    <row r="45" spans="1:16" s="28" customFormat="1" ht="14">
      <c r="A45" s="57"/>
      <c r="B45" s="58"/>
      <c r="C45" s="75" t="s">
        <v>42</v>
      </c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</row>
    <row r="46" spans="1:16" s="28" customFormat="1" ht="7.5" customHeight="1">
      <c r="A46" s="61"/>
      <c r="B46" s="62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6"/>
      <c r="N46" s="59"/>
      <c r="O46" s="59"/>
      <c r="P46" s="60"/>
    </row>
    <row r="47" spans="1:16" s="28" customFormat="1" ht="18" customHeight="1">
      <c r="A47" s="61"/>
      <c r="B47" s="62"/>
      <c r="C47" s="59"/>
      <c r="D47" s="341" t="s">
        <v>43</v>
      </c>
      <c r="E47" s="342"/>
      <c r="F47" s="342"/>
      <c r="G47" s="342"/>
      <c r="H47" s="342"/>
      <c r="I47" s="342"/>
      <c r="J47" s="342"/>
      <c r="K47" s="342"/>
      <c r="L47" s="342"/>
      <c r="M47" s="59"/>
      <c r="N47" s="59"/>
      <c r="O47" s="59"/>
      <c r="P47" s="60"/>
    </row>
    <row r="48" spans="1:16" s="28" customFormat="1" ht="7.5" customHeight="1">
      <c r="A48" s="61"/>
      <c r="B48" s="62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1:16" s="28" customFormat="1" ht="18" customHeight="1">
      <c r="A49" s="343" t="s">
        <v>33</v>
      </c>
      <c r="B49" s="344"/>
      <c r="C49" s="80"/>
      <c r="D49" s="80"/>
      <c r="E49" s="80"/>
      <c r="F49" s="80"/>
      <c r="G49" s="345" t="s">
        <v>44</v>
      </c>
      <c r="H49" s="345"/>
      <c r="I49" s="345"/>
      <c r="J49" s="345"/>
      <c r="K49" s="345"/>
      <c r="L49" s="345"/>
      <c r="M49" s="159"/>
      <c r="N49" s="159"/>
      <c r="O49" s="159"/>
      <c r="P49" s="63" t="s">
        <v>45</v>
      </c>
    </row>
    <row r="50" spans="1:16" s="28" customFormat="1" ht="11.25" customHeight="1" thickBot="1">
      <c r="A50" s="64"/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</row>
  </sheetData>
  <mergeCells count="159">
    <mergeCell ref="N41:P41"/>
    <mergeCell ref="D47:L47"/>
    <mergeCell ref="A49:B49"/>
    <mergeCell ref="G49:L49"/>
    <mergeCell ref="M49:O49"/>
    <mergeCell ref="O38:O39"/>
    <mergeCell ref="P38:P39"/>
    <mergeCell ref="A39:E39"/>
    <mergeCell ref="F39:G39"/>
    <mergeCell ref="H39:I39"/>
    <mergeCell ref="J39:K39"/>
    <mergeCell ref="F37:G37"/>
    <mergeCell ref="H37:I37"/>
    <mergeCell ref="J37:K37"/>
    <mergeCell ref="L37:O37"/>
    <mergeCell ref="A38:E38"/>
    <mergeCell ref="F38:G38"/>
    <mergeCell ref="H38:I38"/>
    <mergeCell ref="J38:K38"/>
    <mergeCell ref="L38:L39"/>
    <mergeCell ref="M38:N39"/>
    <mergeCell ref="F35:G35"/>
    <mergeCell ref="H35:I35"/>
    <mergeCell ref="J35:K35"/>
    <mergeCell ref="L35:O35"/>
    <mergeCell ref="F36:G36"/>
    <mergeCell ref="H36:I36"/>
    <mergeCell ref="J36:K36"/>
    <mergeCell ref="L36:O36"/>
    <mergeCell ref="F33:G33"/>
    <mergeCell ref="H33:I33"/>
    <mergeCell ref="J33:K33"/>
    <mergeCell ref="L33:O33"/>
    <mergeCell ref="F34:G34"/>
    <mergeCell ref="H34:I34"/>
    <mergeCell ref="J34:K34"/>
    <mergeCell ref="L34:O34"/>
    <mergeCell ref="F31:G31"/>
    <mergeCell ref="H31:I31"/>
    <mergeCell ref="J31:K31"/>
    <mergeCell ref="L31:O31"/>
    <mergeCell ref="F32:G32"/>
    <mergeCell ref="H32:I32"/>
    <mergeCell ref="J32:K32"/>
    <mergeCell ref="L32:O32"/>
    <mergeCell ref="F29:G29"/>
    <mergeCell ref="H29:I29"/>
    <mergeCell ref="J29:K29"/>
    <mergeCell ref="L29:O29"/>
    <mergeCell ref="F30:G30"/>
    <mergeCell ref="H30:I30"/>
    <mergeCell ref="J30:K30"/>
    <mergeCell ref="L30:O30"/>
    <mergeCell ref="F27:G27"/>
    <mergeCell ref="H27:I27"/>
    <mergeCell ref="J27:K27"/>
    <mergeCell ref="L27:O27"/>
    <mergeCell ref="F28:G28"/>
    <mergeCell ref="H28:I28"/>
    <mergeCell ref="J28:K28"/>
    <mergeCell ref="L28:O28"/>
    <mergeCell ref="F25:G25"/>
    <mergeCell ref="H25:I25"/>
    <mergeCell ref="J25:K25"/>
    <mergeCell ref="L25:O25"/>
    <mergeCell ref="F26:G26"/>
    <mergeCell ref="H26:I26"/>
    <mergeCell ref="J26:K26"/>
    <mergeCell ref="L26:O26"/>
    <mergeCell ref="F23:G23"/>
    <mergeCell ref="H23:I23"/>
    <mergeCell ref="J23:K23"/>
    <mergeCell ref="L23:O23"/>
    <mergeCell ref="F24:G24"/>
    <mergeCell ref="H24:I24"/>
    <mergeCell ref="J24:K24"/>
    <mergeCell ref="L24:O24"/>
    <mergeCell ref="F21:G21"/>
    <mergeCell ref="H21:I21"/>
    <mergeCell ref="J21:K21"/>
    <mergeCell ref="L21:O21"/>
    <mergeCell ref="F22:G22"/>
    <mergeCell ref="H22:I22"/>
    <mergeCell ref="J22:K22"/>
    <mergeCell ref="L22:O22"/>
    <mergeCell ref="F19:G19"/>
    <mergeCell ref="H19:I19"/>
    <mergeCell ref="J19:K19"/>
    <mergeCell ref="L19:O19"/>
    <mergeCell ref="F20:G20"/>
    <mergeCell ref="H20:I20"/>
    <mergeCell ref="J20:K20"/>
    <mergeCell ref="L20:O20"/>
    <mergeCell ref="F17:G17"/>
    <mergeCell ref="H17:I17"/>
    <mergeCell ref="J17:K17"/>
    <mergeCell ref="L17:O17"/>
    <mergeCell ref="F18:G18"/>
    <mergeCell ref="H18:I18"/>
    <mergeCell ref="J18:K18"/>
    <mergeCell ref="L18:O18"/>
    <mergeCell ref="F15:G15"/>
    <mergeCell ref="H15:I15"/>
    <mergeCell ref="J15:K15"/>
    <mergeCell ref="L15:O15"/>
    <mergeCell ref="F16:G16"/>
    <mergeCell ref="H16:I16"/>
    <mergeCell ref="J16:K16"/>
    <mergeCell ref="L16:O16"/>
    <mergeCell ref="F13:G13"/>
    <mergeCell ref="H13:I13"/>
    <mergeCell ref="J13:K13"/>
    <mergeCell ref="L13:O13"/>
    <mergeCell ref="F14:G14"/>
    <mergeCell ref="H14:I14"/>
    <mergeCell ref="J14:K14"/>
    <mergeCell ref="L14:O14"/>
    <mergeCell ref="F11:G11"/>
    <mergeCell ref="H11:I11"/>
    <mergeCell ref="J11:K11"/>
    <mergeCell ref="L11:O11"/>
    <mergeCell ref="F12:G12"/>
    <mergeCell ref="H12:I12"/>
    <mergeCell ref="J12:K12"/>
    <mergeCell ref="L12:O12"/>
    <mergeCell ref="F9:G9"/>
    <mergeCell ref="H9:I9"/>
    <mergeCell ref="J9:K9"/>
    <mergeCell ref="L9:O9"/>
    <mergeCell ref="F10:G10"/>
    <mergeCell ref="H10:I10"/>
    <mergeCell ref="J10:K10"/>
    <mergeCell ref="L10:O10"/>
    <mergeCell ref="F7:G7"/>
    <mergeCell ref="H7:I7"/>
    <mergeCell ref="J7:K7"/>
    <mergeCell ref="L7:O7"/>
    <mergeCell ref="F8:G8"/>
    <mergeCell ref="H8:I8"/>
    <mergeCell ref="J8:K8"/>
    <mergeCell ref="L8:O8"/>
    <mergeCell ref="N4:O4"/>
    <mergeCell ref="F5:G5"/>
    <mergeCell ref="H5:I5"/>
    <mergeCell ref="J5:K5"/>
    <mergeCell ref="L5:O5"/>
    <mergeCell ref="F6:G6"/>
    <mergeCell ref="H6:I6"/>
    <mergeCell ref="J6:K6"/>
    <mergeCell ref="L6:O6"/>
    <mergeCell ref="G2:P2"/>
    <mergeCell ref="A3:D3"/>
    <mergeCell ref="E3:F3"/>
    <mergeCell ref="G3:L3"/>
    <mergeCell ref="M3:M4"/>
    <mergeCell ref="N3:O3"/>
    <mergeCell ref="A4:D4"/>
    <mergeCell ref="E4:F4"/>
    <mergeCell ref="G4:L4"/>
  </mergeCells>
  <phoneticPr fontId="6"/>
  <dataValidations count="1">
    <dataValidation imeMode="off" allowBlank="1" showInputMessage="1" showErrorMessage="1" sqref="G3 A6 A4:D4 P4 C6:E36 P6:P36 M3:N3 N44:P44" xr:uid="{FF4F33B8-2F7B-42A6-AEAE-85977E70E169}"/>
  </dataValidations>
  <printOptions horizontalCentered="1" verticalCentered="1"/>
  <pageMargins left="0.39370078740157483" right="0.39370078740157483" top="0.59055118110236227" bottom="0.39370078740157483" header="0.19685039370078741" footer="0.19685039370078741"/>
  <pageSetup paperSize="9" scale="73" orientation="portrait" blackAndWhite="1" r:id="rId1"/>
  <headerFooter>
    <oddHeader>&amp;L&amp;9（科研費支出学生アルバイト用勤務表）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12B6-B6F5-4E42-A62F-F7EC319DA8C6}">
  <sheetPr>
    <tabColor rgb="FF00FF00"/>
    <pageSetUpPr fitToPage="1"/>
  </sheetPr>
  <dimension ref="A1:V34"/>
  <sheetViews>
    <sheetView zoomScale="120" zoomScaleNormal="120" zoomScaleSheetLayoutView="120" workbookViewId="0">
      <selection activeCell="A2" sqref="A2"/>
    </sheetView>
  </sheetViews>
  <sheetFormatPr baseColWidth="10" defaultColWidth="3.6640625" defaultRowHeight="14"/>
  <cols>
    <col min="1" max="16384" width="3.6640625" style="1"/>
  </cols>
  <sheetData>
    <row r="1" spans="1:22" ht="19">
      <c r="A1" s="68" t="s">
        <v>64</v>
      </c>
    </row>
    <row r="2" spans="1:22" ht="19">
      <c r="A2" s="68"/>
    </row>
    <row r="4" spans="1:22" ht="28">
      <c r="A4" s="286" t="s">
        <v>13</v>
      </c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</row>
    <row r="5" spans="1:22" ht="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U5" s="2"/>
      <c r="V5" s="2"/>
    </row>
    <row r="6" spans="1:22" ht="21" customHeight="1">
      <c r="Q6" s="10" t="s">
        <v>10</v>
      </c>
    </row>
    <row r="7" spans="1:22" ht="21" customHeight="1">
      <c r="Q7" s="356" t="s">
        <v>63</v>
      </c>
      <c r="R7" s="356"/>
      <c r="S7" s="356"/>
      <c r="T7" s="356"/>
      <c r="U7" s="356"/>
      <c r="V7" s="356"/>
    </row>
    <row r="8" spans="1:22" ht="21" customHeight="1"/>
    <row r="9" spans="1:22" ht="17">
      <c r="A9" s="11" t="s">
        <v>0</v>
      </c>
    </row>
    <row r="10" spans="1:22" ht="24.75" customHeight="1">
      <c r="K10" s="12" t="s">
        <v>1</v>
      </c>
      <c r="L10" s="288"/>
      <c r="M10" s="288"/>
      <c r="N10" s="288"/>
      <c r="O10" s="13" t="s">
        <v>6</v>
      </c>
      <c r="P10" s="289"/>
      <c r="Q10" s="289"/>
      <c r="R10" s="289"/>
      <c r="S10" s="289"/>
      <c r="T10" s="289"/>
      <c r="U10" s="289"/>
      <c r="V10" s="289"/>
    </row>
    <row r="11" spans="1:22" ht="36" customHeight="1">
      <c r="K11" s="12" t="s">
        <v>7</v>
      </c>
      <c r="L11" s="3"/>
      <c r="M11" s="290"/>
      <c r="N11" s="291"/>
      <c r="O11" s="291"/>
      <c r="P11" s="291"/>
      <c r="Q11" s="291"/>
      <c r="R11" s="291"/>
      <c r="S11" s="291"/>
      <c r="T11" s="291"/>
      <c r="U11" s="291"/>
      <c r="V11" s="291"/>
    </row>
    <row r="12" spans="1:22" ht="24.75" customHeight="1">
      <c r="K12" s="12" t="s">
        <v>35</v>
      </c>
      <c r="L12" s="3"/>
      <c r="M12" s="21"/>
      <c r="N12" s="266"/>
      <c r="O12" s="266"/>
      <c r="P12" s="266"/>
      <c r="Q12" s="266"/>
      <c r="R12" s="266"/>
      <c r="S12" s="266"/>
      <c r="T12" s="266"/>
      <c r="U12" s="266"/>
      <c r="V12" s="22"/>
    </row>
    <row r="13" spans="1:22" ht="36" customHeight="1">
      <c r="K13" s="12" t="s">
        <v>8</v>
      </c>
      <c r="L13" s="3"/>
      <c r="M13" s="266"/>
      <c r="N13" s="266"/>
      <c r="O13" s="266"/>
      <c r="P13" s="266"/>
      <c r="Q13" s="266"/>
      <c r="R13" s="266"/>
      <c r="S13" s="266"/>
      <c r="T13" s="266"/>
      <c r="U13" s="266"/>
      <c r="V13" s="70" t="s">
        <v>9</v>
      </c>
    </row>
    <row r="14" spans="1:22" ht="20.25" customHeight="1"/>
    <row r="15" spans="1:22" ht="20.25" customHeight="1">
      <c r="A15" s="14" t="s">
        <v>2</v>
      </c>
    </row>
    <row r="16" spans="1:22" ht="20.25" customHeight="1">
      <c r="P16" s="7"/>
    </row>
    <row r="17" spans="1:22" ht="30.75" customHeight="1">
      <c r="B17" s="267" t="s">
        <v>3</v>
      </c>
      <c r="C17" s="267"/>
      <c r="D17" s="268"/>
      <c r="E17" s="268"/>
      <c r="F17" s="268"/>
      <c r="G17" s="268"/>
      <c r="H17" s="268"/>
      <c r="I17" s="268"/>
      <c r="J17" s="16" t="s">
        <v>4</v>
      </c>
      <c r="L17" s="10"/>
      <c r="P17" s="19"/>
      <c r="Q17" s="19"/>
      <c r="R17" s="19"/>
      <c r="S17" s="19"/>
      <c r="T17" s="10"/>
    </row>
    <row r="18" spans="1:22" ht="21" customHeight="1">
      <c r="B18" s="4"/>
      <c r="C18" s="4"/>
      <c r="D18" s="5"/>
      <c r="E18" s="5"/>
      <c r="F18" s="5"/>
      <c r="G18" s="5"/>
      <c r="H18" s="5"/>
      <c r="I18" s="5"/>
      <c r="J18" s="6"/>
    </row>
    <row r="19" spans="1:22" ht="21" customHeight="1">
      <c r="C19" s="10" t="s">
        <v>5</v>
      </c>
      <c r="E19" s="269" t="s">
        <v>21</v>
      </c>
      <c r="F19" s="269"/>
      <c r="G19" s="269"/>
      <c r="H19" s="269"/>
      <c r="I19" s="269"/>
      <c r="J19" s="269"/>
      <c r="K19" s="10" t="s">
        <v>11</v>
      </c>
      <c r="N19" s="15"/>
      <c r="O19" s="17"/>
      <c r="P19" s="17"/>
      <c r="Q19" s="20"/>
      <c r="R19" s="20"/>
      <c r="S19" s="20"/>
      <c r="T19" s="20"/>
      <c r="U19" s="20"/>
      <c r="V19" s="18"/>
    </row>
    <row r="20" spans="1:22" ht="20.25" customHeight="1"/>
    <row r="21" spans="1:22" ht="21" customHeight="1">
      <c r="A21" s="243" t="s">
        <v>14</v>
      </c>
      <c r="B21" s="244"/>
      <c r="C21" s="244"/>
      <c r="D21" s="245"/>
      <c r="E21" s="277"/>
      <c r="F21" s="278"/>
      <c r="G21" s="278"/>
      <c r="H21" s="278"/>
      <c r="I21" s="278"/>
      <c r="J21" s="270" t="s">
        <v>31</v>
      </c>
      <c r="K21" s="278"/>
      <c r="L21" s="278"/>
      <c r="M21" s="278"/>
      <c r="N21" s="278"/>
      <c r="O21" s="283"/>
      <c r="P21" s="273" t="s">
        <v>47</v>
      </c>
      <c r="Q21" s="274"/>
      <c r="R21" s="274"/>
      <c r="S21" s="274"/>
      <c r="T21" s="274"/>
      <c r="U21" s="275"/>
    </row>
    <row r="22" spans="1:22" ht="21" customHeight="1">
      <c r="A22" s="246"/>
      <c r="B22" s="247"/>
      <c r="C22" s="247"/>
      <c r="D22" s="248"/>
      <c r="E22" s="279"/>
      <c r="F22" s="280"/>
      <c r="G22" s="280"/>
      <c r="H22" s="280"/>
      <c r="I22" s="280"/>
      <c r="J22" s="271"/>
      <c r="K22" s="280"/>
      <c r="L22" s="280"/>
      <c r="M22" s="280"/>
      <c r="N22" s="280"/>
      <c r="O22" s="284"/>
      <c r="P22" s="273"/>
      <c r="Q22" s="274"/>
      <c r="R22" s="274"/>
      <c r="S22" s="274"/>
      <c r="T22" s="265" t="s">
        <v>32</v>
      </c>
      <c r="U22" s="276"/>
    </row>
    <row r="23" spans="1:22" ht="21" customHeight="1">
      <c r="A23" s="249"/>
      <c r="B23" s="250"/>
      <c r="C23" s="250"/>
      <c r="D23" s="251"/>
      <c r="E23" s="281"/>
      <c r="F23" s="282"/>
      <c r="G23" s="282"/>
      <c r="H23" s="282"/>
      <c r="I23" s="282"/>
      <c r="J23" s="272"/>
      <c r="K23" s="282"/>
      <c r="L23" s="282"/>
      <c r="M23" s="282"/>
      <c r="N23" s="282"/>
      <c r="O23" s="285"/>
      <c r="P23" s="273"/>
      <c r="Q23" s="274"/>
      <c r="R23" s="274"/>
      <c r="S23" s="274"/>
      <c r="T23" s="265"/>
      <c r="U23" s="276"/>
    </row>
    <row r="24" spans="1:22" ht="33.75" customHeight="1">
      <c r="A24" s="261" t="s">
        <v>18</v>
      </c>
      <c r="B24" s="262"/>
      <c r="C24" s="262"/>
      <c r="D24" s="263"/>
      <c r="E24" s="264" t="s">
        <v>19</v>
      </c>
      <c r="F24" s="265"/>
      <c r="G24" s="265"/>
      <c r="H24" s="265"/>
      <c r="I24" s="224" t="s">
        <v>22</v>
      </c>
      <c r="J24" s="224"/>
      <c r="K24" s="224"/>
      <c r="L24" s="8" t="s">
        <v>4</v>
      </c>
      <c r="M24" s="265" t="s">
        <v>20</v>
      </c>
      <c r="N24" s="265"/>
      <c r="O24" s="265"/>
      <c r="P24" s="265"/>
      <c r="Q24" s="265"/>
      <c r="R24" s="265"/>
      <c r="S24" s="357"/>
      <c r="T24" s="357"/>
      <c r="U24" s="9" t="s">
        <v>4</v>
      </c>
    </row>
    <row r="25" spans="1:22" ht="20.25" customHeight="1">
      <c r="A25" s="237" t="s">
        <v>15</v>
      </c>
      <c r="B25" s="238"/>
      <c r="C25" s="238"/>
      <c r="D25" s="239"/>
      <c r="E25" s="228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30"/>
    </row>
    <row r="26" spans="1:22" ht="20.25" customHeight="1">
      <c r="A26" s="237"/>
      <c r="B26" s="238"/>
      <c r="C26" s="238"/>
      <c r="D26" s="239"/>
      <c r="E26" s="231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3"/>
    </row>
    <row r="27" spans="1:22" ht="20.25" customHeight="1">
      <c r="A27" s="240"/>
      <c r="B27" s="241"/>
      <c r="C27" s="241"/>
      <c r="D27" s="242"/>
      <c r="E27" s="234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  <c r="U27" s="236"/>
    </row>
    <row r="28" spans="1:22" ht="20.25" customHeight="1">
      <c r="A28" s="225" t="s">
        <v>16</v>
      </c>
      <c r="B28" s="226"/>
      <c r="C28" s="226"/>
      <c r="D28" s="227"/>
      <c r="E28" s="228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30"/>
    </row>
    <row r="29" spans="1:22" ht="20.25" customHeight="1">
      <c r="A29" s="237" t="s">
        <v>17</v>
      </c>
      <c r="B29" s="238"/>
      <c r="C29" s="238"/>
      <c r="D29" s="239"/>
      <c r="E29" s="231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3"/>
    </row>
    <row r="30" spans="1:22" ht="20.25" customHeight="1">
      <c r="A30" s="237"/>
      <c r="B30" s="238"/>
      <c r="C30" s="238"/>
      <c r="D30" s="239"/>
      <c r="E30" s="231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3"/>
    </row>
    <row r="31" spans="1:22" ht="20.25" customHeight="1">
      <c r="A31" s="240"/>
      <c r="B31" s="241"/>
      <c r="C31" s="241"/>
      <c r="D31" s="242"/>
      <c r="E31" s="234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6"/>
    </row>
    <row r="32" spans="1:22" ht="18.75" customHeight="1">
      <c r="A32" s="243" t="s">
        <v>12</v>
      </c>
      <c r="B32" s="244"/>
      <c r="C32" s="244"/>
      <c r="D32" s="245"/>
      <c r="E32" s="252"/>
      <c r="F32" s="253"/>
      <c r="G32" s="253"/>
      <c r="H32" s="253"/>
      <c r="I32" s="253"/>
      <c r="J32" s="253"/>
      <c r="K32" s="253"/>
      <c r="L32" s="253"/>
      <c r="M32" s="253"/>
      <c r="N32" s="253"/>
      <c r="O32" s="253"/>
      <c r="P32" s="253"/>
      <c r="Q32" s="253"/>
      <c r="R32" s="253"/>
      <c r="S32" s="253"/>
      <c r="T32" s="253"/>
      <c r="U32" s="254"/>
    </row>
    <row r="33" spans="1:21" ht="18.75" customHeight="1">
      <c r="A33" s="246"/>
      <c r="B33" s="247"/>
      <c r="C33" s="247"/>
      <c r="D33" s="248"/>
      <c r="E33" s="255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7"/>
    </row>
    <row r="34" spans="1:21" ht="18.75" customHeight="1">
      <c r="A34" s="249"/>
      <c r="B34" s="250"/>
      <c r="C34" s="250"/>
      <c r="D34" s="251"/>
      <c r="E34" s="258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60"/>
    </row>
  </sheetData>
  <mergeCells count="29">
    <mergeCell ref="A32:D34"/>
    <mergeCell ref="E32:U34"/>
    <mergeCell ref="T22:U23"/>
    <mergeCell ref="A24:D24"/>
    <mergeCell ref="E24:H24"/>
    <mergeCell ref="I24:K24"/>
    <mergeCell ref="M24:R24"/>
    <mergeCell ref="S24:T24"/>
    <mergeCell ref="A25:D27"/>
    <mergeCell ref="E25:U27"/>
    <mergeCell ref="A28:D28"/>
    <mergeCell ref="E28:U31"/>
    <mergeCell ref="A29:D31"/>
    <mergeCell ref="M13:U13"/>
    <mergeCell ref="B17:C17"/>
    <mergeCell ref="D17:I17"/>
    <mergeCell ref="E19:J19"/>
    <mergeCell ref="A21:D23"/>
    <mergeCell ref="E21:I23"/>
    <mergeCell ref="J21:J23"/>
    <mergeCell ref="K21:O23"/>
    <mergeCell ref="P21:U21"/>
    <mergeCell ref="P22:S23"/>
    <mergeCell ref="N12:U12"/>
    <mergeCell ref="A4:V4"/>
    <mergeCell ref="Q7:V7"/>
    <mergeCell ref="L10:N10"/>
    <mergeCell ref="P10:V10"/>
    <mergeCell ref="M11:V11"/>
  </mergeCells>
  <phoneticPr fontId="6"/>
  <dataValidations count="2">
    <dataValidation imeMode="off" allowBlank="1" showInputMessage="1" showErrorMessage="1" sqref="P10:V10 L10:N10 D17:I17 P21 Q19:U19 I24:K24 S24:T24 Q7:V7" xr:uid="{7D994B37-4231-4ED6-9AA9-E75A05E88F00}"/>
    <dataValidation imeMode="on" allowBlank="1" showInputMessage="1" showErrorMessage="1" sqref="O11:U11 M11:N12 V11:V12 M13" xr:uid="{C61A06FF-3496-4386-AC59-F3300E9076AA}"/>
  </dataValidations>
  <printOptions horizontalCentered="1"/>
  <pageMargins left="0.59055118110236227" right="0.39370078740157483" top="1.1811023622047245" bottom="0.74803149606299213" header="0.39370078740157483" footer="0.31496062992125984"/>
  <pageSetup paperSize="9" scale="99" orientation="portrait" blackAndWhite="1" r:id="rId1"/>
  <headerFooter>
    <oddHeader>&amp;L&amp;8(科研費支出学生アルバイト用領収書)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43</vt:lpstr>
      <vt:lpstr>①勤務表(計算式あり)</vt:lpstr>
      <vt:lpstr>②領収書（学生アルバイト代）計算式あり</vt:lpstr>
      <vt:lpstr>①勤務表(計算式無し)</vt:lpstr>
      <vt:lpstr>②領収書（学生アルバイト代）計算式無し</vt:lpstr>
      <vt:lpstr>'①勤務表(計算式あり)'!Print_Area</vt:lpstr>
      <vt:lpstr>'①勤務表(計算式無し)'!Print_Area</vt:lpstr>
      <vt:lpstr>②領収書（学生アルバイト代）計算式あり!Print_Area</vt:lpstr>
      <vt:lpstr>②領収書（学生アルバイト代）計算式無し!Print_Area</vt:lpstr>
      <vt:lpstr>'43'!Print_Area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2021-07-14T15:29:30Z</dcterms:modified>
</cp:coreProperties>
</file>