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Persona1" sheetId="3" r:id="rId6"/>
    <sheet state="visible" name="Persona2" sheetId="4" r:id="rId7"/>
    <sheet state="visible" name="Persona3" sheetId="5" r:id="rId8"/>
    <sheet state="visible" name="Persona4" sheetId="6" r:id="rId9"/>
    <sheet state="visible" name="Persona5" sheetId="7" r:id="rId10"/>
  </sheets>
  <definedNames/>
  <calcPr/>
</workbook>
</file>

<file path=xl/sharedStrings.xml><?xml version="1.0" encoding="utf-8"?>
<sst xmlns="http://schemas.openxmlformats.org/spreadsheetml/2006/main" count="298" uniqueCount="91">
  <si>
    <t>Nombre Integrantes:</t>
  </si>
  <si>
    <t>Kevin Parra</t>
  </si>
  <si>
    <t>Persona 2</t>
  </si>
  <si>
    <t>Sebastian Pereda</t>
  </si>
  <si>
    <t>Fabian Sanchez</t>
  </si>
  <si>
    <t>Matias Crisosto</t>
  </si>
  <si>
    <t>Horas Semanales Para Gráficos</t>
  </si>
  <si>
    <t>Horas por tarea/semana</t>
  </si>
  <si>
    <t>Horas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</si>
  <si>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</si>
  <si>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</si>
  <si>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</si>
  <si>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</si>
  <si>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</si>
  <si>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</si>
  <si>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</si>
  <si>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</si>
  <si>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</si>
  <si>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</si>
  <si>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</si>
  <si>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</si>
  <si>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</si>
  <si>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</si>
  <si>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</si>
  <si>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 Real</t>
  </si>
  <si>
    <t>Hora Ideal</t>
  </si>
  <si>
    <t>Crear index pagina Registrarse</t>
  </si>
  <si>
    <t>Aplicar estilo css</t>
  </si>
  <si>
    <t>Aplicar JavaScript</t>
  </si>
  <si>
    <t>conexion base de datos</t>
  </si>
  <si>
    <t>crear css carrito</t>
  </si>
  <si>
    <t>Elemento</t>
  </si>
  <si>
    <t xml:space="preserve"> </t>
  </si>
  <si>
    <t>Número de Reunión</t>
  </si>
  <si>
    <t>Fecha</t>
  </si>
  <si>
    <t>Hora Inicio</t>
  </si>
  <si>
    <t>7:00 PM</t>
  </si>
  <si>
    <t>Hora Final</t>
  </si>
  <si>
    <t>8:30 PM</t>
  </si>
  <si>
    <t>Presentes</t>
  </si>
  <si>
    <t>Todos</t>
  </si>
  <si>
    <t>Razón de la Reunión</t>
  </si>
  <si>
    <t>Asignacion de tareas</t>
  </si>
  <si>
    <t>¿Que se realizó?</t>
  </si>
  <si>
    <t>Se asignaron tareas individuales</t>
  </si>
  <si>
    <t>8:00 PM</t>
  </si>
  <si>
    <t>10:30 PM</t>
  </si>
  <si>
    <t>Chequeo de avances, conexion base de datos y envio de datos</t>
  </si>
  <si>
    <t>Chequear avances individuales, la conexion a db y php en general</t>
  </si>
  <si>
    <t>9:00 PM</t>
  </si>
  <si>
    <t>Chequeo de avances y funcionalidad general</t>
  </si>
  <si>
    <t>Chequeo de avances individuales y ver funcionalidad de todo el proyecto</t>
  </si>
  <si>
    <t>7:30 PM</t>
  </si>
  <si>
    <t>Dudas sobre poyecto</t>
  </si>
  <si>
    <t>se respondieron dudas y se hicieron los ultimos avances al proyecto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</si>
  <si>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</si>
  <si>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</si>
  <si>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</si>
  <si>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</si>
  <si>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</si>
  <si>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</si>
  <si>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</si>
  <si>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</si>
  <si>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css para el login</t>
  </si>
  <si>
    <t>Si</t>
  </si>
  <si>
    <t>Segunda</t>
  </si>
  <si>
    <t>centrar el formulario</t>
  </si>
  <si>
    <t>Tercera</t>
  </si>
  <si>
    <t>centrar el input del formulario</t>
  </si>
  <si>
    <t>Cuarta</t>
  </si>
  <si>
    <t>css final</t>
  </si>
  <si>
    <t>Tarea1</t>
  </si>
  <si>
    <t>Tarea2</t>
  </si>
  <si>
    <t>Tarea3</t>
  </si>
  <si>
    <t>Tarea4</t>
  </si>
  <si>
    <t>Tarea5</t>
  </si>
  <si>
    <t>Tarea6</t>
  </si>
  <si>
    <t>Tarea7</t>
  </si>
  <si>
    <t>Tarea8</t>
  </si>
  <si>
    <t>mejoras en html</t>
  </si>
  <si>
    <t>mejoras en css</t>
  </si>
  <si>
    <t>mejoras en js</t>
  </si>
  <si>
    <t>pequeños arreglos en css y html por cambios en js</t>
  </si>
  <si>
    <t>mejorar css</t>
  </si>
  <si>
    <t>mejorar javascript</t>
  </si>
  <si>
    <t>detalles con el php</t>
  </si>
  <si>
    <t>procesos finales css</t>
  </si>
  <si>
    <t>Diseñar Base de Datos</t>
  </si>
  <si>
    <t>Crear las funcionalidades del carrito</t>
  </si>
  <si>
    <t>Conectar carrito a la base de datos</t>
  </si>
  <si>
    <t>Terminar funcionalidades de carrito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</si>
</sst>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M/yyyy"/>
    <numFmt numFmtId="166" formatCode="d.m"/>
  </numFmts>
  <fonts count="20">
    <font>
      <sz val="11.0"/>
      <color theme="1"/>
      <name val="Arial"/>
      <scheme val="minor"/>
    </font>
    <font>
      <u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sz val="11.0"/>
      <color rgb="FFFFFFFF"/>
      <name val="Ubuntu"/>
    </font>
    <font>
      <sz val="11.0"/>
      <color theme="1"/>
      <name val="Ubuntu"/>
    </font>
    <font>
      <b/>
      <sz val="11.0"/>
      <color theme="1"/>
      <name val="Calibri"/>
    </font>
    <font>
      <b/>
      <sz val="10.0"/>
      <color rgb="FFFFFFFF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</fills>
  <borders count="54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theme="1"/>
      </left>
      <right style="thin">
        <color theme="1"/>
      </right>
    </border>
    <border>
      <left style="thin">
        <color rgb="FF808080"/>
      </left>
      <right/>
      <top style="thin">
        <color rgb="FF808080"/>
      </top>
      <bottom/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/>
      <right/>
      <top style="thin">
        <color rgb="FF808080"/>
      </top>
      <bottom/>
    </border>
    <border>
      <left style="thin">
        <color theme="1"/>
      </left>
      <right style="thin">
        <color theme="1"/>
      </right>
      <top/>
      <bottom style="thin">
        <color rgb="FF808080"/>
      </bottom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right style="thin">
        <color theme="1"/>
      </right>
      <top style="thin">
        <color rgb="FF3F3F3F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 style="thin">
        <color rgb="FF808080"/>
      </top>
      <bottom/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2" fillId="7" fontId="4" numFmtId="0" xfId="0" applyBorder="1" applyFill="1" applyFont="1"/>
    <xf borderId="3" fillId="7" fontId="4" numFmtId="0" xfId="0" applyBorder="1" applyFont="1"/>
    <xf borderId="3" fillId="7" fontId="4" numFmtId="0" xfId="0" applyAlignment="1" applyBorder="1" applyFont="1">
      <alignment shrinkToFit="0" wrapText="1"/>
    </xf>
    <xf borderId="4" fillId="8" fontId="5" numFmtId="0" xfId="0" applyBorder="1" applyFill="1" applyFont="1"/>
    <xf borderId="5" fillId="9" fontId="5" numFmtId="0" xfId="0" applyBorder="1" applyFill="1" applyFont="1"/>
    <xf borderId="5" fillId="10" fontId="5" numFmtId="0" xfId="0" applyBorder="1" applyFill="1" applyFont="1"/>
    <xf borderId="5" fillId="11" fontId="5" numFmtId="0" xfId="0" applyBorder="1" applyFill="1" applyFont="1"/>
    <xf borderId="5" fillId="7" fontId="4" numFmtId="0" xfId="0" applyBorder="1" applyFont="1"/>
    <xf borderId="6" fillId="7" fontId="4" numFmtId="0" xfId="0" applyAlignment="1" applyBorder="1" applyFont="1">
      <alignment shrinkToFit="0" wrapText="1"/>
    </xf>
    <xf borderId="7" fillId="2" fontId="6" numFmtId="0" xfId="0" applyBorder="1" applyFont="1"/>
    <xf borderId="8" fillId="8" fontId="5" numFmtId="0" xfId="0" applyBorder="1" applyFont="1"/>
    <xf borderId="9" fillId="12" fontId="7" numFmtId="0" xfId="0" applyBorder="1" applyFill="1" applyFont="1"/>
    <xf borderId="10" fillId="13" fontId="5" numFmtId="0" xfId="0" applyBorder="1" applyFill="1" applyFont="1"/>
    <xf borderId="11" fillId="13" fontId="5" numFmtId="0" xfId="0" applyBorder="1" applyFont="1"/>
    <xf borderId="12" fillId="13" fontId="5" numFmtId="0" xfId="0" applyBorder="1" applyFont="1"/>
    <xf borderId="13" fillId="0" fontId="8" numFmtId="0" xfId="0" applyBorder="1" applyFont="1"/>
    <xf borderId="14" fillId="14" fontId="9" numFmtId="0" xfId="0" applyBorder="1" applyFill="1" applyFont="1"/>
    <xf borderId="15" fillId="2" fontId="10" numFmtId="0" xfId="0" applyBorder="1" applyFont="1"/>
    <xf borderId="16" fillId="8" fontId="5" numFmtId="0" xfId="0" applyBorder="1" applyFont="1"/>
    <xf borderId="17" fillId="13" fontId="5" numFmtId="0" xfId="0" applyBorder="1" applyFont="1"/>
    <xf borderId="18" fillId="13" fontId="5" numFmtId="0" xfId="0" applyBorder="1" applyFont="1"/>
    <xf borderId="19" fillId="13" fontId="5" numFmtId="0" xfId="0" applyBorder="1" applyFont="1"/>
    <xf borderId="20" fillId="0" fontId="8" numFmtId="0" xfId="0" applyBorder="1" applyFont="1"/>
    <xf borderId="3" fillId="9" fontId="5" numFmtId="0" xfId="0" applyBorder="1" applyFont="1"/>
    <xf borderId="1" fillId="13" fontId="5" numFmtId="0" xfId="0" applyBorder="1" applyFont="1"/>
    <xf borderId="21" fillId="13" fontId="5" numFmtId="0" xfId="0" applyBorder="1" applyFont="1"/>
    <xf borderId="16" fillId="9" fontId="5" numFmtId="0" xfId="0" applyBorder="1" applyFont="1"/>
    <xf borderId="22" fillId="13" fontId="5" numFmtId="0" xfId="0" applyBorder="1" applyFont="1"/>
    <xf borderId="8" fillId="10" fontId="5" numFmtId="0" xfId="0" applyBorder="1" applyFont="1"/>
    <xf borderId="23" fillId="13" fontId="5" numFmtId="0" xfId="0" applyBorder="1" applyFont="1"/>
    <xf borderId="24" fillId="13" fontId="11" numFmtId="0" xfId="0" applyBorder="1" applyFont="1"/>
    <xf borderId="16" fillId="10" fontId="5" numFmtId="0" xfId="0" applyBorder="1" applyFont="1"/>
    <xf borderId="19" fillId="13" fontId="12" numFmtId="0" xfId="0" applyBorder="1" applyFont="1"/>
    <xf borderId="25" fillId="13" fontId="5" numFmtId="0" xfId="0" applyBorder="1" applyFont="1"/>
    <xf borderId="26" fillId="11" fontId="5" numFmtId="0" xfId="0" applyBorder="1" applyFont="1"/>
    <xf borderId="24" fillId="13" fontId="5" numFmtId="0" xfId="0" applyBorder="1" applyFont="1"/>
    <xf borderId="27" fillId="11" fontId="5" numFmtId="0" xfId="0" applyBorder="1" applyFont="1"/>
    <xf borderId="28" fillId="2" fontId="10" numFmtId="0" xfId="0" applyBorder="1" applyFont="1"/>
    <xf borderId="16" fillId="11" fontId="5" numFmtId="0" xfId="0" applyBorder="1" applyFont="1"/>
    <xf borderId="29" fillId="12" fontId="7" numFmtId="0" xfId="0" applyBorder="1" applyFont="1"/>
    <xf borderId="30" fillId="13" fontId="5" numFmtId="0" xfId="0" applyBorder="1" applyFont="1"/>
    <xf borderId="31" fillId="13" fontId="5" numFmtId="0" xfId="0" applyBorder="1" applyFont="1"/>
    <xf borderId="32" fillId="13" fontId="5" numFmtId="0" xfId="0" applyBorder="1" applyFont="1"/>
    <xf borderId="33" fillId="11" fontId="5" numFmtId="0" xfId="0" applyBorder="1" applyFont="1"/>
    <xf borderId="34" fillId="0" fontId="8" numFmtId="0" xfId="0" applyBorder="1" applyFont="1"/>
    <xf borderId="35" fillId="14" fontId="9" numFmtId="0" xfId="0" applyBorder="1" applyFont="1"/>
    <xf borderId="36" fillId="7" fontId="4" numFmtId="0" xfId="0" applyBorder="1" applyFont="1"/>
    <xf borderId="37" fillId="7" fontId="4" numFmtId="0" xfId="0" applyBorder="1" applyFont="1"/>
    <xf borderId="37" fillId="7" fontId="4" numFmtId="0" xfId="0" applyAlignment="1" applyBorder="1" applyFont="1">
      <alignment shrinkToFit="0" wrapText="1"/>
    </xf>
    <xf borderId="37" fillId="8" fontId="5" numFmtId="0" xfId="0" applyBorder="1" applyFont="1"/>
    <xf borderId="37" fillId="9" fontId="5" numFmtId="0" xfId="0" applyBorder="1" applyFont="1"/>
    <xf borderId="37" fillId="10" fontId="5" numFmtId="0" xfId="0" applyBorder="1" applyFont="1"/>
    <xf borderId="37" fillId="11" fontId="5" numFmtId="0" xfId="0" applyBorder="1" applyFont="1"/>
    <xf borderId="38" fillId="7" fontId="4" numFmtId="0" xfId="0" applyAlignment="1" applyBorder="1" applyFont="1">
      <alignment shrinkToFit="0" wrapText="1"/>
    </xf>
    <xf borderId="15" fillId="3" fontId="6" numFmtId="0" xfId="0" applyBorder="1" applyFont="1"/>
    <xf borderId="39" fillId="12" fontId="7" numFmtId="0" xfId="0" applyBorder="1" applyFont="1"/>
    <xf borderId="40" fillId="13" fontId="5" numFmtId="0" xfId="0" applyBorder="1" applyFont="1"/>
    <xf borderId="41" fillId="13" fontId="5" numFmtId="0" xfId="0" applyBorder="1" applyFont="1"/>
    <xf borderId="42" fillId="14" fontId="9" numFmtId="0" xfId="0" applyBorder="1" applyFont="1"/>
    <xf borderId="26" fillId="9" fontId="5" numFmtId="0" xfId="0" applyBorder="1" applyFont="1"/>
    <xf borderId="43" fillId="9" fontId="5" numFmtId="0" xfId="0" applyBorder="1" applyFont="1"/>
    <xf borderId="8" fillId="11" fontId="5" numFmtId="0" xfId="0" applyBorder="1" applyFont="1"/>
    <xf borderId="28" fillId="3" fontId="6" numFmtId="0" xfId="0" applyBorder="1" applyFont="1"/>
    <xf borderId="15" fillId="4" fontId="6" numFmtId="0" xfId="0" applyBorder="1" applyFont="1"/>
    <xf borderId="8" fillId="8" fontId="5" numFmtId="0" xfId="0" applyAlignment="1" applyBorder="1" applyFont="1">
      <alignment readingOrder="0"/>
    </xf>
    <xf borderId="40" fillId="13" fontId="13" numFmtId="0" xfId="0" applyBorder="1" applyFont="1"/>
    <xf borderId="16" fillId="8" fontId="5" numFmtId="0" xfId="0" applyAlignment="1" applyBorder="1" applyFont="1">
      <alignment readingOrder="0"/>
    </xf>
    <xf borderId="17" fillId="13" fontId="14" numFmtId="0" xfId="0" applyBorder="1" applyFont="1"/>
    <xf borderId="26" fillId="9" fontId="5" numFmtId="0" xfId="0" applyAlignment="1" applyBorder="1" applyFont="1">
      <alignment readingOrder="0"/>
    </xf>
    <xf borderId="43" fillId="9" fontId="5" numFmtId="0" xfId="0" applyAlignment="1" applyBorder="1" applyFont="1">
      <alignment readingOrder="0"/>
    </xf>
    <xf borderId="28" fillId="4" fontId="6" numFmtId="0" xfId="0" applyBorder="1" applyFont="1"/>
    <xf borderId="31" fillId="13" fontId="15" numFmtId="0" xfId="0" applyBorder="1" applyFont="1"/>
    <xf borderId="15" fillId="5" fontId="6" numFmtId="0" xfId="0" applyBorder="1" applyFont="1"/>
    <xf borderId="28" fillId="5" fontId="6" numFmtId="0" xfId="0" applyBorder="1" applyFont="1"/>
    <xf borderId="15" fillId="6" fontId="6" numFmtId="0" xfId="0" applyBorder="1" applyFont="1"/>
    <xf borderId="28" fillId="6" fontId="6" numFmtId="0" xfId="0" applyBorder="1" applyFont="1"/>
    <xf borderId="44" fillId="0" fontId="2" numFmtId="0" xfId="0" applyBorder="1" applyFont="1"/>
    <xf borderId="45" fillId="7" fontId="4" numFmtId="0" xfId="0" applyBorder="1" applyFont="1"/>
    <xf borderId="46" fillId="8" fontId="16" numFmtId="0" xfId="0" applyBorder="1" applyFont="1"/>
    <xf borderId="47" fillId="15" fontId="17" numFmtId="0" xfId="0" applyBorder="1" applyFill="1" applyFont="1"/>
    <xf borderId="46" fillId="9" fontId="16" numFmtId="0" xfId="0" applyBorder="1" applyFont="1"/>
    <xf borderId="47" fillId="16" fontId="17" numFmtId="164" xfId="0" applyAlignment="1" applyBorder="1" applyFill="1" applyFont="1" applyNumberFormat="1">
      <alignment readingOrder="0"/>
    </xf>
    <xf borderId="46" fillId="10" fontId="16" numFmtId="0" xfId="0" applyBorder="1" applyFont="1"/>
    <xf borderId="47" fillId="17" fontId="17" numFmtId="0" xfId="0" applyAlignment="1" applyBorder="1" applyFill="1" applyFont="1">
      <alignment readingOrder="0"/>
    </xf>
    <xf borderId="46" fillId="11" fontId="16" numFmtId="0" xfId="0" applyBorder="1" applyFont="1"/>
    <xf borderId="47" fillId="18" fontId="17" numFmtId="0" xfId="0" applyAlignment="1" applyBorder="1" applyFill="1" applyFont="1">
      <alignment readingOrder="0"/>
    </xf>
    <xf borderId="46" fillId="19" fontId="16" numFmtId="0" xfId="0" applyBorder="1" applyFill="1" applyFont="1"/>
    <xf borderId="47" fillId="20" fontId="17" numFmtId="0" xfId="0" applyAlignment="1" applyBorder="1" applyFill="1" applyFont="1">
      <alignment readingOrder="0"/>
    </xf>
    <xf borderId="48" fillId="21" fontId="16" numFmtId="0" xfId="0" applyBorder="1" applyFill="1" applyFont="1"/>
    <xf borderId="49" fillId="12" fontId="17" numFmtId="0" xfId="0" applyAlignment="1" applyBorder="1" applyFont="1">
      <alignment readingOrder="0" shrinkToFit="0" wrapText="1"/>
    </xf>
    <xf borderId="50" fillId="0" fontId="2" numFmtId="0" xfId="0" applyBorder="1" applyFont="1"/>
    <xf borderId="6" fillId="7" fontId="4" numFmtId="0" xfId="0" applyBorder="1" applyFont="1"/>
    <xf borderId="47" fillId="16" fontId="17" numFmtId="165" xfId="0" applyAlignment="1" applyBorder="1" applyFont="1" applyNumberFormat="1">
      <alignment readingOrder="0"/>
    </xf>
    <xf borderId="47" fillId="15" fontId="17" numFmtId="0" xfId="0" applyAlignment="1" applyBorder="1" applyFont="1">
      <alignment readingOrder="0"/>
    </xf>
    <xf borderId="3" fillId="7" fontId="18" numFmtId="0" xfId="0" applyBorder="1" applyFont="1"/>
    <xf borderId="39" fillId="7" fontId="18" numFmtId="0" xfId="0" applyAlignment="1" applyBorder="1" applyFont="1">
      <alignment shrinkToFit="0" wrapText="1"/>
    </xf>
    <xf borderId="39" fillId="22" fontId="3" numFmtId="0" xfId="0" applyAlignment="1" applyBorder="1" applyFill="1" applyFont="1">
      <alignment shrinkToFit="0" wrapText="1"/>
    </xf>
    <xf borderId="39" fillId="12" fontId="7" numFmtId="0" xfId="0" applyAlignment="1" applyBorder="1" applyFont="1">
      <alignment shrinkToFit="0" wrapText="1"/>
    </xf>
    <xf borderId="39" fillId="23" fontId="5" numFmtId="0" xfId="0" applyAlignment="1" applyBorder="1" applyFill="1" applyFont="1">
      <alignment shrinkToFit="0" wrapText="1"/>
    </xf>
    <xf borderId="39" fillId="24" fontId="19" numFmtId="0" xfId="0" applyBorder="1" applyFill="1" applyFont="1"/>
    <xf borderId="51" fillId="7" fontId="4" numFmtId="0" xfId="0" applyAlignment="1" applyBorder="1" applyFont="1">
      <alignment readingOrder="0"/>
    </xf>
    <xf borderId="39" fillId="22" fontId="3" numFmtId="0" xfId="0" applyBorder="1" applyFont="1"/>
    <xf borderId="39" fillId="23" fontId="5" numFmtId="0" xfId="0" applyBorder="1" applyFont="1"/>
    <xf borderId="39" fillId="7" fontId="4" numFmtId="0" xfId="0" applyBorder="1" applyFont="1"/>
    <xf borderId="52" fillId="7" fontId="4" numFmtId="0" xfId="0" applyBorder="1" applyFont="1"/>
    <xf borderId="39" fillId="12" fontId="7" numFmtId="0" xfId="0" applyAlignment="1" applyBorder="1" applyFont="1">
      <alignment readingOrder="0"/>
    </xf>
    <xf borderId="39" fillId="23" fontId="5" numFmtId="0" xfId="0" applyAlignment="1" applyBorder="1" applyFont="1">
      <alignment readingOrder="0"/>
    </xf>
    <xf borderId="39" fillId="23" fontId="5" numFmtId="166" xfId="0" applyAlignment="1" applyBorder="1" applyFont="1" applyNumberFormat="1">
      <alignment readingOrder="0"/>
    </xf>
    <xf borderId="53" fillId="7" fontId="4" numFmtId="0" xfId="0" applyBorder="1" applyFont="1"/>
    <xf borderId="51" fillId="7" fontId="4" numFmtId="0" xfId="0" applyBorder="1" applyFont="1"/>
    <xf borderId="39" fillId="7" fontId="18" numFmtId="0" xfId="0" applyBorder="1" applyFont="1"/>
    <xf borderId="39" fillId="22" fontId="3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Persona1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 Real</c:v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  <c:numCache/>
            </c:numRef>
          </c:val>
          <c:smooth val="0"/>
        </c:ser>
        <c:ser>
          <c:idx val="1"/>
          <c:order val="1"/>
          <c:tx>
            <c:v>Hora Ideal</c:v>
          </c:tx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  <c:numCache/>
            </c:numRef>
          </c:val>
          <c:smooth val="0"/>
        </c:ser>
        <c:axId val="373815809"/>
        <c:axId val="1550966189"/>
      </c:lineChart>
      <c:catAx>
        <c:axId val="373815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1550966189"/>
      </c:catAx>
      <c:valAx>
        <c:axId val="1550966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738158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Persona3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 Real</c:v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Grupo'!$R$26:$V$26</c:f>
              <c:numCache/>
            </c:numRef>
          </c:val>
          <c:smooth val="0"/>
        </c:ser>
        <c:ser>
          <c:idx val="1"/>
          <c:order val="1"/>
          <c:tx>
            <c:v>Hora Ideal</c:v>
          </c:tx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>
                  <a:alpha val="100000"/>
                </a:srgbClr>
              </a:solidFill>
              <a:ln cmpd="sng">
                <a:solidFill>
                  <a:srgbClr val="ED7D31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Grupo'!$R$27:$V$27</c:f>
              <c:numCache/>
            </c:numRef>
          </c:val>
          <c:smooth val="0"/>
        </c:ser>
        <c:axId val="399416458"/>
        <c:axId val="1064951049"/>
      </c:lineChart>
      <c:catAx>
        <c:axId val="39941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1064951049"/>
      </c:catAx>
      <c:valAx>
        <c:axId val="106495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994164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Persona4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 Ideal</c:v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Grupo'!$R$38:$V$38</c:f>
            </c:strRef>
          </c:cat>
          <c:val>
            <c:numRef>
              <c:f>'Sprint 1 - Grupo'!$R$39:$V$39</c:f>
              <c:numCache/>
            </c:numRef>
          </c:val>
          <c:smooth val="0"/>
        </c:ser>
        <c:ser>
          <c:idx val="1"/>
          <c:order val="1"/>
          <c:tx>
            <c:strRef>
              <c:f>'Sprint 1 - Grupo'!$Q$38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cat>
            <c:strRef>
              <c:f>'Sprint 1 - Grupo'!$R$38:$V$38</c:f>
            </c:strRef>
          </c:cat>
          <c:val>
            <c:numRef>
              <c:f>'Sprint 1 - Grupo'!$R$38:$V$38</c:f>
              <c:numCache/>
            </c:numRef>
          </c:val>
          <c:smooth val="0"/>
        </c:ser>
        <c:axId val="2114043491"/>
        <c:axId val="2097683034"/>
      </c:lineChart>
      <c:catAx>
        <c:axId val="211404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2097683034"/>
      </c:catAx>
      <c:valAx>
        <c:axId val="2097683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1140434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Hora Ideal</c:v>
          </c:tx>
          <c:spPr>
            <a:ln cmpd="sng" w="28575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>
                  <a:alpha val="100000"/>
                </a:srgbClr>
              </a:solidFill>
              <a:ln cmpd="sng">
                <a:solidFill>
                  <a:srgbClr val="5B9BD5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Grupo'!$R$50:$V$50</c:f>
            </c:strRef>
          </c:cat>
          <c:val>
            <c:numRef>
              <c:f>'Sprint 1 - Grupo'!$R$51:$V$51</c:f>
              <c:numCache/>
            </c:numRef>
          </c:val>
          <c:smooth val="0"/>
        </c:ser>
        <c:axId val="311108616"/>
        <c:axId val="1531254589"/>
      </c:lineChart>
      <c:catAx>
        <c:axId val="31110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1531254589"/>
      </c:catAx>
      <c:valAx>
        <c:axId val="1531254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111086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rPr b="1" i="0" sz="140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Hora Ideal</c:v>
          </c:tx>
          <c:spPr>
            <a:ln cmpd="sng" w="19050">
              <a:solidFill>
                <a:srgbClr val="5B9BD5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Grupo'!$R$55:$V$55</c:f>
            </c:strRef>
          </c:cat>
          <c:val>
            <c:numRef>
              <c:f>'Sprint 1 - Grupo'!$R$56:$V$56</c:f>
              <c:numCache/>
            </c:numRef>
          </c:val>
          <c:smooth val="0"/>
        </c:ser>
        <c:axId val="375893957"/>
        <c:axId val="1852430242"/>
      </c:lineChart>
      <c:catAx>
        <c:axId val="375893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852430242"/>
      </c:catAx>
      <c:valAx>
        <c:axId val="1852430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37589395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  <c:spPr>
    <a:solidFill>
      <a:srgbClr val="40404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Persona2</a:t>
            </a:r>
          </a:p>
        </c:rich>
      </c:tx>
      <c:overlay val="0"/>
    </c:title>
    <c:plotArea>
      <c:layout/>
      <c:lineChart>
        <c:varyColors val="0"/>
        <c:axId val="185040361"/>
        <c:axId val="204168356"/>
      </c:lineChart>
      <c:catAx>
        <c:axId val="18504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204168356"/>
      </c:catAx>
      <c:valAx>
        <c:axId val="20416835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50403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9525</xdr:rowOff>
    </xdr:from>
    <xdr:ext cx="8191500" cy="3857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53</xdr:row>
      <xdr:rowOff>66675</xdr:rowOff>
    </xdr:from>
    <xdr:ext cx="8191500" cy="3800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304800</xdr:colOff>
      <xdr:row>80</xdr:row>
      <xdr:rowOff>85725</xdr:rowOff>
    </xdr:from>
    <xdr:ext cx="8191500" cy="3800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371475</xdr:colOff>
      <xdr:row>108</xdr:row>
      <xdr:rowOff>47625</xdr:rowOff>
    </xdr:from>
    <xdr:ext cx="8143875" cy="38004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352425</xdr:colOff>
      <xdr:row>59</xdr:row>
      <xdr:rowOff>66675</xdr:rowOff>
    </xdr:from>
    <xdr:ext cx="12839700" cy="8686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247650</xdr:colOff>
      <xdr:row>26</xdr:row>
      <xdr:rowOff>47625</xdr:rowOff>
    </xdr:from>
    <xdr:ext cx="8191500" cy="38004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name="Table_1" id="1">
  <tableColumns count="2">
    <tableColumn name="Elemento" id="1"/>
    <tableColumn name=" 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B12:C19" displayName="Table_2" name="Table_2" id="2">
  <tableColumns count="2">
    <tableColumn name="Elemento" id="1"/>
    <tableColumn name=" " id="2"/>
  </tableColumns>
  <tableStyleInfo name="Reuniones-style 2" showColumnStripes="0" showFirstColumn="1" showLastColumn="1" showRowStripes="1"/>
</table>
</file>

<file path=xl/tables/table3.xml><?xml version="1.0" encoding="utf-8"?>
<table xmlns="http://schemas.openxmlformats.org/spreadsheetml/2006/main" ref="B22:C29" displayName="Table_3" name="Table_3" id="3">
  <tableColumns count="2">
    <tableColumn name="Elemento" id="1"/>
    <tableColumn name=" " id="2"/>
  </tableColumns>
  <tableStyleInfo name="Reuniones-style 3" showColumnStripes="0" showFirstColumn="1" showLastColumn="1" showRowStripes="1"/>
</table>
</file>

<file path=xl/tables/table4.xml><?xml version="1.0" encoding="utf-8"?>
<table xmlns="http://schemas.openxmlformats.org/spreadsheetml/2006/main" ref="B32:C39" displayName="Table_4" name="Table_4" id="4">
  <tableColumns count="2">
    <tableColumn name="Elemento" id="1"/>
    <tableColumn name=" " id="2"/>
  </tableColumns>
  <tableStyleInfo name="Reunione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3.88"/>
    <col customWidth="1" min="3" max="3" width="21.5"/>
    <col customWidth="1" min="4" max="4" width="18.75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</cols>
  <sheetData>
    <row r="1" ht="14.2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Q1" s="7" t="s">
        <v>6</v>
      </c>
    </row>
    <row r="2" ht="14.25" customHeight="1">
      <c r="A2" s="7" t="s">
        <v>7</v>
      </c>
      <c r="Q2" s="8" t="s">
        <v>8</v>
      </c>
      <c r="R2" s="7" t="str">
        <f>C1</f>
        <v>Kevin Parra</v>
      </c>
    </row>
    <row r="3" ht="14.25" customHeight="1">
      <c r="A3" s="9" t="s">
        <v>9</v>
      </c>
      <c r="B3" s="10" t="s">
        <v>10</v>
      </c>
      <c r="C3" s="11" t="s">
        <v>11</v>
      </c>
      <c r="D3" s="12" t="s">
        <v>12</v>
      </c>
      <c r="E3" s="13" t="s">
        <v>13</v>
      </c>
      <c r="F3" s="14" t="s">
        <v>14</v>
      </c>
      <c r="G3" s="15" t="s">
        <v>15</v>
      </c>
      <c r="H3" s="16" t="s">
        <v>16</v>
      </c>
      <c r="I3" s="1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</row>
    <row r="4" ht="14.25" customHeight="1">
      <c r="A4" s="18" t="str">
        <f>C1</f>
        <v>Kevin Parra</v>
      </c>
      <c r="B4" s="19" t="str">
        <f>Persona1!B3</f>
        <v>css para el login</v>
      </c>
      <c r="C4" s="20">
        <f>Persona1!C3</f>
        <v>2.5</v>
      </c>
      <c r="D4" s="19">
        <v>2.5</v>
      </c>
      <c r="E4" s="21"/>
      <c r="F4" s="22"/>
      <c r="G4" s="23"/>
      <c r="H4" s="24">
        <f t="shared" ref="H4:H11" si="1">SUM(D4:G4)</f>
        <v>2.5</v>
      </c>
      <c r="I4" s="25" t="str">
        <f>Persona1!H3</f>
        <v>Si</v>
      </c>
      <c r="Q4" s="8" t="s">
        <v>24</v>
      </c>
      <c r="R4" s="8">
        <f>SUM(C4:C11)</f>
        <v>20</v>
      </c>
      <c r="S4" s="8">
        <f>R4-SUM(H4:H5)</f>
        <v>15</v>
      </c>
      <c r="T4" s="8">
        <f>S4-SUM(H6:H7)</f>
        <v>-45401.5</v>
      </c>
      <c r="U4" s="8">
        <f>T4-SUM(H8:H9)</f>
        <v>-90818</v>
      </c>
      <c r="V4" s="8">
        <f>U4-SUM(H10:H11)</f>
        <v>-90823</v>
      </c>
    </row>
    <row r="5" ht="14.25" customHeight="1">
      <c r="A5" s="26"/>
      <c r="B5" s="27" t="str">
        <f>Persona1!B4</f>
        <v/>
      </c>
      <c r="C5" s="20">
        <f>Persona1!C4</f>
        <v>2.5</v>
      </c>
      <c r="D5" s="27">
        <f>Persona1!G4</f>
        <v>2.5</v>
      </c>
      <c r="E5" s="28"/>
      <c r="F5" s="29"/>
      <c r="G5" s="30"/>
      <c r="H5" s="31">
        <f t="shared" si="1"/>
        <v>2.5</v>
      </c>
      <c r="I5" s="25" t="str">
        <f>Persona1!H4</f>
        <v>Si</v>
      </c>
      <c r="Q5" s="8" t="s">
        <v>25</v>
      </c>
      <c r="R5" s="8">
        <f>R4</f>
        <v>20</v>
      </c>
      <c r="S5" s="8">
        <f t="shared" ref="S5:V5" si="2">R5-($R$5/4)</f>
        <v>15</v>
      </c>
      <c r="T5" s="8">
        <f t="shared" si="2"/>
        <v>10</v>
      </c>
      <c r="U5" s="8">
        <f t="shared" si="2"/>
        <v>5</v>
      </c>
      <c r="V5" s="8">
        <f t="shared" si="2"/>
        <v>0</v>
      </c>
    </row>
    <row r="6" ht="14.25" customHeight="1">
      <c r="A6" s="26"/>
      <c r="B6" s="32" t="str">
        <f>Persona1!B5</f>
        <v>centrar el formulario</v>
      </c>
      <c r="C6" s="20">
        <f>Persona1!C5</f>
        <v>2.5</v>
      </c>
      <c r="D6" s="33"/>
      <c r="E6" s="32">
        <f>Persona1!G5</f>
        <v>2.5</v>
      </c>
      <c r="F6" s="28"/>
      <c r="G6" s="34"/>
      <c r="H6" s="31">
        <f t="shared" si="1"/>
        <v>2.5</v>
      </c>
      <c r="I6" s="25" t="str">
        <f>Persona1!H5</f>
        <v>Si</v>
      </c>
    </row>
    <row r="7" ht="14.25" customHeight="1">
      <c r="A7" s="26"/>
      <c r="B7" s="35" t="str">
        <f>Persona1!B7</f>
        <v>centrar el input del formulario</v>
      </c>
      <c r="C7" s="20">
        <f>Persona1!C6</f>
        <v>2.5</v>
      </c>
      <c r="D7" s="36"/>
      <c r="E7" s="35">
        <f>Persona1!G6</f>
        <v>45414</v>
      </c>
      <c r="F7" s="28"/>
      <c r="G7" s="30"/>
      <c r="H7" s="31">
        <f t="shared" si="1"/>
        <v>45414</v>
      </c>
      <c r="I7" s="25" t="str">
        <f>Persona1!H6</f>
        <v>Si</v>
      </c>
    </row>
    <row r="8" ht="14.25" customHeight="1">
      <c r="A8" s="26"/>
      <c r="B8" s="37" t="str">
        <f>#REF!</f>
        <v>#REF!</v>
      </c>
      <c r="C8" s="20">
        <f>Persona1!C7</f>
        <v>2.5</v>
      </c>
      <c r="D8" s="38"/>
      <c r="E8" s="39"/>
      <c r="F8" s="37">
        <f>Persona1!G6</f>
        <v>45414</v>
      </c>
      <c r="G8" s="36"/>
      <c r="H8" s="31">
        <f t="shared" si="1"/>
        <v>45414</v>
      </c>
      <c r="I8" s="25" t="str">
        <f>Persona1!H7</f>
        <v>Si</v>
      </c>
    </row>
    <row r="9" ht="14.25" customHeight="1">
      <c r="A9" s="26"/>
      <c r="B9" s="40" t="str">
        <f>Persona1!B8</f>
        <v/>
      </c>
      <c r="C9" s="20">
        <f>Persona1!C8</f>
        <v>2.5</v>
      </c>
      <c r="D9" s="38"/>
      <c r="E9" s="41"/>
      <c r="F9" s="40">
        <f>Persona1!G7</f>
        <v>2.5</v>
      </c>
      <c r="G9" s="42"/>
      <c r="H9" s="31">
        <f t="shared" si="1"/>
        <v>2.5</v>
      </c>
      <c r="I9" s="25" t="str">
        <f>Persona1!H8</f>
        <v>Si</v>
      </c>
    </row>
    <row r="10" ht="14.25" customHeight="1">
      <c r="A10" s="26"/>
      <c r="B10" s="43" t="str">
        <f>Persona1!B9</f>
        <v>css final</v>
      </c>
      <c r="C10" s="20">
        <f>Persona1!C9</f>
        <v>2.5</v>
      </c>
      <c r="D10" s="38"/>
      <c r="E10" s="29"/>
      <c r="F10" s="44"/>
      <c r="G10" s="45">
        <f>Persona1!G9</f>
        <v>2.5</v>
      </c>
      <c r="H10" s="31">
        <f t="shared" si="1"/>
        <v>2.5</v>
      </c>
      <c r="I10" s="25" t="str">
        <f>Persona1!H9</f>
        <v>Si</v>
      </c>
      <c r="J10" s="1"/>
    </row>
    <row r="11" ht="14.25" customHeight="1">
      <c r="A11" s="46"/>
      <c r="B11" s="47" t="str">
        <f>Persona1!B10</f>
        <v/>
      </c>
      <c r="C11" s="48">
        <f>Persona1!C10</f>
        <v>2.5</v>
      </c>
      <c r="D11" s="49"/>
      <c r="E11" s="50"/>
      <c r="F11" s="51"/>
      <c r="G11" s="52">
        <f>Persona1!G10</f>
        <v>2.5</v>
      </c>
      <c r="H11" s="53">
        <f t="shared" si="1"/>
        <v>2.5</v>
      </c>
      <c r="I11" s="54" t="str">
        <f>Persona1!H10</f>
        <v>Si</v>
      </c>
    </row>
    <row r="12" ht="14.25" customHeight="1"/>
    <row r="13" ht="14.25" customHeight="1">
      <c r="Q13" s="8" t="s">
        <v>8</v>
      </c>
      <c r="R13" s="7" t="str">
        <f>D1</f>
        <v>Persona 2</v>
      </c>
    </row>
    <row r="14" ht="14.25" customHeight="1">
      <c r="A14" s="55" t="s">
        <v>9</v>
      </c>
      <c r="B14" s="56" t="s">
        <v>10</v>
      </c>
      <c r="C14" s="57" t="s">
        <v>11</v>
      </c>
      <c r="D14" s="58" t="s">
        <v>12</v>
      </c>
      <c r="E14" s="59" t="s">
        <v>13</v>
      </c>
      <c r="F14" s="60" t="s">
        <v>14</v>
      </c>
      <c r="G14" s="61" t="s">
        <v>15</v>
      </c>
      <c r="H14" s="56" t="s">
        <v>16</v>
      </c>
      <c r="I14" s="62" t="s">
        <v>17</v>
      </c>
      <c r="Q14" s="7" t="s">
        <v>18</v>
      </c>
      <c r="R14" s="7" t="s">
        <v>19</v>
      </c>
      <c r="S14" s="7" t="s">
        <v>20</v>
      </c>
      <c r="T14" s="7" t="s">
        <v>21</v>
      </c>
      <c r="U14" s="7" t="s">
        <v>22</v>
      </c>
      <c r="V14" s="7" t="s">
        <v>23</v>
      </c>
    </row>
    <row r="15" ht="14.25" customHeight="1">
      <c r="A15" s="63" t="str">
        <f>D1</f>
        <v>Persona 2</v>
      </c>
      <c r="B15" s="19" t="str">
        <f>Persona2!B3</f>
        <v>Tarea1</v>
      </c>
      <c r="C15" s="64">
        <f>Persona2!C3</f>
        <v>2.5</v>
      </c>
      <c r="D15" s="19">
        <f>Persona2!G3</f>
        <v>2.5</v>
      </c>
      <c r="E15" s="65"/>
      <c r="F15" s="66"/>
      <c r="G15" s="44"/>
      <c r="H15" s="24">
        <f t="shared" ref="H15:H22" si="3">SUM(D15:G15)</f>
        <v>2.5</v>
      </c>
      <c r="I15" s="67" t="str">
        <f>Persona2!H3</f>
        <v>Si</v>
      </c>
      <c r="Q15" s="8" t="s">
        <v>24</v>
      </c>
      <c r="R15" s="8">
        <f>SUM(C15:C22)</f>
        <v>20</v>
      </c>
      <c r="S15" s="8">
        <f>R15-SUM(D15:D16)</f>
        <v>15</v>
      </c>
      <c r="T15" s="8">
        <f>S15-E17-E18</f>
        <v>10</v>
      </c>
      <c r="U15" s="8">
        <f>T15-F20-F19</f>
        <v>5</v>
      </c>
      <c r="V15" s="8">
        <f>U15-G21-G22</f>
        <v>0</v>
      </c>
    </row>
    <row r="16" ht="14.25" customHeight="1">
      <c r="A16" s="63"/>
      <c r="B16" s="27" t="str">
        <f>Persona2!B4</f>
        <v>Tarea2</v>
      </c>
      <c r="C16" s="64">
        <f>Persona2!C4</f>
        <v>2.5</v>
      </c>
      <c r="D16" s="27">
        <f>Persona2!G4</f>
        <v>2.5</v>
      </c>
      <c r="E16" s="28"/>
      <c r="F16" s="29"/>
      <c r="G16" s="30"/>
      <c r="H16" s="31">
        <f t="shared" si="3"/>
        <v>2.5</v>
      </c>
      <c r="I16" s="25" t="str">
        <f>Persona2!H4</f>
        <v>Si</v>
      </c>
      <c r="Q16" s="8" t="s">
        <v>25</v>
      </c>
      <c r="R16" s="8">
        <f>R15</f>
        <v>20</v>
      </c>
      <c r="S16" s="8">
        <f t="shared" ref="S16:V16" si="4">R16-($R$16/4)</f>
        <v>15</v>
      </c>
      <c r="T16" s="8">
        <f t="shared" si="4"/>
        <v>10</v>
      </c>
      <c r="U16" s="8">
        <f t="shared" si="4"/>
        <v>5</v>
      </c>
      <c r="V16" s="8">
        <f t="shared" si="4"/>
        <v>0</v>
      </c>
    </row>
    <row r="17" ht="14.25" customHeight="1">
      <c r="A17" s="63"/>
      <c r="B17" s="68" t="str">
        <f>Persona2!B5</f>
        <v>Tarea3</v>
      </c>
      <c r="C17" s="64">
        <f>Persona2!C5</f>
        <v>2.5</v>
      </c>
      <c r="D17" s="33"/>
      <c r="E17" s="32">
        <f>Persona2!G5</f>
        <v>2.5</v>
      </c>
      <c r="F17" s="28"/>
      <c r="G17" s="34"/>
      <c r="H17" s="31">
        <f t="shared" si="3"/>
        <v>2.5</v>
      </c>
      <c r="I17" s="25" t="str">
        <f>Persona2!H5</f>
        <v>Si</v>
      </c>
    </row>
    <row r="18" ht="14.25" customHeight="1">
      <c r="A18" s="63"/>
      <c r="B18" s="69" t="str">
        <f>Persona2!B6</f>
        <v>Tarea4</v>
      </c>
      <c r="C18" s="64">
        <f>Persona2!C6</f>
        <v>2.5</v>
      </c>
      <c r="D18" s="36"/>
      <c r="E18" s="35">
        <f>Persona2!G6</f>
        <v>2.5</v>
      </c>
      <c r="F18" s="28"/>
      <c r="G18" s="30"/>
      <c r="H18" s="31">
        <f t="shared" si="3"/>
        <v>2.5</v>
      </c>
      <c r="I18" s="25" t="str">
        <f>Persona2!H6</f>
        <v>Si</v>
      </c>
    </row>
    <row r="19" ht="14.25" customHeight="1">
      <c r="A19" s="63"/>
      <c r="B19" s="37" t="str">
        <f>Persona2!B7</f>
        <v>Tarea5</v>
      </c>
      <c r="C19" s="64">
        <f>Persona2!C7</f>
        <v>2.5</v>
      </c>
      <c r="D19" s="38"/>
      <c r="E19" s="44"/>
      <c r="F19" s="37">
        <f>Persona2!G7</f>
        <v>2.5</v>
      </c>
      <c r="G19" s="36"/>
      <c r="H19" s="31">
        <f t="shared" si="3"/>
        <v>2.5</v>
      </c>
      <c r="I19" s="25" t="str">
        <f>Persona2!H7</f>
        <v>Si</v>
      </c>
    </row>
    <row r="20" ht="14.25" customHeight="1">
      <c r="A20" s="63"/>
      <c r="B20" s="40" t="str">
        <f>Persona2!B8</f>
        <v>Tarea6</v>
      </c>
      <c r="C20" s="64">
        <f>Persona2!C8</f>
        <v>2.5</v>
      </c>
      <c r="D20" s="38"/>
      <c r="E20" s="30"/>
      <c r="F20" s="40">
        <f>Persona2!G8</f>
        <v>2.5</v>
      </c>
      <c r="G20" s="42"/>
      <c r="H20" s="31">
        <f t="shared" si="3"/>
        <v>2.5</v>
      </c>
      <c r="I20" s="25" t="str">
        <f>Persona2!H8</f>
        <v>Si</v>
      </c>
    </row>
    <row r="21" ht="14.25" customHeight="1">
      <c r="A21" s="63"/>
      <c r="B21" s="43" t="str">
        <f>Persona2!B9</f>
        <v>Tarea7</v>
      </c>
      <c r="C21" s="64">
        <f>Persona2!C9</f>
        <v>2.5</v>
      </c>
      <c r="D21" s="38"/>
      <c r="E21" s="29"/>
      <c r="F21" s="44"/>
      <c r="G21" s="70">
        <f>Persona2!G9</f>
        <v>2.5</v>
      </c>
      <c r="H21" s="31">
        <f t="shared" si="3"/>
        <v>2.5</v>
      </c>
      <c r="I21" s="25" t="str">
        <f>Persona2!H9</f>
        <v>Si</v>
      </c>
    </row>
    <row r="22" ht="14.25" customHeight="1">
      <c r="A22" s="71"/>
      <c r="B22" s="47" t="str">
        <f>Persona2!B10</f>
        <v>Tarea8</v>
      </c>
      <c r="C22" s="64">
        <f>Persona2!C10</f>
        <v>2.5</v>
      </c>
      <c r="D22" s="49"/>
      <c r="E22" s="50"/>
      <c r="F22" s="51"/>
      <c r="G22" s="47">
        <f>Persona2!G10</f>
        <v>2.5</v>
      </c>
      <c r="H22" s="53">
        <f t="shared" si="3"/>
        <v>2.5</v>
      </c>
      <c r="I22" s="54" t="str">
        <f>Persona2!H10</f>
        <v>Si</v>
      </c>
    </row>
    <row r="23" ht="14.25" customHeight="1">
      <c r="A23" s="7"/>
    </row>
    <row r="24" ht="14.25" customHeight="1">
      <c r="Q24" s="8" t="s">
        <v>8</v>
      </c>
      <c r="R24" s="7" t="str">
        <f>E1</f>
        <v>Sebastian Pereda</v>
      </c>
    </row>
    <row r="25" ht="14.25" customHeight="1">
      <c r="A25" s="55" t="s">
        <v>9</v>
      </c>
      <c r="B25" s="56" t="s">
        <v>10</v>
      </c>
      <c r="C25" s="57" t="s">
        <v>11</v>
      </c>
      <c r="D25" s="58" t="s">
        <v>12</v>
      </c>
      <c r="E25" s="59" t="s">
        <v>13</v>
      </c>
      <c r="F25" s="60" t="s">
        <v>14</v>
      </c>
      <c r="G25" s="61" t="s">
        <v>15</v>
      </c>
      <c r="H25" s="56" t="s">
        <v>16</v>
      </c>
      <c r="I25" s="62" t="s">
        <v>17</v>
      </c>
      <c r="Q25" s="7" t="s">
        <v>18</v>
      </c>
      <c r="R25" s="7" t="s">
        <v>19</v>
      </c>
      <c r="S25" s="7" t="s">
        <v>20</v>
      </c>
      <c r="T25" s="7" t="s">
        <v>21</v>
      </c>
      <c r="U25" s="7" t="s">
        <v>22</v>
      </c>
      <c r="V25" s="7" t="s">
        <v>23</v>
      </c>
    </row>
    <row r="26" ht="14.25" customHeight="1">
      <c r="A26" s="72" t="str">
        <f>E1</f>
        <v>Sebastian Pereda</v>
      </c>
      <c r="B26" s="73" t="s">
        <v>26</v>
      </c>
      <c r="C26" s="64">
        <f>Persona3!C3</f>
        <v>2.5</v>
      </c>
      <c r="D26" s="19">
        <f>Persona3!G3</f>
        <v>3.5</v>
      </c>
      <c r="E26" s="74"/>
      <c r="F26" s="66"/>
      <c r="G26" s="44"/>
      <c r="H26" s="24">
        <f t="shared" ref="H26:H33" si="5">SUM(D26:G26)</f>
        <v>3.5</v>
      </c>
      <c r="I26" s="67" t="str">
        <f>Persona3!H3</f>
        <v>Si</v>
      </c>
      <c r="Q26" s="8" t="s">
        <v>24</v>
      </c>
      <c r="R26" s="8">
        <f>SUM(C26:C33)</f>
        <v>20</v>
      </c>
      <c r="S26" s="8">
        <f>R26-SUM(D26:D27)</f>
        <v>13.5</v>
      </c>
      <c r="T26" s="8">
        <f>S26-SUM(E28:E29)</f>
        <v>9</v>
      </c>
      <c r="U26" s="8">
        <f>T26-SUM(F30:F31)</f>
        <v>5</v>
      </c>
      <c r="V26" s="8">
        <f>U26-SUM(G32:G33)</f>
        <v>0</v>
      </c>
    </row>
    <row r="27" ht="14.25" customHeight="1">
      <c r="A27" s="72"/>
      <c r="B27" s="75" t="s">
        <v>27</v>
      </c>
      <c r="C27" s="64">
        <f>Persona3!C4</f>
        <v>2.5</v>
      </c>
      <c r="D27" s="27">
        <f>Persona3!G4</f>
        <v>3</v>
      </c>
      <c r="E27" s="76"/>
      <c r="F27" s="29"/>
      <c r="G27" s="30"/>
      <c r="H27" s="31">
        <f t="shared" si="5"/>
        <v>3</v>
      </c>
      <c r="I27" s="25" t="str">
        <f>Persona3!H4</f>
        <v>Si</v>
      </c>
      <c r="Q27" s="8" t="s">
        <v>25</v>
      </c>
      <c r="R27" s="8">
        <f>R26</f>
        <v>20</v>
      </c>
      <c r="S27" s="8">
        <f>'Sprint 1 - Grupo'!$R27-('Sprint 1 - Grupo'!$R27/4)</f>
        <v>15</v>
      </c>
      <c r="T27" s="8">
        <f>'Sprint 1 - Grupo'!$S27-('Sprint 1 - Grupo'!$R27/4)</f>
        <v>10</v>
      </c>
      <c r="U27" s="8">
        <f>'Sprint 1 - Grupo'!$T27-('Sprint 1 - Grupo'!$R27/4)</f>
        <v>5</v>
      </c>
      <c r="V27" s="8">
        <f>'Sprint 1 - Grupo'!$U27-('Sprint 1 - Grupo'!$R27/4)</f>
        <v>0</v>
      </c>
    </row>
    <row r="28" ht="14.25" customHeight="1">
      <c r="A28" s="72"/>
      <c r="B28" s="77" t="s">
        <v>28</v>
      </c>
      <c r="C28" s="64">
        <f>Persona3!C5</f>
        <v>2.5</v>
      </c>
      <c r="D28" s="33"/>
      <c r="E28" s="32">
        <f>Persona3!G5</f>
        <v>3</v>
      </c>
      <c r="F28" s="28"/>
      <c r="G28" s="34"/>
      <c r="H28" s="31">
        <f t="shared" si="5"/>
        <v>3</v>
      </c>
      <c r="I28" s="25" t="str">
        <f>Persona3!H5</f>
        <v>Si</v>
      </c>
    </row>
    <row r="29" ht="14.25" customHeight="1">
      <c r="A29" s="72"/>
      <c r="B29" s="78" t="s">
        <v>29</v>
      </c>
      <c r="C29" s="64">
        <f>Persona3!C6</f>
        <v>2.5</v>
      </c>
      <c r="D29" s="36"/>
      <c r="E29" s="35">
        <f>Persona3!G6</f>
        <v>1.5</v>
      </c>
      <c r="F29" s="28"/>
      <c r="G29" s="30"/>
      <c r="H29" s="31">
        <f t="shared" si="5"/>
        <v>1.5</v>
      </c>
      <c r="I29" s="25" t="str">
        <f>Persona3!H6</f>
        <v>Si</v>
      </c>
    </row>
    <row r="30" ht="14.25" customHeight="1">
      <c r="A30" s="72"/>
      <c r="B30" s="37" t="str">
        <f>Persona3!B7</f>
        <v>mejoras en js</v>
      </c>
      <c r="C30" s="64">
        <f>Persona3!C7</f>
        <v>2.5</v>
      </c>
      <c r="D30" s="38"/>
      <c r="E30" s="39"/>
      <c r="F30" s="37">
        <f>Persona3!G7</f>
        <v>2.5</v>
      </c>
      <c r="G30" s="36"/>
      <c r="H30" s="31">
        <f t="shared" si="5"/>
        <v>2.5</v>
      </c>
      <c r="I30" s="25" t="str">
        <f>Persona3!H7</f>
        <v>Si</v>
      </c>
    </row>
    <row r="31" ht="14.25" customHeight="1">
      <c r="A31" s="72"/>
      <c r="B31" s="40" t="str">
        <f>Persona3!B8</f>
        <v>mejoras en js</v>
      </c>
      <c r="C31" s="64">
        <f>Persona3!C8</f>
        <v>2.5</v>
      </c>
      <c r="D31" s="38"/>
      <c r="E31" s="41"/>
      <c r="F31" s="40">
        <f>Persona3!G8</f>
        <v>1.5</v>
      </c>
      <c r="G31" s="42"/>
      <c r="H31" s="31">
        <f t="shared" si="5"/>
        <v>1.5</v>
      </c>
      <c r="I31" s="25" t="str">
        <f>Persona3!H8</f>
        <v>Si</v>
      </c>
    </row>
    <row r="32" ht="14.25" customHeight="1">
      <c r="A32" s="72"/>
      <c r="B32" s="43" t="str">
        <f>Persona3!B9</f>
        <v>pequeños arreglos en css y html por cambios en js</v>
      </c>
      <c r="C32" s="64">
        <f>Persona3!C9</f>
        <v>2.5</v>
      </c>
      <c r="D32" s="38"/>
      <c r="E32" s="29"/>
      <c r="F32" s="44"/>
      <c r="G32" s="70">
        <f>Persona3!G9</f>
        <v>2.5</v>
      </c>
      <c r="H32" s="31">
        <f t="shared" si="5"/>
        <v>2.5</v>
      </c>
      <c r="I32" s="25" t="str">
        <f>Persona3!H9</f>
        <v>Si</v>
      </c>
    </row>
    <row r="33" ht="14.25" customHeight="1">
      <c r="A33" s="79"/>
      <c r="B33" s="47" t="str">
        <f>Persona3!B10</f>
        <v/>
      </c>
      <c r="C33" s="64">
        <f>Persona3!C10</f>
        <v>2.5</v>
      </c>
      <c r="D33" s="49"/>
      <c r="E33" s="80"/>
      <c r="F33" s="51"/>
      <c r="G33" s="47">
        <f>Persona3!G10</f>
        <v>2.5</v>
      </c>
      <c r="H33" s="53">
        <f t="shared" si="5"/>
        <v>2.5</v>
      </c>
      <c r="I33" s="54" t="str">
        <f>Persona3!H10</f>
        <v>Si</v>
      </c>
    </row>
    <row r="34" ht="14.25" customHeight="1">
      <c r="A34" s="7"/>
    </row>
    <row r="35" ht="14.25" customHeight="1"/>
    <row r="36" ht="14.25" customHeight="1">
      <c r="A36" s="55" t="s">
        <v>9</v>
      </c>
      <c r="B36" s="56" t="s">
        <v>10</v>
      </c>
      <c r="C36" s="57" t="s">
        <v>11</v>
      </c>
      <c r="D36" s="58" t="s">
        <v>12</v>
      </c>
      <c r="E36" s="59" t="s">
        <v>13</v>
      </c>
      <c r="F36" s="60" t="s">
        <v>14</v>
      </c>
      <c r="G36" s="61" t="s">
        <v>15</v>
      </c>
      <c r="H36" s="56" t="s">
        <v>16</v>
      </c>
      <c r="I36" s="62" t="s">
        <v>17</v>
      </c>
      <c r="Q36" s="8" t="s">
        <v>8</v>
      </c>
      <c r="R36" s="7" t="str">
        <f>F1</f>
        <v>Fabian Sanchez</v>
      </c>
    </row>
    <row r="37" ht="14.25" customHeight="1">
      <c r="A37" s="81" t="str">
        <f>F1</f>
        <v>Fabian Sanchez</v>
      </c>
      <c r="B37" s="19" t="str">
        <f>Persona4!B3</f>
        <v>mejorar css</v>
      </c>
      <c r="C37" s="64">
        <f>Persona4!C3</f>
        <v>2.5</v>
      </c>
      <c r="D37" s="19">
        <f>Persona4!G3</f>
        <v>2</v>
      </c>
      <c r="E37" s="65"/>
      <c r="F37" s="66"/>
      <c r="G37" s="44"/>
      <c r="H37" s="24">
        <f t="shared" ref="H37:H44" si="6">SUM(D37:G37)</f>
        <v>2</v>
      </c>
      <c r="I37" s="67" t="str">
        <f>Persona4!H3</f>
        <v>Si</v>
      </c>
      <c r="Q37" s="7" t="s">
        <v>18</v>
      </c>
      <c r="R37" s="7" t="s">
        <v>19</v>
      </c>
      <c r="S37" s="7" t="s">
        <v>20</v>
      </c>
      <c r="T37" s="7" t="s">
        <v>21</v>
      </c>
      <c r="U37" s="7" t="s">
        <v>22</v>
      </c>
      <c r="V37" s="7" t="s">
        <v>23</v>
      </c>
    </row>
    <row r="38" ht="14.25" customHeight="1">
      <c r="A38" s="81"/>
      <c r="B38" s="27" t="str">
        <f>Persona4!B4</f>
        <v>mejorar css</v>
      </c>
      <c r="C38" s="64">
        <f>Persona4!C4</f>
        <v>2.5</v>
      </c>
      <c r="D38" s="27">
        <f>Persona4!G4</f>
        <v>4</v>
      </c>
      <c r="E38" s="28"/>
      <c r="F38" s="29"/>
      <c r="G38" s="30"/>
      <c r="H38" s="31">
        <f t="shared" si="6"/>
        <v>4</v>
      </c>
      <c r="I38" s="25" t="str">
        <f>Persona4!H4</f>
        <v>Si</v>
      </c>
      <c r="Q38" s="8" t="s">
        <v>24</v>
      </c>
      <c r="R38" s="8">
        <f>SUM(C37:C44)</f>
        <v>20</v>
      </c>
      <c r="S38" s="8">
        <f>R38-SUM(D37:D38)</f>
        <v>14</v>
      </c>
      <c r="T38" s="8">
        <f>S38-SUM(E39:E40)</f>
        <v>11.5</v>
      </c>
      <c r="U38" s="8">
        <f>T38-SUM(F41:F42)</f>
        <v>4.5</v>
      </c>
      <c r="V38" s="8">
        <f>U38-SUM(G43:G44)</f>
        <v>0</v>
      </c>
    </row>
    <row r="39" ht="14.25" customHeight="1">
      <c r="A39" s="81"/>
      <c r="B39" s="68" t="str">
        <f>Persona4!B5</f>
        <v>mejorar javascript</v>
      </c>
      <c r="C39" s="64">
        <f>Persona4!C5</f>
        <v>2.5</v>
      </c>
      <c r="D39" s="33"/>
      <c r="E39" s="32">
        <f>Persona4!G5</f>
        <v>1.5</v>
      </c>
      <c r="F39" s="28"/>
      <c r="G39" s="34"/>
      <c r="H39" s="31">
        <f t="shared" si="6"/>
        <v>1.5</v>
      </c>
      <c r="I39" s="25" t="str">
        <f>Persona4!H5</f>
        <v>Si</v>
      </c>
      <c r="Q39" s="8" t="s">
        <v>25</v>
      </c>
      <c r="R39" s="8">
        <f>R38</f>
        <v>20</v>
      </c>
      <c r="S39" s="8">
        <f>'Sprint 1 - Grupo'!$R39-('Sprint 1 - Grupo'!$R39/4)</f>
        <v>15</v>
      </c>
      <c r="T39" s="8">
        <f>'Sprint 1 - Grupo'!$S39-('Sprint 1 - Grupo'!$R39/4)</f>
        <v>10</v>
      </c>
      <c r="U39" s="8">
        <f>'Sprint 1 - Grupo'!$T39-('Sprint 1 - Grupo'!$R39/4)</f>
        <v>5</v>
      </c>
      <c r="V39" s="8">
        <f>'Sprint 1 - Grupo'!$U39-('Sprint 1 - Grupo'!$R39/4)</f>
        <v>0</v>
      </c>
    </row>
    <row r="40" ht="14.25" customHeight="1">
      <c r="A40" s="81"/>
      <c r="B40" s="69" t="str">
        <f>Persona4!B6</f>
        <v>mejorar javascript</v>
      </c>
      <c r="C40" s="64">
        <f>Persona4!C6</f>
        <v>2.5</v>
      </c>
      <c r="D40" s="42"/>
      <c r="E40" s="35">
        <f>Persona4!G6</f>
        <v>1</v>
      </c>
      <c r="F40" s="28"/>
      <c r="G40" s="34"/>
      <c r="H40" s="31">
        <f t="shared" si="6"/>
        <v>1</v>
      </c>
      <c r="I40" s="25" t="str">
        <f>Persona4!H6</f>
        <v>Si</v>
      </c>
    </row>
    <row r="41" ht="14.25" customHeight="1">
      <c r="A41" s="81"/>
      <c r="B41" s="37" t="str">
        <f>Persona4!B7</f>
        <v>detalles con el php</v>
      </c>
      <c r="C41" s="64">
        <f>Persona4!C7</f>
        <v>2.5</v>
      </c>
      <c r="D41" s="38"/>
      <c r="E41" s="44"/>
      <c r="F41" s="37">
        <f>Persona4!G7</f>
        <v>4</v>
      </c>
      <c r="G41" s="36"/>
      <c r="H41" s="31">
        <f t="shared" si="6"/>
        <v>4</v>
      </c>
      <c r="I41" s="25" t="str">
        <f>Persona4!H7</f>
        <v>Si</v>
      </c>
    </row>
    <row r="42" ht="14.25" customHeight="1">
      <c r="A42" s="81"/>
      <c r="B42" s="40" t="str">
        <f>Persona4!B8</f>
        <v>detalles con el php</v>
      </c>
      <c r="C42" s="64">
        <f>Persona4!C8</f>
        <v>2.5</v>
      </c>
      <c r="D42" s="38"/>
      <c r="E42" s="30"/>
      <c r="F42" s="40">
        <f>Persona4!G8</f>
        <v>3</v>
      </c>
      <c r="G42" s="42"/>
      <c r="H42" s="31">
        <f t="shared" si="6"/>
        <v>3</v>
      </c>
      <c r="I42" s="25" t="str">
        <f>Persona4!H8</f>
        <v>Si</v>
      </c>
    </row>
    <row r="43" ht="14.25" customHeight="1">
      <c r="A43" s="81"/>
      <c r="B43" s="43" t="str">
        <f>Persona4!B9</f>
        <v>procesos finales css</v>
      </c>
      <c r="C43" s="64">
        <f>Persona4!C9</f>
        <v>2.5</v>
      </c>
      <c r="D43" s="38"/>
      <c r="E43" s="29"/>
      <c r="F43" s="44"/>
      <c r="G43" s="70">
        <f>Persona4!G9</f>
        <v>2.5</v>
      </c>
      <c r="H43" s="31">
        <f t="shared" si="6"/>
        <v>2.5</v>
      </c>
      <c r="I43" s="25" t="str">
        <f>Persona4!H9</f>
        <v>Si</v>
      </c>
    </row>
    <row r="44" ht="14.25" customHeight="1">
      <c r="A44" s="82"/>
      <c r="B44" s="47" t="str">
        <f>Persona4!B10</f>
        <v>procesos finales css</v>
      </c>
      <c r="C44" s="64">
        <f>Persona4!C10</f>
        <v>2.5</v>
      </c>
      <c r="D44" s="49"/>
      <c r="E44" s="50"/>
      <c r="F44" s="51"/>
      <c r="G44" s="47">
        <f>Persona4!G10</f>
        <v>2</v>
      </c>
      <c r="H44" s="53">
        <f t="shared" si="6"/>
        <v>2</v>
      </c>
      <c r="I44" s="25" t="str">
        <f>Persona4!H10</f>
        <v>Si</v>
      </c>
    </row>
    <row r="45" ht="14.25" customHeight="1">
      <c r="A45" s="7"/>
    </row>
    <row r="46" ht="14.25" customHeight="1"/>
    <row r="47" ht="14.25" customHeight="1">
      <c r="A47" s="55" t="s">
        <v>9</v>
      </c>
      <c r="B47" s="56" t="s">
        <v>10</v>
      </c>
      <c r="C47" s="57" t="s">
        <v>11</v>
      </c>
      <c r="D47" s="58" t="s">
        <v>12</v>
      </c>
      <c r="E47" s="59" t="s">
        <v>13</v>
      </c>
      <c r="F47" s="60" t="s">
        <v>14</v>
      </c>
      <c r="G47" s="61" t="s">
        <v>15</v>
      </c>
      <c r="H47" s="56" t="s">
        <v>16</v>
      </c>
      <c r="I47" s="62" t="s">
        <v>17</v>
      </c>
    </row>
    <row r="48" ht="14.25" customHeight="1">
      <c r="A48" s="83" t="str">
        <f>G1</f>
        <v>Matias Crisosto</v>
      </c>
      <c r="B48" s="73" t="s">
        <v>30</v>
      </c>
      <c r="C48" s="64">
        <f>Persona5!C3</f>
        <v>2.5</v>
      </c>
      <c r="D48" s="73">
        <v>2.0</v>
      </c>
      <c r="E48" s="65"/>
      <c r="F48" s="66"/>
      <c r="G48" s="44"/>
      <c r="H48" s="24">
        <f t="shared" ref="H48:H55" si="7">SUM(D48:G48)</f>
        <v>2</v>
      </c>
      <c r="I48" s="67" t="str">
        <f>Persona5!H3</f>
        <v>Si</v>
      </c>
      <c r="Q48" s="8" t="s">
        <v>8</v>
      </c>
      <c r="R48" s="7" t="str">
        <f>G1</f>
        <v>Matias Crisosto</v>
      </c>
    </row>
    <row r="49" ht="14.25" customHeight="1">
      <c r="A49" s="83"/>
      <c r="B49" s="27" t="str">
        <f>Persona5!B4</f>
        <v/>
      </c>
      <c r="C49" s="64">
        <f>Persona5!C4</f>
        <v>2.5</v>
      </c>
      <c r="D49" s="75">
        <v>2.0</v>
      </c>
      <c r="E49" s="28"/>
      <c r="F49" s="29"/>
      <c r="G49" s="30"/>
      <c r="H49" s="31">
        <f t="shared" si="7"/>
        <v>2</v>
      </c>
      <c r="I49" s="25" t="str">
        <f>Persona5!H4</f>
        <v>Si</v>
      </c>
      <c r="Q49" s="7" t="s">
        <v>18</v>
      </c>
      <c r="R49" s="7" t="s">
        <v>19</v>
      </c>
      <c r="S49" s="7" t="s">
        <v>20</v>
      </c>
      <c r="T49" s="7" t="s">
        <v>21</v>
      </c>
      <c r="U49" s="7" t="s">
        <v>22</v>
      </c>
      <c r="V49" s="7" t="s">
        <v>23</v>
      </c>
    </row>
    <row r="50" ht="14.25" customHeight="1">
      <c r="A50" s="83"/>
      <c r="B50" s="68" t="str">
        <f>Persona5!B5</f>
        <v>Diseñar Base de Datos</v>
      </c>
      <c r="C50" s="64">
        <f>Persona5!C5</f>
        <v>2.5</v>
      </c>
      <c r="D50" s="33"/>
      <c r="E50" s="32">
        <f>Persona5!G5</f>
        <v>2.5</v>
      </c>
      <c r="F50" s="28"/>
      <c r="G50" s="34"/>
      <c r="H50" s="31">
        <f t="shared" si="7"/>
        <v>2.5</v>
      </c>
      <c r="I50" s="25" t="str">
        <f>Persona5!H5</f>
        <v>Si</v>
      </c>
      <c r="Q50" s="8" t="s">
        <v>24</v>
      </c>
      <c r="R50" s="8">
        <f>SUM(C48:C55)</f>
        <v>20</v>
      </c>
      <c r="S50" s="8">
        <f>R50-SUM(D48:D49)</f>
        <v>16</v>
      </c>
      <c r="T50" s="8">
        <f>S50-SUM(E50:E51)</f>
        <v>11</v>
      </c>
      <c r="U50" s="8">
        <f>T50-SUM(F52:F53)</f>
        <v>3.5</v>
      </c>
      <c r="V50" s="8">
        <f>U50-SUM(G54:G55)</f>
        <v>-3.5</v>
      </c>
    </row>
    <row r="51" ht="14.25" customHeight="1">
      <c r="A51" s="83"/>
      <c r="B51" s="69" t="str">
        <f>Persona5!B6</f>
        <v/>
      </c>
      <c r="C51" s="64">
        <f>Persona5!C6</f>
        <v>2.5</v>
      </c>
      <c r="D51" s="36"/>
      <c r="E51" s="35">
        <f>Persona5!G6</f>
        <v>2.5</v>
      </c>
      <c r="F51" s="28"/>
      <c r="G51" s="30"/>
      <c r="H51" s="31">
        <f t="shared" si="7"/>
        <v>2.5</v>
      </c>
      <c r="I51" s="25" t="str">
        <f>Persona5!H6</f>
        <v>Si</v>
      </c>
      <c r="Q51" s="8" t="s">
        <v>25</v>
      </c>
      <c r="R51" s="8">
        <f>R50</f>
        <v>20</v>
      </c>
      <c r="S51" s="8">
        <f>'Sprint 1 - Grupo'!$R51-('Sprint 1 - Grupo'!$R51/4)</f>
        <v>15</v>
      </c>
      <c r="T51" s="8">
        <f>'Sprint 1 - Grupo'!$S51-('Sprint 1 - Grupo'!$R51/4)</f>
        <v>10</v>
      </c>
      <c r="U51" s="8">
        <f>'Sprint 1 - Grupo'!$T51-('Sprint 1 - Grupo'!$R51/4)</f>
        <v>5</v>
      </c>
      <c r="V51" s="8">
        <f>'Sprint 1 - Grupo'!$U51-('Sprint 1 - Grupo'!$R51/4)</f>
        <v>0</v>
      </c>
    </row>
    <row r="52" ht="14.25" customHeight="1">
      <c r="A52" s="83"/>
      <c r="B52" s="37" t="str">
        <f>Persona5!B7</f>
        <v>Crear las funcionalidades del carrito</v>
      </c>
      <c r="C52" s="64">
        <f>Persona5!C7</f>
        <v>2.5</v>
      </c>
      <c r="D52" s="38"/>
      <c r="E52" s="44"/>
      <c r="F52" s="37">
        <f>Persona5!G7</f>
        <v>4</v>
      </c>
      <c r="G52" s="36"/>
      <c r="H52" s="31">
        <f t="shared" si="7"/>
        <v>4</v>
      </c>
      <c r="I52" s="25" t="str">
        <f>Persona5!H7</f>
        <v>Si</v>
      </c>
    </row>
    <row r="53" ht="14.25" customHeight="1">
      <c r="A53" s="83"/>
      <c r="B53" s="40" t="str">
        <f>Persona5!B8</f>
        <v/>
      </c>
      <c r="C53" s="64">
        <f>Persona5!C8</f>
        <v>2.5</v>
      </c>
      <c r="D53" s="38"/>
      <c r="E53" s="30"/>
      <c r="F53" s="40">
        <f>Persona5!G8</f>
        <v>3.5</v>
      </c>
      <c r="G53" s="42"/>
      <c r="H53" s="31">
        <f t="shared" si="7"/>
        <v>3.5</v>
      </c>
      <c r="I53" s="25" t="str">
        <f>Persona5!H8</f>
        <v>Si</v>
      </c>
    </row>
    <row r="54" ht="14.25" customHeight="1">
      <c r="A54" s="83"/>
      <c r="B54" s="43" t="str">
        <f>Persona5!B9</f>
        <v>Conectar carrito a la base de datos</v>
      </c>
      <c r="C54" s="64">
        <f>Persona5!C9</f>
        <v>2.5</v>
      </c>
      <c r="D54" s="38"/>
      <c r="E54" s="29"/>
      <c r="F54" s="44"/>
      <c r="G54" s="70">
        <f>Persona5!G9</f>
        <v>3</v>
      </c>
      <c r="H54" s="31">
        <f t="shared" si="7"/>
        <v>3</v>
      </c>
      <c r="I54" s="25" t="str">
        <f>Persona5!H9</f>
        <v>Si</v>
      </c>
      <c r="Q54" s="7" t="s">
        <v>18</v>
      </c>
      <c r="R54" s="7" t="s">
        <v>19</v>
      </c>
      <c r="S54" s="7" t="s">
        <v>20</v>
      </c>
      <c r="T54" s="7" t="s">
        <v>21</v>
      </c>
      <c r="U54" s="7" t="s">
        <v>22</v>
      </c>
      <c r="V54" s="7" t="s">
        <v>23</v>
      </c>
    </row>
    <row r="55" ht="14.25" customHeight="1">
      <c r="A55" s="84"/>
      <c r="B55" s="47" t="str">
        <f>Persona5!B10</f>
        <v>Terminar funcionalidades de carrito</v>
      </c>
      <c r="C55" s="64">
        <f>Persona5!C10</f>
        <v>2.5</v>
      </c>
      <c r="D55" s="49"/>
      <c r="E55" s="50"/>
      <c r="F55" s="51"/>
      <c r="G55" s="47">
        <f>Persona5!G10</f>
        <v>4</v>
      </c>
      <c r="H55" s="53">
        <f t="shared" si="7"/>
        <v>4</v>
      </c>
      <c r="I55" s="25" t="str">
        <f>Persona5!H10</f>
        <v>Si</v>
      </c>
      <c r="Q55" s="8" t="s">
        <v>24</v>
      </c>
      <c r="R55" s="8">
        <f t="shared" ref="R55:V55" si="8">R50+R38+R26+R15+R4</f>
        <v>100</v>
      </c>
      <c r="S55" s="8">
        <f t="shared" si="8"/>
        <v>73.5</v>
      </c>
      <c r="T55" s="8">
        <f t="shared" si="8"/>
        <v>-45360</v>
      </c>
      <c r="U55" s="8">
        <f t="shared" si="8"/>
        <v>-90800</v>
      </c>
      <c r="V55" s="8">
        <f t="shared" si="8"/>
        <v>-90826.5</v>
      </c>
    </row>
    <row r="56" ht="14.25" customHeight="1">
      <c r="A56" s="7"/>
      <c r="Q56" s="8" t="s">
        <v>25</v>
      </c>
      <c r="R56" s="8">
        <f>R55</f>
        <v>100</v>
      </c>
      <c r="S56" s="8">
        <f>R56-($R$56/4)</f>
        <v>75</v>
      </c>
      <c r="T56" s="8">
        <f>'Sprint 1 - Grupo'!$S56-('Sprint 1 - Grupo'!$R56/4)</f>
        <v>50</v>
      </c>
      <c r="U56" s="8">
        <f>'Sprint 1 - Grupo'!$T56-('Sprint 1 - Grupo'!$R56/4)</f>
        <v>25</v>
      </c>
      <c r="V56" s="8">
        <f>'Sprint 1 - Grupo'!$U56-('Sprint 1 - Grupo'!$R56/4)</f>
        <v>0</v>
      </c>
    </row>
    <row r="57" ht="14.25" customHeight="1"/>
    <row r="58" ht="14.25" customHeight="1"/>
    <row r="59" ht="14.25" customHeight="1">
      <c r="S59" s="1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48.88"/>
    <col customWidth="1" min="3" max="3" width="54.38"/>
    <col customWidth="1" min="4" max="4" width="28.75"/>
    <col customWidth="1" min="5" max="6" width="10.63"/>
  </cols>
  <sheetData>
    <row r="1" ht="14.25" customHeight="1"/>
    <row r="2" ht="14.25" customHeight="1">
      <c r="B2" s="85" t="s">
        <v>31</v>
      </c>
      <c r="C2" s="86" t="s">
        <v>32</v>
      </c>
    </row>
    <row r="3" ht="14.25" customHeight="1">
      <c r="B3" s="87" t="s">
        <v>33</v>
      </c>
      <c r="C3" s="88">
        <v>1.0</v>
      </c>
    </row>
    <row r="4" ht="14.25" customHeight="1">
      <c r="B4" s="89" t="s">
        <v>34</v>
      </c>
      <c r="C4" s="90">
        <v>45608.0</v>
      </c>
    </row>
    <row r="5" ht="14.25" customHeight="1">
      <c r="B5" s="91" t="s">
        <v>35</v>
      </c>
      <c r="C5" s="92" t="s">
        <v>36</v>
      </c>
    </row>
    <row r="6" ht="14.25" customHeight="1">
      <c r="B6" s="91" t="s">
        <v>37</v>
      </c>
      <c r="C6" s="92" t="s">
        <v>38</v>
      </c>
    </row>
    <row r="7" ht="14.25" customHeight="1">
      <c r="B7" s="93" t="s">
        <v>39</v>
      </c>
      <c r="C7" s="94" t="s">
        <v>40</v>
      </c>
    </row>
    <row r="8" ht="14.25" customHeight="1">
      <c r="B8" s="95" t="s">
        <v>41</v>
      </c>
      <c r="C8" s="96" t="s">
        <v>42</v>
      </c>
    </row>
    <row r="9" ht="14.25" customHeight="1">
      <c r="B9" s="97" t="s">
        <v>43</v>
      </c>
      <c r="C9" s="98" t="s">
        <v>44</v>
      </c>
    </row>
    <row r="10" ht="14.25" customHeight="1"/>
    <row r="11" ht="14.25" customHeight="1"/>
    <row r="12" ht="14.25" customHeight="1">
      <c r="B12" s="99" t="s">
        <v>31</v>
      </c>
      <c r="C12" s="100" t="s">
        <v>32</v>
      </c>
    </row>
    <row r="13" ht="14.25" customHeight="1">
      <c r="B13" s="87" t="s">
        <v>33</v>
      </c>
      <c r="C13" s="88">
        <v>2.0</v>
      </c>
    </row>
    <row r="14" ht="14.25" customHeight="1">
      <c r="B14" s="89" t="s">
        <v>34</v>
      </c>
      <c r="C14" s="90">
        <v>45615.0</v>
      </c>
    </row>
    <row r="15" ht="14.25" customHeight="1">
      <c r="B15" s="91" t="s">
        <v>35</v>
      </c>
      <c r="C15" s="92" t="s">
        <v>45</v>
      </c>
    </row>
    <row r="16" ht="14.25" customHeight="1">
      <c r="B16" s="91" t="s">
        <v>37</v>
      </c>
      <c r="C16" s="92" t="s">
        <v>46</v>
      </c>
    </row>
    <row r="17" ht="14.25" customHeight="1">
      <c r="B17" s="93" t="s">
        <v>39</v>
      </c>
      <c r="C17" s="94" t="s">
        <v>40</v>
      </c>
    </row>
    <row r="18" ht="14.25" customHeight="1">
      <c r="B18" s="95" t="s">
        <v>41</v>
      </c>
      <c r="C18" s="96" t="s">
        <v>47</v>
      </c>
    </row>
    <row r="19" ht="14.25" customHeight="1">
      <c r="B19" s="97" t="s">
        <v>43</v>
      </c>
      <c r="C19" s="98" t="s">
        <v>48</v>
      </c>
    </row>
    <row r="20" ht="14.25" customHeight="1"/>
    <row r="21" ht="14.25" customHeight="1"/>
    <row r="22" ht="14.25" customHeight="1">
      <c r="B22" s="99" t="s">
        <v>31</v>
      </c>
      <c r="C22" s="100" t="s">
        <v>32</v>
      </c>
    </row>
    <row r="23" ht="14.25" customHeight="1">
      <c r="B23" s="87" t="s">
        <v>33</v>
      </c>
      <c r="C23" s="88">
        <v>3.0</v>
      </c>
    </row>
    <row r="24" ht="14.25" customHeight="1">
      <c r="B24" s="89" t="s">
        <v>34</v>
      </c>
      <c r="C24" s="101">
        <v>45622.0</v>
      </c>
    </row>
    <row r="25" ht="14.25" customHeight="1">
      <c r="B25" s="91" t="s">
        <v>35</v>
      </c>
      <c r="C25" s="92" t="s">
        <v>49</v>
      </c>
    </row>
    <row r="26" ht="14.25" customHeight="1">
      <c r="B26" s="91" t="s">
        <v>37</v>
      </c>
      <c r="C26" s="92" t="s">
        <v>46</v>
      </c>
    </row>
    <row r="27" ht="14.25" customHeight="1">
      <c r="B27" s="93" t="s">
        <v>39</v>
      </c>
      <c r="C27" s="94" t="s">
        <v>40</v>
      </c>
    </row>
    <row r="28" ht="14.25" customHeight="1">
      <c r="B28" s="95" t="s">
        <v>41</v>
      </c>
      <c r="C28" s="96" t="s">
        <v>50</v>
      </c>
    </row>
    <row r="29" ht="14.25" customHeight="1">
      <c r="B29" s="97" t="s">
        <v>43</v>
      </c>
      <c r="C29" s="98" t="s">
        <v>51</v>
      </c>
    </row>
    <row r="30" ht="14.25" customHeight="1"/>
    <row r="31" ht="14.25" customHeight="1"/>
    <row r="32" ht="14.25" customHeight="1">
      <c r="B32" s="99" t="s">
        <v>31</v>
      </c>
      <c r="C32" s="100" t="s">
        <v>32</v>
      </c>
    </row>
    <row r="33" ht="14.25" customHeight="1">
      <c r="B33" s="87" t="s">
        <v>33</v>
      </c>
      <c r="C33" s="102">
        <v>4.0</v>
      </c>
    </row>
    <row r="34" ht="14.25" customHeight="1">
      <c r="B34" s="89" t="s">
        <v>34</v>
      </c>
      <c r="C34" s="101">
        <v>45629.0</v>
      </c>
    </row>
    <row r="35" ht="14.25" customHeight="1">
      <c r="B35" s="91" t="s">
        <v>35</v>
      </c>
      <c r="C35" s="92" t="s">
        <v>52</v>
      </c>
    </row>
    <row r="36" ht="14.25" customHeight="1">
      <c r="B36" s="91" t="s">
        <v>37</v>
      </c>
      <c r="C36" s="92" t="s">
        <v>46</v>
      </c>
    </row>
    <row r="37" ht="14.25" customHeight="1">
      <c r="B37" s="93" t="s">
        <v>39</v>
      </c>
      <c r="C37" s="94" t="s">
        <v>40</v>
      </c>
    </row>
    <row r="38" ht="14.25" customHeight="1">
      <c r="B38" s="95" t="s">
        <v>41</v>
      </c>
      <c r="C38" s="96" t="s">
        <v>53</v>
      </c>
    </row>
    <row r="39" ht="14.25" customHeight="1">
      <c r="B39" s="97" t="s">
        <v>43</v>
      </c>
      <c r="C39" s="98" t="s">
        <v>54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</cols>
  <sheetData>
    <row r="1" ht="14.25" customHeight="1"/>
    <row r="2" ht="48.0" customHeight="1">
      <c r="A2" s="103" t="s">
        <v>55</v>
      </c>
      <c r="B2" s="104" t="s">
        <v>56</v>
      </c>
      <c r="C2" s="105" t="s">
        <v>57</v>
      </c>
      <c r="D2" s="106" t="s">
        <v>58</v>
      </c>
      <c r="E2" s="107" t="s">
        <v>59</v>
      </c>
      <c r="F2" s="104" t="s">
        <v>60</v>
      </c>
      <c r="G2" s="108" t="s">
        <v>61</v>
      </c>
      <c r="H2" s="104" t="s">
        <v>17</v>
      </c>
    </row>
    <row r="3" ht="14.25" customHeight="1">
      <c r="A3" s="10" t="s">
        <v>62</v>
      </c>
      <c r="B3" s="109" t="s">
        <v>63</v>
      </c>
      <c r="C3" s="110">
        <v>2.5</v>
      </c>
      <c r="D3" s="64">
        <v>1.0</v>
      </c>
      <c r="E3" s="111">
        <v>1.5</v>
      </c>
      <c r="F3" s="112"/>
      <c r="G3" s="108">
        <f t="shared" ref="G3:G10" si="1">SUM(D3:E3)</f>
        <v>2.5</v>
      </c>
      <c r="H3" s="112" t="s">
        <v>64</v>
      </c>
    </row>
    <row r="4" ht="14.25" customHeight="1">
      <c r="A4" s="113"/>
      <c r="B4" s="109"/>
      <c r="C4" s="110">
        <v>2.5</v>
      </c>
      <c r="D4" s="64">
        <v>1.0</v>
      </c>
      <c r="E4" s="111">
        <v>1.5</v>
      </c>
      <c r="F4" s="112"/>
      <c r="G4" s="108">
        <f t="shared" si="1"/>
        <v>2.5</v>
      </c>
      <c r="H4" s="112" t="s">
        <v>64</v>
      </c>
    </row>
    <row r="5" ht="14.25" customHeight="1">
      <c r="A5" s="10" t="s">
        <v>65</v>
      </c>
      <c r="B5" s="109" t="s">
        <v>66</v>
      </c>
      <c r="C5" s="110">
        <v>2.5</v>
      </c>
      <c r="D5" s="114">
        <v>0.0</v>
      </c>
      <c r="E5" s="115">
        <v>2.5</v>
      </c>
      <c r="F5" s="112"/>
      <c r="G5" s="108">
        <f t="shared" si="1"/>
        <v>2.5</v>
      </c>
      <c r="H5" s="112" t="s">
        <v>64</v>
      </c>
    </row>
    <row r="6" ht="14.25" customHeight="1">
      <c r="A6" s="113"/>
      <c r="B6" s="109"/>
      <c r="C6" s="110">
        <v>2.5</v>
      </c>
      <c r="D6" s="114">
        <v>1.0</v>
      </c>
      <c r="E6" s="116">
        <v>45413.0</v>
      </c>
      <c r="F6" s="112"/>
      <c r="G6" s="108">
        <f t="shared" si="1"/>
        <v>45414</v>
      </c>
      <c r="H6" s="112" t="s">
        <v>64</v>
      </c>
    </row>
    <row r="7" ht="14.25" customHeight="1">
      <c r="A7" s="10" t="s">
        <v>67</v>
      </c>
      <c r="B7" s="109" t="s">
        <v>68</v>
      </c>
      <c r="C7" s="110">
        <v>2.5</v>
      </c>
      <c r="D7" s="64">
        <v>1.0</v>
      </c>
      <c r="E7" s="111">
        <v>1.5</v>
      </c>
      <c r="F7" s="112"/>
      <c r="G7" s="108">
        <f t="shared" si="1"/>
        <v>2.5</v>
      </c>
      <c r="H7" s="112" t="s">
        <v>64</v>
      </c>
    </row>
    <row r="8" ht="14.25" customHeight="1">
      <c r="A8" s="113"/>
      <c r="B8" s="109"/>
      <c r="C8" s="110">
        <v>2.5</v>
      </c>
      <c r="D8" s="64">
        <v>1.0</v>
      </c>
      <c r="E8" s="111">
        <v>1.5</v>
      </c>
      <c r="F8" s="112"/>
      <c r="G8" s="108">
        <f t="shared" si="1"/>
        <v>2.5</v>
      </c>
      <c r="H8" s="112" t="s">
        <v>64</v>
      </c>
    </row>
    <row r="9" ht="14.25" customHeight="1">
      <c r="A9" s="117" t="s">
        <v>69</v>
      </c>
      <c r="B9" s="109" t="s">
        <v>70</v>
      </c>
      <c r="C9" s="110">
        <v>2.5</v>
      </c>
      <c r="D9" s="64">
        <v>1.0</v>
      </c>
      <c r="E9" s="111">
        <v>1.5</v>
      </c>
      <c r="F9" s="112"/>
      <c r="G9" s="108">
        <f t="shared" si="1"/>
        <v>2.5</v>
      </c>
      <c r="H9" s="112" t="s">
        <v>64</v>
      </c>
    </row>
    <row r="10" ht="14.25" customHeight="1">
      <c r="A10" s="113"/>
      <c r="B10" s="118"/>
      <c r="C10" s="110">
        <v>2.5</v>
      </c>
      <c r="D10" s="64">
        <v>1.0</v>
      </c>
      <c r="E10" s="111">
        <v>1.5</v>
      </c>
      <c r="F10" s="112"/>
      <c r="G10" s="108">
        <f t="shared" si="1"/>
        <v>2.5</v>
      </c>
      <c r="H10" s="112" t="s">
        <v>64</v>
      </c>
    </row>
    <row r="11" ht="14.25" customHeight="1">
      <c r="F11" s="1"/>
    </row>
    <row r="12" ht="14.25" customHeight="1"/>
    <row r="13" ht="14.25" customHeight="1"/>
    <row r="14" ht="14.25" customHeight="1">
      <c r="F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</cols>
  <sheetData>
    <row r="1" ht="14.25" customHeight="1"/>
    <row r="2" ht="48.0" customHeight="1">
      <c r="A2" s="119" t="s">
        <v>55</v>
      </c>
      <c r="B2" s="104" t="s">
        <v>56</v>
      </c>
      <c r="C2" s="105" t="s">
        <v>57</v>
      </c>
      <c r="D2" s="106" t="s">
        <v>58</v>
      </c>
      <c r="E2" s="107" t="s">
        <v>59</v>
      </c>
      <c r="F2" s="104" t="s">
        <v>60</v>
      </c>
      <c r="G2" s="108" t="s">
        <v>61</v>
      </c>
      <c r="H2" s="104" t="s">
        <v>17</v>
      </c>
    </row>
    <row r="3" ht="14.25" customHeight="1">
      <c r="A3" s="10" t="s">
        <v>62</v>
      </c>
      <c r="B3" s="118" t="s">
        <v>71</v>
      </c>
      <c r="C3" s="110">
        <v>2.5</v>
      </c>
      <c r="D3" s="64">
        <v>1.0</v>
      </c>
      <c r="E3" s="111">
        <v>1.5</v>
      </c>
      <c r="F3" s="112"/>
      <c r="G3" s="108">
        <f t="shared" ref="G3:G10" si="1">SUM(D3:E3)</f>
        <v>2.5</v>
      </c>
      <c r="H3" s="112" t="s">
        <v>64</v>
      </c>
    </row>
    <row r="4" ht="14.25" customHeight="1">
      <c r="A4" s="113"/>
      <c r="B4" s="118" t="s">
        <v>72</v>
      </c>
      <c r="C4" s="110">
        <v>2.5</v>
      </c>
      <c r="D4" s="64">
        <v>1.0</v>
      </c>
      <c r="E4" s="111">
        <v>1.5</v>
      </c>
      <c r="F4" s="112"/>
      <c r="G4" s="108">
        <f t="shared" si="1"/>
        <v>2.5</v>
      </c>
      <c r="H4" s="112" t="s">
        <v>64</v>
      </c>
    </row>
    <row r="5" ht="14.25" customHeight="1">
      <c r="A5" s="10" t="s">
        <v>65</v>
      </c>
      <c r="B5" s="118" t="s">
        <v>73</v>
      </c>
      <c r="C5" s="110">
        <v>2.5</v>
      </c>
      <c r="D5" s="64">
        <v>1.0</v>
      </c>
      <c r="E5" s="111">
        <v>1.5</v>
      </c>
      <c r="F5" s="112"/>
      <c r="G5" s="108">
        <f t="shared" si="1"/>
        <v>2.5</v>
      </c>
      <c r="H5" s="112" t="s">
        <v>64</v>
      </c>
    </row>
    <row r="6" ht="14.25" customHeight="1">
      <c r="A6" s="113"/>
      <c r="B6" s="118" t="s">
        <v>74</v>
      </c>
      <c r="C6" s="110">
        <v>2.5</v>
      </c>
      <c r="D6" s="64">
        <v>1.0</v>
      </c>
      <c r="E6" s="111">
        <v>1.5</v>
      </c>
      <c r="F6" s="112"/>
      <c r="G6" s="108">
        <f t="shared" si="1"/>
        <v>2.5</v>
      </c>
      <c r="H6" s="112" t="s">
        <v>64</v>
      </c>
    </row>
    <row r="7" ht="14.25" customHeight="1">
      <c r="A7" s="10" t="s">
        <v>67</v>
      </c>
      <c r="B7" s="118" t="s">
        <v>75</v>
      </c>
      <c r="C7" s="110">
        <v>2.5</v>
      </c>
      <c r="D7" s="64">
        <v>1.0</v>
      </c>
      <c r="E7" s="111">
        <v>1.5</v>
      </c>
      <c r="F7" s="112"/>
      <c r="G7" s="108">
        <f t="shared" si="1"/>
        <v>2.5</v>
      </c>
      <c r="H7" s="112" t="s">
        <v>64</v>
      </c>
    </row>
    <row r="8" ht="14.25" customHeight="1">
      <c r="A8" s="113"/>
      <c r="B8" s="118" t="s">
        <v>76</v>
      </c>
      <c r="C8" s="110">
        <v>2.5</v>
      </c>
      <c r="D8" s="64">
        <v>1.0</v>
      </c>
      <c r="E8" s="111">
        <v>1.5</v>
      </c>
      <c r="F8" s="112"/>
      <c r="G8" s="108">
        <f t="shared" si="1"/>
        <v>2.5</v>
      </c>
      <c r="H8" s="112" t="s">
        <v>64</v>
      </c>
    </row>
    <row r="9" ht="14.25" customHeight="1">
      <c r="A9" s="10" t="s">
        <v>69</v>
      </c>
      <c r="B9" s="118" t="s">
        <v>77</v>
      </c>
      <c r="C9" s="110">
        <v>2.5</v>
      </c>
      <c r="D9" s="64">
        <v>1.0</v>
      </c>
      <c r="E9" s="111">
        <v>1.5</v>
      </c>
      <c r="F9" s="112"/>
      <c r="G9" s="108">
        <f t="shared" si="1"/>
        <v>2.5</v>
      </c>
      <c r="H9" s="112" t="s">
        <v>64</v>
      </c>
    </row>
    <row r="10" ht="14.25" customHeight="1">
      <c r="A10" s="113"/>
      <c r="B10" s="118" t="s">
        <v>78</v>
      </c>
      <c r="C10" s="110">
        <v>2.5</v>
      </c>
      <c r="D10" s="64">
        <v>1.0</v>
      </c>
      <c r="E10" s="111">
        <v>1.5</v>
      </c>
      <c r="F10" s="112"/>
      <c r="G10" s="108">
        <f t="shared" si="1"/>
        <v>2.5</v>
      </c>
      <c r="H10" s="112" t="s">
        <v>64</v>
      </c>
    </row>
    <row r="11" ht="14.25" customHeight="1"/>
    <row r="12" ht="14.25" customHeight="1"/>
    <row r="13" ht="14.25" customHeight="1"/>
    <row r="14" ht="14.25" customHeight="1">
      <c r="C14" s="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9.0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</cols>
  <sheetData>
    <row r="1" ht="14.25" customHeight="1"/>
    <row r="2" ht="48.0" customHeight="1">
      <c r="A2" s="119" t="s">
        <v>55</v>
      </c>
      <c r="B2" s="104" t="s">
        <v>56</v>
      </c>
      <c r="C2" s="105" t="s">
        <v>57</v>
      </c>
      <c r="D2" s="106" t="s">
        <v>58</v>
      </c>
      <c r="E2" s="107" t="s">
        <v>59</v>
      </c>
      <c r="F2" s="104" t="s">
        <v>60</v>
      </c>
      <c r="G2" s="108" t="s">
        <v>61</v>
      </c>
      <c r="H2" s="104" t="s">
        <v>17</v>
      </c>
    </row>
    <row r="3" ht="14.25" customHeight="1">
      <c r="A3" s="10" t="s">
        <v>62</v>
      </c>
      <c r="B3" s="109" t="s">
        <v>79</v>
      </c>
      <c r="C3" s="110">
        <v>2.5</v>
      </c>
      <c r="D3" s="114">
        <v>2.0</v>
      </c>
      <c r="E3" s="115">
        <v>1.5</v>
      </c>
      <c r="F3" s="112"/>
      <c r="G3" s="108">
        <f t="shared" ref="G3:G10" si="1">SUM(D3:E3)</f>
        <v>3.5</v>
      </c>
      <c r="H3" s="112" t="s">
        <v>64</v>
      </c>
    </row>
    <row r="4" ht="14.25" customHeight="1">
      <c r="A4" s="113"/>
      <c r="B4" s="109" t="s">
        <v>79</v>
      </c>
      <c r="C4" s="110">
        <v>2.5</v>
      </c>
      <c r="D4" s="114">
        <v>0.5</v>
      </c>
      <c r="E4" s="115">
        <v>2.5</v>
      </c>
      <c r="F4" s="112"/>
      <c r="G4" s="108">
        <f t="shared" si="1"/>
        <v>3</v>
      </c>
      <c r="H4" s="112" t="s">
        <v>64</v>
      </c>
    </row>
    <row r="5" ht="14.25" customHeight="1">
      <c r="A5" s="10" t="s">
        <v>65</v>
      </c>
      <c r="B5" s="109" t="s">
        <v>80</v>
      </c>
      <c r="C5" s="110">
        <v>2.5</v>
      </c>
      <c r="D5" s="114">
        <v>2.5</v>
      </c>
      <c r="E5" s="115">
        <v>0.5</v>
      </c>
      <c r="F5" s="112"/>
      <c r="G5" s="108">
        <f t="shared" si="1"/>
        <v>3</v>
      </c>
      <c r="H5" s="112" t="s">
        <v>64</v>
      </c>
    </row>
    <row r="6" ht="14.25" customHeight="1">
      <c r="A6" s="113"/>
      <c r="B6" s="109" t="s">
        <v>80</v>
      </c>
      <c r="C6" s="110">
        <v>2.5</v>
      </c>
      <c r="D6" s="114">
        <v>0.0</v>
      </c>
      <c r="E6" s="111">
        <v>1.5</v>
      </c>
      <c r="F6" s="112"/>
      <c r="G6" s="108">
        <f t="shared" si="1"/>
        <v>1.5</v>
      </c>
      <c r="H6" s="112" t="s">
        <v>64</v>
      </c>
    </row>
    <row r="7" ht="14.25" customHeight="1">
      <c r="A7" s="10" t="s">
        <v>67</v>
      </c>
      <c r="B7" s="109" t="s">
        <v>81</v>
      </c>
      <c r="C7" s="110">
        <v>2.5</v>
      </c>
      <c r="D7" s="114">
        <v>1.0</v>
      </c>
      <c r="E7" s="115">
        <v>1.5</v>
      </c>
      <c r="F7" s="112"/>
      <c r="G7" s="108">
        <f t="shared" si="1"/>
        <v>2.5</v>
      </c>
      <c r="H7" s="112" t="s">
        <v>64</v>
      </c>
    </row>
    <row r="8" ht="14.25" customHeight="1">
      <c r="A8" s="113"/>
      <c r="B8" s="109" t="s">
        <v>81</v>
      </c>
      <c r="C8" s="120">
        <v>2.5</v>
      </c>
      <c r="D8" s="114">
        <v>0.5</v>
      </c>
      <c r="E8" s="115">
        <v>1.0</v>
      </c>
      <c r="F8" s="112"/>
      <c r="G8" s="108">
        <f t="shared" si="1"/>
        <v>1.5</v>
      </c>
      <c r="H8" s="112" t="s">
        <v>64</v>
      </c>
    </row>
    <row r="9" ht="14.25" customHeight="1">
      <c r="A9" s="10" t="s">
        <v>69</v>
      </c>
      <c r="B9" s="109" t="s">
        <v>82</v>
      </c>
      <c r="C9" s="110">
        <v>2.5</v>
      </c>
      <c r="D9" s="114">
        <v>1.0</v>
      </c>
      <c r="E9" s="115">
        <v>1.5</v>
      </c>
      <c r="F9" s="112"/>
      <c r="G9" s="108">
        <f t="shared" si="1"/>
        <v>2.5</v>
      </c>
      <c r="H9" s="112" t="s">
        <v>64</v>
      </c>
    </row>
    <row r="10" ht="14.25" customHeight="1">
      <c r="A10" s="113"/>
      <c r="B10" s="109"/>
      <c r="C10" s="110">
        <v>2.5</v>
      </c>
      <c r="D10" s="114">
        <v>1.0</v>
      </c>
      <c r="E10" s="115">
        <v>1.5</v>
      </c>
      <c r="F10" s="112"/>
      <c r="G10" s="108">
        <f t="shared" si="1"/>
        <v>2.5</v>
      </c>
      <c r="H10" s="112" t="s">
        <v>64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</cols>
  <sheetData>
    <row r="1" ht="14.25" customHeight="1"/>
    <row r="2" ht="48.0" customHeight="1">
      <c r="A2" s="119" t="s">
        <v>55</v>
      </c>
      <c r="B2" s="104" t="s">
        <v>56</v>
      </c>
      <c r="C2" s="105" t="s">
        <v>57</v>
      </c>
      <c r="D2" s="106" t="s">
        <v>58</v>
      </c>
      <c r="E2" s="107" t="s">
        <v>59</v>
      </c>
      <c r="F2" s="104" t="s">
        <v>60</v>
      </c>
      <c r="G2" s="108" t="s">
        <v>61</v>
      </c>
      <c r="H2" s="104" t="s">
        <v>17</v>
      </c>
    </row>
    <row r="3" ht="14.25" customHeight="1">
      <c r="A3" s="10" t="s">
        <v>62</v>
      </c>
      <c r="B3" s="109" t="s">
        <v>83</v>
      </c>
      <c r="C3" s="110">
        <v>2.5</v>
      </c>
      <c r="D3" s="114">
        <v>2.0</v>
      </c>
      <c r="E3" s="115">
        <v>0.0</v>
      </c>
      <c r="F3" s="112"/>
      <c r="G3" s="108">
        <f t="shared" ref="G3:G10" si="1">SUM(D3:E3)</f>
        <v>2</v>
      </c>
      <c r="H3" s="112" t="s">
        <v>64</v>
      </c>
    </row>
    <row r="4" ht="14.25" customHeight="1">
      <c r="A4" s="113"/>
      <c r="B4" s="109" t="s">
        <v>83</v>
      </c>
      <c r="C4" s="110">
        <v>2.5</v>
      </c>
      <c r="D4" s="114">
        <v>0.0</v>
      </c>
      <c r="E4" s="115">
        <v>4.0</v>
      </c>
      <c r="F4" s="112"/>
      <c r="G4" s="108">
        <f t="shared" si="1"/>
        <v>4</v>
      </c>
      <c r="H4" s="112" t="s">
        <v>64</v>
      </c>
    </row>
    <row r="5" ht="14.25" customHeight="1">
      <c r="A5" s="10" t="s">
        <v>65</v>
      </c>
      <c r="B5" s="109" t="s">
        <v>84</v>
      </c>
      <c r="C5" s="110">
        <v>2.5</v>
      </c>
      <c r="D5" s="114">
        <v>0.0</v>
      </c>
      <c r="E5" s="115">
        <v>1.5</v>
      </c>
      <c r="F5" s="112"/>
      <c r="G5" s="108">
        <f t="shared" si="1"/>
        <v>1.5</v>
      </c>
      <c r="H5" s="112" t="s">
        <v>64</v>
      </c>
    </row>
    <row r="6" ht="14.25" customHeight="1">
      <c r="A6" s="113"/>
      <c r="B6" s="109" t="s">
        <v>84</v>
      </c>
      <c r="C6" s="110">
        <v>2.5</v>
      </c>
      <c r="D6" s="114">
        <v>0.0</v>
      </c>
      <c r="E6" s="115">
        <v>1.0</v>
      </c>
      <c r="F6" s="112"/>
      <c r="G6" s="108">
        <f t="shared" si="1"/>
        <v>1</v>
      </c>
      <c r="H6" s="112" t="s">
        <v>64</v>
      </c>
    </row>
    <row r="7" ht="14.25" customHeight="1">
      <c r="A7" s="10" t="s">
        <v>67</v>
      </c>
      <c r="B7" s="109" t="s">
        <v>85</v>
      </c>
      <c r="C7" s="110">
        <v>2.5</v>
      </c>
      <c r="D7" s="64">
        <v>1.0</v>
      </c>
      <c r="E7" s="115">
        <v>3.0</v>
      </c>
      <c r="F7" s="112"/>
      <c r="G7" s="108">
        <f t="shared" si="1"/>
        <v>4</v>
      </c>
      <c r="H7" s="112" t="s">
        <v>64</v>
      </c>
    </row>
    <row r="8" ht="14.25" customHeight="1">
      <c r="A8" s="113"/>
      <c r="B8" s="109" t="s">
        <v>85</v>
      </c>
      <c r="C8" s="110">
        <v>2.5</v>
      </c>
      <c r="D8" s="114">
        <v>3.0</v>
      </c>
      <c r="E8" s="115">
        <v>0.0</v>
      </c>
      <c r="F8" s="112"/>
      <c r="G8" s="108">
        <f t="shared" si="1"/>
        <v>3</v>
      </c>
      <c r="H8" s="112" t="s">
        <v>64</v>
      </c>
    </row>
    <row r="9" ht="14.25" customHeight="1">
      <c r="A9" s="10" t="s">
        <v>69</v>
      </c>
      <c r="B9" s="109" t="s">
        <v>86</v>
      </c>
      <c r="C9" s="110">
        <v>2.5</v>
      </c>
      <c r="D9" s="114">
        <v>1.0</v>
      </c>
      <c r="E9" s="115">
        <v>1.5</v>
      </c>
      <c r="F9" s="112"/>
      <c r="G9" s="108">
        <f t="shared" si="1"/>
        <v>2.5</v>
      </c>
      <c r="H9" s="112" t="s">
        <v>64</v>
      </c>
    </row>
    <row r="10" ht="14.25" customHeight="1">
      <c r="A10" s="113"/>
      <c r="B10" s="109" t="s">
        <v>86</v>
      </c>
      <c r="C10" s="110">
        <v>2.5</v>
      </c>
      <c r="D10" s="114">
        <v>1.0</v>
      </c>
      <c r="E10" s="115">
        <v>1.0</v>
      </c>
      <c r="F10" s="112"/>
      <c r="G10" s="108">
        <f t="shared" si="1"/>
        <v>2</v>
      </c>
      <c r="H10" s="112" t="s">
        <v>64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9.88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19" t="s">
        <v>55</v>
      </c>
      <c r="B2" s="104" t="s">
        <v>56</v>
      </c>
      <c r="C2" s="105" t="s">
        <v>57</v>
      </c>
      <c r="D2" s="106" t="s">
        <v>58</v>
      </c>
      <c r="E2" s="107" t="s">
        <v>59</v>
      </c>
      <c r="F2" s="104" t="s">
        <v>60</v>
      </c>
      <c r="G2" s="108" t="s">
        <v>61</v>
      </c>
      <c r="H2" s="104" t="s">
        <v>17</v>
      </c>
    </row>
    <row r="3" ht="14.25" customHeight="1">
      <c r="A3" s="10" t="s">
        <v>62</v>
      </c>
      <c r="B3" s="118"/>
      <c r="C3" s="110">
        <v>2.5</v>
      </c>
      <c r="D3" s="64">
        <v>1.0</v>
      </c>
      <c r="E3" s="115">
        <v>0.0</v>
      </c>
      <c r="F3" s="112"/>
      <c r="G3" s="108">
        <f t="shared" ref="G3:G10" si="1">SUM(D3:E3)</f>
        <v>1</v>
      </c>
      <c r="H3" s="112" t="s">
        <v>64</v>
      </c>
    </row>
    <row r="4" ht="14.25" customHeight="1">
      <c r="A4" s="113"/>
      <c r="B4" s="109"/>
      <c r="C4" s="110">
        <v>2.5</v>
      </c>
      <c r="D4" s="64">
        <v>1.0</v>
      </c>
      <c r="E4" s="111">
        <v>1.5</v>
      </c>
      <c r="F4" s="112"/>
      <c r="G4" s="108">
        <f t="shared" si="1"/>
        <v>2.5</v>
      </c>
      <c r="H4" s="112" t="s">
        <v>64</v>
      </c>
    </row>
    <row r="5" ht="14.25" customHeight="1">
      <c r="A5" s="10" t="s">
        <v>65</v>
      </c>
      <c r="B5" s="109" t="s">
        <v>87</v>
      </c>
      <c r="C5" s="110">
        <v>2.5</v>
      </c>
      <c r="D5" s="64">
        <v>1.0</v>
      </c>
      <c r="E5" s="111">
        <v>1.5</v>
      </c>
      <c r="F5" s="112"/>
      <c r="G5" s="108">
        <f t="shared" si="1"/>
        <v>2.5</v>
      </c>
      <c r="H5" s="112" t="s">
        <v>64</v>
      </c>
    </row>
    <row r="6" ht="14.25" customHeight="1">
      <c r="A6" s="113"/>
      <c r="B6" s="118"/>
      <c r="C6" s="110">
        <v>2.5</v>
      </c>
      <c r="D6" s="64">
        <v>1.0</v>
      </c>
      <c r="E6" s="111">
        <v>1.5</v>
      </c>
      <c r="F6" s="112"/>
      <c r="G6" s="108">
        <f t="shared" si="1"/>
        <v>2.5</v>
      </c>
      <c r="H6" s="112" t="s">
        <v>64</v>
      </c>
    </row>
    <row r="7" ht="14.25" customHeight="1">
      <c r="A7" s="10" t="s">
        <v>67</v>
      </c>
      <c r="B7" s="109" t="s">
        <v>88</v>
      </c>
      <c r="C7" s="110">
        <v>2.5</v>
      </c>
      <c r="D7" s="64">
        <v>1.0</v>
      </c>
      <c r="E7" s="115">
        <v>3.0</v>
      </c>
      <c r="F7" s="112"/>
      <c r="G7" s="108">
        <f t="shared" si="1"/>
        <v>4</v>
      </c>
      <c r="H7" s="112" t="s">
        <v>64</v>
      </c>
    </row>
    <row r="8" ht="14.25" customHeight="1">
      <c r="A8" s="113"/>
      <c r="B8" s="118"/>
      <c r="C8" s="110">
        <v>2.5</v>
      </c>
      <c r="D8" s="64">
        <v>1.0</v>
      </c>
      <c r="E8" s="115">
        <v>2.5</v>
      </c>
      <c r="F8" s="112"/>
      <c r="G8" s="108">
        <f t="shared" si="1"/>
        <v>3.5</v>
      </c>
      <c r="H8" s="112" t="s">
        <v>64</v>
      </c>
    </row>
    <row r="9" ht="14.25" customHeight="1">
      <c r="A9" s="10" t="s">
        <v>69</v>
      </c>
      <c r="B9" s="109" t="s">
        <v>89</v>
      </c>
      <c r="C9" s="110">
        <v>2.5</v>
      </c>
      <c r="D9" s="114">
        <v>3.0</v>
      </c>
      <c r="E9" s="115">
        <v>0.0</v>
      </c>
      <c r="F9" s="112"/>
      <c r="G9" s="108">
        <f t="shared" si="1"/>
        <v>3</v>
      </c>
      <c r="H9" s="112" t="s">
        <v>64</v>
      </c>
    </row>
    <row r="10" ht="14.25" customHeight="1">
      <c r="A10" s="113"/>
      <c r="B10" s="109" t="s">
        <v>90</v>
      </c>
      <c r="C10" s="110">
        <v>2.5</v>
      </c>
      <c r="D10" s="64">
        <v>1.0</v>
      </c>
      <c r="E10" s="115">
        <v>3.0</v>
      </c>
      <c r="F10" s="112"/>
      <c r="G10" s="108">
        <f t="shared" si="1"/>
        <v>4</v>
      </c>
      <c r="H10" s="112" t="s">
        <v>64</v>
      </c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