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4"/>
    <sheet state="visible" name="Copy of Sheet1 1" sheetId="2" r:id="rId5"/>
    <sheet state="visible" name="Copy of Sheet1" sheetId="3" r:id="rId6"/>
    <sheet state="visible" name="Sheet3" sheetId="4" r:id="rId7"/>
    <sheet state="visible" name="Sheet4" sheetId="5" r:id="rId8"/>
    <sheet state="visible" name="Sheet5" sheetId="6" r:id="rId9"/>
    <sheet state="visible" name="Sheet6" sheetId="7" r:id="rId10"/>
    <sheet state="visible" name="Sheet7" sheetId="8" r:id="rId11"/>
    <sheet state="visible" name="Sheet8" sheetId="9" r:id="rId12"/>
    <sheet state="visible" name="Sheet9" sheetId="10" r:id="rId13"/>
    <sheet state="visible" name="Sheet10" sheetId="11" r:id="rId14"/>
    <sheet state="visible" name="Sheet11" sheetId="12" r:id="rId15"/>
    <sheet state="visible" name="Sheet12" sheetId="13" r:id="rId16"/>
    <sheet state="visible" name="Sheet13" sheetId="14" r:id="rId17"/>
    <sheet state="visible" name="Sheet14" sheetId="15" r:id="rId18"/>
    <sheet state="visible" name="Sheet15" sheetId="16" r:id="rId19"/>
    <sheet state="visible" name="Sheet16" sheetId="17" r:id="rId20"/>
  </sheets>
  <externalReferences>
    <externalReference r:id="rId21"/>
  </externalReferences>
  <definedNames>
    <definedName localSheetId="1" name="SIN">'Copy of Sheet1 1'!$L$5</definedName>
    <definedName name="WrapOut">Sheet1!$I$12</definedName>
    <definedName localSheetId="1" name="company">'Copy of Sheet1 1'!$C$7</definedName>
    <definedName localSheetId="2" name="name">'Copy of Sheet1'!$C$5</definedName>
    <definedName localSheetId="2" name="company">'Copy of Sheet1'!$C$7</definedName>
    <definedName localSheetId="1" name="name">'Copy of Sheet1 1'!$C$5</definedName>
    <definedName name="name">Sheet1!$C$5</definedName>
    <definedName name="total_HOURS">#REF!</definedName>
    <definedName localSheetId="2" name="set">'Copy of Sheet1'!$X$12</definedName>
    <definedName localSheetId="2" name="WrapOut">'Copy of Sheet1'!$I$12</definedName>
    <definedName name="lunch_hr">Sheet1!$D$12</definedName>
    <definedName localSheetId="1" name="set">'Copy of Sheet1 1'!$X$12</definedName>
    <definedName name="set">Sheet1!$X$12</definedName>
    <definedName name="ctyg">Sheet1!$P$5</definedName>
    <definedName name="SIN">Sheet1!$L$5</definedName>
    <definedName localSheetId="1" name="COMMUNICATIONS">'Copy of Sheet1 1'!$R$27:$Z$35</definedName>
    <definedName localSheetId="2" name="COMMUNICATIONS">'Copy of Sheet1'!$R$27:$Z$35</definedName>
    <definedName localSheetId="1" name="TIME">'Copy of Sheet1 1'!$I$12</definedName>
    <definedName localSheetId="2" name="CallIn">'Copy of Sheet1'!$C$12</definedName>
    <definedName localSheetId="2" name="rate">'Copy of Sheet1'!$W$4</definedName>
    <definedName localSheetId="2" name="lunch_hr">'Copy of Sheet1'!$D$12</definedName>
    <definedName localSheetId="2" name="GST">'Copy of Sheet1'!$L$7</definedName>
    <definedName localSheetId="1" name="rate">'Copy of Sheet1 1'!$W$4</definedName>
    <definedName localSheetId="2" name="TIME">'Copy of Sheet1'!$I$12</definedName>
    <definedName localSheetId="1" name="lunch_hr">'Copy of Sheet1 1'!$D$12</definedName>
    <definedName name="TIME">Sheet1!$I$12</definedName>
    <definedName localSheetId="1" name="CallIn">'Copy of Sheet1 1'!$C$12</definedName>
    <definedName name="company">Sheet1!$C$7</definedName>
    <definedName localSheetId="2" name="SIN">'Copy of Sheet1'!$L$5</definedName>
    <definedName name="dates">Sheet1!$A$18</definedName>
    <definedName localSheetId="2" name="dates">'Copy of Sheet1'!$A$18</definedName>
    <definedName localSheetId="1" name="WrapOut">'Copy of Sheet1 1'!$I$12</definedName>
    <definedName localSheetId="1" name="GST">'Copy of Sheet1 1'!$L$7</definedName>
    <definedName localSheetId="1" name="ctyg">'Copy of Sheet1 1'!$P$5</definedName>
    <definedName name="GST">Sheet1!$L$7</definedName>
    <definedName name="CallIn">Sheet1!$C$12</definedName>
    <definedName name="COMMUNICATIONS">Sheet1!$R$27:$Z$35</definedName>
    <definedName localSheetId="2" name="ctyg">'Copy of Sheet1'!$P$5</definedName>
    <definedName localSheetId="1" name="dates">'Copy of Sheet1 1'!$A$18</definedName>
    <definedName name="rate">Sheet1!$W$4</definedName>
  </definedNames>
  <calcPr/>
  <extLst>
    <ext uri="GoogleSheetsCustomDataVersion1">
      <go:sheetsCustomData xmlns:go="http://customooxmlschemas.google.com/" r:id="rId22" roundtripDataSignature="AMtx7mhOkkgc/5FAoAYuu7kNJJrGj0hgCw=="/>
    </ext>
  </extLst>
</workbook>
</file>

<file path=xl/sharedStrings.xml><?xml version="1.0" encoding="utf-8"?>
<sst xmlns="http://schemas.openxmlformats.org/spreadsheetml/2006/main">
  <si>
    <t>*CREW  TIME  CARD*</t>
  </si>
  <si>
    <t>SHOW TITLE</t>
  </si>
  <si>
    <t>H</t>
  </si>
  <si>
    <t>D</t>
  </si>
  <si>
    <t>W</t>
  </si>
  <si>
    <t>NAME</t>
  </si>
  <si>
    <t>PATRICK LATARIUS</t>
  </si>
  <si>
    <t>S.I.N.</t>
  </si>
  <si>
    <t>CTGY</t>
  </si>
  <si>
    <t>CC</t>
  </si>
  <si>
    <t>RATE</t>
  </si>
  <si>
    <t>CORP. NAME</t>
  </si>
  <si>
    <t>BC617503</t>
  </si>
  <si>
    <t>GST#</t>
  </si>
  <si>
    <t>UNION</t>
  </si>
  <si>
    <t xml:space="preserve">WEEK ENDING    </t>
  </si>
  <si>
    <t>DATE</t>
  </si>
  <si>
    <t xml:space="preserve">CALL </t>
  </si>
  <si>
    <t xml:space="preserve">LUNCH </t>
  </si>
  <si>
    <t>LUNCH</t>
  </si>
  <si>
    <t xml:space="preserve">  DINNER </t>
  </si>
  <si>
    <t>DINNER</t>
  </si>
  <si>
    <t xml:space="preserve">WRAP </t>
  </si>
  <si>
    <t xml:space="preserve">TOTAL </t>
  </si>
  <si>
    <t>TIME</t>
  </si>
  <si>
    <t>M</t>
  </si>
  <si>
    <t>T</t>
  </si>
  <si>
    <t>SET</t>
  </si>
  <si>
    <t>EPIS.</t>
  </si>
  <si>
    <t>IN</t>
  </si>
  <si>
    <t>OUT</t>
  </si>
  <si>
    <t>HOURS</t>
  </si>
  <si>
    <t>1.5X</t>
  </si>
  <si>
    <t>2X</t>
  </si>
  <si>
    <t>3X</t>
  </si>
  <si>
    <t>NDB</t>
  </si>
  <si>
    <t>AM</t>
  </si>
  <si>
    <t>P</t>
  </si>
  <si>
    <t>PM</t>
  </si>
  <si>
    <t>A</t>
  </si>
  <si>
    <t>NUMB.</t>
  </si>
  <si>
    <t>S</t>
  </si>
  <si>
    <t>1/2 hr</t>
  </si>
  <si>
    <t>F</t>
  </si>
  <si>
    <t xml:space="preserve">    TOTALS     </t>
  </si>
  <si>
    <t>APPROVALS</t>
  </si>
  <si>
    <t xml:space="preserve">        EQ. HOURS   </t>
  </si>
  <si>
    <t>DEPT. HEAD</t>
  </si>
  <si>
    <t>PROD. MGR.</t>
  </si>
  <si>
    <t>EMPLOYEE SIGN.</t>
  </si>
  <si>
    <t>ACCOUNTING ONLY</t>
  </si>
  <si>
    <t>CODE</t>
  </si>
  <si>
    <t>UNITS</t>
  </si>
  <si>
    <t>DESCR</t>
  </si>
  <si>
    <t>TOTALS</t>
  </si>
  <si>
    <t>PAYROLL</t>
  </si>
  <si>
    <t>COMMUNICATIONS</t>
  </si>
  <si>
    <t>REGULAR</t>
  </si>
  <si>
    <t>SUB-TOTAL</t>
  </si>
  <si>
    <t>GST</t>
  </si>
  <si>
    <t>OT 1.5X</t>
  </si>
  <si>
    <t>STAT. HOL.</t>
  </si>
  <si>
    <t>OT 2X</t>
  </si>
  <si>
    <t>VACATION</t>
  </si>
  <si>
    <t>OT 2.5X</t>
  </si>
  <si>
    <t>PENSION</t>
  </si>
  <si>
    <t>OT 3X</t>
  </si>
  <si>
    <t>KIT</t>
  </si>
  <si>
    <t>TURN A.</t>
  </si>
  <si>
    <t>CAR</t>
  </si>
  <si>
    <t>MEAL P.</t>
  </si>
  <si>
    <t>GROSS</t>
  </si>
  <si>
    <t xml:space="preserve">TESTING</t>
  </si>
  <si>
    <t xml:space="preserve">9:30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</si>
</sst>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>
    <numFmt numFmtId="164" formatCode="&quot;$&quot;#,##0.00"/>
    <numFmt numFmtId="165" formatCode="[$-409]d\-mmm"/>
    <numFmt numFmtId="166" formatCode="_(* #,##0.0_);_(* \(#,##0.0\);_(* &quot;-&quot;?_);_(@_)"/>
  </numFmts>
  <fonts>
    <font>
      <sz val="10.0"/>
      <color rgb="FF000000"/>
      <name val="Arial"/>
    </font>
    <font>
      <sz val="26.0"/>
      <color theme="1"/>
      <name val="Arial"/>
    </font>
    <font>
      <b/>
      <sz val="18.0"/>
      <color theme="1"/>
      <name val="Arial"/>
    </font>
    <font/>
    <font>
      <sz val="18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sz val="10.0"/>
      <name val="Arial"/>
    </font>
    <font>
      <b/>
      <sz val="8.0"/>
      <color theme="1"/>
      <name val="Arial"/>
    </font>
    <font>
      <sz val="9.0"/>
      <color theme="1"/>
      <name val="Arial"/>
    </font>
    <font>
      <sz val="7.0"/>
      <color theme="1"/>
      <name val="Arial"/>
    </font>
  </fonts>
  <fills>
    <fill>
      <patternFill patternType="none"/>
    </fill>
    <fill>
      <patternFill patternType="lightGray"/>
    </fill>
  </fills>
  <borders>
    <border/>
    <border>
      <bottom style="dotted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left style="medium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top style="double">
        <color rgb="FF000000"/>
      </top>
    </border>
    <border>
      <left style="medium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double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top style="double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double">
        <color rgb="FF000000"/>
      </right>
      <bottom style="medium">
        <color rgb="FF000000"/>
      </bottom>
    </border>
    <border>
      <left style="double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double">
        <color rgb="FF000000"/>
      </right>
      <top style="medium">
        <color rgb="FF000000"/>
      </top>
      <bottom style="medium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double">
        <color rgb="FF000000"/>
      </right>
      <top style="medium">
        <color rgb="FF000000"/>
      </top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double">
        <color rgb="FF000000"/>
      </righ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3" numFmtId="0" xfId="0" applyBorder="1" applyFont="1"/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left"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2" fillId="0" fontId="3" numFmtId="0" xfId="0" applyBorder="1" applyFont="1"/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3" fillId="0" fontId="5" numFmtId="164" xfId="0" applyAlignment="1" applyBorder="1" applyFont="1" applyNumberFormat="1">
      <alignment horizontal="center" shrinkToFit="0" vertical="bottom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2" fillId="0" fontId="8" numFmtId="0" xfId="0" applyAlignment="1" applyBorder="1" applyFont="1">
      <alignment horizontal="center" shrinkToFit="0" vertical="bottom" wrapText="0"/>
    </xf>
    <xf borderId="2" fillId="0" fontId="7" numFmtId="14" xfId="0" applyAlignment="1" applyBorder="1" applyFont="1" applyNumberForma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horizontal="center" shrinkToFit="0" vertical="center" wrapText="0"/>
    </xf>
    <xf borderId="10" fillId="0" fontId="6" numFmtId="0" xfId="0" applyAlignment="1" applyBorder="1" applyFont="1">
      <alignment horizontal="center" shrinkToFit="0" vertical="center" wrapText="0"/>
    </xf>
    <xf borderId="10" fillId="0" fontId="6" numFmtId="0" xfId="0" applyAlignment="1" applyBorder="1" applyFont="1">
      <alignment horizontal="center" shrinkToFit="0" vertical="bottom" wrapText="0"/>
    </xf>
    <xf borderId="11" fillId="0" fontId="6" numFmtId="0" xfId="0" applyAlignment="1" applyBorder="1" applyFont="1">
      <alignment horizontal="center" shrinkToFit="0" vertical="bottom" wrapText="0"/>
    </xf>
    <xf borderId="12" fillId="0" fontId="6" numFmtId="0" xfId="0" applyAlignment="1" applyBorder="1" applyFont="1">
      <alignment horizontal="center" shrinkToFit="0" vertical="bottom" wrapText="0"/>
    </xf>
    <xf borderId="13" fillId="0" fontId="6" numFmtId="0" xfId="0" applyAlignment="1" applyBorder="1" applyFont="1">
      <alignment horizontal="center" shrinkToFit="0" vertical="bottom" wrapText="0"/>
    </xf>
    <xf borderId="14" fillId="0" fontId="3" numFmtId="0" xfId="0" applyBorder="1" applyFont="1"/>
    <xf borderId="15" fillId="0" fontId="6" numFmtId="0" xfId="0" applyAlignment="1" applyBorder="1" applyFont="1">
      <alignment horizontal="center" shrinkToFit="0" vertical="bottom" wrapText="0"/>
    </xf>
    <xf borderId="16" fillId="0" fontId="6" numFmtId="0" xfId="0" applyAlignment="1" applyBorder="1" applyFont="1">
      <alignment horizontal="center" shrinkToFit="0" vertical="bottom" wrapText="0"/>
    </xf>
    <xf borderId="17" fillId="0" fontId="3" numFmtId="0" xfId="0" applyBorder="1" applyFont="1"/>
    <xf borderId="18" fillId="0" fontId="3" numFmtId="0" xfId="0" applyBorder="1" applyFont="1"/>
    <xf borderId="15" fillId="0" fontId="3" numFmtId="0" xfId="0" applyBorder="1" applyFont="1"/>
    <xf borderId="15" fillId="0" fontId="6" numFmtId="0" xfId="0" applyAlignment="1" applyBorder="1" applyFont="1">
      <alignment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13" fillId="0" fontId="6" numFmtId="0" xfId="0" applyAlignment="1" applyBorder="1" applyFont="1">
      <alignment horizontal="center" shrinkToFit="0" vertical="center" wrapText="0"/>
    </xf>
    <xf borderId="20" fillId="0" fontId="6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21" fillId="0" fontId="3" numFmtId="0" xfId="0" applyBorder="1" applyFont="1"/>
    <xf borderId="22" fillId="0" fontId="3" numFmtId="0" xfId="0" applyBorder="1" applyFont="1"/>
    <xf borderId="22" fillId="0" fontId="6" numFmtId="0" xfId="0" applyAlignment="1" applyBorder="1" applyFont="1">
      <alignment horizontal="center" shrinkToFit="0" vertical="bottom" wrapText="0"/>
    </xf>
    <xf borderId="23" fillId="0" fontId="6" numFmtId="0" xfId="0" applyAlignment="1" applyBorder="1" applyFont="1">
      <alignment horizontal="center" shrinkToFit="0" vertical="bottom" wrapText="0"/>
    </xf>
    <xf borderId="24" fillId="0" fontId="6" numFmtId="0" xfId="0" applyAlignment="1" applyBorder="1" applyFont="1">
      <alignment horizontal="center"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25" fillId="0" fontId="6" numFmtId="0" xfId="0" applyAlignment="1" applyBorder="1" applyFont="1">
      <alignment horizontal="center" shrinkToFit="0" vertical="bottom" wrapText="0"/>
    </xf>
    <xf borderId="26" fillId="0" fontId="6" numFmtId="0" xfId="0" applyAlignment="1" applyBorder="1" applyFont="1">
      <alignment horizontal="center" shrinkToFit="0" vertical="bottom" wrapText="0"/>
    </xf>
    <xf borderId="27" fillId="0" fontId="3" numFmtId="0" xfId="0" applyBorder="1" applyFont="1"/>
    <xf borderId="28" fillId="0" fontId="6" numFmtId="0" xfId="0" applyAlignment="1" applyBorder="1" applyFont="1">
      <alignment horizontal="center" shrinkToFit="0" vertical="bottom" wrapText="0"/>
    </xf>
    <xf borderId="29" fillId="0" fontId="6" numFmtId="0" xfId="0" applyAlignment="1" applyBorder="1" applyFont="1">
      <alignment horizontal="center" shrinkToFit="0" vertical="bottom" wrapText="0"/>
    </xf>
    <xf borderId="30" fillId="0" fontId="3" numFmtId="0" xfId="0" applyBorder="1" applyFont="1"/>
    <xf borderId="31" fillId="0" fontId="6" numFmtId="0" xfId="0" applyAlignment="1" applyBorder="1" applyFont="1">
      <alignment horizontal="center" shrinkToFit="0" vertical="bottom" wrapText="0"/>
    </xf>
    <xf borderId="32" fillId="0" fontId="5" numFmtId="165" xfId="0" applyAlignment="1" applyBorder="1" applyFont="1" applyNumberFormat="1">
      <alignment horizontal="center" shrinkToFit="0" vertical="bottom" wrapText="0"/>
    </xf>
    <xf borderId="33" fillId="0" fontId="6" numFmtId="0" xfId="0" applyAlignment="1" applyBorder="1" applyFont="1">
      <alignment horizontal="center" shrinkToFit="0" vertical="center" wrapText="0"/>
    </xf>
    <xf borderId="33" fillId="0" fontId="5" numFmtId="20" xfId="0" applyAlignment="1" applyBorder="1" applyFont="1" applyNumberFormat="1">
      <alignment horizontal="center" shrinkToFit="0" vertical="bottom" wrapText="0"/>
    </xf>
    <xf borderId="27" fillId="0" fontId="5" numFmtId="0" xfId="0" applyAlignment="1" applyBorder="1" applyFont="1">
      <alignment horizontal="center" shrinkToFit="0" vertical="bottom" wrapText="0"/>
    </xf>
    <xf borderId="28" fillId="0" fontId="5" numFmtId="0" xfId="0" applyAlignment="1" applyBorder="1" applyFont="1">
      <alignment horizontal="center" shrinkToFit="0" vertical="bottom" wrapText="0"/>
    </xf>
    <xf borderId="29" fillId="0" fontId="5" numFmtId="0" xfId="0" applyAlignment="1" applyBorder="1" applyFont="1">
      <alignment horizontal="center" shrinkToFit="0" vertical="bottom" wrapText="0"/>
    </xf>
    <xf borderId="33" fillId="0" fontId="5" numFmtId="166" xfId="0" applyAlignment="1" applyBorder="1" applyFont="1" applyNumberFormat="1">
      <alignment horizontal="center" shrinkToFit="0" vertical="bottom" wrapText="0"/>
    </xf>
    <xf borderId="34" fillId="0" fontId="5" numFmtId="166" xfId="0" applyAlignment="1" applyBorder="1" applyFont="1" applyNumberFormat="1">
      <alignment horizontal="center" shrinkToFit="0" vertical="bottom" wrapText="0"/>
    </xf>
    <xf borderId="28" fillId="0" fontId="5" numFmtId="166" xfId="0" applyAlignment="1" applyBorder="1" applyFont="1" applyNumberFormat="1">
      <alignment horizontal="center" shrinkToFit="0" vertical="bottom" wrapText="0"/>
    </xf>
    <xf borderId="29" fillId="0" fontId="5" numFmtId="166" xfId="0" applyAlignment="1" applyBorder="1" applyFont="1" applyNumberFormat="1">
      <alignment horizontal="center" shrinkToFit="0" vertical="center" wrapText="0"/>
    </xf>
    <xf borderId="28" fillId="0" fontId="5" numFmtId="166" xfId="0" applyAlignment="1" applyBorder="1" applyFont="1" applyNumberFormat="1">
      <alignment horizontal="center" shrinkToFit="0" vertical="center" wrapText="0"/>
    </xf>
    <xf borderId="26" fillId="0" fontId="5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shrinkToFit="0" vertical="bottom" wrapText="0"/>
    </xf>
    <xf borderId="27" fillId="0" fontId="5" numFmtId="0" xfId="0" applyAlignment="1" applyBorder="1" applyFont="1">
      <alignment shrinkToFit="0" vertical="bottom" wrapText="0"/>
    </xf>
    <xf borderId="35" fillId="0" fontId="5" numFmtId="0" xfId="0" applyAlignment="1" applyBorder="1" applyFont="1">
      <alignment shrinkToFit="0" vertical="bottom" wrapText="0"/>
    </xf>
    <xf borderId="32" fillId="0" fontId="5" numFmtId="165" xfId="0" applyAlignment="1" applyBorder="1" applyFont="1" applyNumberFormat="1">
      <alignment horizontal="center" shrinkToFit="0" vertical="center" wrapText="0"/>
    </xf>
    <xf borderId="33" fillId="0" fontId="5" numFmtId="20" xfId="0" applyAlignment="1" applyBorder="1" applyFont="1" applyNumberFormat="1">
      <alignment horizontal="center" shrinkToFit="0" vertical="center" wrapText="0"/>
    </xf>
    <xf borderId="27" fillId="0" fontId="5" numFmtId="0" xfId="0" applyAlignment="1" applyBorder="1" applyFont="1">
      <alignment horizontal="center" shrinkToFit="0" vertical="center" wrapText="0"/>
    </xf>
    <xf borderId="28" fillId="0" fontId="9" numFmtId="0" xfId="0" applyAlignment="1" applyBorder="1" applyFont="1">
      <alignment horizontal="center" shrinkToFit="0" vertical="center" wrapText="0"/>
    </xf>
    <xf borderId="29" fillId="0" fontId="5" numFmtId="0" xfId="0" applyAlignment="1" applyBorder="1" applyFont="1">
      <alignment horizontal="center" shrinkToFit="0" vertical="center" wrapText="0"/>
    </xf>
    <xf borderId="33" fillId="0" fontId="5" numFmtId="166" xfId="0" applyAlignment="1" applyBorder="1" applyFont="1" applyNumberFormat="1">
      <alignment horizontal="center" shrinkToFit="0" vertical="center" wrapText="0"/>
    </xf>
    <xf borderId="34" fillId="0" fontId="5" numFmtId="166" xfId="0" applyAlignment="1" applyBorder="1" applyFont="1" applyNumberFormat="1">
      <alignment horizontal="center" shrinkToFit="0" vertical="center" wrapText="0"/>
    </xf>
    <xf borderId="26" fillId="0" fontId="5" numFmtId="0" xfId="0" applyAlignment="1" applyBorder="1" applyFont="1">
      <alignment horizontal="left" shrinkToFit="0" vertical="center" wrapText="0"/>
    </xf>
    <xf borderId="26" fillId="0" fontId="5" numFmtId="0" xfId="0" applyAlignment="1" applyBorder="1" applyFont="1">
      <alignment horizontal="center" shrinkToFit="0" vertical="bottom" wrapText="0"/>
    </xf>
    <xf borderId="6" fillId="0" fontId="5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shrinkToFit="0" vertical="bottom" wrapText="0"/>
    </xf>
    <xf borderId="36" fillId="0" fontId="5" numFmtId="165" xfId="0" applyAlignment="1" applyBorder="1" applyFont="1" applyNumberFormat="1">
      <alignment horizontal="center" shrinkToFit="0" vertical="center" wrapText="0"/>
    </xf>
    <xf borderId="37" fillId="0" fontId="6" numFmtId="0" xfId="0" applyAlignment="1" applyBorder="1" applyFont="1">
      <alignment horizontal="center" shrinkToFit="0" vertical="center" wrapText="0"/>
    </xf>
    <xf borderId="37" fillId="0" fontId="5" numFmtId="20" xfId="0" applyAlignment="1" applyBorder="1" applyFont="1" applyNumberFormat="1">
      <alignment horizontal="center" shrinkToFit="0" vertical="center" wrapText="0"/>
    </xf>
    <xf borderId="38" fillId="0" fontId="5" numFmtId="0" xfId="0" applyAlignment="1" applyBorder="1" applyFont="1">
      <alignment horizontal="center" shrinkToFit="0" vertical="center" wrapText="0"/>
    </xf>
    <xf borderId="39" fillId="0" fontId="9" numFmtId="0" xfId="0" applyAlignment="1" applyBorder="1" applyFont="1">
      <alignment horizontal="center" shrinkToFit="0" vertical="center" wrapText="0"/>
    </xf>
    <xf borderId="40" fillId="0" fontId="5" numFmtId="0" xfId="0" applyAlignment="1" applyBorder="1" applyFont="1">
      <alignment horizontal="center" shrinkToFit="0" vertical="center" wrapText="0"/>
    </xf>
    <xf borderId="38" fillId="0" fontId="3" numFmtId="0" xfId="0" applyBorder="1" applyFont="1"/>
    <xf borderId="37" fillId="0" fontId="5" numFmtId="166" xfId="0" applyAlignment="1" applyBorder="1" applyFont="1" applyNumberFormat="1">
      <alignment horizontal="center" shrinkToFit="0" vertical="center" wrapText="0"/>
    </xf>
    <xf borderId="41" fillId="0" fontId="5" numFmtId="166" xfId="0" applyAlignment="1" applyBorder="1" applyFont="1" applyNumberFormat="1">
      <alignment horizontal="center" shrinkToFit="0" vertical="center" wrapText="0"/>
    </xf>
    <xf borderId="39" fillId="0" fontId="5" numFmtId="166" xfId="0" applyAlignment="1" applyBorder="1" applyFont="1" applyNumberFormat="1">
      <alignment horizontal="center" shrinkToFit="0" vertical="center" wrapText="0"/>
    </xf>
    <xf borderId="40" fillId="0" fontId="5" numFmtId="166" xfId="0" applyAlignment="1" applyBorder="1" applyFont="1" applyNumberFormat="1">
      <alignment horizontal="center" shrinkToFit="0" vertical="center" wrapText="0"/>
    </xf>
    <xf borderId="42" fillId="0" fontId="5" numFmtId="0" xfId="0" applyAlignment="1" applyBorder="1" applyFont="1">
      <alignment horizontal="left" shrinkToFit="0" vertical="center" wrapText="0"/>
    </xf>
    <xf borderId="43" fillId="0" fontId="3" numFmtId="0" xfId="0" applyBorder="1" applyFont="1"/>
    <xf borderId="42" fillId="0" fontId="5" numFmtId="0" xfId="0" applyAlignment="1" applyBorder="1" applyFont="1">
      <alignment horizontal="center" shrinkToFit="0" vertical="bottom" wrapText="0"/>
    </xf>
    <xf borderId="38" fillId="0" fontId="5" numFmtId="0" xfId="0" applyAlignment="1" applyBorder="1" applyFont="1">
      <alignment horizontal="center" shrinkToFit="0" vertical="bottom" wrapText="0"/>
    </xf>
    <xf borderId="40" fillId="0" fontId="5" numFmtId="0" xfId="0" applyAlignment="1" applyBorder="1" applyFont="1">
      <alignment horizontal="center" shrinkToFit="0" vertical="bottom" wrapText="0"/>
    </xf>
    <xf borderId="38" fillId="0" fontId="5" numFmtId="0" xfId="0" applyAlignment="1" applyBorder="1" applyFont="1">
      <alignment shrinkToFit="0" vertical="bottom" wrapText="0"/>
    </xf>
    <xf borderId="44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right" shrinkToFit="0" vertical="center" wrapText="0"/>
    </xf>
    <xf borderId="45" fillId="0" fontId="5" numFmtId="166" xfId="0" applyAlignment="1" applyBorder="1" applyFont="1" applyNumberFormat="1">
      <alignment horizontal="center" shrinkToFit="0" vertical="center" wrapText="0"/>
    </xf>
    <xf borderId="46" fillId="0" fontId="5" numFmtId="166" xfId="0" applyAlignment="1" applyBorder="1" applyFont="1" applyNumberFormat="1">
      <alignment horizontal="center" shrinkToFit="0" vertical="center" wrapText="0"/>
    </xf>
    <xf borderId="47" fillId="0" fontId="3" numFmtId="0" xfId="0" applyBorder="1" applyFont="1"/>
    <xf borderId="0" fillId="0" fontId="5" numFmtId="166" xfId="0" applyAlignment="1" applyFont="1" applyNumberFormat="1">
      <alignment horizontal="center" shrinkToFit="0" vertical="center" wrapText="0"/>
    </xf>
    <xf borderId="46" fillId="0" fontId="5" numFmtId="0" xfId="0" applyAlignment="1" applyBorder="1" applyFont="1">
      <alignment horizontal="center" shrinkToFit="0" vertical="center" wrapText="0"/>
    </xf>
    <xf borderId="46" fillId="0" fontId="5" numFmtId="0" xfId="0" applyAlignment="1" applyBorder="1" applyFont="1">
      <alignment horizontal="center" shrinkToFit="0" vertical="bottom" wrapText="0"/>
    </xf>
    <xf borderId="47" fillId="0" fontId="5" numFmtId="0" xfId="0" applyAlignment="1" applyBorder="1" applyFont="1">
      <alignment horizontal="center" shrinkToFit="0" vertical="bottom" wrapText="0"/>
    </xf>
    <xf borderId="47" fillId="0" fontId="5" numFmtId="0" xfId="0" applyAlignment="1" applyBorder="1" applyFont="1">
      <alignment shrinkToFit="0" vertical="bottom" wrapText="0"/>
    </xf>
    <xf borderId="48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49" fillId="0" fontId="7" numFmtId="0" xfId="0" applyAlignment="1" applyBorder="1" applyFont="1">
      <alignment horizontal="center" shrinkToFit="0" vertical="center" wrapText="0"/>
    </xf>
    <xf borderId="50" fillId="0" fontId="3" numFmtId="0" xfId="0" applyBorder="1" applyFont="1"/>
    <xf borderId="51" fillId="0" fontId="3" numFmtId="0" xfId="0" applyBorder="1" applyFont="1"/>
    <xf borderId="52" fillId="0" fontId="5" numFmtId="166" xfId="0" applyAlignment="1" applyBorder="1" applyFont="1" applyNumberFormat="1">
      <alignment horizontal="center" shrinkToFit="0" vertical="center" wrapText="0"/>
    </xf>
    <xf borderId="53" fillId="0" fontId="5" numFmtId="166" xfId="0" applyAlignment="1" applyBorder="1" applyFont="1" applyNumberFormat="1">
      <alignment horizontal="center" shrinkToFit="0" vertical="center" wrapText="0"/>
    </xf>
    <xf borderId="54" fillId="0" fontId="3" numFmtId="0" xfId="0" applyBorder="1" applyFont="1"/>
    <xf borderId="55" fillId="0" fontId="11" numFmtId="0" xfId="0" applyAlignment="1" applyBorder="1" applyFont="1">
      <alignment horizontal="center" shrinkToFit="0" vertical="bottom" wrapText="0"/>
    </xf>
    <xf borderId="56" fillId="0" fontId="3" numFmtId="0" xfId="0" applyBorder="1" applyFont="1"/>
    <xf borderId="36" fillId="0" fontId="11" numFmtId="0" xfId="0" applyAlignment="1" applyBorder="1" applyFont="1">
      <alignment horizontal="center" shrinkToFit="0" vertical="bottom" wrapText="0"/>
    </xf>
    <xf borderId="42" fillId="0" fontId="3" numFmtId="0" xfId="0" applyBorder="1" applyFont="1"/>
    <xf borderId="57" fillId="0" fontId="3" numFmtId="0" xfId="0" applyBorder="1" applyFont="1"/>
    <xf borderId="49" fillId="0" fontId="6" numFmtId="0" xfId="0" applyAlignment="1" applyBorder="1" applyFont="1">
      <alignment horizontal="center" shrinkToFit="0" vertical="center" wrapText="0"/>
    </xf>
    <xf borderId="58" fillId="0" fontId="3" numFmtId="0" xfId="0" applyBorder="1" applyFont="1"/>
    <xf borderId="59" fillId="0" fontId="6" numFmtId="0" xfId="0" applyAlignment="1" applyBorder="1" applyFont="1">
      <alignment horizontal="center" shrinkToFit="0" vertical="center" wrapText="0"/>
    </xf>
    <xf borderId="60" fillId="0" fontId="6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55" fillId="0" fontId="6" numFmtId="0" xfId="0" applyAlignment="1" applyBorder="1" applyFont="1">
      <alignment horizontal="center" shrinkToFit="0" vertical="bottom" wrapText="0"/>
    </xf>
    <xf borderId="6" fillId="0" fontId="12" numFmtId="0" xfId="0" applyAlignment="1" applyBorder="1" applyFont="1">
      <alignment horizontal="center" shrinkToFit="0" vertical="center" wrapText="0"/>
    </xf>
    <xf borderId="55" fillId="0" fontId="12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center" shrinkToFit="0" vertical="bottom" wrapText="0"/>
    </xf>
    <xf borderId="61" fillId="0" fontId="3" numFmtId="0" xfId="0" applyBorder="1" applyFont="1"/>
    <xf borderId="62" fillId="0" fontId="6" numFmtId="0" xfId="0" applyAlignment="1" applyBorder="1" applyFont="1">
      <alignment horizontal="left" shrinkToFit="0" vertical="center" wrapText="0"/>
    </xf>
    <xf borderId="63" fillId="0" fontId="6" numFmtId="0" xfId="0" applyAlignment="1" applyBorder="1" applyFont="1">
      <alignment horizontal="center" shrinkToFit="0" vertical="center" wrapText="0"/>
    </xf>
    <xf borderId="64" fillId="0" fontId="3" numFmtId="0" xfId="0" applyBorder="1" applyFont="1"/>
    <xf borderId="65" fillId="0" fontId="10" numFmtId="0" xfId="0" applyAlignment="1" applyBorder="1" applyFont="1">
      <alignment horizontal="left" shrinkToFit="0" vertical="bottom" wrapText="0"/>
    </xf>
    <xf borderId="66" fillId="0" fontId="3" numFmtId="0" xfId="0" applyBorder="1" applyFont="1"/>
    <xf borderId="67" fillId="0" fontId="3" numFmtId="0" xfId="0" applyBorder="1" applyFont="1"/>
    <xf borderId="32" fillId="0" fontId="6" numFmtId="0" xfId="0" applyAlignment="1" applyBorder="1" applyFont="1">
      <alignment horizontal="center" shrinkToFit="0" vertical="bottom" wrapText="0"/>
    </xf>
    <xf borderId="29" fillId="0" fontId="12" numFmtId="0" xfId="0" applyAlignment="1" applyBorder="1" applyFont="1">
      <alignment horizontal="center" shrinkToFit="0" vertical="center" wrapText="0"/>
    </xf>
    <xf borderId="68" fillId="0" fontId="3" numFmtId="0" xfId="0" applyBorder="1" applyFont="1"/>
    <xf borderId="32" fillId="0" fontId="12" numFmtId="0" xfId="0" applyAlignment="1" applyBorder="1" applyFont="1">
      <alignment horizontal="left" shrinkToFit="0" vertical="center" wrapText="0"/>
    </xf>
    <xf borderId="69" fillId="0" fontId="6" numFmtId="0" xfId="0" applyAlignment="1" applyBorder="1" applyFont="1">
      <alignment horizontal="center" shrinkToFit="0" vertical="center" wrapText="0"/>
    </xf>
    <xf borderId="69" fillId="0" fontId="3" numFmtId="0" xfId="0" applyBorder="1" applyFont="1"/>
    <xf borderId="70" fillId="0" fontId="3" numFmtId="0" xfId="0" applyBorder="1" applyFont="1"/>
    <xf borderId="71" fillId="0" fontId="10" numFmtId="0" xfId="0" applyAlignment="1" applyBorder="1" applyFont="1">
      <alignment horizontal="left" shrinkToFit="0" vertical="bottom" wrapText="0"/>
    </xf>
    <xf borderId="72" fillId="0" fontId="3" numFmtId="0" xfId="0" applyBorder="1" applyFont="1"/>
    <xf borderId="73" fillId="0" fontId="3" numFmtId="0" xfId="0" applyBorder="1" applyFont="1"/>
    <xf borderId="74" fillId="0" fontId="3" numFmtId="0" xfId="0" applyBorder="1" applyFont="1"/>
    <xf borderId="72" fillId="0" fontId="10" numFmtId="0" xfId="0" applyAlignment="1" applyBorder="1" applyFont="1">
      <alignment horizontal="left" shrinkToFit="0" vertical="bottom" wrapText="0"/>
    </xf>
    <xf borderId="73" fillId="0" fontId="10" numFmtId="0" xfId="0" applyAlignment="1" applyBorder="1" applyFont="1">
      <alignment horizontal="left" shrinkToFit="0" vertical="bottom" wrapText="0"/>
    </xf>
    <xf borderId="2" fillId="0" fontId="6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left" shrinkToFit="0" vertical="bottom" wrapText="0"/>
    </xf>
    <xf borderId="26" fillId="0" fontId="10" numFmtId="0" xfId="0" applyAlignment="1" applyBorder="1" applyFont="1">
      <alignment horizontal="left" shrinkToFit="0" vertical="bottom" wrapText="0"/>
    </xf>
    <xf borderId="68" fillId="0" fontId="10" numFmtId="0" xfId="0" applyAlignment="1" applyBorder="1" applyFont="1">
      <alignment horizontal="left" shrinkToFit="0" vertical="bottom" wrapText="0"/>
    </xf>
    <xf borderId="26" fillId="0" fontId="6" numFmtId="0" xfId="0" applyAlignment="1" applyBorder="1" applyFont="1">
      <alignment horizontal="center" shrinkToFit="0" vertical="center" wrapText="0"/>
    </xf>
    <xf borderId="26" fillId="0" fontId="3" numFmtId="0" xfId="0" applyBorder="1" applyFont="1"/>
    <xf borderId="75" fillId="0" fontId="6" numFmtId="0" xfId="0" applyAlignment="1" applyBorder="1" applyFont="1">
      <alignment horizontal="center" shrinkToFit="0" vertical="bottom" wrapText="0"/>
    </xf>
    <xf borderId="76" fillId="0" fontId="3" numFmtId="0" xfId="0" applyBorder="1" applyFont="1"/>
    <xf borderId="36" fillId="0" fontId="6" numFmtId="0" xfId="0" applyAlignment="1" applyBorder="1" applyFont="1">
      <alignment horizontal="center" shrinkToFit="0" vertical="bottom" wrapText="0"/>
    </xf>
    <xf borderId="39" fillId="0" fontId="6" numFmtId="0" xfId="0" applyAlignment="1" applyBorder="1" applyFont="1">
      <alignment horizontal="center" shrinkToFit="0" vertical="bottom" wrapText="0"/>
    </xf>
    <xf borderId="40" fillId="0" fontId="6" numFmtId="0" xfId="0" applyAlignment="1" applyBorder="1" applyFont="1">
      <alignment horizontal="center" shrinkToFit="0" vertical="bottom" wrapText="0"/>
    </xf>
    <xf borderId="36" fillId="0" fontId="10" numFmtId="0" xfId="0" applyAlignment="1" applyBorder="1" applyFont="1">
      <alignment horizontal="left" shrinkToFit="0" vertical="center" wrapText="0"/>
    </xf>
    <xf borderId="77" fillId="0" fontId="6" numFmtId="0" xfId="0" applyAlignment="1" applyBorder="1" applyFont="1">
      <alignment horizontal="center" shrinkToFit="0" vertical="bottom" wrapText="0"/>
    </xf>
    <xf borderId="78" fillId="0" fontId="3" numFmtId="0" xfId="0" applyBorder="1" applyFont="1"/>
    <xf borderId="42" fillId="0" fontId="6" numFmtId="0" xfId="0" applyAlignment="1" applyBorder="1" applyFont="1">
      <alignment horizontal="center" shrinkToFit="0" vertical="bottom" wrapText="0"/>
    </xf>
    <xf borderId="36" fillId="0" fontId="10" numFmtId="0" xfId="0" applyAlignment="1" applyBorder="1" applyFont="1">
      <alignment horizontal="left" shrinkToFit="0" vertical="bottom" wrapText="0"/>
    </xf>
    <xf borderId="28" fillId="0" fontId="5" numFmtId="0" xfId="0" applyAlignment="1" applyBorder="1" applyFont="1">
      <alignment horizontal="center" shrinkToFit="0" vertical="center" wrapText="0"/>
    </xf>
    <xf borderId="39" fillId="0" fontId="5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externalLink" Target="externalLinks/externalLink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38100</xdr:colOff>
      <xdr:row>0</xdr:row>
      <xdr:rowOff>114300</xdr:rowOff>
    </xdr:from>
    <xdr:ext cx="1190625" cy="581025"/>
    <xdr:sp>
      <xdr:nvSpPr>
        <xdr:cNvPr id="3" name="Shape 3"/>
        <xdr:cNvSpPr/>
      </xdr:nvSpPr>
      <xdr:spPr>
        <a:xfrm>
          <a:off x="4755450" y="3494250"/>
          <a:ext cx="1181100" cy="571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SUITE 250 4259 CANADA WAY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BURNABY BRITISH COLUMBIA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CANADA V5G 1H1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TEL:  (604)  437-6363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FAX:  (604)  437-6362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0</xdr:row>
      <xdr:rowOff>114300</xdr:rowOff>
    </xdr:from>
    <xdr:ext cx="1209675" cy="571500"/>
    <xdr:sp>
      <xdr:nvSpPr>
        <xdr:cNvPr id="4" name="Shape 4"/>
        <xdr:cNvSpPr/>
      </xdr:nvSpPr>
      <xdr:spPr>
        <a:xfrm>
          <a:off x="4745925" y="3499013"/>
          <a:ext cx="1200150" cy="5619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65 HEWARD AVE. BLDG. B #216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TORONTO, ONTARIO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CANADA M4M 2T5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TEL:  (416)  406-2768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FAX:  (416)  406-2722</a:t>
          </a:r>
          <a:endParaRPr sz="1400"/>
        </a:p>
      </xdr:txBody>
    </xdr:sp>
    <xdr:clientData fLocksWithSheet="0"/>
  </xdr:oneCellAnchor>
  <xdr:oneCellAnchor>
    <xdr:from>
      <xdr:col>0</xdr:col>
      <xdr:colOff>19050</xdr:colOff>
      <xdr:row>0</xdr:row>
      <xdr:rowOff>142875</xdr:rowOff>
    </xdr:from>
    <xdr:ext cx="3362325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38100</xdr:colOff>
      <xdr:row>0</xdr:row>
      <xdr:rowOff>114300</xdr:rowOff>
    </xdr:from>
    <xdr:ext cx="1190625" cy="581025"/>
    <xdr:sp>
      <xdr:nvSpPr>
        <xdr:cNvPr id="3" name="Shape 3"/>
        <xdr:cNvSpPr/>
      </xdr:nvSpPr>
      <xdr:spPr>
        <a:xfrm>
          <a:off x="4755450" y="3494250"/>
          <a:ext cx="1181100" cy="571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SUITE 250 4259 CANADA WAY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BURNABY BRITISH COLUMBIA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CANADA V5G 1H1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TEL:  (604)  437-6363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FAX:  (604)  437-6362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0</xdr:row>
      <xdr:rowOff>114300</xdr:rowOff>
    </xdr:from>
    <xdr:ext cx="1209675" cy="571500"/>
    <xdr:sp>
      <xdr:nvSpPr>
        <xdr:cNvPr id="4" name="Shape 4"/>
        <xdr:cNvSpPr/>
      </xdr:nvSpPr>
      <xdr:spPr>
        <a:xfrm>
          <a:off x="4745925" y="3499013"/>
          <a:ext cx="1200150" cy="5619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65 HEWARD AVE. BLDG. B #216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TORONTO, ONTARIO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CANADA M4M 2T5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TEL:  (416)  406-2768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FAX:  (416)  406-2722</a:t>
          </a:r>
          <a:endParaRPr sz="1400"/>
        </a:p>
      </xdr:txBody>
    </xdr:sp>
    <xdr:clientData fLocksWithSheet="0"/>
  </xdr:oneCellAnchor>
  <xdr:oneCellAnchor>
    <xdr:from>
      <xdr:col>0</xdr:col>
      <xdr:colOff>19050</xdr:colOff>
      <xdr:row>0</xdr:row>
      <xdr:rowOff>142875</xdr:rowOff>
    </xdr:from>
    <xdr:ext cx="3362325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38100</xdr:colOff>
      <xdr:row>0</xdr:row>
      <xdr:rowOff>114300</xdr:rowOff>
    </xdr:from>
    <xdr:ext cx="1190625" cy="581025"/>
    <xdr:sp>
      <xdr:nvSpPr>
        <xdr:cNvPr id="3" name="Shape 3"/>
        <xdr:cNvSpPr/>
      </xdr:nvSpPr>
      <xdr:spPr>
        <a:xfrm>
          <a:off x="4755450" y="3494250"/>
          <a:ext cx="1181100" cy="571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SUITE 250 4259 CANADA WAY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BURNABY BRITISH COLUMBIA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CANADA V5G 1H1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TEL:  (604)  437-6363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FAX:  (604)  437-6362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0</xdr:row>
      <xdr:rowOff>114300</xdr:rowOff>
    </xdr:from>
    <xdr:ext cx="1209675" cy="571500"/>
    <xdr:sp>
      <xdr:nvSpPr>
        <xdr:cNvPr id="4" name="Shape 4"/>
        <xdr:cNvSpPr/>
      </xdr:nvSpPr>
      <xdr:spPr>
        <a:xfrm>
          <a:off x="4745925" y="3499013"/>
          <a:ext cx="1200150" cy="5619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65 HEWARD AVE. BLDG. B #216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TORONTO, ONTARIO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CANADA M4M 2T5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TEL:  (416)  406-2768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600" u="none" strike="noStrike">
              <a:latin typeface="Arial"/>
              <a:ea typeface="Arial"/>
              <a:cs typeface="Arial"/>
              <a:sym typeface="Arial"/>
            </a:rPr>
            <a:t>FAX:  (416)  406-2722</a:t>
          </a:r>
          <a:endParaRPr sz="1400"/>
        </a:p>
      </xdr:txBody>
    </xdr:sp>
    <xdr:clientData fLocksWithSheet="0"/>
  </xdr:oneCellAnchor>
  <xdr:oneCellAnchor>
    <xdr:from>
      <xdr:col>0</xdr:col>
      <xdr:colOff>19050</xdr:colOff>
      <xdr:row>0</xdr:row>
      <xdr:rowOff>142875</xdr:rowOff>
    </xdr:from>
    <xdr:ext cx="3362325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setup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TUP.XLS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71"/>
    <col customWidth="1" min="2" max="2" width="3.71"/>
    <col customWidth="1" min="3" max="3" width="8.43"/>
    <col customWidth="1" min="4" max="4" width="6.43"/>
    <col customWidth="1" min="5" max="5" width="5.71"/>
    <col customWidth="1" min="6" max="6" width="4.0"/>
    <col customWidth="1" min="7" max="7" width="3.14"/>
    <col customWidth="1" min="8" max="8" width="6.43"/>
    <col customWidth="1" min="9" max="9" width="8.43"/>
    <col customWidth="1" min="10" max="10" width="6.71"/>
    <col customWidth="1" min="11" max="11" width="1.86"/>
    <col customWidth="1" min="12" max="12" width="5.71"/>
    <col customWidth="1" min="13" max="13" width="7.71"/>
    <col customWidth="1" min="14" max="14" width="4.14"/>
    <col customWidth="1" min="15" max="15" width="3.71"/>
    <col customWidth="1" min="16" max="16" width="6.86"/>
    <col customWidth="1" min="17" max="17" width="1.71"/>
    <col customWidth="1" min="18" max="18" width="5.71"/>
    <col customWidth="1" min="19" max="19" width="3.86"/>
    <col customWidth="1" min="20" max="21" width="1.29"/>
    <col customWidth="1" min="22" max="22" width="4.0"/>
    <col customWidth="1" min="23" max="23" width="4.29"/>
    <col customWidth="1" min="24" max="24" width="2.71"/>
    <col customWidth="1" min="25" max="25" width="4.14"/>
    <col customWidth="1" min="26" max="26" width="7.0"/>
    <col customWidth="1" min="27" max="27" width="10.0"/>
  </cols>
  <sheetData>
    <row r="1" ht="32.25" customHeight="1">
      <c r="A1" s="1"/>
      <c r="B1" s="1"/>
      <c r="C1" s="1"/>
      <c r="D1" s="1"/>
      <c r="E1" s="1"/>
      <c r="F1" s="1"/>
      <c r="G1" s="1"/>
      <c r="H1" s="1"/>
      <c r="I1" s="2"/>
      <c r="J1" t="s" s="3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>
      <c r="A3" t="s" s="8">
        <v>1</v>
      </c>
      <c r="C3" s="9">
        <f>'[1]SETUP.XLS'!$B$4</f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6"/>
      <c r="O3" s="6"/>
      <c r="P3" s="6"/>
      <c r="Q3" s="6"/>
      <c r="R3" s="6"/>
      <c r="S3" s="6"/>
      <c r="T3" s="6"/>
      <c r="U3" s="6"/>
      <c r="V3" s="11"/>
      <c r="X3" t="s" s="8">
        <v>2</v>
      </c>
      <c r="Y3" t="s" s="12">
        <v>3</v>
      </c>
      <c r="Z3" t="s" s="11">
        <v>4</v>
      </c>
    </row>
    <row r="4" ht="6.0" customHeight="1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3">
        <v>999</v>
      </c>
      <c r="X4" s="14">
        <v>999</v>
      </c>
      <c r="Y4" s="14">
        <v>999</v>
      </c>
      <c r="Z4" s="15">
        <v>999</v>
      </c>
    </row>
    <row r="5" ht="13.5" customHeight="1">
      <c r="A5" t="s" s="8">
        <v>5</v>
      </c>
      <c r="C5" t="s" s="9">
        <v>6</v>
      </c>
      <c r="D5" s="10"/>
      <c r="E5" s="10"/>
      <c r="F5" s="10"/>
      <c r="G5" s="10"/>
      <c r="H5" s="10"/>
      <c r="I5" s="10"/>
      <c r="J5" t="s" s="11">
        <v>7</v>
      </c>
      <c r="K5" s="11"/>
      <c r="L5" s="9">
        <v>617503</v>
      </c>
      <c r="M5" s="10"/>
      <c r="N5" t="s" s="11">
        <v>8</v>
      </c>
      <c r="P5" t="s" s="9">
        <v>9</v>
      </c>
      <c r="Q5" s="10"/>
      <c r="R5" s="10"/>
      <c r="S5" s="6"/>
      <c r="T5" t="s" s="11">
        <v>10</v>
      </c>
      <c r="W5" s="16">
        <v>999</v>
      </c>
      <c r="X5" s="10">
        <v>999</v>
      </c>
      <c r="Y5" s="10">
        <v>999</v>
      </c>
      <c r="Z5" s="17">
        <v>999</v>
      </c>
    </row>
    <row r="6" ht="6.0" customHeight="1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>
      <c r="A7" t="s" s="8">
        <v>11</v>
      </c>
      <c r="C7" t="s" s="9">
        <v>12</v>
      </c>
      <c r="D7" s="10"/>
      <c r="E7" s="10"/>
      <c r="F7" s="10"/>
      <c r="G7" s="10"/>
      <c r="H7" s="10"/>
      <c r="I7" s="10"/>
      <c r="J7" t="s" s="11">
        <v>13</v>
      </c>
      <c r="K7" s="11"/>
      <c r="L7" s="9">
        <v>889133419</v>
      </c>
      <c r="M7" s="10"/>
      <c r="N7" t="s" s="11">
        <v>14</v>
      </c>
      <c r="P7" s="18"/>
      <c r="Q7" s="10"/>
      <c r="R7" s="10"/>
      <c r="S7" s="6"/>
      <c r="T7" t="s" s="11">
        <v>15</v>
      </c>
      <c r="Y7" s="19">
        <f>'[1]SETUP.XLS'!$B$5</f>
      </c>
      <c r="Z7" s="10"/>
    </row>
    <row r="8" ht="6.0" customHeight="1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>
      <c r="A9" s="6"/>
      <c r="B9" s="20"/>
      <c r="C9" s="21"/>
      <c r="D9" s="6"/>
      <c r="E9" s="6"/>
      <c r="F9" s="6"/>
      <c r="G9" s="6"/>
      <c r="H9" s="6"/>
      <c r="I9" s="21"/>
      <c r="J9" s="21"/>
      <c r="K9" s="21"/>
      <c r="L9" s="21"/>
      <c r="M9" s="21"/>
      <c r="N9" s="21"/>
      <c r="O9" s="21"/>
      <c r="P9" s="21"/>
      <c r="Q9" s="21"/>
      <c r="R9" s="21"/>
      <c r="S9" s="6"/>
      <c r="T9" s="6"/>
      <c r="U9" s="6"/>
      <c r="W9" s="22"/>
      <c r="X9" s="22"/>
      <c r="Y9" s="21"/>
    </row>
    <row r="10" ht="13.5" customHeight="1">
      <c r="A10" t="s" s="23">
        <v>16</v>
      </c>
      <c r="B10" t="s" s="24">
        <v>3</v>
      </c>
      <c r="C10" t="s" s="25">
        <v>17</v>
      </c>
      <c r="D10" t="s" s="26">
        <v>18</v>
      </c>
      <c r="E10" t="s" s="27">
        <v>19</v>
      </c>
      <c r="F10" t="s" s="28">
        <v>20</v>
      </c>
      <c r="G10" s="29"/>
      <c r="H10" t="s" s="30">
        <v>21</v>
      </c>
      <c r="I10" t="s" s="25">
        <v>22</v>
      </c>
      <c r="J10" t="s" s="25">
        <v>23</v>
      </c>
      <c r="K10" t="s" s="31">
        <v>24</v>
      </c>
      <c r="L10" s="32"/>
      <c r="M10" s="32"/>
      <c r="N10" s="32"/>
      <c r="O10" s="32"/>
      <c r="P10" s="32"/>
      <c r="Q10" s="32"/>
      <c r="R10" s="33"/>
      <c r="S10" s="30"/>
      <c r="T10" t="s" s="30">
        <v>25</v>
      </c>
      <c r="U10" s="34"/>
      <c r="V10" s="35"/>
      <c r="W10" t="s" s="36">
        <v>26</v>
      </c>
      <c r="X10" t="s" s="37">
        <v>27</v>
      </c>
      <c r="Y10" s="29"/>
      <c r="Z10" t="s" s="38">
        <v>28</v>
      </c>
      <c r="AA10" s="39"/>
    </row>
    <row r="11" ht="13.5" customHeight="1">
      <c r="A11" s="40"/>
      <c r="B11" s="41"/>
      <c r="C11" t="s" s="42">
        <v>24</v>
      </c>
      <c r="D11" t="s" s="43">
        <v>29</v>
      </c>
      <c r="E11" t="s" s="44">
        <v>30</v>
      </c>
      <c r="F11" t="s" s="45">
        <v>29</v>
      </c>
      <c r="G11" s="17"/>
      <c r="H11" t="s" s="7">
        <v>30</v>
      </c>
      <c r="I11" t="s" s="42">
        <v>24</v>
      </c>
      <c r="J11" t="s" s="46">
        <v>31</v>
      </c>
      <c r="K11" s="47">
        <v>1</v>
      </c>
      <c r="L11" s="48"/>
      <c r="M11" t="s" s="49">
        <v>32</v>
      </c>
      <c r="N11" t="s" s="50">
        <v>33</v>
      </c>
      <c r="O11" s="48"/>
      <c r="P11" t="s" s="49">
        <v>34</v>
      </c>
      <c r="Q11" t="s" s="50">
        <v>35</v>
      </c>
      <c r="R11" s="51"/>
      <c r="S11" t="s" s="7">
        <v>36</v>
      </c>
      <c r="T11" t="s" s="7">
        <v>37</v>
      </c>
      <c r="V11" t="s" s="7">
        <v>38</v>
      </c>
      <c r="W11" t="s" s="44">
        <v>39</v>
      </c>
      <c r="X11" s="16"/>
      <c r="Y11" s="17"/>
      <c r="Z11" t="s" s="52">
        <v>40</v>
      </c>
      <c r="AA11" s="39"/>
    </row>
    <row r="12" ht="18.0" customHeight="1">
      <c r="A12" s="53">
        <v>41385</v>
      </c>
      <c r="B12" t="s" s="54">
        <v>41</v>
      </c>
      <c r="C12" s="55"/>
      <c r="D12" s="56"/>
      <c r="E12" s="57"/>
      <c r="F12" s="58"/>
      <c r="G12" s="48"/>
      <c r="H12" s="58"/>
      <c r="I12" s="55"/>
      <c r="J12" s="59">
        <f>IF(I12&gt;0.020833333333333,I12-C12-0.020833333333333)/TIME(0,60,0)</f>
      </c>
      <c r="K12" s="60"/>
      <c r="L12" s="48"/>
      <c r="M12" s="61"/>
      <c r="N12" s="62">
        <f>IF(J12&gt;8,8,J12)</f>
      </c>
      <c r="O12" s="48"/>
      <c r="P12" s="63">
        <f>IF(J12&gt;8,(J12-N12),0)</f>
      </c>
      <c r="Q12" s="64"/>
      <c r="R12" s="51"/>
      <c r="S12" s="65"/>
      <c r="T12" s="65"/>
      <c r="U12" s="58"/>
      <c r="V12" s="66"/>
      <c r="W12" s="66"/>
      <c r="X12" s="58"/>
      <c r="Y12" s="48"/>
      <c r="Z12" s="67"/>
    </row>
    <row r="13" ht="18.0" customHeight="1">
      <c r="A13" s="68">
        <v>41386</v>
      </c>
      <c r="B13" t="s" s="54">
        <v>25</v>
      </c>
      <c r="C13" s="69">
        <v>0.2916666666666667</v>
      </c>
      <c r="D13" t="s" s="70">
        <v>42</v>
      </c>
      <c r="E13" s="71"/>
      <c r="F13" s="72"/>
      <c r="G13" s="48"/>
      <c r="H13" s="72"/>
      <c r="I13" t="s" s="69">
        <v>73</v>
      </c>
      <c r="J13" s="73">
        <v>8</v>
      </c>
      <c r="K13" s="74">
        <f t="shared" ref="K13:K17" si="1">IF(J13&gt;8,8,J13)</f>
      </c>
      <c r="L13" s="48"/>
      <c r="M13" s="63">
        <f t="shared" ref="M13:M17" si="2">IF((J13-K13&gt;4),4,(J13-K13))</f>
      </c>
      <c r="N13" s="62">
        <f t="shared" ref="N13:N17" si="3">IF((J13-(K13+M13)&gt;3),3,(J13-(K13+M13)))</f>
      </c>
      <c r="O13" s="48"/>
      <c r="P13" s="63">
        <f t="shared" ref="P13:P17" si="4">IF((J13&gt;15),(J13-(K13+M13+N13)),0)</f>
      </c>
      <c r="Q13" s="75"/>
      <c r="R13" s="51"/>
      <c r="S13" s="76"/>
      <c r="T13" s="56"/>
      <c r="U13" s="77"/>
      <c r="V13" s="78"/>
      <c r="W13" s="66"/>
      <c r="X13" s="58">
        <v>200</v>
      </c>
      <c r="Y13" s="48"/>
      <c r="Z13" s="67"/>
    </row>
    <row r="14" ht="18.0" customHeight="1">
      <c r="A14" s="68">
        <v>41387</v>
      </c>
      <c r="B14" t="s" s="54">
        <v>26</v>
      </c>
      <c r="C14" s="69">
        <v>0.2916666666666667</v>
      </c>
      <c r="D14" t="s" s="70">
        <v>42</v>
      </c>
      <c r="E14" s="71"/>
      <c r="F14" s="72"/>
      <c r="G14" s="48"/>
      <c r="H14" s="72"/>
      <c r="I14" s="69">
        <v>0.8125</v>
      </c>
      <c r="J14" s="73">
        <f t="shared" ref="J14:J18" si="5">IF(I14&gt;0.020833333333333,I14-C14-0.020833333333333)/TIME(0,60,0)</f>
      </c>
      <c r="K14" s="74">
        <f t="shared" si="1"/>
      </c>
      <c r="L14" s="48"/>
      <c r="M14" s="63">
        <f t="shared" si="2"/>
      </c>
      <c r="N14" s="62">
        <f t="shared" si="3"/>
      </c>
      <c r="O14" s="48"/>
      <c r="P14" s="63">
        <f t="shared" si="4"/>
      </c>
      <c r="Q14" s="75"/>
      <c r="R14" s="51"/>
      <c r="S14" s="76"/>
      <c r="T14" s="56"/>
      <c r="U14" s="58"/>
      <c r="V14" s="66"/>
      <c r="W14" s="66"/>
      <c r="X14" s="58">
        <v>200</v>
      </c>
      <c r="Y14" s="48"/>
      <c r="Z14" s="67"/>
    </row>
    <row r="15" ht="18.0" customHeight="1">
      <c r="A15" s="68">
        <v>41388</v>
      </c>
      <c r="B15" t="s" s="54">
        <v>4</v>
      </c>
      <c r="C15" s="69">
        <v>0.2916666666666667</v>
      </c>
      <c r="D15" t="s" s="70">
        <v>42</v>
      </c>
      <c r="E15" s="71"/>
      <c r="F15" s="72"/>
      <c r="G15" s="48"/>
      <c r="H15" s="72"/>
      <c r="I15" s="69">
        <v>0.8125</v>
      </c>
      <c r="J15" s="73">
        <f t="shared" si="5"/>
      </c>
      <c r="K15" s="74">
        <f t="shared" si="1"/>
      </c>
      <c r="L15" s="48"/>
      <c r="M15" s="63">
        <f t="shared" si="2"/>
      </c>
      <c r="N15" s="62">
        <f t="shared" si="3"/>
      </c>
      <c r="O15" s="48"/>
      <c r="P15" s="63">
        <f t="shared" si="4"/>
      </c>
      <c r="Q15" s="75"/>
      <c r="R15" s="51"/>
      <c r="S15" s="76"/>
      <c r="T15" s="56"/>
      <c r="U15" s="58"/>
      <c r="V15" s="66"/>
      <c r="W15" s="66"/>
      <c r="X15" s="58">
        <v>200</v>
      </c>
      <c r="Y15" s="48"/>
      <c r="Z15" s="67"/>
    </row>
    <row r="16" ht="18.0" customHeight="1">
      <c r="A16" s="68">
        <v>41389</v>
      </c>
      <c r="B16" t="s" s="54">
        <v>26</v>
      </c>
      <c r="C16" s="69">
        <v>0.2916666666666667</v>
      </c>
      <c r="D16" t="s" s="70">
        <v>42</v>
      </c>
      <c r="E16" s="71"/>
      <c r="F16" s="72"/>
      <c r="G16" s="48"/>
      <c r="H16" s="72"/>
      <c r="I16" s="69">
        <v>0.8125</v>
      </c>
      <c r="J16" s="73">
        <f t="shared" si="5"/>
      </c>
      <c r="K16" s="74">
        <f t="shared" si="1"/>
      </c>
      <c r="L16" s="48"/>
      <c r="M16" s="63">
        <f t="shared" si="2"/>
      </c>
      <c r="N16" s="62">
        <f t="shared" si="3"/>
      </c>
      <c r="O16" s="48"/>
      <c r="P16" s="63">
        <f t="shared" si="4"/>
      </c>
      <c r="Q16" s="75"/>
      <c r="R16" s="51"/>
      <c r="S16" s="76"/>
      <c r="T16" s="56"/>
      <c r="U16" s="58"/>
      <c r="V16" s="66"/>
      <c r="W16" s="66"/>
      <c r="X16" s="58">
        <v>200</v>
      </c>
      <c r="Y16" s="48"/>
      <c r="Z16" s="67"/>
    </row>
    <row r="17" ht="18.0" customHeight="1">
      <c r="A17" s="68">
        <v>41390</v>
      </c>
      <c r="B17" t="s" s="54">
        <v>43</v>
      </c>
      <c r="C17" s="69">
        <v>0.2916666666666667</v>
      </c>
      <c r="D17" t="s" s="70">
        <v>42</v>
      </c>
      <c r="E17" s="71"/>
      <c r="F17" s="72"/>
      <c r="G17" s="48"/>
      <c r="H17" s="72"/>
      <c r="I17" s="69">
        <v>0.8125</v>
      </c>
      <c r="J17" s="73">
        <f t="shared" si="5"/>
      </c>
      <c r="K17" s="74">
        <f t="shared" si="1"/>
      </c>
      <c r="L17" s="48"/>
      <c r="M17" s="63">
        <f t="shared" si="2"/>
      </c>
      <c r="N17" s="62">
        <f t="shared" si="3"/>
      </c>
      <c r="O17" s="48"/>
      <c r="P17" s="63">
        <f t="shared" si="4"/>
      </c>
      <c r="Q17" s="75"/>
      <c r="R17" s="51"/>
      <c r="S17" s="76"/>
      <c r="T17" s="56"/>
      <c r="U17" s="58"/>
      <c r="V17" s="66"/>
      <c r="W17" s="66"/>
      <c r="X17" s="58">
        <v>200</v>
      </c>
      <c r="Y17" s="48"/>
      <c r="Z17" s="67"/>
    </row>
    <row r="18" ht="18.0" customHeight="1">
      <c r="A18" s="79">
        <v>41391</v>
      </c>
      <c r="B18" t="s" s="80">
        <v>41</v>
      </c>
      <c r="C18" s="81">
        <v>0.2916666666666667</v>
      </c>
      <c r="D18" t="s" s="82">
        <v>42</v>
      </c>
      <c r="E18" s="83"/>
      <c r="F18" s="84"/>
      <c r="G18" s="85"/>
      <c r="H18" s="84"/>
      <c r="I18" s="81">
        <v>0.8125</v>
      </c>
      <c r="J18" s="86">
        <f t="shared" si="5"/>
      </c>
      <c r="K18" s="87"/>
      <c r="L18" s="85"/>
      <c r="M18" s="88">
        <f>IF(J18&gt;8,8,J18)</f>
      </c>
      <c r="N18" s="89">
        <f>IF((J18-M18&gt;4),4,(J18-M18))</f>
      </c>
      <c r="O18" s="85"/>
      <c r="P18" s="88">
        <f>IF((J18&gt;12),(J18-(M18+N18)),0)</f>
      </c>
      <c r="Q18" s="90"/>
      <c r="R18" s="91"/>
      <c r="S18" s="92"/>
      <c r="T18" s="93"/>
      <c r="U18" s="94"/>
      <c r="V18" s="95"/>
      <c r="W18" s="95"/>
      <c r="X18" s="94">
        <v>200</v>
      </c>
      <c r="Y18" s="85"/>
      <c r="Z18" s="96"/>
    </row>
    <row r="19" ht="21.0" customHeight="1">
      <c r="A19" s="97"/>
      <c r="B19" s="98"/>
      <c r="C19" s="97"/>
      <c r="D19" s="97"/>
      <c r="E19" s="99"/>
      <c r="F19" s="99"/>
      <c r="G19" s="97"/>
      <c r="H19" t="s" s="100">
        <v>44</v>
      </c>
      <c r="J19" s="101">
        <f>SUM(J12:J18)</f>
      </c>
      <c r="K19" s="102">
        <f>SUM(K13:L18)</f>
      </c>
      <c r="L19" s="103"/>
      <c r="M19" s="104">
        <f>SUM(M13:M18)</f>
      </c>
      <c r="N19" s="102">
        <f>SUM(N12:O18)</f>
      </c>
      <c r="O19" s="103"/>
      <c r="P19" s="101">
        <f>SUM(P12:P18)</f>
      </c>
      <c r="Q19" s="105"/>
      <c r="R19" s="103"/>
      <c r="S19" s="106"/>
      <c r="T19" s="107"/>
      <c r="U19" s="106"/>
      <c r="V19" s="108"/>
      <c r="W19" s="109"/>
      <c r="X19" s="110"/>
      <c r="Y19" s="6"/>
    </row>
    <row r="20" ht="18.0" customHeight="1">
      <c r="A20" t="s" s="111">
        <v>45</v>
      </c>
      <c r="B20" s="112"/>
      <c r="C20" s="112"/>
      <c r="D20" s="112"/>
      <c r="E20" s="113"/>
      <c r="F20" s="97"/>
      <c r="G20" s="97"/>
      <c r="H20" t="s" s="100">
        <v>46</v>
      </c>
      <c r="J20" s="114">
        <f>SUM(K20:P20)</f>
      </c>
      <c r="K20" s="115">
        <f>K19</f>
      </c>
      <c r="L20" s="116"/>
      <c r="M20" s="114">
        <f>M19*1.5</f>
      </c>
      <c r="N20" s="115">
        <f>N19*2</f>
      </c>
      <c r="O20" s="116"/>
      <c r="P20" s="114">
        <f>P19*3</f>
      </c>
      <c r="Q20" s="97"/>
      <c r="R20" s="97"/>
      <c r="S20" s="6"/>
      <c r="T20" s="6"/>
      <c r="U20" s="6"/>
      <c r="V20" s="110"/>
      <c r="W20" s="110"/>
      <c r="X20" s="110"/>
      <c r="Y20" s="6"/>
    </row>
    <row r="21" ht="18.75" customHeight="1">
      <c r="A21" t="s" s="117">
        <v>47</v>
      </c>
      <c r="B21" s="17"/>
      <c r="C21" s="77"/>
      <c r="D21" s="10"/>
      <c r="E21" s="1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>
      <c r="A22" t="s" s="119">
        <v>48</v>
      </c>
      <c r="B22" s="85"/>
      <c r="C22" s="94"/>
      <c r="D22" s="120"/>
      <c r="E22" s="121"/>
      <c r="F22" s="6"/>
      <c r="G22" s="6"/>
      <c r="H22" s="6"/>
      <c r="I22" t="s" s="8">
        <v>49</v>
      </c>
      <c r="K22" s="8"/>
      <c r="L22" s="9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Y22" s="6"/>
    </row>
    <row r="23" ht="12.75" customHeight="1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.0" customHeight="1">
      <c r="A24" s="6"/>
      <c r="B24" t="s" s="7">
        <v>50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>
      <c r="A26" t="s" s="122">
        <v>51</v>
      </c>
      <c r="B26" s="123"/>
      <c r="C26" t="s" s="124">
        <v>52</v>
      </c>
      <c r="D26" t="s" s="125">
        <v>53</v>
      </c>
      <c r="E26" s="123"/>
      <c r="F26" t="s" s="125">
        <v>10</v>
      </c>
      <c r="G26" s="123"/>
      <c r="H26" t="s" s="125">
        <v>54</v>
      </c>
      <c r="I26" s="113"/>
      <c r="J26" t="s" s="122">
        <v>55</v>
      </c>
      <c r="K26" s="112"/>
      <c r="L26" s="112"/>
      <c r="M26" s="112"/>
      <c r="N26" s="112"/>
      <c r="O26" s="112"/>
      <c r="P26" s="113"/>
      <c r="Q26" s="98"/>
      <c r="R26" t="s" s="122">
        <v>56</v>
      </c>
      <c r="S26" s="112"/>
      <c r="T26" s="112"/>
      <c r="U26" s="112"/>
      <c r="V26" s="112"/>
      <c r="W26" s="112"/>
      <c r="X26" s="112"/>
      <c r="Y26" s="112"/>
      <c r="Z26" s="113"/>
      <c r="AA26" s="126"/>
    </row>
    <row r="27" ht="16.5" customHeight="1">
      <c r="A27" s="127"/>
      <c r="B27" s="17"/>
      <c r="C27" s="44"/>
      <c r="D27" t="s" s="128">
        <v>57</v>
      </c>
      <c r="E27" s="17"/>
      <c r="F27" s="45"/>
      <c r="G27" s="17"/>
      <c r="H27" s="45"/>
      <c r="I27" s="118"/>
      <c r="J27" t="s" s="129">
        <v>58</v>
      </c>
      <c r="K27" s="17"/>
      <c r="L27" s="130"/>
      <c r="M27" s="131"/>
      <c r="N27" t="s" s="132">
        <v>59</v>
      </c>
      <c r="O27" s="133"/>
      <c r="P27" s="134"/>
      <c r="Q27" s="98"/>
      <c r="R27" s="135"/>
      <c r="S27" s="136"/>
      <c r="T27" s="136"/>
      <c r="U27" s="136"/>
      <c r="V27" s="136"/>
      <c r="W27" s="136"/>
      <c r="X27" s="136"/>
      <c r="Y27" s="136"/>
      <c r="Z27" s="137"/>
      <c r="AA27" s="39"/>
    </row>
    <row r="28" ht="16.5" customHeight="1">
      <c r="A28" s="138"/>
      <c r="B28" s="48"/>
      <c r="C28" s="49"/>
      <c r="D28" t="s" s="139">
        <v>60</v>
      </c>
      <c r="E28" s="48"/>
      <c r="F28" s="50"/>
      <c r="G28" s="48"/>
      <c r="H28" s="50"/>
      <c r="I28" s="140"/>
      <c r="J28" t="s" s="141">
        <v>61</v>
      </c>
      <c r="K28" s="48"/>
      <c r="L28" s="47"/>
      <c r="M28" s="51"/>
      <c r="N28" s="142"/>
      <c r="O28" s="143"/>
      <c r="P28" s="144"/>
      <c r="Q28" s="98"/>
      <c r="R28" s="145"/>
      <c r="S28" s="146"/>
      <c r="T28" s="146"/>
      <c r="U28" s="146"/>
      <c r="V28" s="146"/>
      <c r="W28" s="146"/>
      <c r="X28" s="146"/>
      <c r="Y28" s="146"/>
      <c r="Z28" s="147"/>
      <c r="AA28" s="39"/>
    </row>
    <row r="29" ht="16.5" customHeight="1">
      <c r="A29" s="138"/>
      <c r="B29" s="48"/>
      <c r="C29" s="49"/>
      <c r="D29" t="s" s="139">
        <v>62</v>
      </c>
      <c r="E29" s="48"/>
      <c r="F29" s="50"/>
      <c r="G29" s="48"/>
      <c r="H29" s="50"/>
      <c r="I29" s="140"/>
      <c r="J29" t="s" s="141">
        <v>63</v>
      </c>
      <c r="K29" s="48"/>
      <c r="L29" s="47"/>
      <c r="M29" s="51"/>
      <c r="N29" s="148"/>
      <c r="O29" s="148"/>
      <c r="P29" s="134"/>
      <c r="Q29" s="98"/>
      <c r="R29" s="145"/>
      <c r="S29" s="149"/>
      <c r="T29" s="149"/>
      <c r="U29" s="149"/>
      <c r="V29" s="149"/>
      <c r="W29" s="149"/>
      <c r="X29" s="149"/>
      <c r="Y29" s="149"/>
      <c r="Z29" s="150"/>
      <c r="AA29" s="39"/>
    </row>
    <row r="30" ht="16.5" customHeight="1">
      <c r="A30" s="138"/>
      <c r="B30" s="48"/>
      <c r="C30" s="49"/>
      <c r="D30" t="s" s="139">
        <v>64</v>
      </c>
      <c r="E30" s="48"/>
      <c r="F30" s="50"/>
      <c r="G30" s="48"/>
      <c r="H30" s="50"/>
      <c r="I30" s="140"/>
      <c r="J30" t="s" s="141">
        <v>65</v>
      </c>
      <c r="K30" s="48"/>
      <c r="L30" s="47"/>
      <c r="M30" s="51"/>
      <c r="N30" t="s" s="151">
        <v>51</v>
      </c>
      <c r="O30" s="10"/>
      <c r="P30" s="118"/>
      <c r="Q30" s="98"/>
      <c r="R30" s="152"/>
      <c r="S30" s="153"/>
      <c r="T30" s="153"/>
      <c r="U30" s="153"/>
      <c r="V30" s="153"/>
      <c r="W30" s="153"/>
      <c r="X30" s="153"/>
      <c r="Y30" s="153"/>
      <c r="Z30" s="154"/>
      <c r="AA30" s="39"/>
    </row>
    <row r="31" ht="16.5" customHeight="1">
      <c r="A31" s="138"/>
      <c r="B31" s="48"/>
      <c r="C31" s="49"/>
      <c r="D31" t="s" s="139">
        <v>66</v>
      </c>
      <c r="E31" s="48"/>
      <c r="F31" s="50"/>
      <c r="G31" s="48"/>
      <c r="H31" s="50"/>
      <c r="I31" s="140"/>
      <c r="J31" t="s" s="141">
        <v>67</v>
      </c>
      <c r="K31" s="48"/>
      <c r="L31" s="47"/>
      <c r="M31" s="51"/>
      <c r="N31" s="155"/>
      <c r="O31" s="156"/>
      <c r="P31" s="140"/>
      <c r="Q31" s="98"/>
      <c r="R31" s="152"/>
      <c r="S31" s="156"/>
      <c r="T31" s="156"/>
      <c r="U31" s="156"/>
      <c r="V31" s="156"/>
      <c r="W31" s="156"/>
      <c r="X31" s="156"/>
      <c r="Y31" s="156"/>
      <c r="Z31" s="140"/>
      <c r="AA31" s="39"/>
    </row>
    <row r="32" ht="16.5" customHeight="1">
      <c r="A32" s="138"/>
      <c r="B32" s="48"/>
      <c r="C32" s="49"/>
      <c r="D32" t="s" s="139">
        <v>68</v>
      </c>
      <c r="E32" s="48"/>
      <c r="F32" s="50"/>
      <c r="G32" s="48"/>
      <c r="H32" s="50"/>
      <c r="I32" s="140"/>
      <c r="J32" t="s" s="141">
        <v>69</v>
      </c>
      <c r="K32" s="48"/>
      <c r="L32" s="47"/>
      <c r="M32" s="51"/>
      <c r="N32" s="155"/>
      <c r="O32" s="156"/>
      <c r="P32" s="140"/>
      <c r="Q32" s="98"/>
      <c r="R32" s="152"/>
      <c r="S32" s="156"/>
      <c r="T32" s="156"/>
      <c r="U32" s="156"/>
      <c r="V32" s="156"/>
      <c r="W32" s="156"/>
      <c r="X32" s="156"/>
      <c r="Y32" s="156"/>
      <c r="Z32" s="140"/>
      <c r="AA32" s="39"/>
    </row>
    <row r="33" ht="16.5" customHeight="1">
      <c r="A33" s="138"/>
      <c r="B33" s="48"/>
      <c r="C33" s="49"/>
      <c r="D33" t="s" s="139">
        <v>70</v>
      </c>
      <c r="E33" s="48"/>
      <c r="F33" s="50"/>
      <c r="G33" s="48"/>
      <c r="H33" s="50"/>
      <c r="I33" s="140"/>
      <c r="J33" s="141"/>
      <c r="K33" s="48"/>
      <c r="L33" s="47"/>
      <c r="M33" s="51"/>
      <c r="N33" s="155"/>
      <c r="O33" s="156"/>
      <c r="P33" s="140"/>
      <c r="Q33" s="98"/>
      <c r="R33" s="152"/>
      <c r="S33" s="156"/>
      <c r="T33" s="156"/>
      <c r="U33" s="156"/>
      <c r="V33" s="156"/>
      <c r="W33" s="156"/>
      <c r="X33" s="156"/>
      <c r="Y33" s="156"/>
      <c r="Z33" s="140"/>
      <c r="AA33" s="39"/>
    </row>
    <row r="34" ht="16.5" customHeight="1">
      <c r="A34" s="138"/>
      <c r="B34" s="48"/>
      <c r="C34" s="49"/>
      <c r="D34" s="50"/>
      <c r="E34" s="48"/>
      <c r="F34" s="50"/>
      <c r="G34" s="48"/>
      <c r="H34" s="50"/>
      <c r="I34" s="140"/>
      <c r="J34" s="138"/>
      <c r="K34" s="48"/>
      <c r="L34" s="157"/>
      <c r="M34" s="158"/>
      <c r="N34" s="155"/>
      <c r="O34" s="156"/>
      <c r="P34" s="140"/>
      <c r="Q34" s="98"/>
      <c r="R34" s="152"/>
      <c r="S34" s="156"/>
      <c r="T34" s="156"/>
      <c r="U34" s="156"/>
      <c r="V34" s="156"/>
      <c r="W34" s="156"/>
      <c r="X34" s="156"/>
      <c r="Y34" s="156"/>
      <c r="Z34" s="140"/>
      <c r="AA34" s="39"/>
    </row>
    <row r="35" ht="16.5" customHeight="1">
      <c r="A35" s="159"/>
      <c r="B35" s="85"/>
      <c r="C35" s="160"/>
      <c r="D35" s="161"/>
      <c r="E35" s="85"/>
      <c r="F35" s="161"/>
      <c r="G35" s="85"/>
      <c r="H35" s="161"/>
      <c r="I35" s="121"/>
      <c r="J35" t="s" s="162">
        <v>71</v>
      </c>
      <c r="K35" s="120"/>
      <c r="L35" s="163"/>
      <c r="M35" s="164"/>
      <c r="N35" s="165"/>
      <c r="O35" s="120"/>
      <c r="P35" s="121"/>
      <c r="Q35" s="7"/>
      <c r="R35" s="166"/>
      <c r="S35" s="120"/>
      <c r="T35" s="120"/>
      <c r="U35" s="120"/>
      <c r="V35" s="120"/>
      <c r="W35" s="120"/>
      <c r="X35" s="120"/>
      <c r="Y35" s="120"/>
      <c r="Z35" s="121"/>
      <c r="AA35" s="39"/>
    </row>
    <row r="36" ht="18.0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9"/>
      <c r="W36" s="39"/>
      <c r="X36" s="39"/>
      <c r="Y36" s="7"/>
      <c r="Z36" s="39"/>
      <c r="AA36" s="39"/>
    </row>
    <row r="37" ht="18.0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39"/>
      <c r="W37" s="39"/>
      <c r="X37" s="39"/>
      <c r="Y37" s="7"/>
      <c r="Z37" s="39"/>
      <c r="AA37" s="39"/>
    </row>
    <row r="38" ht="18.0" customHeight="1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.0" customHeight="1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.0" customHeight="1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.0" customHeight="1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.0" customHeight="1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.0" customHeight="1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.0" customHeight="1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.0" customHeight="1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.0" customHeight="1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.0" customHeight="1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.0" customHeight="1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.0" customHeight="1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.0" customHeight="1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.0" customHeight="1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.0" customHeight="1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.0" customHeight="1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.0" customHeight="1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.0" customHeight="1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.0" customHeight="1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.0" customHeight="1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.0" customHeight="1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.0" customHeight="1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.0" customHeight="1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.0" customHeight="1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.0" customHeight="1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.0" customHeight="1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.0" customHeight="1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.0" customHeight="1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.0" customHeight="1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.0" customHeight="1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.0" customHeight="1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.0" customHeight="1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.0" customHeight="1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.0" customHeight="1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.0" customHeight="1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.0" customHeight="1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.0" customHeight="1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.0" customHeight="1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.0" customHeight="1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.0" customHeight="1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.0" customHeight="1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.0" customHeight="1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.0" customHeight="1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.0" customHeight="1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.0" customHeight="1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.0" customHeight="1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.0" customHeight="1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.0" customHeight="1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.0" customHeight="1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.0" customHeight="1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.0" customHeight="1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.0" customHeight="1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.0" customHeight="1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.0" customHeight="1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.0" customHeight="1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.0" customHeight="1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.0" customHeight="1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.0" customHeight="1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.0" customHeight="1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.0" customHeight="1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.0" customHeight="1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.0" customHeight="1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.0" customHeight="1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.0" customHeight="1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.0" customHeight="1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.0" customHeight="1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.0" customHeight="1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.0" customHeight="1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.0" customHeight="1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.0" customHeight="1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.0" customHeight="1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.0" customHeight="1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.0" customHeight="1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.0" customHeight="1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.0" customHeight="1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.0" customHeight="1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.0" customHeight="1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.0" customHeight="1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.0" customHeight="1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.0" customHeight="1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.0" customHeight="1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.0" customHeight="1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.0" customHeight="1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.0" customHeight="1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.0" customHeight="1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.0" customHeight="1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.0" customHeight="1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.0" customHeight="1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.0" customHeight="1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.0" customHeight="1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.0" customHeight="1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.0" customHeight="1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.0" customHeight="1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.0" customHeight="1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.0" customHeight="1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.0" customHeight="1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.0" customHeight="1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.0" customHeight="1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.0" customHeight="1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.0" customHeight="1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.0" customHeight="1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.0" customHeight="1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.0" customHeight="1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.0" customHeight="1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.0" customHeight="1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.0" customHeight="1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.0" customHeight="1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.0" customHeight="1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.0" customHeight="1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.0" customHeight="1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.0" customHeight="1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.0" customHeight="1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.0" customHeight="1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.0" customHeight="1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.0" customHeight="1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.0" customHeight="1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.0" customHeight="1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.0" customHeight="1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.0" customHeight="1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.0" customHeight="1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.0" customHeight="1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.0" customHeight="1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.0" customHeight="1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.0" customHeight="1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.0" customHeight="1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.0" customHeight="1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.0" customHeight="1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.0" customHeight="1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.0" customHeight="1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.0" customHeight="1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.0" customHeight="1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.0" customHeight="1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.0" customHeight="1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.0" customHeight="1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.0" customHeight="1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.0" customHeight="1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.0" customHeight="1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.0" customHeight="1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.0" customHeight="1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.0" customHeight="1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.0" customHeight="1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.0" customHeight="1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.0" customHeight="1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.0" customHeight="1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.0" customHeight="1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.0" customHeight="1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.0" customHeight="1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.0" customHeight="1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.0" customHeight="1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.0" customHeight="1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.0" customHeight="1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.0" customHeight="1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.0" customHeight="1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.0" customHeight="1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.0" customHeight="1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.0" customHeight="1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.0" customHeight="1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.0" customHeight="1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.0" customHeight="1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.0" customHeight="1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.0" customHeight="1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.0" customHeight="1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.0" customHeight="1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.0" customHeight="1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.0" customHeight="1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.0" customHeight="1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.0" customHeight="1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.0" customHeight="1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.0" customHeight="1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.0" customHeight="1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.0" customHeight="1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.0" customHeight="1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.0" customHeight="1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.0" customHeight="1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.0" customHeight="1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.0" customHeight="1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.0" customHeight="1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.0" customHeight="1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.0" customHeight="1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.0" customHeight="1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.0" customHeight="1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.0" customHeight="1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.0" customHeight="1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.0" customHeight="1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.0" customHeight="1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.0" customHeight="1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.0" customHeight="1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.0" customHeight="1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.0" customHeight="1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.0" customHeight="1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.0" customHeight="1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.0" customHeight="1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.0" customHeight="1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.0" customHeight="1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.0" customHeight="1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.0" customHeight="1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.0" customHeight="1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.0" customHeight="1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.0" customHeight="1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.0" customHeight="1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.0" customHeight="1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.0" customHeight="1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.0" customHeight="1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.0" customHeight="1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.0" customHeight="1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.0" customHeight="1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.0" customHeight="1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.0" customHeight="1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.0" customHeight="1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.0" customHeight="1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.0" customHeight="1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.0" customHeight="1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.0" customHeight="1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.0" customHeight="1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.0" customHeight="1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.0" customHeight="1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.0" customHeight="1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.0" customHeight="1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.0" customHeight="1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.0" customHeight="1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.0" customHeight="1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.0" customHeight="1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.0" customHeight="1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.0" customHeight="1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.0" customHeight="1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.0" customHeight="1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.0" customHeight="1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.0" customHeight="1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.0" customHeight="1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.0" customHeight="1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.0" customHeight="1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.0" customHeight="1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.0" customHeight="1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.0" customHeight="1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.0" customHeight="1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.0" customHeight="1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.0" customHeight="1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.0" customHeight="1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.0" customHeight="1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.0" customHeight="1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.0" customHeight="1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.0" customHeight="1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.0" customHeight="1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.0" customHeight="1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.0" customHeight="1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.0" customHeight="1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.0" customHeight="1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.0" customHeight="1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.0" customHeight="1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.0" customHeight="1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.0" customHeight="1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.0" customHeight="1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.0" customHeight="1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.0" customHeight="1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.0" customHeight="1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.0" customHeight="1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.0" customHeight="1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.0" customHeight="1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.0" customHeight="1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.0" customHeight="1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.0" customHeight="1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.0" customHeight="1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.0" customHeight="1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.0" customHeight="1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.0" customHeight="1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.0" customHeight="1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.0" customHeight="1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.0" customHeight="1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.0" customHeight="1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.0" customHeight="1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.0" customHeight="1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.0" customHeight="1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.0" customHeight="1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.0" customHeight="1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.0" customHeight="1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.0" customHeight="1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.0" customHeight="1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.0" customHeight="1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.0" customHeight="1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.0" customHeight="1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.0" customHeight="1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.0" customHeight="1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.0" customHeight="1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.0" customHeight="1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.0" customHeight="1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.0" customHeight="1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.0" customHeight="1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.0" customHeight="1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.0" customHeight="1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.0" customHeight="1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.0" customHeight="1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.0" customHeight="1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.0" customHeight="1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.0" customHeight="1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.0" customHeight="1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.0" customHeight="1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.0" customHeight="1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.0" customHeight="1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.0" customHeight="1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.0" customHeight="1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.0" customHeight="1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.0" customHeight="1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.0" customHeight="1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.0" customHeight="1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.0" customHeight="1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.0" customHeight="1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.0" customHeight="1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.0" customHeight="1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.0" customHeight="1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.0" customHeight="1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.0" customHeight="1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.0" customHeight="1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.0" customHeight="1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.0" customHeight="1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.0" customHeight="1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.0" customHeight="1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.0" customHeight="1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.0" customHeight="1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.0" customHeight="1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.0" customHeight="1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.0" customHeight="1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.0" customHeight="1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.0" customHeight="1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.0" customHeight="1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.0" customHeight="1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.0" customHeight="1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.0" customHeight="1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.0" customHeight="1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.0" customHeight="1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.0" customHeight="1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.0" customHeight="1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.0" customHeight="1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.0" customHeight="1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.0" customHeight="1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.0" customHeight="1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.0" customHeight="1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.0" customHeight="1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.0" customHeight="1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.0" customHeight="1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.0" customHeight="1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.0" customHeight="1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.0" customHeight="1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.0" customHeight="1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.0" customHeight="1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.0" customHeight="1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.0" customHeight="1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.0" customHeight="1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.0" customHeight="1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.0" customHeight="1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.0" customHeight="1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.0" customHeight="1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.0" customHeight="1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.0" customHeight="1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.0" customHeight="1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.0" customHeight="1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.0" customHeight="1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.0" customHeight="1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.0" customHeight="1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.0" customHeight="1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.0" customHeight="1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.0" customHeight="1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.0" customHeight="1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.0" customHeight="1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.0" customHeight="1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.0" customHeight="1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.0" customHeight="1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.0" customHeight="1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.0" customHeight="1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.0" customHeight="1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.0" customHeight="1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.0" customHeight="1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.0" customHeight="1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.0" customHeight="1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.0" customHeight="1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.0" customHeight="1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.0" customHeight="1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.0" customHeight="1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.0" customHeight="1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.0" customHeight="1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.0" customHeight="1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.0" customHeight="1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.0" customHeight="1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.0" customHeight="1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.0" customHeight="1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.0" customHeight="1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.0" customHeight="1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.0" customHeight="1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.0" customHeight="1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.0" customHeight="1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.0" customHeight="1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.0" customHeight="1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.0" customHeight="1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.0" customHeight="1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.0" customHeight="1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.0" customHeight="1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.0" customHeight="1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.0" customHeight="1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.0" customHeight="1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.0" customHeight="1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.0" customHeight="1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.0" customHeight="1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.0" customHeight="1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.0" customHeight="1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.0" customHeight="1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.0" customHeight="1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.0" customHeight="1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.0" customHeight="1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.0" customHeight="1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.0" customHeight="1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.0" customHeight="1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.0" customHeight="1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.0" customHeight="1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.0" customHeight="1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.0" customHeight="1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.0" customHeight="1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.0" customHeight="1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.0" customHeight="1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.0" customHeight="1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.0" customHeight="1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.0" customHeight="1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.0" customHeight="1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.0" customHeight="1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.0" customHeight="1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.0" customHeight="1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.0" customHeight="1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.0" customHeight="1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.0" customHeight="1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.0" customHeight="1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.0" customHeight="1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.0" customHeight="1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.0" customHeight="1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.0" customHeight="1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.0" customHeight="1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.0" customHeight="1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.0" customHeight="1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.0" customHeight="1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.0" customHeight="1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.0" customHeight="1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.0" customHeight="1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.0" customHeight="1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.0" customHeight="1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.0" customHeight="1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.0" customHeight="1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.0" customHeight="1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.0" customHeight="1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.0" customHeight="1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.0" customHeight="1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.0" customHeight="1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.0" customHeight="1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.0" customHeight="1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.0" customHeight="1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.0" customHeight="1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.0" customHeight="1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.0" customHeight="1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.0" customHeight="1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.0" customHeight="1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.0" customHeight="1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.0" customHeight="1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.0" customHeight="1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.0" customHeight="1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.0" customHeight="1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.0" customHeight="1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.0" customHeight="1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.0" customHeight="1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.0" customHeight="1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.0" customHeight="1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.0" customHeight="1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.0" customHeight="1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.0" customHeight="1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.0" customHeight="1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.0" customHeight="1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.0" customHeight="1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.0" customHeight="1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.0" customHeight="1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.0" customHeight="1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.0" customHeight="1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.0" customHeight="1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.0" customHeight="1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.0" customHeight="1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.0" customHeight="1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.0" customHeight="1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.0" customHeight="1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.0" customHeight="1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.0" customHeight="1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.0" customHeight="1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.0" customHeight="1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.0" customHeight="1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.0" customHeight="1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.0" customHeight="1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.0" customHeight="1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.0" customHeight="1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.0" customHeight="1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.0" customHeight="1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.0" customHeight="1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.0" customHeight="1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.0" customHeight="1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.0" customHeight="1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.0" customHeight="1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.0" customHeight="1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.0" customHeight="1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.0" customHeight="1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.0" customHeight="1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.0" customHeight="1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.0" customHeight="1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.0" customHeight="1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.0" customHeight="1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.0" customHeight="1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.0" customHeight="1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.0" customHeight="1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.0" customHeight="1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.0" customHeight="1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.0" customHeight="1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.0" customHeight="1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.0" customHeight="1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.0" customHeight="1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.0" customHeight="1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.0" customHeight="1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.0" customHeight="1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.0" customHeight="1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.0" customHeight="1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.0" customHeight="1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.0" customHeight="1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.0" customHeight="1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.0" customHeight="1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.0" customHeight="1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.0" customHeight="1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.0" customHeight="1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.0" customHeight="1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.0" customHeight="1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.0" customHeight="1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.0" customHeight="1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.0" customHeight="1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.0" customHeight="1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.0" customHeight="1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.0" customHeight="1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.0" customHeight="1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.0" customHeight="1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.0" customHeight="1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.0" customHeight="1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.0" customHeight="1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.0" customHeight="1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.0" customHeight="1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.0" customHeight="1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.0" customHeight="1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.0" customHeight="1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.0" customHeight="1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.0" customHeight="1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.0" customHeight="1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.0" customHeight="1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.0" customHeight="1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.0" customHeight="1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.0" customHeight="1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.0" customHeight="1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.0" customHeight="1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.0" customHeight="1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.0" customHeight="1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.0" customHeight="1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.0" customHeight="1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.0" customHeight="1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.0" customHeight="1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.0" customHeight="1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.0" customHeight="1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.0" customHeight="1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.0" customHeight="1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.0" customHeight="1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.0" customHeight="1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.0" customHeight="1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.0" customHeight="1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.0" customHeight="1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.0" customHeight="1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.0" customHeight="1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.0" customHeight="1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.0" customHeight="1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.0" customHeight="1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.0" customHeight="1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.0" customHeight="1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.0" customHeight="1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.0" customHeight="1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.0" customHeight="1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.0" customHeight="1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.0" customHeight="1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.0" customHeight="1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.0" customHeight="1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.0" customHeight="1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.0" customHeight="1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.0" customHeight="1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.0" customHeight="1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.0" customHeight="1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.0" customHeight="1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.0" customHeight="1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.0" customHeight="1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.0" customHeight="1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.0" customHeight="1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.0" customHeight="1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.0" customHeight="1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.0" customHeight="1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.0" customHeight="1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.0" customHeight="1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.0" customHeight="1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.0" customHeight="1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.0" customHeight="1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.0" customHeight="1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.0" customHeight="1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.0" customHeight="1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.0" customHeight="1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.0" customHeight="1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.0" customHeight="1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.0" customHeight="1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.0" customHeight="1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.0" customHeight="1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.0" customHeight="1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.0" customHeight="1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.0" customHeight="1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.0" customHeight="1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.0" customHeight="1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.0" customHeight="1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.0" customHeight="1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.0" customHeight="1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.0" customHeight="1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.0" customHeight="1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.0" customHeight="1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.0" customHeight="1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.0" customHeight="1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.0" customHeight="1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.0" customHeight="1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.0" customHeight="1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.0" customHeight="1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.0" customHeight="1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.0" customHeight="1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.0" customHeight="1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.0" customHeight="1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.0" customHeight="1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.0" customHeight="1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.0" customHeight="1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.0" customHeight="1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.0" customHeight="1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.0" customHeight="1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.0" customHeight="1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.0" customHeight="1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.0" customHeight="1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.0" customHeight="1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.0" customHeight="1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.0" customHeight="1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.0" customHeight="1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.0" customHeight="1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.0" customHeight="1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.0" customHeight="1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.0" customHeight="1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.0" customHeight="1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.0" customHeight="1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.0" customHeight="1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.0" customHeight="1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.0" customHeight="1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.0" customHeight="1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.0" customHeight="1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.0" customHeight="1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.0" customHeight="1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.0" customHeight="1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.0" customHeight="1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.0" customHeight="1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.0" customHeight="1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.0" customHeight="1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.0" customHeight="1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.0" customHeight="1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.0" customHeight="1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.0" customHeight="1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.0" customHeight="1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.0" customHeight="1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.0" customHeight="1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.0" customHeight="1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.0" customHeight="1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.0" customHeight="1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.0" customHeight="1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.0" customHeight="1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.0" customHeight="1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.0" customHeight="1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.0" customHeight="1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.0" customHeight="1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.0" customHeight="1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.0" customHeight="1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.0" customHeight="1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.0" customHeight="1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.0" customHeight="1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.0" customHeight="1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.0" customHeight="1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.0" customHeight="1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.0" customHeight="1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.0" customHeight="1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.0" customHeight="1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.0" customHeight="1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.0" customHeight="1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.0" customHeight="1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.0" customHeight="1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.0" customHeight="1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.0" customHeight="1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.0" customHeight="1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.0" customHeight="1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.0" customHeight="1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.0" customHeight="1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.0" customHeight="1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.0" customHeight="1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.0" customHeight="1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.0" customHeight="1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.0" customHeight="1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.0" customHeight="1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.0" customHeight="1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.0" customHeight="1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.0" customHeight="1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.0" customHeight="1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.0" customHeight="1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.0" customHeight="1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.0" customHeight="1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.0" customHeight="1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.0" customHeight="1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.0" customHeight="1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.0" customHeight="1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.0" customHeight="1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.0" customHeight="1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.0" customHeight="1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.0" customHeight="1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.0" customHeight="1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.0" customHeight="1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.0" customHeight="1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.0" customHeight="1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.0" customHeight="1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.0" customHeight="1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.0" customHeight="1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.0" customHeight="1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.0" customHeight="1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.0" customHeight="1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.0" customHeight="1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.0" customHeight="1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.0" customHeight="1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.0" customHeight="1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.0" customHeight="1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.0" customHeight="1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.0" customHeight="1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.0" customHeight="1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.0" customHeight="1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.0" customHeight="1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.0" customHeight="1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.0" customHeight="1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.0" customHeight="1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.0" customHeight="1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.0" customHeight="1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.0" customHeight="1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.0" customHeight="1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.0" customHeight="1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.0" customHeight="1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.0" customHeight="1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.0" customHeight="1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.0" customHeight="1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.0" customHeight="1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.0" customHeight="1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.0" customHeight="1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.0" customHeight="1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.0" customHeight="1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.0" customHeight="1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.0" customHeight="1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.0" customHeight="1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.0" customHeight="1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.0" customHeight="1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.0" customHeight="1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.0" customHeight="1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.0" customHeight="1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.0" customHeight="1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.0" customHeight="1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.0" customHeight="1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.0" customHeight="1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.0" customHeight="1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.0" customHeight="1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.0" customHeight="1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.0" customHeight="1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.0" customHeight="1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.0" customHeight="1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.0" customHeight="1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.0" customHeight="1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.0" customHeight="1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.0" customHeight="1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.0" customHeight="1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.0" customHeight="1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.0" customHeight="1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.0" customHeight="1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.0" customHeight="1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.0" customHeight="1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.0" customHeight="1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.0" customHeight="1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.0" customHeight="1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.0" customHeight="1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.0" customHeight="1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.0" customHeight="1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.0" customHeight="1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.0" customHeight="1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.0" customHeight="1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.0" customHeight="1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.0" customHeight="1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.0" customHeight="1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.0" customHeight="1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.0" customHeight="1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.0" customHeight="1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.0" customHeight="1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.0" customHeight="1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.0" customHeight="1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.0" customHeight="1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.0" customHeight="1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.0" customHeight="1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.0" customHeight="1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.0" customHeight="1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.0" customHeight="1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.0" customHeight="1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.0" customHeight="1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.0" customHeight="1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.0" customHeight="1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.0" customHeight="1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.0" customHeight="1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.0" customHeight="1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.0" customHeight="1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.0" customHeight="1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.0" customHeight="1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.0" customHeight="1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.0" customHeight="1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.0" customHeight="1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.0" customHeight="1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.0" customHeight="1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.0" customHeight="1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.0" customHeight="1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.0" customHeight="1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.0" customHeight="1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.0" customHeight="1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.0" customHeight="1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.0" customHeight="1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.0" customHeight="1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.0" customHeight="1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.0" customHeight="1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.0" customHeight="1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.0" customHeight="1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.0" customHeight="1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.0" customHeight="1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.0" customHeight="1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.0" customHeight="1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.0" customHeight="1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.0" customHeight="1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.0" customHeight="1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.0" customHeight="1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.0" customHeight="1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.0" customHeight="1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.0" customHeight="1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.0" customHeight="1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.0" customHeight="1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.0" customHeight="1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.0" customHeight="1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.0" customHeight="1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.0" customHeight="1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.0" customHeight="1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.0" customHeight="1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.0" customHeight="1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.0" customHeight="1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.0" customHeight="1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.0" customHeight="1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.0" customHeight="1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.0" customHeight="1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.0" customHeight="1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.0" customHeight="1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.0" customHeight="1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.0" customHeight="1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.0" customHeight="1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.0" customHeight="1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.0" customHeight="1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.0" customHeight="1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.0" customHeight="1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.0" customHeight="1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.0" customHeight="1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.0" customHeight="1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.0" customHeight="1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.0" customHeight="1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.0" customHeight="1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.0" customHeight="1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.0" customHeight="1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.0" customHeight="1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.0" customHeight="1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.0" customHeight="1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.0" customHeight="1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.0" customHeight="1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.0" customHeight="1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.0" customHeight="1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.0" customHeight="1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.0" customHeight="1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.0" customHeight="1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.0" customHeight="1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.0" customHeight="1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.0" customHeight="1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.0" customHeight="1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.0" customHeight="1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.0" customHeight="1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.0" customHeight="1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.0" customHeight="1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.0" customHeight="1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.0" customHeight="1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.0" customHeight="1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.0" customHeight="1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.0" customHeight="1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.0" customHeight="1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.0" customHeight="1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.0" customHeight="1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.0" customHeight="1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.0" customHeight="1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.0" customHeight="1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.0" customHeight="1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.0" customHeight="1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.0" customHeight="1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.0" customHeight="1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.0" customHeight="1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.0" customHeight="1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.0" customHeight="1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.0" customHeight="1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.0" customHeight="1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.0" customHeight="1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.0" customHeight="1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.0" customHeight="1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.0" customHeight="1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.0" customHeight="1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.0" customHeight="1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.0" customHeight="1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.0" customHeight="1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.0" customHeight="1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.0" customHeight="1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.0" customHeight="1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.0" customHeight="1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.0" customHeight="1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.0" customHeight="1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.0" customHeight="1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.0" customHeight="1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.0" customHeight="1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.0" customHeight="1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.0" customHeight="1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.0" customHeight="1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.0" customHeight="1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.0" customHeight="1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.0" customHeight="1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.0" customHeight="1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.0" customHeight="1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.0" customHeight="1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.0" customHeight="1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.0" customHeight="1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.0" customHeight="1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.0" customHeight="1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.0" customHeight="1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.0" customHeight="1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.0" customHeight="1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.0" customHeight="1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.0" customHeight="1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.0" customHeight="1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.0" customHeight="1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.0" customHeight="1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.0" customHeight="1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.0" customHeight="1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.0" customHeight="1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.0" customHeight="1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.0" customHeight="1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.0" customHeight="1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.0" customHeight="1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.0" customHeight="1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.0" customHeight="1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3">
    <mergeCell ref="K16:L16"/>
    <mergeCell ref="K17:L17"/>
    <mergeCell ref="N17:O17"/>
    <mergeCell ref="Q17:R17"/>
    <mergeCell ref="K18:L18"/>
    <mergeCell ref="N18:O18"/>
    <mergeCell ref="Q18:R18"/>
    <mergeCell ref="H19:I19"/>
    <mergeCell ref="K19:L19"/>
    <mergeCell ref="N19:O19"/>
    <mergeCell ref="Q19:R19"/>
    <mergeCell ref="F18:G18"/>
    <mergeCell ref="K14:L14"/>
    <mergeCell ref="K15:L15"/>
    <mergeCell ref="F17:G17"/>
    <mergeCell ref="F16:G16"/>
    <mergeCell ref="F15:G15"/>
    <mergeCell ref="F14:G14"/>
    <mergeCell ref="F13:G13"/>
    <mergeCell ref="J1:P1"/>
    <mergeCell ref="A3:B3"/>
    <mergeCell ref="C3:M3"/>
    <mergeCell ref="W4:Z5"/>
    <mergeCell ref="A5:B5"/>
    <mergeCell ref="C5:I5"/>
    <mergeCell ref="L5:M5"/>
    <mergeCell ref="T5:V5"/>
    <mergeCell ref="T7:X7"/>
    <mergeCell ref="Y7:Z7"/>
    <mergeCell ref="N5:O5"/>
    <mergeCell ref="P5:R5"/>
    <mergeCell ref="A7:B7"/>
    <mergeCell ref="C7:I7"/>
    <mergeCell ref="L7:M7"/>
    <mergeCell ref="N7:O7"/>
    <mergeCell ref="P7:R7"/>
    <mergeCell ref="A10:A11"/>
    <mergeCell ref="B10:B11"/>
    <mergeCell ref="F10:G10"/>
    <mergeCell ref="K10:R10"/>
    <mergeCell ref="X10:Y11"/>
    <mergeCell ref="F11:G11"/>
    <mergeCell ref="Q11:R11"/>
    <mergeCell ref="N12:O12"/>
    <mergeCell ref="N13:O13"/>
    <mergeCell ref="N14:O14"/>
    <mergeCell ref="Q14:R14"/>
    <mergeCell ref="N15:O15"/>
    <mergeCell ref="Q15:R15"/>
    <mergeCell ref="N16:O16"/>
    <mergeCell ref="Q16:R16"/>
    <mergeCell ref="K11:L11"/>
    <mergeCell ref="N11:O11"/>
    <mergeCell ref="F12:G12"/>
    <mergeCell ref="K12:L12"/>
    <mergeCell ref="Q12:R12"/>
    <mergeCell ref="K13:L13"/>
    <mergeCell ref="Q13:R13"/>
    <mergeCell ref="T10:U10"/>
    <mergeCell ref="T11:U11"/>
    <mergeCell ref="X12:Y12"/>
    <mergeCell ref="X13:Y13"/>
    <mergeCell ref="X14:Y14"/>
    <mergeCell ref="X15:Y15"/>
    <mergeCell ref="X16:Y16"/>
    <mergeCell ref="H29:I29"/>
    <mergeCell ref="J29:K29"/>
    <mergeCell ref="D28:E28"/>
    <mergeCell ref="F28:G28"/>
    <mergeCell ref="H28:I28"/>
    <mergeCell ref="J28:K28"/>
    <mergeCell ref="L28:M28"/>
    <mergeCell ref="N28:P29"/>
    <mergeCell ref="R28:Z28"/>
    <mergeCell ref="L29:M29"/>
    <mergeCell ref="D29:E29"/>
    <mergeCell ref="F29:G29"/>
    <mergeCell ref="D30:E30"/>
    <mergeCell ref="F30:G30"/>
    <mergeCell ref="H30:I30"/>
    <mergeCell ref="J30:K30"/>
    <mergeCell ref="L30:M30"/>
    <mergeCell ref="D26:E26"/>
    <mergeCell ref="D27:E27"/>
    <mergeCell ref="D31:E31"/>
    <mergeCell ref="F31:G31"/>
    <mergeCell ref="H31:I31"/>
    <mergeCell ref="J31:K31"/>
    <mergeCell ref="L31:M31"/>
    <mergeCell ref="A28:B28"/>
    <mergeCell ref="A29:B29"/>
    <mergeCell ref="A30:B30"/>
    <mergeCell ref="A31:B31"/>
    <mergeCell ref="A32:B32"/>
    <mergeCell ref="A33:B33"/>
    <mergeCell ref="A34:B34"/>
    <mergeCell ref="A35:B35"/>
    <mergeCell ref="D35:E35"/>
    <mergeCell ref="F35:G35"/>
    <mergeCell ref="H35:I35"/>
    <mergeCell ref="J35:K35"/>
    <mergeCell ref="L35:M35"/>
    <mergeCell ref="N35:P35"/>
    <mergeCell ref="D33:E33"/>
    <mergeCell ref="D34:E34"/>
    <mergeCell ref="F34:G34"/>
    <mergeCell ref="H34:I34"/>
    <mergeCell ref="J34:K34"/>
    <mergeCell ref="L34:M34"/>
    <mergeCell ref="N34:P34"/>
    <mergeCell ref="X17:Y17"/>
    <mergeCell ref="X18:Y18"/>
    <mergeCell ref="A20:E20"/>
    <mergeCell ref="H20:I20"/>
    <mergeCell ref="K20:L20"/>
    <mergeCell ref="N20:O20"/>
    <mergeCell ref="C21:E21"/>
    <mergeCell ref="L22:W22"/>
    <mergeCell ref="F26:G26"/>
    <mergeCell ref="H26:I26"/>
    <mergeCell ref="J26:P26"/>
    <mergeCell ref="R26:Z26"/>
    <mergeCell ref="F27:G27"/>
    <mergeCell ref="H27:I27"/>
    <mergeCell ref="J27:K27"/>
    <mergeCell ref="L27:M27"/>
    <mergeCell ref="O27:P27"/>
    <mergeCell ref="R27:Z27"/>
    <mergeCell ref="A21:B21"/>
    <mergeCell ref="A22:B22"/>
    <mergeCell ref="C22:E22"/>
    <mergeCell ref="I22:J22"/>
    <mergeCell ref="B24:D24"/>
    <mergeCell ref="A26:B26"/>
    <mergeCell ref="A27:B27"/>
    <mergeCell ref="N30:P30"/>
    <mergeCell ref="N31:P31"/>
    <mergeCell ref="R31:Z31"/>
    <mergeCell ref="D32:E32"/>
    <mergeCell ref="F32:G32"/>
    <mergeCell ref="H32:I32"/>
    <mergeCell ref="J32:K32"/>
    <mergeCell ref="L32:M32"/>
    <mergeCell ref="N32:P32"/>
    <mergeCell ref="R32:Z32"/>
    <mergeCell ref="F33:G33"/>
    <mergeCell ref="H33:I33"/>
    <mergeCell ref="J33:K33"/>
    <mergeCell ref="L33:M33"/>
    <mergeCell ref="N33:P33"/>
    <mergeCell ref="R33:Z33"/>
    <mergeCell ref="R34:Z34"/>
    <mergeCell ref="R35:Z35"/>
  </mergeCells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71"/>
    <col customWidth="1" min="2" max="2" width="3.71"/>
    <col customWidth="1" min="3" max="3" width="8.43"/>
    <col customWidth="1" min="4" max="4" width="6.43"/>
    <col customWidth="1" min="5" max="5" width="5.71"/>
    <col customWidth="1" min="6" max="6" width="4.0"/>
    <col customWidth="1" min="7" max="7" width="3.14"/>
    <col customWidth="1" min="8" max="8" width="6.43"/>
    <col customWidth="1" min="9" max="9" width="8.43"/>
    <col customWidth="1" min="10" max="10" width="6.71"/>
    <col customWidth="1" min="11" max="11" width="1.86"/>
    <col customWidth="1" min="12" max="12" width="5.71"/>
    <col customWidth="1" min="13" max="13" width="7.71"/>
    <col customWidth="1" min="14" max="14" width="4.14"/>
    <col customWidth="1" min="15" max="15" width="3.71"/>
    <col customWidth="1" min="16" max="16" width="6.86"/>
    <col customWidth="1" min="17" max="17" width="1.71"/>
    <col customWidth="1" min="18" max="18" width="5.71"/>
    <col customWidth="1" min="19" max="19" width="3.86"/>
    <col customWidth="1" min="20" max="21" width="1.29"/>
    <col customWidth="1" min="22" max="22" width="4.0"/>
    <col customWidth="1" min="23" max="23" width="4.29"/>
    <col customWidth="1" min="24" max="24" width="2.71"/>
    <col customWidth="1" min="25" max="25" width="4.14"/>
    <col customWidth="1" min="26" max="26" width="7.0"/>
    <col customWidth="1" min="27" max="27" width="10.0"/>
  </cols>
  <sheetData>
    <row r="1" ht="32.25" customHeight="1">
      <c r="A1" s="1"/>
      <c r="B1" s="1"/>
      <c r="C1" s="1"/>
      <c r="D1" s="1"/>
      <c r="E1" s="1"/>
      <c r="F1" s="1"/>
      <c r="G1" s="1"/>
      <c r="H1" s="1"/>
      <c r="I1" s="2"/>
      <c r="J1" t="s" s="3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>
      <c r="A3" t="s" s="8">
        <v>1</v>
      </c>
      <c r="C3" s="9">
        <f>'[1]SETUP.XLS'!$B$4</f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6"/>
      <c r="O3" s="6"/>
      <c r="P3" s="6"/>
      <c r="Q3" s="6"/>
      <c r="R3" s="6"/>
      <c r="S3" s="6"/>
      <c r="T3" s="6"/>
      <c r="U3" s="6"/>
      <c r="V3" s="11"/>
      <c r="X3" t="s" s="8">
        <v>2</v>
      </c>
      <c r="Y3" t="s" s="12">
        <v>3</v>
      </c>
      <c r="Z3" t="s" s="11">
        <v>4</v>
      </c>
    </row>
    <row r="4" ht="6.0" customHeight="1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3">
        <v>39.29</v>
      </c>
      <c r="X4" s="14"/>
      <c r="Y4" s="14"/>
      <c r="Z4" s="15"/>
    </row>
    <row r="5" ht="13.5" customHeight="1">
      <c r="A5" t="s" s="8">
        <v>5</v>
      </c>
      <c r="C5" t="s" s="9">
        <v>6</v>
      </c>
      <c r="D5" s="10"/>
      <c r="E5" s="10"/>
      <c r="F5" s="10"/>
      <c r="G5" s="10"/>
      <c r="H5" s="10"/>
      <c r="I5" s="10"/>
      <c r="J5" t="s" s="11">
        <v>7</v>
      </c>
      <c r="K5" s="11"/>
      <c r="L5" s="9">
        <v>617503</v>
      </c>
      <c r="M5" s="10"/>
      <c r="N5" t="s" s="11">
        <v>8</v>
      </c>
      <c r="P5" t="s" s="9">
        <v>9</v>
      </c>
      <c r="Q5" s="10"/>
      <c r="R5" s="10"/>
      <c r="S5" s="6"/>
      <c r="T5" t="s" s="11">
        <v>10</v>
      </c>
      <c r="W5" s="16"/>
      <c r="X5" s="10"/>
      <c r="Y5" s="10"/>
      <c r="Z5" s="17"/>
    </row>
    <row r="6" ht="6.0" customHeight="1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>
      <c r="A7" t="s" s="8">
        <v>11</v>
      </c>
      <c r="C7" t="s" s="9">
        <v>12</v>
      </c>
      <c r="D7" s="10"/>
      <c r="E7" s="10"/>
      <c r="F7" s="10"/>
      <c r="G7" s="10"/>
      <c r="H7" s="10"/>
      <c r="I7" s="10"/>
      <c r="J7" t="s" s="11">
        <v>13</v>
      </c>
      <c r="K7" s="11"/>
      <c r="L7" s="9">
        <v>889133419</v>
      </c>
      <c r="M7" s="10"/>
      <c r="N7" t="s" s="11">
        <v>14</v>
      </c>
      <c r="P7" s="18"/>
      <c r="Q7" s="10"/>
      <c r="R7" s="10"/>
      <c r="S7" s="6"/>
      <c r="T7" t="s" s="11">
        <v>15</v>
      </c>
      <c r="Y7" s="19">
        <f>'[1]SETUP.XLS'!$B$5</f>
      </c>
      <c r="Z7" s="10"/>
    </row>
    <row r="8" ht="6.0" customHeight="1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>
      <c r="A9" s="6"/>
      <c r="B9" s="20"/>
      <c r="C9" s="21"/>
      <c r="D9" s="6"/>
      <c r="E9" s="6"/>
      <c r="F9" s="6"/>
      <c r="G9" s="6"/>
      <c r="H9" s="6"/>
      <c r="I9" s="21"/>
      <c r="J9" s="21"/>
      <c r="K9" s="21"/>
      <c r="L9" s="21"/>
      <c r="M9" s="21"/>
      <c r="N9" s="21"/>
      <c r="O9" s="21"/>
      <c r="P9" s="21"/>
      <c r="Q9" s="21"/>
      <c r="R9" s="21"/>
      <c r="S9" s="6"/>
      <c r="T9" s="6"/>
      <c r="U9" s="6"/>
      <c r="W9" s="22"/>
      <c r="X9" s="22"/>
      <c r="Y9" s="21"/>
    </row>
    <row r="10" ht="13.5" customHeight="1">
      <c r="A10" t="s" s="23">
        <v>16</v>
      </c>
      <c r="B10" t="s" s="24">
        <v>3</v>
      </c>
      <c r="C10" t="s" s="25">
        <v>17</v>
      </c>
      <c r="D10" t="s" s="26">
        <v>18</v>
      </c>
      <c r="E10" t="s" s="27">
        <v>19</v>
      </c>
      <c r="F10" t="s" s="28">
        <v>20</v>
      </c>
      <c r="G10" s="29"/>
      <c r="H10" t="s" s="30">
        <v>21</v>
      </c>
      <c r="I10" t="s" s="25">
        <v>22</v>
      </c>
      <c r="J10" t="s" s="25">
        <v>23</v>
      </c>
      <c r="K10" t="s" s="31">
        <v>24</v>
      </c>
      <c r="L10" s="32"/>
      <c r="M10" s="32"/>
      <c r="N10" s="32"/>
      <c r="O10" s="32"/>
      <c r="P10" s="32"/>
      <c r="Q10" s="32"/>
      <c r="R10" s="33"/>
      <c r="S10" s="30"/>
      <c r="T10" t="s" s="30">
        <v>25</v>
      </c>
      <c r="U10" s="34"/>
      <c r="V10" s="35"/>
      <c r="W10" t="s" s="36">
        <v>26</v>
      </c>
      <c r="X10" t="s" s="37">
        <v>27</v>
      </c>
      <c r="Y10" s="29"/>
      <c r="Z10" t="s" s="38">
        <v>28</v>
      </c>
      <c r="AA10" s="39"/>
    </row>
    <row r="11" ht="13.5" customHeight="1">
      <c r="A11" s="40"/>
      <c r="B11" s="41"/>
      <c r="C11" t="s" s="42">
        <v>24</v>
      </c>
      <c r="D11" t="s" s="43">
        <v>29</v>
      </c>
      <c r="E11" t="s" s="44">
        <v>30</v>
      </c>
      <c r="F11" t="s" s="45">
        <v>29</v>
      </c>
      <c r="G11" s="17"/>
      <c r="H11" t="s" s="7">
        <v>30</v>
      </c>
      <c r="I11" t="s" s="42">
        <v>24</v>
      </c>
      <c r="J11" t="s" s="46">
        <v>31</v>
      </c>
      <c r="K11" s="47">
        <v>1</v>
      </c>
      <c r="L11" s="48"/>
      <c r="M11" t="s" s="49">
        <v>32</v>
      </c>
      <c r="N11" t="s" s="50">
        <v>33</v>
      </c>
      <c r="O11" s="48"/>
      <c r="P11" t="s" s="49">
        <v>34</v>
      </c>
      <c r="Q11" t="s" s="50">
        <v>35</v>
      </c>
      <c r="R11" s="51"/>
      <c r="S11" t="s" s="7">
        <v>36</v>
      </c>
      <c r="T11" t="s" s="7">
        <v>37</v>
      </c>
      <c r="V11" t="s" s="7">
        <v>38</v>
      </c>
      <c r="W11" t="s" s="44">
        <v>39</v>
      </c>
      <c r="X11" s="16"/>
      <c r="Y11" s="17"/>
      <c r="Z11" t="s" s="52">
        <v>40</v>
      </c>
      <c r="AA11" s="39"/>
    </row>
    <row r="12" ht="18.0" customHeight="1">
      <c r="A12" s="53">
        <v>41385</v>
      </c>
      <c r="B12" t="s" s="54">
        <v>41</v>
      </c>
      <c r="C12" s="55"/>
      <c r="D12" s="56"/>
      <c r="E12" s="57"/>
      <c r="F12" s="58"/>
      <c r="G12" s="48"/>
      <c r="H12" s="58"/>
      <c r="I12" s="55"/>
      <c r="J12" s="59">
        <f>IF(I12&gt;0.020833333333333,I12-C12-0.020833333333333)/TIME(0,60,0)</f>
      </c>
      <c r="K12" s="60"/>
      <c r="L12" s="48"/>
      <c r="M12" s="61"/>
      <c r="N12" s="62">
        <f>IF(J12&gt;8,8,J12)</f>
      </c>
      <c r="O12" s="48"/>
      <c r="P12" s="63">
        <f>IF(J12&gt;8,(J12-N12),0)</f>
      </c>
      <c r="Q12" s="64"/>
      <c r="R12" s="51"/>
      <c r="S12" s="65"/>
      <c r="T12" s="65"/>
      <c r="U12" s="58"/>
      <c r="V12" s="66"/>
      <c r="W12" s="66"/>
      <c r="X12" s="58"/>
      <c r="Y12" s="48"/>
      <c r="Z12" s="67"/>
    </row>
    <row r="13" ht="18.0" customHeight="1">
      <c r="A13" s="68">
        <v>41386</v>
      </c>
      <c r="B13" t="s" s="54">
        <v>25</v>
      </c>
      <c r="C13" s="69">
        <v>0.2916666666666667</v>
      </c>
      <c r="D13" t="s" s="70">
        <v>42</v>
      </c>
      <c r="E13" s="167"/>
      <c r="F13" s="72"/>
      <c r="G13" s="48"/>
      <c r="H13" s="72"/>
      <c r="I13" s="69">
        <v>0.8125</v>
      </c>
      <c r="J13" s="73">
        <f>IF(I13&gt;0.020833333333333,I13-C13-0.020833333333333,0)/TIME(0,60,0)</f>
      </c>
      <c r="K13" s="74">
        <f t="shared" ref="K13:K17" si="1">IF(J13&gt;8,8,J13)</f>
      </c>
      <c r="L13" s="48"/>
      <c r="M13" s="63">
        <f t="shared" ref="M13:M17" si="2">IF((J13-K13&gt;4),4,(J13-K13))</f>
      </c>
      <c r="N13" s="62">
        <f t="shared" ref="N13:N17" si="3">IF((J13-(K13+M13)&gt;3),3,(J13-(K13+M13)))</f>
      </c>
      <c r="O13" s="48"/>
      <c r="P13" s="63">
        <f t="shared" ref="P13:P17" si="4">IF((J13&gt;15),(J13-(K13+M13+N13)),0)</f>
      </c>
      <c r="Q13" s="75"/>
      <c r="R13" s="51"/>
      <c r="S13" s="76"/>
      <c r="T13" s="56"/>
      <c r="U13" s="77"/>
      <c r="V13" s="78"/>
      <c r="W13" s="66"/>
      <c r="X13" s="58">
        <v>200</v>
      </c>
      <c r="Y13" s="48"/>
      <c r="Z13" s="67"/>
    </row>
    <row r="14" ht="18.0" customHeight="1">
      <c r="A14" s="68">
        <v>41387</v>
      </c>
      <c r="B14" t="s" s="54">
        <v>26</v>
      </c>
      <c r="C14" s="69">
        <v>0.2916666666666667</v>
      </c>
      <c r="D14" t="s" s="70">
        <v>42</v>
      </c>
      <c r="E14" s="167"/>
      <c r="F14" s="72"/>
      <c r="G14" s="48"/>
      <c r="H14" s="72"/>
      <c r="I14" s="69">
        <v>0.8125</v>
      </c>
      <c r="J14" s="73">
        <f t="shared" ref="J14:J18" si="5">IF(I14&gt;0.020833333333333,I14-C14-0.020833333333333)/TIME(0,60,0)</f>
      </c>
      <c r="K14" s="74">
        <f t="shared" si="1"/>
      </c>
      <c r="L14" s="48"/>
      <c r="M14" s="63">
        <f t="shared" si="2"/>
      </c>
      <c r="N14" s="62">
        <f t="shared" si="3"/>
      </c>
      <c r="O14" s="48"/>
      <c r="P14" s="63">
        <f t="shared" si="4"/>
      </c>
      <c r="Q14" s="75"/>
      <c r="R14" s="51"/>
      <c r="S14" s="76"/>
      <c r="T14" s="56"/>
      <c r="U14" s="58"/>
      <c r="V14" s="66"/>
      <c r="W14" s="66"/>
      <c r="X14" s="58">
        <v>200</v>
      </c>
      <c r="Y14" s="48"/>
      <c r="Z14" s="67"/>
    </row>
    <row r="15" ht="18.0" customHeight="1">
      <c r="A15" s="68">
        <v>41388</v>
      </c>
      <c r="B15" t="s" s="54">
        <v>4</v>
      </c>
      <c r="C15" s="69">
        <v>0.2916666666666667</v>
      </c>
      <c r="D15" t="s" s="70">
        <v>42</v>
      </c>
      <c r="E15" s="167"/>
      <c r="F15" s="72"/>
      <c r="G15" s="48"/>
      <c r="H15" s="72"/>
      <c r="I15" s="69">
        <v>0.8125</v>
      </c>
      <c r="J15" s="73">
        <f t="shared" si="5"/>
      </c>
      <c r="K15" s="74">
        <f t="shared" si="1"/>
      </c>
      <c r="L15" s="48"/>
      <c r="M15" s="63">
        <f t="shared" si="2"/>
      </c>
      <c r="N15" s="62">
        <f t="shared" si="3"/>
      </c>
      <c r="O15" s="48"/>
      <c r="P15" s="63">
        <f t="shared" si="4"/>
      </c>
      <c r="Q15" s="75"/>
      <c r="R15" s="51"/>
      <c r="S15" s="76"/>
      <c r="T15" s="56"/>
      <c r="U15" s="58"/>
      <c r="V15" s="66"/>
      <c r="W15" s="66"/>
      <c r="X15" s="58">
        <v>200</v>
      </c>
      <c r="Y15" s="48"/>
      <c r="Z15" s="67"/>
    </row>
    <row r="16" ht="18.0" customHeight="1">
      <c r="A16" s="68">
        <v>41389</v>
      </c>
      <c r="B16" t="s" s="54">
        <v>26</v>
      </c>
      <c r="C16" s="69">
        <v>0.2916666666666667</v>
      </c>
      <c r="D16" t="s" s="70">
        <v>42</v>
      </c>
      <c r="E16" s="167"/>
      <c r="F16" s="72"/>
      <c r="G16" s="48"/>
      <c r="H16" s="72"/>
      <c r="I16" s="69">
        <v>0.8125</v>
      </c>
      <c r="J16" s="73">
        <f t="shared" si="5"/>
      </c>
      <c r="K16" s="74">
        <f t="shared" si="1"/>
      </c>
      <c r="L16" s="48"/>
      <c r="M16" s="63">
        <f t="shared" si="2"/>
      </c>
      <c r="N16" s="62">
        <f t="shared" si="3"/>
      </c>
      <c r="O16" s="48"/>
      <c r="P16" s="63">
        <f t="shared" si="4"/>
      </c>
      <c r="Q16" s="75"/>
      <c r="R16" s="51"/>
      <c r="S16" s="76"/>
      <c r="T16" s="56"/>
      <c r="U16" s="58"/>
      <c r="V16" s="66"/>
      <c r="W16" s="66"/>
      <c r="X16" s="58">
        <v>200</v>
      </c>
      <c r="Y16" s="48"/>
      <c r="Z16" s="67"/>
    </row>
    <row r="17" ht="18.0" customHeight="1">
      <c r="A17" s="68">
        <v>41390</v>
      </c>
      <c r="B17" t="s" s="54">
        <v>43</v>
      </c>
      <c r="C17" s="69">
        <v>0.2916666666666667</v>
      </c>
      <c r="D17" t="s" s="70">
        <v>42</v>
      </c>
      <c r="E17" s="167"/>
      <c r="F17" s="72"/>
      <c r="G17" s="48"/>
      <c r="H17" s="72"/>
      <c r="I17" s="69">
        <v>0.8125</v>
      </c>
      <c r="J17" s="73">
        <f t="shared" si="5"/>
      </c>
      <c r="K17" s="74">
        <f t="shared" si="1"/>
      </c>
      <c r="L17" s="48"/>
      <c r="M17" s="63">
        <f t="shared" si="2"/>
      </c>
      <c r="N17" s="62">
        <f t="shared" si="3"/>
      </c>
      <c r="O17" s="48"/>
      <c r="P17" s="63">
        <f t="shared" si="4"/>
      </c>
      <c r="Q17" s="75"/>
      <c r="R17" s="51"/>
      <c r="S17" s="76"/>
      <c r="T17" s="56"/>
      <c r="U17" s="58"/>
      <c r="V17" s="66"/>
      <c r="W17" s="66"/>
      <c r="X17" s="58">
        <v>200</v>
      </c>
      <c r="Y17" s="48"/>
      <c r="Z17" s="67"/>
    </row>
    <row r="18" ht="18.0" customHeight="1">
      <c r="A18" s="79">
        <v>41391</v>
      </c>
      <c r="B18" t="s" s="80">
        <v>41</v>
      </c>
      <c r="C18" s="81">
        <v>0.2916666666666667</v>
      </c>
      <c r="D18" t="s" s="82">
        <v>42</v>
      </c>
      <c r="E18" s="168"/>
      <c r="F18" s="84"/>
      <c r="G18" s="85"/>
      <c r="H18" s="84"/>
      <c r="I18" s="81">
        <v>0.8125</v>
      </c>
      <c r="J18" s="86">
        <f t="shared" si="5"/>
      </c>
      <c r="K18" s="87"/>
      <c r="L18" s="85"/>
      <c r="M18" s="88">
        <f>IF(J18&gt;8,8,J18)</f>
      </c>
      <c r="N18" s="89">
        <f>IF((J18-M18&gt;4),4,(J18-M18))</f>
      </c>
      <c r="O18" s="85"/>
      <c r="P18" s="88">
        <f>IF((J18&gt;12),(J18-(M18+N18)),0)</f>
      </c>
      <c r="Q18" s="90"/>
      <c r="R18" s="91"/>
      <c r="S18" s="92"/>
      <c r="T18" s="93"/>
      <c r="U18" s="94"/>
      <c r="V18" s="95"/>
      <c r="W18" s="95"/>
      <c r="X18" s="94">
        <v>200</v>
      </c>
      <c r="Y18" s="85"/>
      <c r="Z18" s="96"/>
    </row>
    <row r="19" ht="21.0" customHeight="1">
      <c r="A19" s="97"/>
      <c r="B19" s="98"/>
      <c r="C19" s="97"/>
      <c r="D19" s="97"/>
      <c r="E19" s="97"/>
      <c r="F19" s="97"/>
      <c r="G19" s="97"/>
      <c r="H19" t="s" s="100">
        <v>44</v>
      </c>
      <c r="J19" s="101">
        <f>SUM(J12:J18)</f>
      </c>
      <c r="K19" s="102">
        <f>SUM(K13:L18)</f>
      </c>
      <c r="L19" s="103"/>
      <c r="M19" s="104">
        <f>SUM(M13:M18)</f>
      </c>
      <c r="N19" s="102">
        <f>SUM(N12:O18)</f>
      </c>
      <c r="O19" s="103"/>
      <c r="P19" s="101">
        <f>SUM(P12:P18)</f>
      </c>
      <c r="Q19" s="105"/>
      <c r="R19" s="103"/>
      <c r="S19" s="106"/>
      <c r="T19" s="107"/>
      <c r="U19" s="106"/>
      <c r="V19" s="108"/>
      <c r="W19" s="109"/>
      <c r="X19" s="110"/>
      <c r="Y19" s="6"/>
    </row>
    <row r="20" ht="18.0" customHeight="1">
      <c r="A20" t="s" s="111">
        <v>45</v>
      </c>
      <c r="B20" s="112"/>
      <c r="C20" s="112"/>
      <c r="D20" s="112"/>
      <c r="E20" s="113"/>
      <c r="F20" s="97"/>
      <c r="G20" s="97"/>
      <c r="H20" t="s" s="100">
        <v>46</v>
      </c>
      <c r="J20" s="114">
        <f>SUM(K20:P20)</f>
      </c>
      <c r="K20" s="115">
        <f>K19</f>
      </c>
      <c r="L20" s="116"/>
      <c r="M20" s="114">
        <f>M19*1.5</f>
      </c>
      <c r="N20" s="115">
        <f>N19*2</f>
      </c>
      <c r="O20" s="116"/>
      <c r="P20" s="114">
        <f>P19*3</f>
      </c>
      <c r="Q20" s="97"/>
      <c r="R20" s="97"/>
      <c r="S20" s="6"/>
      <c r="T20" s="6"/>
      <c r="U20" s="6"/>
      <c r="V20" s="110"/>
      <c r="W20" s="110"/>
      <c r="X20" s="110"/>
      <c r="Y20" s="6"/>
    </row>
    <row r="21" ht="18.75" customHeight="1">
      <c r="A21" t="s" s="117">
        <v>47</v>
      </c>
      <c r="B21" s="17"/>
      <c r="C21" s="77"/>
      <c r="D21" s="10"/>
      <c r="E21" s="1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>
      <c r="A22" t="s" s="119">
        <v>48</v>
      </c>
      <c r="B22" s="85"/>
      <c r="C22" s="94"/>
      <c r="D22" s="120"/>
      <c r="E22" s="121"/>
      <c r="F22" s="6"/>
      <c r="G22" s="6"/>
      <c r="H22" s="6"/>
      <c r="I22" t="s" s="8">
        <v>49</v>
      </c>
      <c r="K22" s="8"/>
      <c r="L22" s="9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Y22" s="6"/>
    </row>
    <row r="23" ht="12.75" customHeight="1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.0" customHeight="1">
      <c r="A24" s="6"/>
      <c r="B24" t="s" s="7">
        <v>50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>
      <c r="A26" t="s" s="122">
        <v>51</v>
      </c>
      <c r="B26" s="123"/>
      <c r="C26" t="s" s="124">
        <v>52</v>
      </c>
      <c r="D26" t="s" s="125">
        <v>53</v>
      </c>
      <c r="E26" s="123"/>
      <c r="F26" t="s" s="125">
        <v>10</v>
      </c>
      <c r="G26" s="123"/>
      <c r="H26" t="s" s="125">
        <v>54</v>
      </c>
      <c r="I26" s="113"/>
      <c r="J26" t="s" s="122">
        <v>55</v>
      </c>
      <c r="K26" s="112"/>
      <c r="L26" s="112"/>
      <c r="M26" s="112"/>
      <c r="N26" s="112"/>
      <c r="O26" s="112"/>
      <c r="P26" s="113"/>
      <c r="Q26" s="98"/>
      <c r="R26" t="s" s="122">
        <v>56</v>
      </c>
      <c r="S26" s="112"/>
      <c r="T26" s="112"/>
      <c r="U26" s="112"/>
      <c r="V26" s="112"/>
      <c r="W26" s="112"/>
      <c r="X26" s="112"/>
      <c r="Y26" s="112"/>
      <c r="Z26" s="113"/>
      <c r="AA26" s="126"/>
    </row>
    <row r="27" ht="16.5" customHeight="1">
      <c r="A27" s="127"/>
      <c r="B27" s="17"/>
      <c r="C27" s="44"/>
      <c r="D27" t="s" s="128">
        <v>57</v>
      </c>
      <c r="E27" s="17"/>
      <c r="F27" s="45"/>
      <c r="G27" s="17"/>
      <c r="H27" s="45"/>
      <c r="I27" s="118"/>
      <c r="J27" t="s" s="129">
        <v>58</v>
      </c>
      <c r="K27" s="17"/>
      <c r="L27" s="130"/>
      <c r="M27" s="131"/>
      <c r="N27" t="s" s="132">
        <v>59</v>
      </c>
      <c r="O27" s="133"/>
      <c r="P27" s="134"/>
      <c r="Q27" s="98"/>
      <c r="R27" s="135"/>
      <c r="S27" s="136"/>
      <c r="T27" s="136"/>
      <c r="U27" s="136"/>
      <c r="V27" s="136"/>
      <c r="W27" s="136"/>
      <c r="X27" s="136"/>
      <c r="Y27" s="136"/>
      <c r="Z27" s="137"/>
      <c r="AA27" s="39"/>
    </row>
    <row r="28" ht="16.5" customHeight="1">
      <c r="A28" s="138"/>
      <c r="B28" s="48"/>
      <c r="C28" s="49"/>
      <c r="D28" t="s" s="139">
        <v>60</v>
      </c>
      <c r="E28" s="48"/>
      <c r="F28" s="50"/>
      <c r="G28" s="48"/>
      <c r="H28" s="50"/>
      <c r="I28" s="140"/>
      <c r="J28" t="s" s="141">
        <v>61</v>
      </c>
      <c r="K28" s="48"/>
      <c r="L28" s="47"/>
      <c r="M28" s="51"/>
      <c r="N28" s="142"/>
      <c r="O28" s="143"/>
      <c r="P28" s="144"/>
      <c r="Q28" s="98"/>
      <c r="R28" s="145"/>
      <c r="S28" s="146"/>
      <c r="T28" s="146"/>
      <c r="U28" s="146"/>
      <c r="V28" s="146"/>
      <c r="W28" s="146"/>
      <c r="X28" s="146"/>
      <c r="Y28" s="146"/>
      <c r="Z28" s="147"/>
      <c r="AA28" s="39"/>
    </row>
    <row r="29" ht="16.5" customHeight="1">
      <c r="A29" s="138"/>
      <c r="B29" s="48"/>
      <c r="C29" s="49"/>
      <c r="D29" t="s" s="139">
        <v>62</v>
      </c>
      <c r="E29" s="48"/>
      <c r="F29" s="50"/>
      <c r="G29" s="48"/>
      <c r="H29" s="50"/>
      <c r="I29" s="140"/>
      <c r="J29" t="s" s="141">
        <v>63</v>
      </c>
      <c r="K29" s="48"/>
      <c r="L29" s="47"/>
      <c r="M29" s="51"/>
      <c r="N29" s="148"/>
      <c r="O29" s="148"/>
      <c r="P29" s="134"/>
      <c r="Q29" s="98"/>
      <c r="R29" s="145"/>
      <c r="S29" s="149"/>
      <c r="T29" s="149"/>
      <c r="U29" s="149"/>
      <c r="V29" s="149"/>
      <c r="W29" s="149"/>
      <c r="X29" s="149"/>
      <c r="Y29" s="149"/>
      <c r="Z29" s="150"/>
      <c r="AA29" s="39"/>
    </row>
    <row r="30" ht="16.5" customHeight="1">
      <c r="A30" s="138"/>
      <c r="B30" s="48"/>
      <c r="C30" s="49"/>
      <c r="D30" t="s" s="139">
        <v>64</v>
      </c>
      <c r="E30" s="48"/>
      <c r="F30" s="50"/>
      <c r="G30" s="48"/>
      <c r="H30" s="50"/>
      <c r="I30" s="140"/>
      <c r="J30" t="s" s="141">
        <v>65</v>
      </c>
      <c r="K30" s="48"/>
      <c r="L30" s="47"/>
      <c r="M30" s="51"/>
      <c r="N30" t="s" s="151">
        <v>51</v>
      </c>
      <c r="O30" s="10"/>
      <c r="P30" s="118"/>
      <c r="Q30" s="98"/>
      <c r="R30" s="152"/>
      <c r="S30" s="153"/>
      <c r="T30" s="153"/>
      <c r="U30" s="153"/>
      <c r="V30" s="153"/>
      <c r="W30" s="153"/>
      <c r="X30" s="153"/>
      <c r="Y30" s="153"/>
      <c r="Z30" s="154"/>
      <c r="AA30" s="39"/>
    </row>
    <row r="31" ht="16.5" customHeight="1">
      <c r="A31" s="138"/>
      <c r="B31" s="48"/>
      <c r="C31" s="49"/>
      <c r="D31" t="s" s="139">
        <v>66</v>
      </c>
      <c r="E31" s="48"/>
      <c r="F31" s="50"/>
      <c r="G31" s="48"/>
      <c r="H31" s="50"/>
      <c r="I31" s="140"/>
      <c r="J31" t="s" s="141">
        <v>67</v>
      </c>
      <c r="K31" s="48"/>
      <c r="L31" s="47"/>
      <c r="M31" s="51"/>
      <c r="N31" s="155"/>
      <c r="O31" s="156"/>
      <c r="P31" s="140"/>
      <c r="Q31" s="98"/>
      <c r="R31" s="152"/>
      <c r="S31" s="156"/>
      <c r="T31" s="156"/>
      <c r="U31" s="156"/>
      <c r="V31" s="156"/>
      <c r="W31" s="156"/>
      <c r="X31" s="156"/>
      <c r="Y31" s="156"/>
      <c r="Z31" s="140"/>
      <c r="AA31" s="39"/>
    </row>
    <row r="32" ht="16.5" customHeight="1">
      <c r="A32" s="138"/>
      <c r="B32" s="48"/>
      <c r="C32" s="49"/>
      <c r="D32" t="s" s="139">
        <v>68</v>
      </c>
      <c r="E32" s="48"/>
      <c r="F32" s="50"/>
      <c r="G32" s="48"/>
      <c r="H32" s="50"/>
      <c r="I32" s="140"/>
      <c r="J32" t="s" s="141">
        <v>69</v>
      </c>
      <c r="K32" s="48"/>
      <c r="L32" s="47"/>
      <c r="M32" s="51"/>
      <c r="N32" s="155"/>
      <c r="O32" s="156"/>
      <c r="P32" s="140"/>
      <c r="Q32" s="98"/>
      <c r="R32" s="152"/>
      <c r="S32" s="156"/>
      <c r="T32" s="156"/>
      <c r="U32" s="156"/>
      <c r="V32" s="156"/>
      <c r="W32" s="156"/>
      <c r="X32" s="156"/>
      <c r="Y32" s="156"/>
      <c r="Z32" s="140"/>
      <c r="AA32" s="39"/>
    </row>
    <row r="33" ht="16.5" customHeight="1">
      <c r="A33" s="138"/>
      <c r="B33" s="48"/>
      <c r="C33" s="49"/>
      <c r="D33" t="s" s="139">
        <v>70</v>
      </c>
      <c r="E33" s="48"/>
      <c r="F33" s="50"/>
      <c r="G33" s="48"/>
      <c r="H33" s="50"/>
      <c r="I33" s="140"/>
      <c r="J33" s="141"/>
      <c r="K33" s="48"/>
      <c r="L33" s="47"/>
      <c r="M33" s="51"/>
      <c r="N33" s="155"/>
      <c r="O33" s="156"/>
      <c r="P33" s="140"/>
      <c r="Q33" s="98"/>
      <c r="R33" s="152"/>
      <c r="S33" s="156"/>
      <c r="T33" s="156"/>
      <c r="U33" s="156"/>
      <c r="V33" s="156"/>
      <c r="W33" s="156"/>
      <c r="X33" s="156"/>
      <c r="Y33" s="156"/>
      <c r="Z33" s="140"/>
      <c r="AA33" s="39"/>
    </row>
    <row r="34" ht="16.5" customHeight="1">
      <c r="A34" s="138"/>
      <c r="B34" s="48"/>
      <c r="C34" s="49"/>
      <c r="D34" s="50"/>
      <c r="E34" s="48"/>
      <c r="F34" s="50"/>
      <c r="G34" s="48"/>
      <c r="H34" s="50"/>
      <c r="I34" s="140"/>
      <c r="J34" s="138"/>
      <c r="K34" s="48"/>
      <c r="L34" s="157"/>
      <c r="M34" s="158"/>
      <c r="N34" s="155"/>
      <c r="O34" s="156"/>
      <c r="P34" s="140"/>
      <c r="Q34" s="98"/>
      <c r="R34" s="152"/>
      <c r="S34" s="156"/>
      <c r="T34" s="156"/>
      <c r="U34" s="156"/>
      <c r="V34" s="156"/>
      <c r="W34" s="156"/>
      <c r="X34" s="156"/>
      <c r="Y34" s="156"/>
      <c r="Z34" s="140"/>
      <c r="AA34" s="39"/>
    </row>
    <row r="35" ht="16.5" customHeight="1">
      <c r="A35" s="159"/>
      <c r="B35" s="85"/>
      <c r="C35" s="160"/>
      <c r="D35" s="161"/>
      <c r="E35" s="85"/>
      <c r="F35" s="161"/>
      <c r="G35" s="85"/>
      <c r="H35" s="161"/>
      <c r="I35" s="121"/>
      <c r="J35" t="s" s="162">
        <v>71</v>
      </c>
      <c r="K35" s="120"/>
      <c r="L35" s="163"/>
      <c r="M35" s="164"/>
      <c r="N35" s="165"/>
      <c r="O35" s="120"/>
      <c r="P35" s="121"/>
      <c r="Q35" s="7"/>
      <c r="R35" s="166"/>
      <c r="S35" s="120"/>
      <c r="T35" s="120"/>
      <c r="U35" s="120"/>
      <c r="V35" s="120"/>
      <c r="W35" s="120"/>
      <c r="X35" s="120"/>
      <c r="Y35" s="120"/>
      <c r="Z35" s="121"/>
      <c r="AA35" s="39"/>
    </row>
    <row r="36" ht="18.0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9"/>
      <c r="W36" s="39"/>
      <c r="X36" s="39"/>
      <c r="Y36" s="7"/>
      <c r="Z36" s="39"/>
      <c r="AA36" s="39"/>
    </row>
    <row r="37" ht="12.0" customHeight="1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Y37" s="6"/>
    </row>
    <row r="38" ht="12.0" customHeight="1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2.0" customHeight="1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2.0" customHeight="1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2.0" customHeight="1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2.0" customHeight="1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.0" customHeight="1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.0" customHeight="1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.0" customHeight="1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.0" customHeight="1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.0" customHeight="1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.0" customHeight="1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.0" customHeight="1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.0" customHeight="1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.0" customHeight="1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.0" customHeight="1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.0" customHeight="1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.0" customHeight="1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.0" customHeight="1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.0" customHeight="1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.0" customHeight="1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.0" customHeight="1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.0" customHeight="1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.0" customHeight="1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.0" customHeight="1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.0" customHeight="1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.0" customHeight="1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.0" customHeight="1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.0" customHeight="1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.0" customHeight="1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.0" customHeight="1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.0" customHeight="1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.0" customHeight="1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.0" customHeight="1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.0" customHeight="1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.0" customHeight="1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.0" customHeight="1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.0" customHeight="1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.0" customHeight="1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.0" customHeight="1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.0" customHeight="1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.0" customHeight="1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.0" customHeight="1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.0" customHeight="1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.0" customHeight="1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.0" customHeight="1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.0" customHeight="1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.0" customHeight="1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.0" customHeight="1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.0" customHeight="1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.0" customHeight="1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.0" customHeight="1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.0" customHeight="1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.0" customHeight="1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.0" customHeight="1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.0" customHeight="1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.0" customHeight="1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.0" customHeight="1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.0" customHeight="1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.0" customHeight="1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.0" customHeight="1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.0" customHeight="1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.0" customHeight="1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.0" customHeight="1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.0" customHeight="1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.0" customHeight="1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.0" customHeight="1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.0" customHeight="1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.0" customHeight="1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.0" customHeight="1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.0" customHeight="1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.0" customHeight="1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.0" customHeight="1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.0" customHeight="1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.0" customHeight="1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.0" customHeight="1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.0" customHeight="1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.0" customHeight="1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.0" customHeight="1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.0" customHeight="1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.0" customHeight="1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.0" customHeight="1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.0" customHeight="1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.0" customHeight="1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.0" customHeight="1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.0" customHeight="1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.0" customHeight="1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.0" customHeight="1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.0" customHeight="1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.0" customHeight="1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.0" customHeight="1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.0" customHeight="1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.0" customHeight="1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.0" customHeight="1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.0" customHeight="1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.0" customHeight="1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.0" customHeight="1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.0" customHeight="1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.0" customHeight="1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.0" customHeight="1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.0" customHeight="1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.0" customHeight="1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.0" customHeight="1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.0" customHeight="1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.0" customHeight="1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.0" customHeight="1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.0" customHeight="1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.0" customHeight="1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.0" customHeight="1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.0" customHeight="1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.0" customHeight="1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.0" customHeight="1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.0" customHeight="1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.0" customHeight="1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.0" customHeight="1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.0" customHeight="1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.0" customHeight="1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.0" customHeight="1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.0" customHeight="1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.0" customHeight="1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.0" customHeight="1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.0" customHeight="1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.0" customHeight="1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.0" customHeight="1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.0" customHeight="1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.0" customHeight="1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.0" customHeight="1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.0" customHeight="1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.0" customHeight="1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.0" customHeight="1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.0" customHeight="1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.0" customHeight="1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.0" customHeight="1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.0" customHeight="1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.0" customHeight="1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.0" customHeight="1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.0" customHeight="1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.0" customHeight="1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.0" customHeight="1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.0" customHeight="1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.0" customHeight="1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.0" customHeight="1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.0" customHeight="1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.0" customHeight="1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.0" customHeight="1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.0" customHeight="1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.0" customHeight="1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.0" customHeight="1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.0" customHeight="1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.0" customHeight="1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.0" customHeight="1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.0" customHeight="1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.0" customHeight="1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.0" customHeight="1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.0" customHeight="1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.0" customHeight="1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.0" customHeight="1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.0" customHeight="1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.0" customHeight="1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.0" customHeight="1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.0" customHeight="1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.0" customHeight="1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.0" customHeight="1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.0" customHeight="1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.0" customHeight="1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.0" customHeight="1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.0" customHeight="1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.0" customHeight="1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.0" customHeight="1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.0" customHeight="1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.0" customHeight="1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.0" customHeight="1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.0" customHeight="1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.0" customHeight="1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.0" customHeight="1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.0" customHeight="1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.0" customHeight="1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.0" customHeight="1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.0" customHeight="1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.0" customHeight="1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.0" customHeight="1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.0" customHeight="1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.0" customHeight="1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.0" customHeight="1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.0" customHeight="1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.0" customHeight="1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.0" customHeight="1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.0" customHeight="1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.0" customHeight="1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.0" customHeight="1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.0" customHeight="1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.0" customHeight="1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.0" customHeight="1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.0" customHeight="1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.0" customHeight="1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.0" customHeight="1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.0" customHeight="1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.0" customHeight="1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.0" customHeight="1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.0" customHeight="1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.0" customHeight="1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.0" customHeight="1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.0" customHeight="1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.0" customHeight="1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.0" customHeight="1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.0" customHeight="1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.0" customHeight="1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.0" customHeight="1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.0" customHeight="1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.0" customHeight="1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.0" customHeight="1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.0" customHeight="1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.0" customHeight="1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.0" customHeight="1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.0" customHeight="1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.0" customHeight="1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.0" customHeight="1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.0" customHeight="1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.0" customHeight="1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.0" customHeight="1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.0" customHeight="1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.0" customHeight="1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.0" customHeight="1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.0" customHeight="1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.0" customHeight="1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.0" customHeight="1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.0" customHeight="1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.0" customHeight="1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.0" customHeight="1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.0" customHeight="1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.0" customHeight="1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.0" customHeight="1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.0" customHeight="1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.0" customHeight="1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.0" customHeight="1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.0" customHeight="1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.0" customHeight="1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.0" customHeight="1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.0" customHeight="1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.0" customHeight="1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.0" customHeight="1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.0" customHeight="1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.0" customHeight="1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.0" customHeight="1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.0" customHeight="1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.0" customHeight="1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.0" customHeight="1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.0" customHeight="1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.0" customHeight="1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.0" customHeight="1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.0" customHeight="1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.0" customHeight="1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.0" customHeight="1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.0" customHeight="1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.0" customHeight="1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.0" customHeight="1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.0" customHeight="1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.0" customHeight="1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.0" customHeight="1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.0" customHeight="1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.0" customHeight="1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.0" customHeight="1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.0" customHeight="1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.0" customHeight="1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.0" customHeight="1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.0" customHeight="1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.0" customHeight="1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.0" customHeight="1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.0" customHeight="1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.0" customHeight="1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.0" customHeight="1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.0" customHeight="1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.0" customHeight="1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.0" customHeight="1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.0" customHeight="1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.0" customHeight="1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.0" customHeight="1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.0" customHeight="1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.0" customHeight="1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.0" customHeight="1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.0" customHeight="1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.0" customHeight="1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.0" customHeight="1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.0" customHeight="1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.0" customHeight="1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.0" customHeight="1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.0" customHeight="1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.0" customHeight="1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.0" customHeight="1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.0" customHeight="1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.0" customHeight="1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.0" customHeight="1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.0" customHeight="1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.0" customHeight="1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.0" customHeight="1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.0" customHeight="1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.0" customHeight="1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.0" customHeight="1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.0" customHeight="1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.0" customHeight="1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.0" customHeight="1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.0" customHeight="1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.0" customHeight="1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.0" customHeight="1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.0" customHeight="1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.0" customHeight="1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.0" customHeight="1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.0" customHeight="1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.0" customHeight="1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.0" customHeight="1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.0" customHeight="1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.0" customHeight="1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.0" customHeight="1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.0" customHeight="1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.0" customHeight="1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.0" customHeight="1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.0" customHeight="1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.0" customHeight="1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.0" customHeight="1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.0" customHeight="1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.0" customHeight="1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.0" customHeight="1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.0" customHeight="1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.0" customHeight="1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.0" customHeight="1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.0" customHeight="1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.0" customHeight="1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.0" customHeight="1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.0" customHeight="1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.0" customHeight="1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.0" customHeight="1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.0" customHeight="1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.0" customHeight="1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.0" customHeight="1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.0" customHeight="1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.0" customHeight="1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.0" customHeight="1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.0" customHeight="1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.0" customHeight="1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.0" customHeight="1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.0" customHeight="1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.0" customHeight="1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.0" customHeight="1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.0" customHeight="1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.0" customHeight="1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.0" customHeight="1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.0" customHeight="1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.0" customHeight="1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.0" customHeight="1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.0" customHeight="1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.0" customHeight="1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.0" customHeight="1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.0" customHeight="1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.0" customHeight="1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.0" customHeight="1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.0" customHeight="1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.0" customHeight="1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.0" customHeight="1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.0" customHeight="1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.0" customHeight="1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.0" customHeight="1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.0" customHeight="1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.0" customHeight="1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.0" customHeight="1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.0" customHeight="1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.0" customHeight="1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.0" customHeight="1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.0" customHeight="1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.0" customHeight="1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.0" customHeight="1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.0" customHeight="1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.0" customHeight="1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.0" customHeight="1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.0" customHeight="1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.0" customHeight="1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.0" customHeight="1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.0" customHeight="1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.0" customHeight="1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.0" customHeight="1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.0" customHeight="1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.0" customHeight="1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.0" customHeight="1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.0" customHeight="1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.0" customHeight="1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.0" customHeight="1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.0" customHeight="1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.0" customHeight="1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.0" customHeight="1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.0" customHeight="1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.0" customHeight="1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.0" customHeight="1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.0" customHeight="1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.0" customHeight="1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.0" customHeight="1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.0" customHeight="1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.0" customHeight="1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.0" customHeight="1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.0" customHeight="1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.0" customHeight="1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.0" customHeight="1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.0" customHeight="1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.0" customHeight="1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.0" customHeight="1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.0" customHeight="1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.0" customHeight="1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.0" customHeight="1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.0" customHeight="1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.0" customHeight="1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.0" customHeight="1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.0" customHeight="1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.0" customHeight="1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.0" customHeight="1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.0" customHeight="1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.0" customHeight="1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.0" customHeight="1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.0" customHeight="1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.0" customHeight="1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.0" customHeight="1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.0" customHeight="1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.0" customHeight="1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.0" customHeight="1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.0" customHeight="1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.0" customHeight="1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.0" customHeight="1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.0" customHeight="1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.0" customHeight="1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.0" customHeight="1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.0" customHeight="1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.0" customHeight="1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.0" customHeight="1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.0" customHeight="1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.0" customHeight="1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.0" customHeight="1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.0" customHeight="1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.0" customHeight="1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.0" customHeight="1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.0" customHeight="1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.0" customHeight="1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.0" customHeight="1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.0" customHeight="1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.0" customHeight="1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.0" customHeight="1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.0" customHeight="1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.0" customHeight="1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.0" customHeight="1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.0" customHeight="1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.0" customHeight="1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.0" customHeight="1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.0" customHeight="1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.0" customHeight="1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.0" customHeight="1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.0" customHeight="1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.0" customHeight="1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.0" customHeight="1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.0" customHeight="1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.0" customHeight="1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.0" customHeight="1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.0" customHeight="1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.0" customHeight="1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.0" customHeight="1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.0" customHeight="1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.0" customHeight="1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.0" customHeight="1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.0" customHeight="1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.0" customHeight="1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.0" customHeight="1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.0" customHeight="1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.0" customHeight="1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.0" customHeight="1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.0" customHeight="1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.0" customHeight="1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.0" customHeight="1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.0" customHeight="1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.0" customHeight="1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.0" customHeight="1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.0" customHeight="1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.0" customHeight="1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.0" customHeight="1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.0" customHeight="1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.0" customHeight="1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.0" customHeight="1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.0" customHeight="1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.0" customHeight="1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.0" customHeight="1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.0" customHeight="1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.0" customHeight="1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.0" customHeight="1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.0" customHeight="1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.0" customHeight="1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.0" customHeight="1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.0" customHeight="1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.0" customHeight="1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.0" customHeight="1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.0" customHeight="1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.0" customHeight="1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.0" customHeight="1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.0" customHeight="1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.0" customHeight="1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.0" customHeight="1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.0" customHeight="1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.0" customHeight="1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.0" customHeight="1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.0" customHeight="1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.0" customHeight="1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.0" customHeight="1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.0" customHeight="1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.0" customHeight="1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.0" customHeight="1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.0" customHeight="1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.0" customHeight="1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.0" customHeight="1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.0" customHeight="1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.0" customHeight="1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.0" customHeight="1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.0" customHeight="1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.0" customHeight="1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.0" customHeight="1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.0" customHeight="1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.0" customHeight="1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.0" customHeight="1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.0" customHeight="1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.0" customHeight="1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.0" customHeight="1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.0" customHeight="1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.0" customHeight="1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.0" customHeight="1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.0" customHeight="1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.0" customHeight="1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.0" customHeight="1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.0" customHeight="1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.0" customHeight="1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.0" customHeight="1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.0" customHeight="1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.0" customHeight="1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.0" customHeight="1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.0" customHeight="1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.0" customHeight="1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.0" customHeight="1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.0" customHeight="1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.0" customHeight="1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.0" customHeight="1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.0" customHeight="1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.0" customHeight="1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.0" customHeight="1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.0" customHeight="1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.0" customHeight="1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.0" customHeight="1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.0" customHeight="1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.0" customHeight="1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.0" customHeight="1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.0" customHeight="1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.0" customHeight="1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.0" customHeight="1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.0" customHeight="1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.0" customHeight="1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.0" customHeight="1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.0" customHeight="1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.0" customHeight="1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.0" customHeight="1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.0" customHeight="1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.0" customHeight="1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.0" customHeight="1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.0" customHeight="1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.0" customHeight="1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.0" customHeight="1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.0" customHeight="1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.0" customHeight="1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.0" customHeight="1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.0" customHeight="1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.0" customHeight="1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.0" customHeight="1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.0" customHeight="1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.0" customHeight="1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.0" customHeight="1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.0" customHeight="1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.0" customHeight="1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.0" customHeight="1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.0" customHeight="1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.0" customHeight="1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.0" customHeight="1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.0" customHeight="1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.0" customHeight="1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.0" customHeight="1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.0" customHeight="1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.0" customHeight="1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.0" customHeight="1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.0" customHeight="1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.0" customHeight="1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.0" customHeight="1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.0" customHeight="1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.0" customHeight="1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.0" customHeight="1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.0" customHeight="1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.0" customHeight="1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.0" customHeight="1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.0" customHeight="1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.0" customHeight="1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.0" customHeight="1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.0" customHeight="1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.0" customHeight="1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.0" customHeight="1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.0" customHeight="1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.0" customHeight="1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.0" customHeight="1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.0" customHeight="1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.0" customHeight="1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.0" customHeight="1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.0" customHeight="1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.0" customHeight="1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.0" customHeight="1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.0" customHeight="1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.0" customHeight="1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.0" customHeight="1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.0" customHeight="1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.0" customHeight="1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.0" customHeight="1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.0" customHeight="1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.0" customHeight="1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.0" customHeight="1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.0" customHeight="1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.0" customHeight="1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.0" customHeight="1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.0" customHeight="1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.0" customHeight="1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.0" customHeight="1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.0" customHeight="1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.0" customHeight="1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.0" customHeight="1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.0" customHeight="1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.0" customHeight="1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.0" customHeight="1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.0" customHeight="1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.0" customHeight="1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.0" customHeight="1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.0" customHeight="1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.0" customHeight="1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.0" customHeight="1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.0" customHeight="1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.0" customHeight="1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.0" customHeight="1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.0" customHeight="1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.0" customHeight="1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.0" customHeight="1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.0" customHeight="1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.0" customHeight="1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.0" customHeight="1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.0" customHeight="1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.0" customHeight="1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.0" customHeight="1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.0" customHeight="1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.0" customHeight="1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.0" customHeight="1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.0" customHeight="1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.0" customHeight="1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.0" customHeight="1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.0" customHeight="1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.0" customHeight="1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.0" customHeight="1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.0" customHeight="1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.0" customHeight="1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.0" customHeight="1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.0" customHeight="1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.0" customHeight="1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.0" customHeight="1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.0" customHeight="1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.0" customHeight="1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.0" customHeight="1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.0" customHeight="1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.0" customHeight="1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.0" customHeight="1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.0" customHeight="1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.0" customHeight="1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.0" customHeight="1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.0" customHeight="1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.0" customHeight="1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.0" customHeight="1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.0" customHeight="1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.0" customHeight="1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.0" customHeight="1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.0" customHeight="1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.0" customHeight="1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.0" customHeight="1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.0" customHeight="1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.0" customHeight="1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.0" customHeight="1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.0" customHeight="1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.0" customHeight="1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.0" customHeight="1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.0" customHeight="1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.0" customHeight="1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.0" customHeight="1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.0" customHeight="1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.0" customHeight="1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.0" customHeight="1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.0" customHeight="1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.0" customHeight="1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.0" customHeight="1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.0" customHeight="1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.0" customHeight="1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.0" customHeight="1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.0" customHeight="1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.0" customHeight="1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.0" customHeight="1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.0" customHeight="1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.0" customHeight="1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.0" customHeight="1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.0" customHeight="1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.0" customHeight="1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.0" customHeight="1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.0" customHeight="1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.0" customHeight="1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.0" customHeight="1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.0" customHeight="1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.0" customHeight="1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.0" customHeight="1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.0" customHeight="1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.0" customHeight="1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.0" customHeight="1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.0" customHeight="1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.0" customHeight="1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.0" customHeight="1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.0" customHeight="1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.0" customHeight="1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.0" customHeight="1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.0" customHeight="1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.0" customHeight="1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.0" customHeight="1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.0" customHeight="1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.0" customHeight="1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.0" customHeight="1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.0" customHeight="1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.0" customHeight="1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.0" customHeight="1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.0" customHeight="1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.0" customHeight="1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.0" customHeight="1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.0" customHeight="1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.0" customHeight="1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.0" customHeight="1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.0" customHeight="1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.0" customHeight="1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.0" customHeight="1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.0" customHeight="1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.0" customHeight="1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.0" customHeight="1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.0" customHeight="1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.0" customHeight="1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.0" customHeight="1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.0" customHeight="1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.0" customHeight="1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.0" customHeight="1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.0" customHeight="1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.0" customHeight="1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.0" customHeight="1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.0" customHeight="1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.0" customHeight="1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.0" customHeight="1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.0" customHeight="1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.0" customHeight="1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.0" customHeight="1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.0" customHeight="1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.0" customHeight="1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.0" customHeight="1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.0" customHeight="1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.0" customHeight="1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.0" customHeight="1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.0" customHeight="1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.0" customHeight="1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.0" customHeight="1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.0" customHeight="1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.0" customHeight="1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.0" customHeight="1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.0" customHeight="1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.0" customHeight="1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.0" customHeight="1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.0" customHeight="1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.0" customHeight="1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.0" customHeight="1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.0" customHeight="1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.0" customHeight="1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.0" customHeight="1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.0" customHeight="1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.0" customHeight="1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.0" customHeight="1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.0" customHeight="1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.0" customHeight="1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.0" customHeight="1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.0" customHeight="1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.0" customHeight="1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.0" customHeight="1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.0" customHeight="1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.0" customHeight="1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.0" customHeight="1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.0" customHeight="1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.0" customHeight="1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.0" customHeight="1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.0" customHeight="1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.0" customHeight="1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.0" customHeight="1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.0" customHeight="1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.0" customHeight="1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.0" customHeight="1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.0" customHeight="1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.0" customHeight="1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.0" customHeight="1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.0" customHeight="1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.0" customHeight="1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.0" customHeight="1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.0" customHeight="1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.0" customHeight="1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.0" customHeight="1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.0" customHeight="1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.0" customHeight="1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.0" customHeight="1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.0" customHeight="1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.0" customHeight="1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.0" customHeight="1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.0" customHeight="1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.0" customHeight="1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.0" customHeight="1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.0" customHeight="1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.0" customHeight="1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.0" customHeight="1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.0" customHeight="1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.0" customHeight="1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.0" customHeight="1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.0" customHeight="1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.0" customHeight="1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.0" customHeight="1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.0" customHeight="1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.0" customHeight="1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.0" customHeight="1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.0" customHeight="1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.0" customHeight="1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.0" customHeight="1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.0" customHeight="1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.0" customHeight="1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.0" customHeight="1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.0" customHeight="1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.0" customHeight="1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.0" customHeight="1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.0" customHeight="1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.0" customHeight="1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.0" customHeight="1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.0" customHeight="1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.0" customHeight="1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.0" customHeight="1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.0" customHeight="1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.0" customHeight="1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.0" customHeight="1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.0" customHeight="1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.0" customHeight="1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.0" customHeight="1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.0" customHeight="1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.0" customHeight="1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.0" customHeight="1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.0" customHeight="1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.0" customHeight="1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.0" customHeight="1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.0" customHeight="1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.0" customHeight="1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.0" customHeight="1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.0" customHeight="1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.0" customHeight="1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.0" customHeight="1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.0" customHeight="1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.0" customHeight="1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.0" customHeight="1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.0" customHeight="1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.0" customHeight="1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.0" customHeight="1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.0" customHeight="1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.0" customHeight="1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.0" customHeight="1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.0" customHeight="1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.0" customHeight="1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.0" customHeight="1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.0" customHeight="1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.0" customHeight="1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.0" customHeight="1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.0" customHeight="1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.0" customHeight="1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.0" customHeight="1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.0" customHeight="1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.0" customHeight="1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.0" customHeight="1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.0" customHeight="1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.0" customHeight="1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.0" customHeight="1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.0" customHeight="1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.0" customHeight="1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.0" customHeight="1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.0" customHeight="1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.0" customHeight="1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.0" customHeight="1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.0" customHeight="1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.0" customHeight="1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.0" customHeight="1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.0" customHeight="1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.0" customHeight="1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.0" customHeight="1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.0" customHeight="1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.0" customHeight="1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.0" customHeight="1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.0" customHeight="1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.0" customHeight="1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.0" customHeight="1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.0" customHeight="1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.0" customHeight="1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.0" customHeight="1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.0" customHeight="1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.0" customHeight="1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.0" customHeight="1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.0" customHeight="1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.0" customHeight="1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.0" customHeight="1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.0" customHeight="1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.0" customHeight="1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.0" customHeight="1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.0" customHeight="1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.0" customHeight="1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.0" customHeight="1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.0" customHeight="1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.0" customHeight="1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.0" customHeight="1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.0" customHeight="1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.0" customHeight="1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.0" customHeight="1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.0" customHeight="1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.0" customHeight="1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.0" customHeight="1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.0" customHeight="1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.0" customHeight="1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.0" customHeight="1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.0" customHeight="1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.0" customHeight="1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.0" customHeight="1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.0" customHeight="1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.0" customHeight="1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</sheetData>
  <mergeCells count="153">
    <mergeCell ref="T7:X7"/>
    <mergeCell ref="T10:U10"/>
    <mergeCell ref="T11:U11"/>
    <mergeCell ref="X12:Y12"/>
    <mergeCell ref="X13:Y13"/>
    <mergeCell ref="X14:Y14"/>
    <mergeCell ref="X15:Y15"/>
    <mergeCell ref="X16:Y16"/>
    <mergeCell ref="Q18:R18"/>
    <mergeCell ref="X17:Y17"/>
    <mergeCell ref="X18:Y18"/>
    <mergeCell ref="R26:Z26"/>
    <mergeCell ref="R27:Z27"/>
    <mergeCell ref="R31:Z31"/>
    <mergeCell ref="R32:Z32"/>
    <mergeCell ref="R33:Z33"/>
    <mergeCell ref="R34:Z34"/>
    <mergeCell ref="R35:Z35"/>
    <mergeCell ref="Q19:R19"/>
    <mergeCell ref="W4:Z5"/>
    <mergeCell ref="T5:V5"/>
    <mergeCell ref="P5:R5"/>
    <mergeCell ref="P7:R7"/>
    <mergeCell ref="Q15:R15"/>
    <mergeCell ref="R28:Z28"/>
    <mergeCell ref="A3:B3"/>
    <mergeCell ref="A5:B5"/>
    <mergeCell ref="A7:B7"/>
    <mergeCell ref="A10:A11"/>
    <mergeCell ref="B10:B11"/>
    <mergeCell ref="A21:B21"/>
    <mergeCell ref="A22:B22"/>
    <mergeCell ref="C5:I5"/>
    <mergeCell ref="C7:I7"/>
    <mergeCell ref="L7:M7"/>
    <mergeCell ref="N7:O7"/>
    <mergeCell ref="K10:R10"/>
    <mergeCell ref="Y7:Z7"/>
    <mergeCell ref="X10:Y11"/>
    <mergeCell ref="F10:G10"/>
    <mergeCell ref="F11:G11"/>
    <mergeCell ref="Q11:R11"/>
    <mergeCell ref="Q14:R14"/>
    <mergeCell ref="Q12:R12"/>
    <mergeCell ref="Q13:R13"/>
    <mergeCell ref="N19:O19"/>
    <mergeCell ref="L22:W22"/>
    <mergeCell ref="C22:E22"/>
    <mergeCell ref="I22:J22"/>
    <mergeCell ref="K16:L16"/>
    <mergeCell ref="K17:L17"/>
    <mergeCell ref="N17:O17"/>
    <mergeCell ref="Q17:R17"/>
    <mergeCell ref="N18:O18"/>
    <mergeCell ref="H19:I19"/>
    <mergeCell ref="Q16:R16"/>
    <mergeCell ref="F34:G34"/>
    <mergeCell ref="H34:I34"/>
    <mergeCell ref="D32:E32"/>
    <mergeCell ref="F32:G32"/>
    <mergeCell ref="F35:G35"/>
    <mergeCell ref="F33:G33"/>
    <mergeCell ref="A32:B32"/>
    <mergeCell ref="A33:B33"/>
    <mergeCell ref="A34:B34"/>
    <mergeCell ref="A35:B35"/>
    <mergeCell ref="D35:E35"/>
    <mergeCell ref="H35:I35"/>
    <mergeCell ref="H32:I32"/>
    <mergeCell ref="H33:I33"/>
    <mergeCell ref="D26:E26"/>
    <mergeCell ref="A26:B26"/>
    <mergeCell ref="D27:E27"/>
    <mergeCell ref="D31:E31"/>
    <mergeCell ref="A28:B28"/>
    <mergeCell ref="A29:B29"/>
    <mergeCell ref="A30:B30"/>
    <mergeCell ref="A31:B31"/>
    <mergeCell ref="B24:D24"/>
    <mergeCell ref="A27:B27"/>
    <mergeCell ref="F18:G18"/>
    <mergeCell ref="F17:G17"/>
    <mergeCell ref="F16:G16"/>
    <mergeCell ref="F15:G15"/>
    <mergeCell ref="F14:G14"/>
    <mergeCell ref="C3:M3"/>
    <mergeCell ref="K11:L11"/>
    <mergeCell ref="F13:G13"/>
    <mergeCell ref="F12:G12"/>
    <mergeCell ref="H29:I29"/>
    <mergeCell ref="J29:K29"/>
    <mergeCell ref="D28:E28"/>
    <mergeCell ref="F28:G28"/>
    <mergeCell ref="H28:I28"/>
    <mergeCell ref="J31:K31"/>
    <mergeCell ref="L31:M31"/>
    <mergeCell ref="J32:K32"/>
    <mergeCell ref="L32:M32"/>
    <mergeCell ref="J33:K33"/>
    <mergeCell ref="L33:M33"/>
    <mergeCell ref="D30:E30"/>
    <mergeCell ref="F30:G30"/>
    <mergeCell ref="H30:I30"/>
    <mergeCell ref="J30:K30"/>
    <mergeCell ref="L30:M30"/>
    <mergeCell ref="F31:G31"/>
    <mergeCell ref="H31:I31"/>
    <mergeCell ref="J35:K35"/>
    <mergeCell ref="L35:M35"/>
    <mergeCell ref="D33:E33"/>
    <mergeCell ref="D34:E34"/>
    <mergeCell ref="A20:E20"/>
    <mergeCell ref="C21:E21"/>
    <mergeCell ref="L28:M28"/>
    <mergeCell ref="J26:P26"/>
    <mergeCell ref="J27:K27"/>
    <mergeCell ref="L27:M27"/>
    <mergeCell ref="O27:P27"/>
    <mergeCell ref="N32:P32"/>
    <mergeCell ref="N33:P33"/>
    <mergeCell ref="J28:K28"/>
    <mergeCell ref="N28:P29"/>
    <mergeCell ref="L29:M29"/>
    <mergeCell ref="N35:P35"/>
    <mergeCell ref="J34:K34"/>
    <mergeCell ref="L34:M34"/>
    <mergeCell ref="N34:P34"/>
    <mergeCell ref="N12:O12"/>
    <mergeCell ref="N13:O13"/>
    <mergeCell ref="N14:O14"/>
    <mergeCell ref="N15:O15"/>
    <mergeCell ref="N16:O16"/>
    <mergeCell ref="N11:O11"/>
    <mergeCell ref="K12:L12"/>
    <mergeCell ref="K13:L13"/>
    <mergeCell ref="H20:I20"/>
    <mergeCell ref="K20:L20"/>
    <mergeCell ref="K18:L18"/>
    <mergeCell ref="K19:L19"/>
    <mergeCell ref="K14:L14"/>
    <mergeCell ref="K15:L15"/>
    <mergeCell ref="J1:P1"/>
    <mergeCell ref="L5:M5"/>
    <mergeCell ref="N5:O5"/>
    <mergeCell ref="N20:O20"/>
    <mergeCell ref="D29:E29"/>
    <mergeCell ref="F29:G29"/>
    <mergeCell ref="F26:G26"/>
    <mergeCell ref="H26:I26"/>
    <mergeCell ref="F27:G27"/>
    <mergeCell ref="H27:I27"/>
    <mergeCell ref="N30:P30"/>
    <mergeCell ref="N31:P31"/>
  </mergeCells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71"/>
    <col customWidth="1" min="2" max="2" width="3.71"/>
    <col customWidth="1" min="3" max="3" width="8.43"/>
    <col customWidth="1" min="4" max="4" width="6.43"/>
    <col customWidth="1" min="5" max="5" width="5.71"/>
    <col customWidth="1" min="6" max="6" width="4.0"/>
    <col customWidth="1" min="7" max="7" width="3.14"/>
    <col customWidth="1" min="8" max="8" width="6.43"/>
    <col customWidth="1" min="9" max="9" width="8.43"/>
    <col customWidth="1" min="10" max="10" width="6.71"/>
    <col customWidth="1" min="11" max="11" width="1.86"/>
    <col customWidth="1" min="12" max="12" width="5.71"/>
    <col customWidth="1" min="13" max="13" width="7.71"/>
    <col customWidth="1" min="14" max="14" width="4.14"/>
    <col customWidth="1" min="15" max="15" width="3.71"/>
    <col customWidth="1" min="16" max="16" width="6.86"/>
    <col customWidth="1" min="17" max="17" width="1.71"/>
    <col customWidth="1" min="18" max="18" width="5.71"/>
    <col customWidth="1" min="19" max="19" width="3.86"/>
    <col customWidth="1" min="20" max="21" width="1.29"/>
    <col customWidth="1" min="22" max="22" width="4.0"/>
    <col customWidth="1" min="23" max="23" width="4.29"/>
    <col customWidth="1" min="24" max="24" width="2.71"/>
    <col customWidth="1" min="25" max="25" width="4.14"/>
    <col customWidth="1" min="26" max="26" width="7.0"/>
    <col customWidth="1" min="27" max="27" width="10.0"/>
  </cols>
  <sheetData>
    <row r="1" ht="32.25" customHeight="1">
      <c r="A1" s="1"/>
      <c r="B1" s="1"/>
      <c r="C1" s="1"/>
      <c r="D1" s="1"/>
      <c r="E1" s="1"/>
      <c r="F1" s="1"/>
      <c r="G1" s="1"/>
      <c r="H1" s="1"/>
      <c r="I1" s="2"/>
      <c r="J1" t="s" s="3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>
      <c r="A3" t="s" s="8">
        <v>1</v>
      </c>
      <c r="C3" s="9">
        <f>'[1]SETUP.XLS'!$B$4</f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6"/>
      <c r="O3" s="6"/>
      <c r="P3" s="6"/>
      <c r="Q3" s="6"/>
      <c r="R3" s="6"/>
      <c r="S3" s="6"/>
      <c r="T3" s="6"/>
      <c r="U3" s="6"/>
      <c r="V3" s="11"/>
      <c r="X3" t="s" s="8">
        <v>2</v>
      </c>
      <c r="Y3" t="s" s="12">
        <v>3</v>
      </c>
      <c r="Z3" t="s" s="11">
        <v>4</v>
      </c>
    </row>
    <row r="4" ht="6.0" customHeight="1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3">
        <v>39.29</v>
      </c>
      <c r="X4" s="14"/>
      <c r="Y4" s="14"/>
      <c r="Z4" s="15"/>
    </row>
    <row r="5" ht="13.5" customHeight="1">
      <c r="A5" t="s" s="8">
        <v>5</v>
      </c>
      <c r="C5" t="s" s="9">
        <v>6</v>
      </c>
      <c r="D5" s="10"/>
      <c r="E5" s="10"/>
      <c r="F5" s="10"/>
      <c r="G5" s="10"/>
      <c r="H5" s="10"/>
      <c r="I5" s="10"/>
      <c r="J5" t="s" s="11">
        <v>7</v>
      </c>
      <c r="K5" s="11"/>
      <c r="L5" s="9">
        <v>617503</v>
      </c>
      <c r="M5" s="10"/>
      <c r="N5" t="s" s="11">
        <v>8</v>
      </c>
      <c r="P5" t="s" s="9">
        <v>9</v>
      </c>
      <c r="Q5" s="10"/>
      <c r="R5" s="10"/>
      <c r="S5" s="6"/>
      <c r="T5" t="s" s="11">
        <v>10</v>
      </c>
      <c r="W5" s="16"/>
      <c r="X5" s="10"/>
      <c r="Y5" s="10"/>
      <c r="Z5" s="17"/>
    </row>
    <row r="6" ht="6.0" customHeight="1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>
      <c r="A7" t="s" s="8">
        <v>11</v>
      </c>
      <c r="C7" t="s" s="9">
        <v>12</v>
      </c>
      <c r="D7" s="10"/>
      <c r="E7" s="10"/>
      <c r="F7" s="10"/>
      <c r="G7" s="10"/>
      <c r="H7" s="10"/>
      <c r="I7" s="10"/>
      <c r="J7" t="s" s="11">
        <v>13</v>
      </c>
      <c r="K7" s="11"/>
      <c r="L7" s="9">
        <v>889133419</v>
      </c>
      <c r="M7" s="10"/>
      <c r="N7" t="s" s="11">
        <v>14</v>
      </c>
      <c r="P7" s="18"/>
      <c r="Q7" s="10"/>
      <c r="R7" s="10"/>
      <c r="S7" s="6"/>
      <c r="T7" t="s" s="11">
        <v>15</v>
      </c>
      <c r="Y7" s="19">
        <f>'[1]SETUP.XLS'!$B$5</f>
      </c>
      <c r="Z7" s="10"/>
    </row>
    <row r="8" ht="6.0" customHeight="1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>
      <c r="A9" s="6"/>
      <c r="B9" s="20"/>
      <c r="C9" s="21"/>
      <c r="D9" s="6"/>
      <c r="E9" s="6"/>
      <c r="F9" s="6"/>
      <c r="G9" s="6"/>
      <c r="H9" s="6"/>
      <c r="I9" s="21"/>
      <c r="J9" s="21"/>
      <c r="K9" s="21"/>
      <c r="L9" s="21"/>
      <c r="M9" s="21"/>
      <c r="N9" s="21"/>
      <c r="O9" s="21"/>
      <c r="P9" s="21"/>
      <c r="Q9" s="21"/>
      <c r="R9" s="21"/>
      <c r="S9" s="6"/>
      <c r="T9" s="6"/>
      <c r="U9" s="6"/>
      <c r="W9" s="22"/>
      <c r="X9" s="22"/>
      <c r="Y9" s="21"/>
    </row>
    <row r="10" ht="13.5" customHeight="1">
      <c r="A10" t="s" s="23">
        <v>16</v>
      </c>
      <c r="B10" t="s" s="24">
        <v>3</v>
      </c>
      <c r="C10" t="s" s="25">
        <v>17</v>
      </c>
      <c r="D10" t="s" s="26">
        <v>18</v>
      </c>
      <c r="E10" t="s" s="27">
        <v>19</v>
      </c>
      <c r="F10" t="s" s="28">
        <v>20</v>
      </c>
      <c r="G10" s="29"/>
      <c r="H10" t="s" s="30">
        <v>21</v>
      </c>
      <c r="I10" t="s" s="25">
        <v>22</v>
      </c>
      <c r="J10" t="s" s="25">
        <v>23</v>
      </c>
      <c r="K10" t="s" s="31">
        <v>24</v>
      </c>
      <c r="L10" s="32"/>
      <c r="M10" s="32"/>
      <c r="N10" s="32"/>
      <c r="O10" s="32"/>
      <c r="P10" s="32"/>
      <c r="Q10" s="32"/>
      <c r="R10" s="33"/>
      <c r="S10" s="30"/>
      <c r="T10" t="s" s="30">
        <v>25</v>
      </c>
      <c r="U10" s="34"/>
      <c r="V10" s="35"/>
      <c r="W10" t="s" s="36">
        <v>26</v>
      </c>
      <c r="X10" t="s" s="37">
        <v>27</v>
      </c>
      <c r="Y10" s="29"/>
      <c r="Z10" t="s" s="38">
        <v>28</v>
      </c>
      <c r="AA10" s="39"/>
    </row>
    <row r="11" ht="13.5" customHeight="1">
      <c r="A11" s="40"/>
      <c r="B11" s="41"/>
      <c r="C11" t="s" s="42">
        <v>24</v>
      </c>
      <c r="D11" t="s" s="43">
        <v>29</v>
      </c>
      <c r="E11" t="s" s="44">
        <v>30</v>
      </c>
      <c r="F11" t="s" s="45">
        <v>29</v>
      </c>
      <c r="G11" s="17"/>
      <c r="H11" t="s" s="7">
        <v>30</v>
      </c>
      <c r="I11" t="s" s="42">
        <v>24</v>
      </c>
      <c r="J11" t="s" s="46">
        <v>31</v>
      </c>
      <c r="K11" s="47">
        <v>1</v>
      </c>
      <c r="L11" s="48"/>
      <c r="M11" t="s" s="49">
        <v>32</v>
      </c>
      <c r="N11" t="s" s="50">
        <v>33</v>
      </c>
      <c r="O11" s="48"/>
      <c r="P11" t="s" s="49">
        <v>34</v>
      </c>
      <c r="Q11" t="s" s="50">
        <v>35</v>
      </c>
      <c r="R11" s="51"/>
      <c r="S11" t="s" s="7">
        <v>36</v>
      </c>
      <c r="T11" t="s" s="7">
        <v>37</v>
      </c>
      <c r="V11" t="s" s="7">
        <v>38</v>
      </c>
      <c r="W11" t="s" s="44">
        <v>39</v>
      </c>
      <c r="X11" s="16"/>
      <c r="Y11" s="17"/>
      <c r="Z11" t="s" s="52">
        <v>40</v>
      </c>
      <c r="AA11" s="39"/>
    </row>
    <row r="12" ht="18.0" customHeight="1">
      <c r="A12" s="53">
        <v>41385</v>
      </c>
      <c r="B12" t="s" s="54">
        <v>41</v>
      </c>
      <c r="C12" s="55"/>
      <c r="D12" s="56"/>
      <c r="E12" s="57"/>
      <c r="F12" s="58"/>
      <c r="G12" s="48"/>
      <c r="H12" s="58"/>
      <c r="I12" s="55"/>
      <c r="J12" s="59">
        <f>IF(I12&gt;0.020833333333333,I12-C12-0.020833333333333)/TIME(0,60,0)</f>
      </c>
      <c r="K12" s="60"/>
      <c r="L12" s="48"/>
      <c r="M12" s="61"/>
      <c r="N12" s="62">
        <f>IF(J12&gt;8,8,J12)</f>
      </c>
      <c r="O12" s="48"/>
      <c r="P12" s="63">
        <f>IF(J12&gt;8,(J12-N12),0)</f>
      </c>
      <c r="Q12" s="64"/>
      <c r="R12" s="51"/>
      <c r="S12" s="65"/>
      <c r="T12" s="65"/>
      <c r="U12" s="58"/>
      <c r="V12" s="66"/>
      <c r="W12" s="66"/>
      <c r="X12" s="58"/>
      <c r="Y12" s="48"/>
      <c r="Z12" s="67"/>
    </row>
    <row r="13" ht="18.0" customHeight="1">
      <c r="A13" s="68">
        <v>41386</v>
      </c>
      <c r="B13" t="s" s="54">
        <v>25</v>
      </c>
      <c r="C13" s="69">
        <v>0.2916666666666667</v>
      </c>
      <c r="D13" t="s" s="70">
        <v>42</v>
      </c>
      <c r="E13" s="167"/>
      <c r="F13" s="72"/>
      <c r="G13" s="48"/>
      <c r="H13" s="72"/>
      <c r="I13" s="69">
        <v>0.8125</v>
      </c>
      <c r="J13" s="73">
        <f>IF(I13&gt;0.020833333333333,I13-C13-0.020833333333333,0)/TIME(0,60,0)</f>
      </c>
      <c r="K13" s="74">
        <f t="shared" ref="K13:K17" si="1">IF(J13&gt;8,8,J13)</f>
      </c>
      <c r="L13" s="48"/>
      <c r="M13" s="63">
        <f t="shared" ref="M13:M17" si="2">IF((J13-K13&gt;4),4,(J13-K13))</f>
      </c>
      <c r="N13" s="62">
        <f t="shared" ref="N13:N17" si="3">IF((J13-(K13+M13)&gt;3),3,(J13-(K13+M13)))</f>
      </c>
      <c r="O13" s="48"/>
      <c r="P13" s="63">
        <f t="shared" ref="P13:P17" si="4">IF((J13&gt;15),(J13-(K13+M13+N13)),0)</f>
      </c>
      <c r="Q13" s="75"/>
      <c r="R13" s="51"/>
      <c r="S13" s="76"/>
      <c r="T13" s="56"/>
      <c r="U13" s="77"/>
      <c r="V13" s="78"/>
      <c r="W13" s="66"/>
      <c r="X13" s="58">
        <v>200</v>
      </c>
      <c r="Y13" s="48"/>
      <c r="Z13" s="67"/>
    </row>
    <row r="14" ht="18.0" customHeight="1">
      <c r="A14" s="68">
        <v>41387</v>
      </c>
      <c r="B14" t="s" s="54">
        <v>26</v>
      </c>
      <c r="C14" s="69">
        <v>0.2916666666666667</v>
      </c>
      <c r="D14" t="s" s="70">
        <v>42</v>
      </c>
      <c r="E14" s="167"/>
      <c r="F14" s="72"/>
      <c r="G14" s="48"/>
      <c r="H14" s="72"/>
      <c r="I14" s="69">
        <v>0.8125</v>
      </c>
      <c r="J14" s="73">
        <f t="shared" ref="J14:J18" si="5">IF(I14&gt;0.020833333333333,I14-C14-0.020833333333333)/TIME(0,60,0)</f>
      </c>
      <c r="K14" s="74">
        <f t="shared" si="1"/>
      </c>
      <c r="L14" s="48"/>
      <c r="M14" s="63">
        <f t="shared" si="2"/>
      </c>
      <c r="N14" s="62">
        <f t="shared" si="3"/>
      </c>
      <c r="O14" s="48"/>
      <c r="P14" s="63">
        <f t="shared" si="4"/>
      </c>
      <c r="Q14" s="75"/>
      <c r="R14" s="51"/>
      <c r="S14" s="76"/>
      <c r="T14" s="56"/>
      <c r="U14" s="58"/>
      <c r="V14" s="66"/>
      <c r="W14" s="66"/>
      <c r="X14" s="58">
        <v>200</v>
      </c>
      <c r="Y14" s="48"/>
      <c r="Z14" s="67"/>
    </row>
    <row r="15" ht="18.0" customHeight="1">
      <c r="A15" s="68">
        <v>41388</v>
      </c>
      <c r="B15" t="s" s="54">
        <v>4</v>
      </c>
      <c r="C15" s="69">
        <v>0.2916666666666667</v>
      </c>
      <c r="D15" t="s" s="70">
        <v>42</v>
      </c>
      <c r="E15" s="167"/>
      <c r="F15" s="72"/>
      <c r="G15" s="48"/>
      <c r="H15" s="72"/>
      <c r="I15" s="69">
        <v>0.8125</v>
      </c>
      <c r="J15" s="73">
        <f t="shared" si="5"/>
      </c>
      <c r="K15" s="74">
        <f t="shared" si="1"/>
      </c>
      <c r="L15" s="48"/>
      <c r="M15" s="63">
        <f t="shared" si="2"/>
      </c>
      <c r="N15" s="62">
        <f t="shared" si="3"/>
      </c>
      <c r="O15" s="48"/>
      <c r="P15" s="63">
        <f t="shared" si="4"/>
      </c>
      <c r="Q15" s="75"/>
      <c r="R15" s="51"/>
      <c r="S15" s="76"/>
      <c r="T15" s="56"/>
      <c r="U15" s="58"/>
      <c r="V15" s="66"/>
      <c r="W15" s="66"/>
      <c r="X15" s="58">
        <v>200</v>
      </c>
      <c r="Y15" s="48"/>
      <c r="Z15" s="67"/>
    </row>
    <row r="16" ht="18.0" customHeight="1">
      <c r="A16" s="68">
        <v>41389</v>
      </c>
      <c r="B16" t="s" s="54">
        <v>26</v>
      </c>
      <c r="C16" s="69">
        <v>0.2916666666666667</v>
      </c>
      <c r="D16" t="s" s="70">
        <v>42</v>
      </c>
      <c r="E16" s="167"/>
      <c r="F16" s="72"/>
      <c r="G16" s="48"/>
      <c r="H16" s="72"/>
      <c r="I16" s="69">
        <v>0.8125</v>
      </c>
      <c r="J16" s="73">
        <f t="shared" si="5"/>
      </c>
      <c r="K16" s="74">
        <f t="shared" si="1"/>
      </c>
      <c r="L16" s="48"/>
      <c r="M16" s="63">
        <f t="shared" si="2"/>
      </c>
      <c r="N16" s="62">
        <f t="shared" si="3"/>
      </c>
      <c r="O16" s="48"/>
      <c r="P16" s="63">
        <f t="shared" si="4"/>
      </c>
      <c r="Q16" s="75"/>
      <c r="R16" s="51"/>
      <c r="S16" s="76"/>
      <c r="T16" s="56"/>
      <c r="U16" s="58"/>
      <c r="V16" s="66"/>
      <c r="W16" s="66"/>
      <c r="X16" s="58">
        <v>200</v>
      </c>
      <c r="Y16" s="48"/>
      <c r="Z16" s="67"/>
    </row>
    <row r="17" ht="18.0" customHeight="1">
      <c r="A17" s="68">
        <v>41390</v>
      </c>
      <c r="B17" t="s" s="54">
        <v>43</v>
      </c>
      <c r="C17" s="69">
        <v>0.2916666666666667</v>
      </c>
      <c r="D17" t="s" s="70">
        <v>42</v>
      </c>
      <c r="E17" s="167"/>
      <c r="F17" s="72"/>
      <c r="G17" s="48"/>
      <c r="H17" s="72"/>
      <c r="I17" s="69">
        <v>0.8125</v>
      </c>
      <c r="J17" s="73">
        <f t="shared" si="5"/>
      </c>
      <c r="K17" s="74">
        <f t="shared" si="1"/>
      </c>
      <c r="L17" s="48"/>
      <c r="M17" s="63">
        <f t="shared" si="2"/>
      </c>
      <c r="N17" s="62">
        <f t="shared" si="3"/>
      </c>
      <c r="O17" s="48"/>
      <c r="P17" s="63">
        <f t="shared" si="4"/>
      </c>
      <c r="Q17" s="75"/>
      <c r="R17" s="51"/>
      <c r="S17" s="76"/>
      <c r="T17" s="56"/>
      <c r="U17" s="58"/>
      <c r="V17" s="66"/>
      <c r="W17" s="66"/>
      <c r="X17" s="58">
        <v>200</v>
      </c>
      <c r="Y17" s="48"/>
      <c r="Z17" s="67"/>
    </row>
    <row r="18" ht="18.0" customHeight="1">
      <c r="A18" s="79">
        <v>41391</v>
      </c>
      <c r="B18" t="s" s="80">
        <v>41</v>
      </c>
      <c r="C18" s="81">
        <v>0.2916666666666667</v>
      </c>
      <c r="D18" t="s" s="82">
        <v>42</v>
      </c>
      <c r="E18" s="168"/>
      <c r="F18" s="84"/>
      <c r="G18" s="85"/>
      <c r="H18" s="84"/>
      <c r="I18" s="81">
        <v>0.8125</v>
      </c>
      <c r="J18" s="86">
        <f t="shared" si="5"/>
      </c>
      <c r="K18" s="87"/>
      <c r="L18" s="85"/>
      <c r="M18" s="88">
        <f>IF(J18&gt;8,8,J18)</f>
      </c>
      <c r="N18" s="89">
        <f>IF((J18-M18&gt;4),4,(J18-M18))</f>
      </c>
      <c r="O18" s="85"/>
      <c r="P18" s="88">
        <f>IF((J18&gt;12),(J18-(M18+N18)),0)</f>
      </c>
      <c r="Q18" s="90"/>
      <c r="R18" s="91"/>
      <c r="S18" s="92"/>
      <c r="T18" s="93"/>
      <c r="U18" s="94"/>
      <c r="V18" s="95"/>
      <c r="W18" s="95"/>
      <c r="X18" s="94">
        <v>200</v>
      </c>
      <c r="Y18" s="85"/>
      <c r="Z18" s="96"/>
    </row>
    <row r="19" ht="21.0" customHeight="1">
      <c r="A19" s="97"/>
      <c r="B19" s="98"/>
      <c r="C19" s="97"/>
      <c r="D19" s="97"/>
      <c r="E19" s="97"/>
      <c r="F19" s="97"/>
      <c r="G19" s="97"/>
      <c r="H19" t="s" s="100">
        <v>44</v>
      </c>
      <c r="J19" s="101">
        <f>SUM(J12:J18)</f>
      </c>
      <c r="K19" s="102">
        <f>SUM(K13:L18)</f>
      </c>
      <c r="L19" s="103"/>
      <c r="M19" s="104">
        <f>SUM(M13:M18)</f>
      </c>
      <c r="N19" s="102">
        <f>SUM(N12:O18)</f>
      </c>
      <c r="O19" s="103"/>
      <c r="P19" s="101">
        <f>SUM(P12:P18)</f>
      </c>
      <c r="Q19" s="105"/>
      <c r="R19" s="103"/>
      <c r="S19" s="106"/>
      <c r="T19" s="107"/>
      <c r="U19" s="106"/>
      <c r="V19" s="108"/>
      <c r="W19" s="109"/>
      <c r="X19" s="110"/>
      <c r="Y19" s="6"/>
    </row>
    <row r="20" ht="18.0" customHeight="1">
      <c r="A20" t="s" s="111">
        <v>45</v>
      </c>
      <c r="B20" s="112"/>
      <c r="C20" s="112"/>
      <c r="D20" s="112"/>
      <c r="E20" s="113"/>
      <c r="F20" s="97"/>
      <c r="G20" s="97"/>
      <c r="H20" t="s" s="100">
        <v>46</v>
      </c>
      <c r="J20" s="114">
        <f>SUM(K20:P20)</f>
      </c>
      <c r="K20" s="115">
        <f>K19</f>
      </c>
      <c r="L20" s="116"/>
      <c r="M20" s="114">
        <f>M19*1.5</f>
      </c>
      <c r="N20" s="115">
        <f>N19*2</f>
      </c>
      <c r="O20" s="116"/>
      <c r="P20" s="114">
        <f>P19*3</f>
      </c>
      <c r="Q20" s="97"/>
      <c r="R20" s="97"/>
      <c r="S20" s="6"/>
      <c r="T20" s="6"/>
      <c r="U20" s="6"/>
      <c r="V20" s="110"/>
      <c r="W20" s="110"/>
      <c r="X20" s="110"/>
      <c r="Y20" s="6"/>
    </row>
    <row r="21" ht="18.75" customHeight="1">
      <c r="A21" t="s" s="117">
        <v>47</v>
      </c>
      <c r="B21" s="17"/>
      <c r="C21" s="77"/>
      <c r="D21" s="10"/>
      <c r="E21" s="1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>
      <c r="A22" t="s" s="119">
        <v>48</v>
      </c>
      <c r="B22" s="85"/>
      <c r="C22" s="94"/>
      <c r="D22" s="120"/>
      <c r="E22" s="121"/>
      <c r="F22" s="6"/>
      <c r="G22" s="6"/>
      <c r="H22" s="6"/>
      <c r="I22" t="s" s="8">
        <v>49</v>
      </c>
      <c r="K22" s="8"/>
      <c r="L22" s="9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Y22" s="6"/>
    </row>
    <row r="23" ht="12.75" customHeight="1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.0" customHeight="1">
      <c r="A24" s="6"/>
      <c r="B24" t="s" s="7">
        <v>50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>
      <c r="A26" t="s" s="122">
        <v>51</v>
      </c>
      <c r="B26" s="123"/>
      <c r="C26" t="s" s="124">
        <v>52</v>
      </c>
      <c r="D26" t="s" s="125">
        <v>53</v>
      </c>
      <c r="E26" s="123"/>
      <c r="F26" t="s" s="125">
        <v>10</v>
      </c>
      <c r="G26" s="123"/>
      <c r="H26" t="s" s="125">
        <v>54</v>
      </c>
      <c r="I26" s="113"/>
      <c r="J26" t="s" s="122">
        <v>55</v>
      </c>
      <c r="K26" s="112"/>
      <c r="L26" s="112"/>
      <c r="M26" s="112"/>
      <c r="N26" s="112"/>
      <c r="O26" s="112"/>
      <c r="P26" s="113"/>
      <c r="Q26" s="98"/>
      <c r="R26" t="s" s="122">
        <v>56</v>
      </c>
      <c r="S26" s="112"/>
      <c r="T26" s="112"/>
      <c r="U26" s="112"/>
      <c r="V26" s="112"/>
      <c r="W26" s="112"/>
      <c r="X26" s="112"/>
      <c r="Y26" s="112"/>
      <c r="Z26" s="113"/>
      <c r="AA26" s="126"/>
    </row>
    <row r="27" ht="16.5" customHeight="1">
      <c r="A27" s="127"/>
      <c r="B27" s="17"/>
      <c r="C27" s="44"/>
      <c r="D27" t="s" s="128">
        <v>57</v>
      </c>
      <c r="E27" s="17"/>
      <c r="F27" s="45"/>
      <c r="G27" s="17"/>
      <c r="H27" s="45"/>
      <c r="I27" s="118"/>
      <c r="J27" t="s" s="129">
        <v>58</v>
      </c>
      <c r="K27" s="17"/>
      <c r="L27" s="130"/>
      <c r="M27" s="131"/>
      <c r="N27" t="s" s="132">
        <v>59</v>
      </c>
      <c r="O27" s="133"/>
      <c r="P27" s="134"/>
      <c r="Q27" s="98"/>
      <c r="R27" s="135"/>
      <c r="S27" s="136"/>
      <c r="T27" s="136"/>
      <c r="U27" s="136"/>
      <c r="V27" s="136"/>
      <c r="W27" s="136"/>
      <c r="X27" s="136"/>
      <c r="Y27" s="136"/>
      <c r="Z27" s="137"/>
      <c r="AA27" s="39"/>
    </row>
    <row r="28" ht="16.5" customHeight="1">
      <c r="A28" s="138"/>
      <c r="B28" s="48"/>
      <c r="C28" s="49"/>
      <c r="D28" t="s" s="139">
        <v>60</v>
      </c>
      <c r="E28" s="48"/>
      <c r="F28" s="50"/>
      <c r="G28" s="48"/>
      <c r="H28" s="50"/>
      <c r="I28" s="140"/>
      <c r="J28" t="s" s="141">
        <v>61</v>
      </c>
      <c r="K28" s="48"/>
      <c r="L28" s="47"/>
      <c r="M28" s="51"/>
      <c r="N28" s="142"/>
      <c r="O28" s="143"/>
      <c r="P28" s="144"/>
      <c r="Q28" s="98"/>
      <c r="R28" s="145"/>
      <c r="S28" s="146"/>
      <c r="T28" s="146"/>
      <c r="U28" s="146"/>
      <c r="V28" s="146"/>
      <c r="W28" s="146"/>
      <c r="X28" s="146"/>
      <c r="Y28" s="146"/>
      <c r="Z28" s="147"/>
      <c r="AA28" s="39"/>
    </row>
    <row r="29" ht="16.5" customHeight="1">
      <c r="A29" s="138"/>
      <c r="B29" s="48"/>
      <c r="C29" s="49"/>
      <c r="D29" t="s" s="139">
        <v>62</v>
      </c>
      <c r="E29" s="48"/>
      <c r="F29" s="50"/>
      <c r="G29" s="48"/>
      <c r="H29" s="50"/>
      <c r="I29" s="140"/>
      <c r="J29" t="s" s="141">
        <v>63</v>
      </c>
      <c r="K29" s="48"/>
      <c r="L29" s="47"/>
      <c r="M29" s="51"/>
      <c r="N29" s="148"/>
      <c r="O29" s="148"/>
      <c r="P29" s="134"/>
      <c r="Q29" s="98"/>
      <c r="R29" s="145"/>
      <c r="S29" s="149"/>
      <c r="T29" s="149"/>
      <c r="U29" s="149"/>
      <c r="V29" s="149"/>
      <c r="W29" s="149"/>
      <c r="X29" s="149"/>
      <c r="Y29" s="149"/>
      <c r="Z29" s="150"/>
      <c r="AA29" s="39"/>
    </row>
    <row r="30" ht="16.5" customHeight="1">
      <c r="A30" s="138"/>
      <c r="B30" s="48"/>
      <c r="C30" s="49"/>
      <c r="D30" t="s" s="139">
        <v>64</v>
      </c>
      <c r="E30" s="48"/>
      <c r="F30" s="50"/>
      <c r="G30" s="48"/>
      <c r="H30" s="50"/>
      <c r="I30" s="140"/>
      <c r="J30" t="s" s="141">
        <v>65</v>
      </c>
      <c r="K30" s="48"/>
      <c r="L30" s="47"/>
      <c r="M30" s="51"/>
      <c r="N30" t="s" s="151">
        <v>51</v>
      </c>
      <c r="O30" s="10"/>
      <c r="P30" s="118"/>
      <c r="Q30" s="98"/>
      <c r="R30" s="152"/>
      <c r="S30" s="153"/>
      <c r="T30" s="153"/>
      <c r="U30" s="153"/>
      <c r="V30" s="153"/>
      <c r="W30" s="153"/>
      <c r="X30" s="153"/>
      <c r="Y30" s="153"/>
      <c r="Z30" s="154"/>
      <c r="AA30" s="39"/>
    </row>
    <row r="31" ht="16.5" customHeight="1">
      <c r="A31" s="138"/>
      <c r="B31" s="48"/>
      <c r="C31" s="49"/>
      <c r="D31" t="s" s="139">
        <v>66</v>
      </c>
      <c r="E31" s="48"/>
      <c r="F31" s="50"/>
      <c r="G31" s="48"/>
      <c r="H31" s="50"/>
      <c r="I31" s="140"/>
      <c r="J31" t="s" s="141">
        <v>67</v>
      </c>
      <c r="K31" s="48"/>
      <c r="L31" s="47"/>
      <c r="M31" s="51"/>
      <c r="N31" s="155"/>
      <c r="O31" s="156"/>
      <c r="P31" s="140"/>
      <c r="Q31" s="98"/>
      <c r="R31" s="152"/>
      <c r="S31" s="156"/>
      <c r="T31" s="156"/>
      <c r="U31" s="156"/>
      <c r="V31" s="156"/>
      <c r="W31" s="156"/>
      <c r="X31" s="156"/>
      <c r="Y31" s="156"/>
      <c r="Z31" s="140"/>
      <c r="AA31" s="39"/>
    </row>
    <row r="32" ht="16.5" customHeight="1">
      <c r="A32" s="138"/>
      <c r="B32" s="48"/>
      <c r="C32" s="49"/>
      <c r="D32" t="s" s="139">
        <v>68</v>
      </c>
      <c r="E32" s="48"/>
      <c r="F32" s="50"/>
      <c r="G32" s="48"/>
      <c r="H32" s="50"/>
      <c r="I32" s="140"/>
      <c r="J32" t="s" s="141">
        <v>69</v>
      </c>
      <c r="K32" s="48"/>
      <c r="L32" s="47"/>
      <c r="M32" s="51"/>
      <c r="N32" s="155"/>
      <c r="O32" s="156"/>
      <c r="P32" s="140"/>
      <c r="Q32" s="98"/>
      <c r="R32" s="152"/>
      <c r="S32" s="156"/>
      <c r="T32" s="156"/>
      <c r="U32" s="156"/>
      <c r="V32" s="156"/>
      <c r="W32" s="156"/>
      <c r="X32" s="156"/>
      <c r="Y32" s="156"/>
      <c r="Z32" s="140"/>
      <c r="AA32" s="39"/>
    </row>
    <row r="33" ht="16.5" customHeight="1">
      <c r="A33" s="138"/>
      <c r="B33" s="48"/>
      <c r="C33" s="49"/>
      <c r="D33" t="s" s="139">
        <v>70</v>
      </c>
      <c r="E33" s="48"/>
      <c r="F33" s="50"/>
      <c r="G33" s="48"/>
      <c r="H33" s="50"/>
      <c r="I33" s="140"/>
      <c r="J33" s="141"/>
      <c r="K33" s="48"/>
      <c r="L33" s="47"/>
      <c r="M33" s="51"/>
      <c r="N33" s="155"/>
      <c r="O33" s="156"/>
      <c r="P33" s="140"/>
      <c r="Q33" s="98"/>
      <c r="R33" s="152"/>
      <c r="S33" s="156"/>
      <c r="T33" s="156"/>
      <c r="U33" s="156"/>
      <c r="V33" s="156"/>
      <c r="W33" s="156"/>
      <c r="X33" s="156"/>
      <c r="Y33" s="156"/>
      <c r="Z33" s="140"/>
      <c r="AA33" s="39"/>
    </row>
    <row r="34" ht="16.5" customHeight="1">
      <c r="A34" s="138"/>
      <c r="B34" s="48"/>
      <c r="C34" s="49"/>
      <c r="D34" s="50"/>
      <c r="E34" s="48"/>
      <c r="F34" s="50"/>
      <c r="G34" s="48"/>
      <c r="H34" s="50"/>
      <c r="I34" s="140"/>
      <c r="J34" s="138"/>
      <c r="K34" s="48"/>
      <c r="L34" s="157"/>
      <c r="M34" s="158"/>
      <c r="N34" s="155"/>
      <c r="O34" s="156"/>
      <c r="P34" s="140"/>
      <c r="Q34" s="98"/>
      <c r="R34" s="152"/>
      <c r="S34" s="156"/>
      <c r="T34" s="156"/>
      <c r="U34" s="156"/>
      <c r="V34" s="156"/>
      <c r="W34" s="156"/>
      <c r="X34" s="156"/>
      <c r="Y34" s="156"/>
      <c r="Z34" s="140"/>
      <c r="AA34" s="39"/>
    </row>
    <row r="35" ht="16.5" customHeight="1">
      <c r="A35" s="159"/>
      <c r="B35" s="85"/>
      <c r="C35" s="160"/>
      <c r="D35" s="161"/>
      <c r="E35" s="85"/>
      <c r="F35" s="161"/>
      <c r="G35" s="85"/>
      <c r="H35" s="161"/>
      <c r="I35" s="121"/>
      <c r="J35" t="s" s="162">
        <v>71</v>
      </c>
      <c r="K35" s="120"/>
      <c r="L35" s="163"/>
      <c r="M35" s="164"/>
      <c r="N35" s="165"/>
      <c r="O35" s="120"/>
      <c r="P35" s="121"/>
      <c r="Q35" s="7"/>
      <c r="R35" s="166"/>
      <c r="S35" s="120"/>
      <c r="T35" s="120"/>
      <c r="U35" s="120"/>
      <c r="V35" s="120"/>
      <c r="W35" s="120"/>
      <c r="X35" s="120"/>
      <c r="Y35" s="120"/>
      <c r="Z35" s="121"/>
      <c r="AA35" s="39"/>
    </row>
    <row r="36" ht="18.0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9"/>
      <c r="W36" s="39"/>
      <c r="X36" s="39"/>
      <c r="Y36" s="7"/>
      <c r="Z36" s="39"/>
      <c r="AA36" s="39"/>
    </row>
    <row r="37" ht="18.0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39"/>
      <c r="W37" s="39"/>
      <c r="X37" s="39"/>
      <c r="Y37" s="7"/>
      <c r="Z37" s="39"/>
      <c r="AA37" s="39"/>
    </row>
    <row r="38" ht="18.0" customHeight="1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.0" customHeight="1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.0" customHeight="1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.0" customHeight="1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.0" customHeight="1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.0" customHeight="1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.0" customHeight="1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.0" customHeight="1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.0" customHeight="1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.0" customHeight="1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.0" customHeight="1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.0" customHeight="1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.0" customHeight="1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.0" customHeight="1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.0" customHeight="1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.0" customHeight="1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.0" customHeight="1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.0" customHeight="1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.0" customHeight="1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.0" customHeight="1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.0" customHeight="1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.0" customHeight="1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.0" customHeight="1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.0" customHeight="1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.0" customHeight="1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.0" customHeight="1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.0" customHeight="1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.0" customHeight="1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.0" customHeight="1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.0" customHeight="1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.0" customHeight="1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.0" customHeight="1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.0" customHeight="1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.0" customHeight="1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.0" customHeight="1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.0" customHeight="1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.0" customHeight="1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.0" customHeight="1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.0" customHeight="1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.0" customHeight="1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.0" customHeight="1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.0" customHeight="1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.0" customHeight="1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.0" customHeight="1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.0" customHeight="1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.0" customHeight="1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.0" customHeight="1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.0" customHeight="1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.0" customHeight="1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.0" customHeight="1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.0" customHeight="1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.0" customHeight="1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.0" customHeight="1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.0" customHeight="1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.0" customHeight="1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.0" customHeight="1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.0" customHeight="1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.0" customHeight="1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.0" customHeight="1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.0" customHeight="1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.0" customHeight="1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.0" customHeight="1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.0" customHeight="1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.0" customHeight="1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.0" customHeight="1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.0" customHeight="1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.0" customHeight="1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.0" customHeight="1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.0" customHeight="1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.0" customHeight="1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.0" customHeight="1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.0" customHeight="1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.0" customHeight="1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.0" customHeight="1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.0" customHeight="1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.0" customHeight="1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.0" customHeight="1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.0" customHeight="1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.0" customHeight="1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.0" customHeight="1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.0" customHeight="1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.0" customHeight="1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.0" customHeight="1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.0" customHeight="1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.0" customHeight="1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.0" customHeight="1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.0" customHeight="1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.0" customHeight="1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.0" customHeight="1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.0" customHeight="1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.0" customHeight="1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.0" customHeight="1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.0" customHeight="1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.0" customHeight="1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.0" customHeight="1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.0" customHeight="1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.0" customHeight="1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.0" customHeight="1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.0" customHeight="1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.0" customHeight="1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.0" customHeight="1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.0" customHeight="1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.0" customHeight="1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.0" customHeight="1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.0" customHeight="1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.0" customHeight="1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.0" customHeight="1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.0" customHeight="1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.0" customHeight="1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.0" customHeight="1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.0" customHeight="1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.0" customHeight="1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.0" customHeight="1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.0" customHeight="1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.0" customHeight="1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.0" customHeight="1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.0" customHeight="1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.0" customHeight="1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.0" customHeight="1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.0" customHeight="1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.0" customHeight="1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.0" customHeight="1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.0" customHeight="1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.0" customHeight="1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.0" customHeight="1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.0" customHeight="1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.0" customHeight="1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.0" customHeight="1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.0" customHeight="1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.0" customHeight="1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.0" customHeight="1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.0" customHeight="1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.0" customHeight="1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.0" customHeight="1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.0" customHeight="1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.0" customHeight="1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.0" customHeight="1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.0" customHeight="1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.0" customHeight="1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.0" customHeight="1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.0" customHeight="1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.0" customHeight="1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.0" customHeight="1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.0" customHeight="1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.0" customHeight="1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.0" customHeight="1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.0" customHeight="1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.0" customHeight="1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.0" customHeight="1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.0" customHeight="1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.0" customHeight="1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.0" customHeight="1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.0" customHeight="1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.0" customHeight="1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.0" customHeight="1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.0" customHeight="1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.0" customHeight="1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.0" customHeight="1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.0" customHeight="1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.0" customHeight="1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.0" customHeight="1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.0" customHeight="1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.0" customHeight="1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.0" customHeight="1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.0" customHeight="1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.0" customHeight="1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.0" customHeight="1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.0" customHeight="1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.0" customHeight="1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.0" customHeight="1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.0" customHeight="1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.0" customHeight="1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.0" customHeight="1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.0" customHeight="1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.0" customHeight="1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.0" customHeight="1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.0" customHeight="1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.0" customHeight="1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.0" customHeight="1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.0" customHeight="1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.0" customHeight="1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.0" customHeight="1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.0" customHeight="1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.0" customHeight="1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.0" customHeight="1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.0" customHeight="1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.0" customHeight="1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.0" customHeight="1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.0" customHeight="1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.0" customHeight="1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.0" customHeight="1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.0" customHeight="1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.0" customHeight="1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.0" customHeight="1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.0" customHeight="1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.0" customHeight="1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.0" customHeight="1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.0" customHeight="1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.0" customHeight="1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.0" customHeight="1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.0" customHeight="1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.0" customHeight="1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.0" customHeight="1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.0" customHeight="1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.0" customHeight="1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.0" customHeight="1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.0" customHeight="1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.0" customHeight="1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.0" customHeight="1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.0" customHeight="1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.0" customHeight="1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.0" customHeight="1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.0" customHeight="1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.0" customHeight="1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.0" customHeight="1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.0" customHeight="1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.0" customHeight="1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.0" customHeight="1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.0" customHeight="1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.0" customHeight="1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.0" customHeight="1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.0" customHeight="1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.0" customHeight="1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.0" customHeight="1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.0" customHeight="1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.0" customHeight="1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.0" customHeight="1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.0" customHeight="1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.0" customHeight="1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.0" customHeight="1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.0" customHeight="1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.0" customHeight="1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.0" customHeight="1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.0" customHeight="1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.0" customHeight="1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.0" customHeight="1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.0" customHeight="1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.0" customHeight="1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.0" customHeight="1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.0" customHeight="1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.0" customHeight="1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.0" customHeight="1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.0" customHeight="1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.0" customHeight="1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.0" customHeight="1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.0" customHeight="1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.0" customHeight="1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.0" customHeight="1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.0" customHeight="1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.0" customHeight="1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.0" customHeight="1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.0" customHeight="1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.0" customHeight="1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.0" customHeight="1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.0" customHeight="1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.0" customHeight="1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.0" customHeight="1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.0" customHeight="1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.0" customHeight="1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.0" customHeight="1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.0" customHeight="1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.0" customHeight="1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.0" customHeight="1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.0" customHeight="1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.0" customHeight="1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.0" customHeight="1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.0" customHeight="1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.0" customHeight="1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.0" customHeight="1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.0" customHeight="1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.0" customHeight="1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.0" customHeight="1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.0" customHeight="1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.0" customHeight="1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.0" customHeight="1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.0" customHeight="1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.0" customHeight="1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.0" customHeight="1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.0" customHeight="1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.0" customHeight="1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.0" customHeight="1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.0" customHeight="1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.0" customHeight="1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.0" customHeight="1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.0" customHeight="1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.0" customHeight="1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.0" customHeight="1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.0" customHeight="1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.0" customHeight="1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.0" customHeight="1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.0" customHeight="1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.0" customHeight="1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.0" customHeight="1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.0" customHeight="1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.0" customHeight="1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.0" customHeight="1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.0" customHeight="1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.0" customHeight="1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.0" customHeight="1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.0" customHeight="1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.0" customHeight="1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.0" customHeight="1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.0" customHeight="1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.0" customHeight="1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.0" customHeight="1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.0" customHeight="1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.0" customHeight="1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.0" customHeight="1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.0" customHeight="1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.0" customHeight="1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.0" customHeight="1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.0" customHeight="1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.0" customHeight="1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.0" customHeight="1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.0" customHeight="1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.0" customHeight="1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.0" customHeight="1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.0" customHeight="1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.0" customHeight="1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.0" customHeight="1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.0" customHeight="1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.0" customHeight="1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.0" customHeight="1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.0" customHeight="1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.0" customHeight="1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.0" customHeight="1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.0" customHeight="1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.0" customHeight="1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.0" customHeight="1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.0" customHeight="1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.0" customHeight="1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.0" customHeight="1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.0" customHeight="1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.0" customHeight="1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.0" customHeight="1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.0" customHeight="1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.0" customHeight="1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.0" customHeight="1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.0" customHeight="1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.0" customHeight="1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.0" customHeight="1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.0" customHeight="1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.0" customHeight="1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.0" customHeight="1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.0" customHeight="1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.0" customHeight="1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.0" customHeight="1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.0" customHeight="1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.0" customHeight="1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.0" customHeight="1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.0" customHeight="1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.0" customHeight="1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.0" customHeight="1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.0" customHeight="1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.0" customHeight="1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.0" customHeight="1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.0" customHeight="1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.0" customHeight="1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.0" customHeight="1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.0" customHeight="1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.0" customHeight="1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.0" customHeight="1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.0" customHeight="1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.0" customHeight="1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.0" customHeight="1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.0" customHeight="1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.0" customHeight="1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.0" customHeight="1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.0" customHeight="1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.0" customHeight="1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.0" customHeight="1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.0" customHeight="1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.0" customHeight="1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.0" customHeight="1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.0" customHeight="1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.0" customHeight="1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.0" customHeight="1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.0" customHeight="1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.0" customHeight="1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.0" customHeight="1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.0" customHeight="1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.0" customHeight="1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.0" customHeight="1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.0" customHeight="1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.0" customHeight="1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.0" customHeight="1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.0" customHeight="1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.0" customHeight="1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.0" customHeight="1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.0" customHeight="1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.0" customHeight="1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.0" customHeight="1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.0" customHeight="1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.0" customHeight="1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.0" customHeight="1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.0" customHeight="1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.0" customHeight="1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.0" customHeight="1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.0" customHeight="1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.0" customHeight="1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.0" customHeight="1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.0" customHeight="1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.0" customHeight="1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.0" customHeight="1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.0" customHeight="1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.0" customHeight="1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.0" customHeight="1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.0" customHeight="1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.0" customHeight="1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.0" customHeight="1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.0" customHeight="1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.0" customHeight="1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.0" customHeight="1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.0" customHeight="1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.0" customHeight="1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.0" customHeight="1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.0" customHeight="1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.0" customHeight="1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.0" customHeight="1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.0" customHeight="1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.0" customHeight="1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.0" customHeight="1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.0" customHeight="1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.0" customHeight="1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.0" customHeight="1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.0" customHeight="1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.0" customHeight="1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.0" customHeight="1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.0" customHeight="1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.0" customHeight="1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.0" customHeight="1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.0" customHeight="1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.0" customHeight="1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.0" customHeight="1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.0" customHeight="1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.0" customHeight="1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.0" customHeight="1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.0" customHeight="1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.0" customHeight="1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.0" customHeight="1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.0" customHeight="1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.0" customHeight="1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.0" customHeight="1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.0" customHeight="1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.0" customHeight="1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.0" customHeight="1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.0" customHeight="1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.0" customHeight="1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.0" customHeight="1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.0" customHeight="1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.0" customHeight="1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.0" customHeight="1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.0" customHeight="1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.0" customHeight="1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.0" customHeight="1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.0" customHeight="1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.0" customHeight="1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.0" customHeight="1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.0" customHeight="1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.0" customHeight="1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.0" customHeight="1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.0" customHeight="1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.0" customHeight="1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.0" customHeight="1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.0" customHeight="1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.0" customHeight="1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.0" customHeight="1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.0" customHeight="1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.0" customHeight="1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.0" customHeight="1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.0" customHeight="1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.0" customHeight="1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.0" customHeight="1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.0" customHeight="1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.0" customHeight="1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.0" customHeight="1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.0" customHeight="1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.0" customHeight="1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.0" customHeight="1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.0" customHeight="1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.0" customHeight="1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.0" customHeight="1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.0" customHeight="1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.0" customHeight="1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.0" customHeight="1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.0" customHeight="1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.0" customHeight="1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.0" customHeight="1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.0" customHeight="1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.0" customHeight="1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.0" customHeight="1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.0" customHeight="1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.0" customHeight="1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.0" customHeight="1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.0" customHeight="1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.0" customHeight="1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.0" customHeight="1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.0" customHeight="1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.0" customHeight="1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.0" customHeight="1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.0" customHeight="1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.0" customHeight="1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.0" customHeight="1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.0" customHeight="1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.0" customHeight="1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.0" customHeight="1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.0" customHeight="1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.0" customHeight="1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.0" customHeight="1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.0" customHeight="1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.0" customHeight="1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.0" customHeight="1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.0" customHeight="1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.0" customHeight="1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.0" customHeight="1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.0" customHeight="1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.0" customHeight="1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.0" customHeight="1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.0" customHeight="1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.0" customHeight="1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.0" customHeight="1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.0" customHeight="1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.0" customHeight="1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.0" customHeight="1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.0" customHeight="1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.0" customHeight="1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.0" customHeight="1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.0" customHeight="1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.0" customHeight="1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.0" customHeight="1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.0" customHeight="1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.0" customHeight="1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.0" customHeight="1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.0" customHeight="1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.0" customHeight="1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.0" customHeight="1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.0" customHeight="1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.0" customHeight="1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.0" customHeight="1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.0" customHeight="1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.0" customHeight="1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.0" customHeight="1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.0" customHeight="1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.0" customHeight="1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.0" customHeight="1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.0" customHeight="1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.0" customHeight="1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.0" customHeight="1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.0" customHeight="1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.0" customHeight="1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.0" customHeight="1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.0" customHeight="1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.0" customHeight="1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.0" customHeight="1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.0" customHeight="1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.0" customHeight="1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.0" customHeight="1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.0" customHeight="1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.0" customHeight="1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.0" customHeight="1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.0" customHeight="1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.0" customHeight="1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.0" customHeight="1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.0" customHeight="1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.0" customHeight="1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.0" customHeight="1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.0" customHeight="1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.0" customHeight="1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.0" customHeight="1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.0" customHeight="1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.0" customHeight="1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.0" customHeight="1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.0" customHeight="1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.0" customHeight="1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.0" customHeight="1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.0" customHeight="1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.0" customHeight="1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.0" customHeight="1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.0" customHeight="1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.0" customHeight="1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.0" customHeight="1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.0" customHeight="1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.0" customHeight="1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.0" customHeight="1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.0" customHeight="1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.0" customHeight="1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.0" customHeight="1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.0" customHeight="1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.0" customHeight="1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.0" customHeight="1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.0" customHeight="1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.0" customHeight="1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.0" customHeight="1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.0" customHeight="1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.0" customHeight="1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.0" customHeight="1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.0" customHeight="1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.0" customHeight="1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.0" customHeight="1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.0" customHeight="1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.0" customHeight="1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.0" customHeight="1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.0" customHeight="1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.0" customHeight="1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.0" customHeight="1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.0" customHeight="1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.0" customHeight="1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.0" customHeight="1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.0" customHeight="1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.0" customHeight="1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.0" customHeight="1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.0" customHeight="1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.0" customHeight="1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.0" customHeight="1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.0" customHeight="1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.0" customHeight="1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.0" customHeight="1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.0" customHeight="1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.0" customHeight="1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.0" customHeight="1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.0" customHeight="1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.0" customHeight="1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.0" customHeight="1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.0" customHeight="1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.0" customHeight="1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.0" customHeight="1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.0" customHeight="1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.0" customHeight="1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.0" customHeight="1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.0" customHeight="1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.0" customHeight="1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.0" customHeight="1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.0" customHeight="1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.0" customHeight="1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.0" customHeight="1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.0" customHeight="1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.0" customHeight="1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.0" customHeight="1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.0" customHeight="1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.0" customHeight="1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.0" customHeight="1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.0" customHeight="1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.0" customHeight="1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.0" customHeight="1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.0" customHeight="1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.0" customHeight="1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.0" customHeight="1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.0" customHeight="1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.0" customHeight="1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.0" customHeight="1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.0" customHeight="1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.0" customHeight="1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.0" customHeight="1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.0" customHeight="1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.0" customHeight="1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.0" customHeight="1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.0" customHeight="1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.0" customHeight="1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.0" customHeight="1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.0" customHeight="1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.0" customHeight="1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.0" customHeight="1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.0" customHeight="1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.0" customHeight="1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.0" customHeight="1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.0" customHeight="1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.0" customHeight="1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.0" customHeight="1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.0" customHeight="1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.0" customHeight="1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.0" customHeight="1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.0" customHeight="1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.0" customHeight="1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.0" customHeight="1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.0" customHeight="1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.0" customHeight="1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.0" customHeight="1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.0" customHeight="1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.0" customHeight="1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.0" customHeight="1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.0" customHeight="1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.0" customHeight="1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.0" customHeight="1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.0" customHeight="1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.0" customHeight="1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.0" customHeight="1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.0" customHeight="1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.0" customHeight="1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.0" customHeight="1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.0" customHeight="1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.0" customHeight="1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.0" customHeight="1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.0" customHeight="1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.0" customHeight="1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.0" customHeight="1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.0" customHeight="1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.0" customHeight="1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.0" customHeight="1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.0" customHeight="1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.0" customHeight="1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.0" customHeight="1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.0" customHeight="1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.0" customHeight="1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.0" customHeight="1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.0" customHeight="1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.0" customHeight="1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.0" customHeight="1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.0" customHeight="1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.0" customHeight="1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.0" customHeight="1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.0" customHeight="1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.0" customHeight="1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.0" customHeight="1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.0" customHeight="1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.0" customHeight="1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.0" customHeight="1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.0" customHeight="1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.0" customHeight="1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.0" customHeight="1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.0" customHeight="1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.0" customHeight="1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.0" customHeight="1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.0" customHeight="1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.0" customHeight="1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.0" customHeight="1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.0" customHeight="1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.0" customHeight="1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.0" customHeight="1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.0" customHeight="1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.0" customHeight="1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.0" customHeight="1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.0" customHeight="1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.0" customHeight="1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.0" customHeight="1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.0" customHeight="1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.0" customHeight="1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.0" customHeight="1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.0" customHeight="1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.0" customHeight="1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.0" customHeight="1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.0" customHeight="1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.0" customHeight="1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.0" customHeight="1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.0" customHeight="1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.0" customHeight="1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.0" customHeight="1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.0" customHeight="1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.0" customHeight="1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.0" customHeight="1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.0" customHeight="1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.0" customHeight="1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.0" customHeight="1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.0" customHeight="1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.0" customHeight="1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.0" customHeight="1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.0" customHeight="1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.0" customHeight="1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.0" customHeight="1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.0" customHeight="1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.0" customHeight="1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.0" customHeight="1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.0" customHeight="1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.0" customHeight="1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.0" customHeight="1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.0" customHeight="1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.0" customHeight="1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.0" customHeight="1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.0" customHeight="1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.0" customHeight="1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.0" customHeight="1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.0" customHeight="1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.0" customHeight="1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.0" customHeight="1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.0" customHeight="1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.0" customHeight="1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.0" customHeight="1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.0" customHeight="1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.0" customHeight="1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.0" customHeight="1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.0" customHeight="1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.0" customHeight="1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.0" customHeight="1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.0" customHeight="1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.0" customHeight="1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.0" customHeight="1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.0" customHeight="1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.0" customHeight="1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.0" customHeight="1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.0" customHeight="1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.0" customHeight="1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.0" customHeight="1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.0" customHeight="1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.0" customHeight="1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.0" customHeight="1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.0" customHeight="1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.0" customHeight="1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.0" customHeight="1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.0" customHeight="1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.0" customHeight="1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.0" customHeight="1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.0" customHeight="1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.0" customHeight="1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.0" customHeight="1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.0" customHeight="1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.0" customHeight="1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.0" customHeight="1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.0" customHeight="1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.0" customHeight="1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.0" customHeight="1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.0" customHeight="1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.0" customHeight="1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.0" customHeight="1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.0" customHeight="1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.0" customHeight="1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.0" customHeight="1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.0" customHeight="1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.0" customHeight="1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.0" customHeight="1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.0" customHeight="1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.0" customHeight="1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.0" customHeight="1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.0" customHeight="1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.0" customHeight="1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.0" customHeight="1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.0" customHeight="1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.0" customHeight="1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.0" customHeight="1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.0" customHeight="1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.0" customHeight="1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.0" customHeight="1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.0" customHeight="1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.0" customHeight="1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.0" customHeight="1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.0" customHeight="1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.0" customHeight="1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.0" customHeight="1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.0" customHeight="1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.0" customHeight="1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.0" customHeight="1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.0" customHeight="1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.0" customHeight="1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.0" customHeight="1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.0" customHeight="1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.0" customHeight="1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.0" customHeight="1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.0" customHeight="1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.0" customHeight="1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.0" customHeight="1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.0" customHeight="1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.0" customHeight="1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.0" customHeight="1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.0" customHeight="1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.0" customHeight="1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.0" customHeight="1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.0" customHeight="1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.0" customHeight="1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.0" customHeight="1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.0" customHeight="1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.0" customHeight="1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.0" customHeight="1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.0" customHeight="1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.0" customHeight="1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.0" customHeight="1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.0" customHeight="1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.0" customHeight="1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.0" customHeight="1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.0" customHeight="1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.0" customHeight="1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.0" customHeight="1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.0" customHeight="1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.0" customHeight="1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.0" customHeight="1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.0" customHeight="1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.0" customHeight="1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.0" customHeight="1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.0" customHeight="1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.0" customHeight="1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.0" customHeight="1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.0" customHeight="1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.0" customHeight="1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.0" customHeight="1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.0" customHeight="1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.0" customHeight="1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.0" customHeight="1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.0" customHeight="1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.0" customHeight="1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.0" customHeight="1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.0" customHeight="1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.0" customHeight="1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.0" customHeight="1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.0" customHeight="1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.0" customHeight="1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.0" customHeight="1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.0" customHeight="1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.0" customHeight="1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.0" customHeight="1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.0" customHeight="1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.0" customHeight="1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.0" customHeight="1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.0" customHeight="1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.0" customHeight="1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.0" customHeight="1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.0" customHeight="1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.0" customHeight="1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.0" customHeight="1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.0" customHeight="1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.0" customHeight="1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.0" customHeight="1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.0" customHeight="1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.0" customHeight="1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.0" customHeight="1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.0" customHeight="1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.0" customHeight="1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.0" customHeight="1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.0" customHeight="1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.0" customHeight="1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.0" customHeight="1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.0" customHeight="1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.0" customHeight="1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.0" customHeight="1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.0" customHeight="1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.0" customHeight="1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.0" customHeight="1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.0" customHeight="1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.0" customHeight="1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.0" customHeight="1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.0" customHeight="1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.0" customHeight="1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.0" customHeight="1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.0" customHeight="1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.0" customHeight="1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.0" customHeight="1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.0" customHeight="1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.0" customHeight="1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.0" customHeight="1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.0" customHeight="1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.0" customHeight="1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.0" customHeight="1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.0" customHeight="1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.0" customHeight="1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.0" customHeight="1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.0" customHeight="1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.0" customHeight="1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.0" customHeight="1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.0" customHeight="1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.0" customHeight="1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.0" customHeight="1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.0" customHeight="1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.0" customHeight="1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.0" customHeight="1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.0" customHeight="1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.0" customHeight="1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.0" customHeight="1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.0" customHeight="1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.0" customHeight="1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.0" customHeight="1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.0" customHeight="1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.0" customHeight="1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.0" customHeight="1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.0" customHeight="1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.0" customHeight="1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.0" customHeight="1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.0" customHeight="1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3">
    <mergeCell ref="T7:X7"/>
    <mergeCell ref="T10:U10"/>
    <mergeCell ref="T11:U11"/>
    <mergeCell ref="X12:Y12"/>
    <mergeCell ref="X13:Y13"/>
    <mergeCell ref="X14:Y14"/>
    <mergeCell ref="X15:Y15"/>
    <mergeCell ref="X16:Y16"/>
    <mergeCell ref="Q18:R18"/>
    <mergeCell ref="X17:Y17"/>
    <mergeCell ref="X18:Y18"/>
    <mergeCell ref="R26:Z26"/>
    <mergeCell ref="R27:Z27"/>
    <mergeCell ref="R31:Z31"/>
    <mergeCell ref="R32:Z32"/>
    <mergeCell ref="R33:Z33"/>
    <mergeCell ref="R34:Z34"/>
    <mergeCell ref="R35:Z35"/>
    <mergeCell ref="Q19:R19"/>
    <mergeCell ref="W4:Z5"/>
    <mergeCell ref="T5:V5"/>
    <mergeCell ref="P5:R5"/>
    <mergeCell ref="P7:R7"/>
    <mergeCell ref="Q15:R15"/>
    <mergeCell ref="R28:Z28"/>
    <mergeCell ref="A3:B3"/>
    <mergeCell ref="A5:B5"/>
    <mergeCell ref="A7:B7"/>
    <mergeCell ref="A10:A11"/>
    <mergeCell ref="B10:B11"/>
    <mergeCell ref="A21:B21"/>
    <mergeCell ref="A22:B22"/>
    <mergeCell ref="C5:I5"/>
    <mergeCell ref="C7:I7"/>
    <mergeCell ref="L7:M7"/>
    <mergeCell ref="N7:O7"/>
    <mergeCell ref="K10:R10"/>
    <mergeCell ref="Y7:Z7"/>
    <mergeCell ref="X10:Y11"/>
    <mergeCell ref="F10:G10"/>
    <mergeCell ref="F11:G11"/>
    <mergeCell ref="Q11:R11"/>
    <mergeCell ref="Q14:R14"/>
    <mergeCell ref="Q12:R12"/>
    <mergeCell ref="Q13:R13"/>
    <mergeCell ref="N19:O19"/>
    <mergeCell ref="L22:W22"/>
    <mergeCell ref="C22:E22"/>
    <mergeCell ref="I22:J22"/>
    <mergeCell ref="K16:L16"/>
    <mergeCell ref="K17:L17"/>
    <mergeCell ref="N17:O17"/>
    <mergeCell ref="Q17:R17"/>
    <mergeCell ref="N18:O18"/>
    <mergeCell ref="H19:I19"/>
    <mergeCell ref="Q16:R16"/>
    <mergeCell ref="F34:G34"/>
    <mergeCell ref="H34:I34"/>
    <mergeCell ref="D32:E32"/>
    <mergeCell ref="F32:G32"/>
    <mergeCell ref="F35:G35"/>
    <mergeCell ref="F33:G33"/>
    <mergeCell ref="A32:B32"/>
    <mergeCell ref="A33:B33"/>
    <mergeCell ref="A34:B34"/>
    <mergeCell ref="A35:B35"/>
    <mergeCell ref="D35:E35"/>
    <mergeCell ref="H35:I35"/>
    <mergeCell ref="H32:I32"/>
    <mergeCell ref="H33:I33"/>
    <mergeCell ref="D26:E26"/>
    <mergeCell ref="A26:B26"/>
    <mergeCell ref="D27:E27"/>
    <mergeCell ref="D31:E31"/>
    <mergeCell ref="A28:B28"/>
    <mergeCell ref="A29:B29"/>
    <mergeCell ref="A30:B30"/>
    <mergeCell ref="A31:B31"/>
    <mergeCell ref="B24:D24"/>
    <mergeCell ref="A27:B27"/>
    <mergeCell ref="F18:G18"/>
    <mergeCell ref="F17:G17"/>
    <mergeCell ref="F16:G16"/>
    <mergeCell ref="F15:G15"/>
    <mergeCell ref="F14:G14"/>
    <mergeCell ref="C3:M3"/>
    <mergeCell ref="K11:L11"/>
    <mergeCell ref="F13:G13"/>
    <mergeCell ref="F12:G12"/>
    <mergeCell ref="H29:I29"/>
    <mergeCell ref="J29:K29"/>
    <mergeCell ref="D28:E28"/>
    <mergeCell ref="F28:G28"/>
    <mergeCell ref="H28:I28"/>
    <mergeCell ref="J31:K31"/>
    <mergeCell ref="L31:M31"/>
    <mergeCell ref="J32:K32"/>
    <mergeCell ref="L32:M32"/>
    <mergeCell ref="J33:K33"/>
    <mergeCell ref="L33:M33"/>
    <mergeCell ref="D30:E30"/>
    <mergeCell ref="F30:G30"/>
    <mergeCell ref="H30:I30"/>
    <mergeCell ref="J30:K30"/>
    <mergeCell ref="L30:M30"/>
    <mergeCell ref="F31:G31"/>
    <mergeCell ref="H31:I31"/>
    <mergeCell ref="J35:K35"/>
    <mergeCell ref="L35:M35"/>
    <mergeCell ref="D33:E33"/>
    <mergeCell ref="D34:E34"/>
    <mergeCell ref="A20:E20"/>
    <mergeCell ref="C21:E21"/>
    <mergeCell ref="L28:M28"/>
    <mergeCell ref="J26:P26"/>
    <mergeCell ref="J27:K27"/>
    <mergeCell ref="L27:M27"/>
    <mergeCell ref="O27:P27"/>
    <mergeCell ref="N32:P32"/>
    <mergeCell ref="N33:P33"/>
    <mergeCell ref="J28:K28"/>
    <mergeCell ref="N28:P29"/>
    <mergeCell ref="L29:M29"/>
    <mergeCell ref="N35:P35"/>
    <mergeCell ref="J34:K34"/>
    <mergeCell ref="L34:M34"/>
    <mergeCell ref="N34:P34"/>
    <mergeCell ref="N12:O12"/>
    <mergeCell ref="N13:O13"/>
    <mergeCell ref="N14:O14"/>
    <mergeCell ref="N15:O15"/>
    <mergeCell ref="N16:O16"/>
    <mergeCell ref="N11:O11"/>
    <mergeCell ref="K12:L12"/>
    <mergeCell ref="K13:L13"/>
    <mergeCell ref="H20:I20"/>
    <mergeCell ref="K20:L20"/>
    <mergeCell ref="K18:L18"/>
    <mergeCell ref="K19:L19"/>
    <mergeCell ref="K14:L14"/>
    <mergeCell ref="K15:L15"/>
    <mergeCell ref="J1:P1"/>
    <mergeCell ref="L5:M5"/>
    <mergeCell ref="N5:O5"/>
    <mergeCell ref="N20:O20"/>
    <mergeCell ref="D29:E29"/>
    <mergeCell ref="F29:G29"/>
    <mergeCell ref="F26:G26"/>
    <mergeCell ref="H26:I26"/>
    <mergeCell ref="F27:G27"/>
    <mergeCell ref="H27:I27"/>
    <mergeCell ref="N30:P30"/>
    <mergeCell ref="N31:P31"/>
  </mergeCells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ageMargins bottom="0.75" footer="0.0" header="0.0" left="0.7" right="0.7" top="0.75"/>
  <pageSetup orientation="landscape"/>
  <drawing r:id="rId1"/>
</worksheet>
</file>

<file path=docProps/app.xml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2004-03-16T01:57:22Z</dcterms:created>
  <dc:creator>Brian Shell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-1390673638</vt:i4>
  </property>
  <property fmtid="{D5CDD505-2E9C-101B-9397-08002B2CF9AE}" pid="3" name="_EmailSubject">
    <vt:lpstr>PP</vt:lpstr>
  </property>
  <property fmtid="{D5CDD505-2E9C-101B-9397-08002B2CF9AE}" pid="4" name="_AuthorEmail">
    <vt:lpstr>davek@dksy.net</vt:lpstr>
  </property>
  <property fmtid="{D5CDD505-2E9C-101B-9397-08002B2CF9AE}" pid="5" name="_AuthorEmailDisplayName">
    <vt:lpstr>Dave Kennedy</vt:lpstr>
  </property>
</Properties>
</file>