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0" windowWidth="28800" windowHeight="18000"/>
  </bookViews>
  <sheets>
    <sheet sheetId="153" name="4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<sst xmlns="http://schemas.openxmlformats.org/spreadsheetml/2006/main" count="194" uniqueCount="85">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</sst>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19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8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9" xfId="0" applyFont="1" applyBorder="1" applyProtection="1">
      <protection locked="0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10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5" fillId="2" borderId="14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1" fillId="0" borderId="4" xfId="0" applyFont="1" applyBorder="1"/>
    <xf numFmtId="0" fontId="4" fillId="0" borderId="4" xfId="0" applyFont="1" applyBorder="1" applyAlignment="1">
      <alignment shrinkToFit="1"/>
    </xf>
    <xf numFmtId="0" fontId="4" fillId="0" borderId="5" xfId="0" applyFont="1" applyBorder="1" applyAlignment="1">
      <alignment shrinkToFit="1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8" fillId="2" borderId="19" xfId="0" applyFont="1" applyFill="1" applyBorder="1" applyAlignment="1">
      <alignment vertical="top"/>
    </xf>
    <xf numFmtId="0" fontId="8" fillId="2" borderId="14" xfId="0" applyFont="1" applyFill="1" applyBorder="1" applyAlignment="1">
      <alignment vertical="top"/>
    </xf>
    <xf numFmtId="0" fontId="8" fillId="2" borderId="15" xfId="0" applyFont="1" applyFill="1" applyBorder="1" applyAlignment="1">
      <alignment vertical="top"/>
    </xf>
    <xf numFmtId="0" fontId="1" fillId="0" borderId="11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19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164" fontId="9" fillId="2" borderId="20" xfId="0" applyNumberFormat="1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left" vertical="center" shrinkToFit="1"/>
    </xf>
    <xf numFmtId="0" fontId="1" fillId="0" borderId="20" xfId="0" applyFont="1" applyBorder="1" applyAlignment="1">
      <alignment horizontal="left" vertical="center" shrinkToFit="1"/>
    </xf>
    <xf numFmtId="0" fontId="1" fillId="0" borderId="21" xfId="0" applyFont="1" applyBorder="1" applyAlignment="1">
      <alignment horizontal="left" vertical="center" shrinkToFit="1"/>
    </xf>
    <xf numFmtId="0" fontId="1" fillId="0" borderId="22" xfId="0" applyFont="1" applyBorder="1" applyAlignment="1">
      <alignment horizontal="left" vertical="center" shrinkToFit="1"/>
    </xf>
    <xf numFmtId="0" fontId="1" fillId="2" borderId="20" xfId="0" applyFont="1" applyFill="1" applyBorder="1"/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 shrinkToFit="1"/>
    </xf>
    <xf numFmtId="0" fontId="1" fillId="2" borderId="0" xfId="0" applyFont="1" applyFill="1"/>
    <xf numFmtId="0" fontId="1" fillId="0" borderId="19" xfId="0" applyFont="1" applyBorder="1" applyAlignment="1">
      <alignment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8" fillId="2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1" fillId="0" borderId="20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2" fillId="2" borderId="20" xfId="0" applyFont="1" applyFill="1" applyBorder="1" applyAlignment="1">
      <alignment horizontal="center" vertical="center" shrinkToFit="1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" fontId="13" fillId="2" borderId="14" xfId="0" applyNumberFormat="1" applyFont="1" applyFill="1" applyBorder="1" applyAlignment="1">
      <alignment horizontal="center" vertical="center" shrinkToFit="1"/>
    </xf>
    <xf numFmtId="16" fontId="13" fillId="2" borderId="15" xfId="0" applyNumberFormat="1" applyFont="1" applyFill="1" applyBorder="1" applyAlignment="1">
      <alignment horizontal="center" vertical="center" shrinkToFit="1"/>
    </xf>
    <xf numFmtId="2" fontId="13" fillId="0" borderId="19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2" fontId="13" fillId="0" borderId="22" xfId="0" applyNumberFormat="1" applyFont="1" applyBorder="1" applyAlignment="1">
      <alignment horizontal="center" vertical="center"/>
    </xf>
    <xf numFmtId="2" fontId="13" fillId="0" borderId="21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12" fontId="13" fillId="0" borderId="36" xfId="0" applyNumberFormat="1" applyFont="1" applyBorder="1" applyAlignment="1">
      <alignment horizontal="center" vertical="center"/>
    </xf>
    <xf numFmtId="12" fontId="13" fillId="0" borderId="37" xfId="0" applyNumberFormat="1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6" fontId="13" fillId="2" borderId="20" xfId="0" applyNumberFormat="1" applyFont="1" applyFill="1" applyBorder="1" applyAlignment="1">
      <alignment horizontal="center" vertical="center" shrinkToFit="1"/>
    </xf>
    <xf numFmtId="16" fontId="13" fillId="2" borderId="21" xfId="0" applyNumberFormat="1" applyFont="1" applyFill="1" applyBorder="1" applyAlignment="1">
      <alignment horizontal="center" vertical="center" shrinkToFit="1"/>
    </xf>
    <xf numFmtId="165" fontId="13" fillId="0" borderId="42" xfId="0" applyNumberFormat="1" applyFont="1" applyBorder="1" applyAlignment="1">
      <alignment horizontal="center" vertical="center"/>
    </xf>
    <xf numFmtId="165" fontId="13" fillId="0" borderId="43" xfId="0" applyNumberFormat="1" applyFont="1" applyBorder="1" applyAlignment="1">
      <alignment horizontal="center" vertical="center"/>
    </xf>
    <xf numFmtId="166" fontId="13" fillId="0" borderId="36" xfId="0" applyNumberFormat="1" applyFont="1" applyBorder="1" applyAlignment="1">
      <alignment horizontal="center" vertical="center"/>
    </xf>
    <xf numFmtId="166" fontId="13" fillId="0" borderId="37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6" fillId="2" borderId="46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2" xfId="0" applyFont="1" applyBorder="1" applyAlignment="1">
      <alignment horizontal="center" vertical="top"/>
    </xf>
    <xf numFmtId="0" fontId="13" fillId="0" borderId="43" xfId="0" applyFont="1" applyBorder="1" applyAlignment="1">
      <alignment horizontal="center" vertical="top"/>
    </xf>
    <xf numFmtId="0" fontId="13" fillId="0" borderId="43" xfId="0" applyFont="1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2" fontId="13" fillId="0" borderId="42" xfId="0" applyNumberFormat="1" applyFont="1" applyBorder="1" applyAlignment="1">
      <alignment horizontal="center" vertical="center"/>
    </xf>
    <xf numFmtId="2" fontId="13" fillId="0" borderId="43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2" borderId="4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3" borderId="54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3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 wrapText="1"/>
    </xf>
    <xf numFmtId="0" fontId="1" fillId="4" borderId="5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/>
    </xf>
    <xf numFmtId="0" fontId="1" fillId="3" borderId="56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" fillId="4" borderId="55" xfId="0" applyFont="1" applyFill="1" applyBorder="1" applyAlignment="1">
      <alignment horizontal="left" vertical="center"/>
    </xf>
    <xf numFmtId="0" fontId="1" fillId="3" borderId="28" xfId="0" applyFont="1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6" fillId="0" borderId="30" xfId="0" applyFont="1" applyBorder="1" applyAlignment="1">
      <alignment vertical="center" wrapText="1"/>
    </xf>
    <xf numFmtId="0" fontId="16" fillId="0" borderId="57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6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3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" fillId="0" borderId="40" xfId="0" applyFont="1" applyBorder="1" applyAlignment="1">
      <alignment horizontal="center"/>
    </xf>
    <xf numFmtId="165" fontId="1" fillId="0" borderId="22" xfId="0" applyNumberFormat="1" applyFont="1" applyBorder="1" applyAlignment="1">
      <alignment horizontal="center" shrinkToFit="1"/>
    </xf>
    <xf numFmtId="165" fontId="1" fillId="0" borderId="20" xfId="0" applyNumberFormat="1" applyFont="1" applyBorder="1" applyAlignment="1">
      <alignment horizontal="center" shrinkToFit="1"/>
    </xf>
    <xf numFmtId="165" fontId="1" fillId="0" borderId="21" xfId="0" applyNumberFormat="1" applyFont="1" applyBorder="1" applyAlignment="1">
      <alignment horizontal="center" shrinkToFit="1"/>
    </xf>
    <xf numFmtId="165" fontId="17" fillId="0" borderId="22" xfId="0" applyNumberFormat="1" applyFont="1" applyBorder="1" applyAlignment="1">
      <alignment horizontal="center" shrinkToFit="1"/>
    </xf>
    <xf numFmtId="165" fontId="17" fillId="0" borderId="20" xfId="0" applyNumberFormat="1" applyFont="1" applyBorder="1" applyAlignment="1">
      <alignment horizontal="center" shrinkToFit="1"/>
    </xf>
    <xf numFmtId="165" fontId="17" fillId="0" borderId="41" xfId="0" applyNumberFormat="1" applyFont="1" applyBorder="1" applyAlignment="1">
      <alignment horizontal="center" shrinkToFit="1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 shrinkToFit="1"/>
    </xf>
    <xf numFmtId="0" fontId="17" fillId="0" borderId="4" xfId="0" applyFont="1" applyBorder="1" applyAlignment="1">
      <alignment horizontal="center" vertical="center" shrinkToFit="1"/>
    </xf>
    <xf numFmtId="0" fontId="17" fillId="0" borderId="53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" fillId="0" borderId="61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shrinkToFit="1"/>
    </xf>
    <xf numFmtId="0" fontId="17" fillId="0" borderId="30" xfId="0" applyFont="1" applyBorder="1" applyAlignment="1">
      <alignment horizontal="center" vertical="center" shrinkToFit="1"/>
    </xf>
    <xf numFmtId="0" fontId="17" fillId="0" borderId="29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8" fillId="0" borderId="19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" fillId="0" borderId="62" xfId="0" applyFont="1" applyBorder="1" applyAlignment="1">
      <alignment horizontal="center"/>
    </xf>
    <xf numFmtId="0" fontId="1" fillId="0" borderId="15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3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O33"/>
  <sheetViews>
    <sheetView workbookViewId="0" showGridLines="0" zoomScale="125" zoomScaleNormal="100">
      <selection activeCell="AP8" sqref="AP8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  <c r="AO1" s="1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9">
        <f>IF(COUNTIF(AJ13:AK19,"ONSET"),"SEE DTR FOR ONSET HOURS",0)</f>
        <v>0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2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4"/>
      <c r="AB4" s="25" t="s">
        <v>2</v>
      </c>
      <c r="AC4" s="26"/>
      <c r="AD4" s="26"/>
      <c r="AE4" s="26"/>
      <c r="AF4" s="26"/>
      <c r="AG4" s="27"/>
      <c r="AH4" s="28"/>
      <c r="AI4" s="28"/>
      <c r="AJ4" s="28"/>
      <c r="AK4" s="28"/>
      <c r="AL4" s="28"/>
      <c r="AM4" s="28"/>
      <c r="AN4" s="29"/>
    </row>
    <row r="5" ht="15.75" customHeight="1" spans="1:40" x14ac:dyDescent="0.2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4"/>
      <c r="AB5" s="35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7"/>
    </row>
    <row r="6" ht="17" customHeight="1" spans="1:40" x14ac:dyDescent="0.25">
      <c r="A6" s="38" t="s">
        <v>3</v>
      </c>
      <c r="B6" s="39"/>
      <c r="C6" s="39"/>
      <c r="D6" s="39"/>
      <c r="E6" s="40"/>
      <c r="F6" s="41"/>
      <c r="G6" s="41"/>
      <c r="H6" s="41"/>
      <c r="I6" s="41"/>
      <c r="J6" s="41"/>
      <c r="K6" s="41"/>
      <c r="L6" s="42"/>
      <c r="M6" s="38" t="s">
        <v>4</v>
      </c>
      <c r="N6" s="39"/>
      <c r="O6" s="43"/>
      <c r="P6" s="43"/>
      <c r="Q6" s="44"/>
      <c r="R6" s="44"/>
      <c r="S6" s="44"/>
      <c r="T6" s="44"/>
      <c r="U6" s="44"/>
      <c r="V6" s="44"/>
      <c r="W6" s="44"/>
      <c r="X6" s="44"/>
      <c r="Y6" s="44"/>
      <c r="Z6" s="45" t="s">
        <v>5</v>
      </c>
      <c r="AA6" s="43"/>
      <c r="AB6" s="43"/>
      <c r="AC6" s="46"/>
      <c r="AD6" s="46"/>
      <c r="AE6" s="47"/>
      <c r="AF6" s="48" t="s">
        <v>6</v>
      </c>
      <c r="AG6" s="49"/>
      <c r="AH6" s="49"/>
      <c r="AI6" s="49"/>
      <c r="AJ6" s="50"/>
      <c r="AK6" s="50"/>
      <c r="AL6" s="50"/>
      <c r="AM6" s="50"/>
      <c r="AN6" s="51"/>
    </row>
    <row r="7" ht="23" customHeight="1" spans="1:40" x14ac:dyDescent="0.25">
      <c r="A7" s="52" t="s">
        <v>7</v>
      </c>
      <c r="B7" s="53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5"/>
      <c r="AF7" s="56"/>
      <c r="AG7" s="57" t="s">
        <v>8</v>
      </c>
      <c r="AH7" s="57"/>
      <c r="AI7" s="58"/>
      <c r="AJ7" s="59"/>
      <c r="AK7" s="60"/>
      <c r="AL7" s="61" t="s">
        <v>9</v>
      </c>
      <c r="AM7" s="61"/>
      <c r="AN7" s="62"/>
    </row>
    <row r="8" ht="17" customHeight="1" spans="1:40" x14ac:dyDescent="0.25">
      <c r="A8" s="63" t="s">
        <v>10</v>
      </c>
      <c r="B8" s="64"/>
      <c r="C8" s="64"/>
      <c r="D8" s="61"/>
      <c r="E8" s="61"/>
      <c r="F8" s="61"/>
      <c r="G8" s="61"/>
      <c r="H8" s="61"/>
      <c r="I8" s="61"/>
      <c r="J8" s="61"/>
      <c r="K8" s="61"/>
      <c r="L8" s="62"/>
      <c r="M8" s="65"/>
      <c r="N8" s="66" t="s">
        <v>11</v>
      </c>
      <c r="O8" s="67"/>
      <c r="P8" s="63"/>
      <c r="Q8" s="68" t="s">
        <v>12</v>
      </c>
      <c r="R8" s="69"/>
      <c r="S8" s="70" t="s">
        <v>13</v>
      </c>
      <c r="T8" s="66"/>
      <c r="U8" s="71" t="s">
        <v>14</v>
      </c>
      <c r="V8" s="71"/>
      <c r="W8" s="71"/>
      <c r="X8" s="71"/>
      <c r="Y8" s="72"/>
      <c r="Z8" s="70" t="s">
        <v>15</v>
      </c>
      <c r="AA8" s="66"/>
      <c r="AB8" s="66"/>
      <c r="AC8" s="66"/>
      <c r="AD8" s="66"/>
      <c r="AE8" s="67"/>
      <c r="AF8" s="56"/>
      <c r="AG8" s="57" t="s">
        <v>16</v>
      </c>
      <c r="AH8" s="57"/>
      <c r="AI8" s="58"/>
      <c r="AJ8" s="73"/>
      <c r="AK8" s="74"/>
      <c r="AL8" s="66" t="s">
        <v>17</v>
      </c>
      <c r="AM8" s="66"/>
      <c r="AN8" s="67"/>
    </row>
    <row r="9" ht="27.75" customHeight="1" spans="1:40" x14ac:dyDescent="0.25">
      <c r="A9" s="75" t="s">
        <v>18</v>
      </c>
      <c r="B9" s="68"/>
      <c r="C9" s="76" t="s">
        <v>19</v>
      </c>
      <c r="D9" s="76"/>
      <c r="E9" s="77"/>
      <c r="F9" s="78"/>
      <c r="G9" s="79"/>
      <c r="H9" s="79"/>
      <c r="I9" s="68" t="s">
        <v>20</v>
      </c>
      <c r="J9" s="69"/>
      <c r="K9" s="78"/>
      <c r="L9" s="79"/>
      <c r="M9" s="80"/>
      <c r="N9" s="81" t="s">
        <v>21</v>
      </c>
      <c r="O9" s="82"/>
      <c r="P9" s="83"/>
      <c r="Q9" s="80"/>
      <c r="R9" s="80"/>
      <c r="S9" s="81" t="s">
        <v>22</v>
      </c>
      <c r="T9" s="82"/>
      <c r="U9" s="84" t="s">
        <v>23</v>
      </c>
      <c r="V9" s="81"/>
      <c r="W9" s="81"/>
      <c r="X9" s="81"/>
      <c r="Y9" s="85" t="s">
        <v>24</v>
      </c>
      <c r="Z9" s="86"/>
      <c r="AA9" s="87"/>
      <c r="AB9" s="87"/>
      <c r="AC9" s="61" t="s">
        <v>25</v>
      </c>
      <c r="AD9" s="85" t="s">
        <v>26</v>
      </c>
      <c r="AE9" s="85"/>
      <c r="AF9" s="87"/>
      <c r="AG9" s="87"/>
      <c r="AH9" s="61" t="s">
        <v>25</v>
      </c>
      <c r="AI9" s="85" t="s">
        <v>27</v>
      </c>
      <c r="AJ9" s="85"/>
      <c r="AK9" s="87"/>
      <c r="AL9" s="87"/>
      <c r="AM9" s="61" t="s">
        <v>25</v>
      </c>
      <c r="AN9" s="82"/>
    </row>
    <row r="10" ht="17" customHeight="1" spans="1:40" x14ac:dyDescent="0.25">
      <c r="A10" s="88" t="s">
        <v>28</v>
      </c>
      <c r="B10" s="89"/>
      <c r="C10" s="90"/>
      <c r="D10" s="90"/>
      <c r="E10" s="90"/>
      <c r="F10" s="90"/>
      <c r="G10" s="90"/>
      <c r="H10" s="90"/>
      <c r="I10" s="90"/>
      <c r="J10" s="91"/>
      <c r="K10" s="92" t="s">
        <v>29</v>
      </c>
      <c r="L10" s="93"/>
      <c r="M10" s="90"/>
      <c r="N10" s="90"/>
      <c r="O10" s="90"/>
      <c r="P10" s="90"/>
      <c r="Q10" s="90"/>
      <c r="R10" s="91"/>
      <c r="S10" s="92" t="s">
        <v>30</v>
      </c>
      <c r="T10" s="93"/>
      <c r="U10" s="94"/>
      <c r="V10" s="94"/>
      <c r="W10" s="94"/>
      <c r="X10" s="94"/>
      <c r="Y10" s="95"/>
      <c r="Z10" s="92" t="s">
        <v>31</v>
      </c>
      <c r="AA10" s="93"/>
      <c r="AB10" s="94"/>
      <c r="AC10" s="94"/>
      <c r="AD10" s="94"/>
      <c r="AE10" s="94"/>
      <c r="AF10" s="94"/>
      <c r="AG10" s="95"/>
      <c r="AH10" s="92" t="s">
        <v>32</v>
      </c>
      <c r="AI10" s="93"/>
      <c r="AJ10" s="93"/>
      <c r="AK10" s="93"/>
      <c r="AL10" s="93"/>
      <c r="AM10" s="93"/>
      <c r="AN10" s="96"/>
    </row>
    <row r="11" ht="14" customHeight="1" spans="1:40" x14ac:dyDescent="0.25">
      <c r="A11" s="97" t="s">
        <v>33</v>
      </c>
      <c r="B11" s="98"/>
      <c r="C11" s="99" t="s">
        <v>34</v>
      </c>
      <c r="D11" s="100"/>
      <c r="E11" s="101" t="s">
        <v>35</v>
      </c>
      <c r="F11" s="102"/>
      <c r="G11" s="101" t="s">
        <v>36</v>
      </c>
      <c r="H11" s="102"/>
      <c r="I11" s="101" t="s">
        <v>37</v>
      </c>
      <c r="J11" s="102"/>
      <c r="K11" s="101" t="s">
        <v>38</v>
      </c>
      <c r="L11" s="98"/>
      <c r="M11" s="99" t="s">
        <v>37</v>
      </c>
      <c r="N11" s="102"/>
      <c r="O11" s="101" t="s">
        <v>39</v>
      </c>
      <c r="P11" s="102"/>
      <c r="Q11" s="101" t="s">
        <v>40</v>
      </c>
      <c r="R11" s="102"/>
      <c r="S11" s="101" t="s">
        <v>41</v>
      </c>
      <c r="T11" s="99"/>
      <c r="U11" s="97" t="s">
        <v>42</v>
      </c>
      <c r="V11" s="98"/>
      <c r="W11" s="103" t="s">
        <v>43</v>
      </c>
      <c r="X11" s="104"/>
      <c r="Y11" s="101" t="s">
        <v>44</v>
      </c>
      <c r="Z11" s="102"/>
      <c r="AA11" s="101" t="s">
        <v>45</v>
      </c>
      <c r="AB11" s="102"/>
      <c r="AC11" s="101" t="s">
        <v>46</v>
      </c>
      <c r="AD11" s="102"/>
      <c r="AE11" s="101" t="s">
        <v>47</v>
      </c>
      <c r="AF11" s="102"/>
      <c r="AG11" s="105" t="s">
        <v>48</v>
      </c>
      <c r="AH11" s="103"/>
      <c r="AI11" s="104"/>
      <c r="AJ11" s="101" t="s">
        <v>49</v>
      </c>
      <c r="AK11" s="102"/>
      <c r="AL11" s="103" t="s">
        <v>50</v>
      </c>
      <c r="AM11" s="103"/>
      <c r="AN11" s="106"/>
    </row>
    <row r="12" ht="14" customHeight="1" spans="1:40" x14ac:dyDescent="0.25">
      <c r="A12" s="107"/>
      <c r="B12" s="108"/>
      <c r="C12" s="109"/>
      <c r="D12" s="110"/>
      <c r="E12" s="111" t="s">
        <v>51</v>
      </c>
      <c r="F12" s="112"/>
      <c r="G12" s="111" t="s">
        <v>52</v>
      </c>
      <c r="H12" s="112"/>
      <c r="I12" s="111" t="s">
        <v>51</v>
      </c>
      <c r="J12" s="112"/>
      <c r="K12" s="111" t="s">
        <v>53</v>
      </c>
      <c r="L12" s="108"/>
      <c r="M12" s="113" t="s">
        <v>51</v>
      </c>
      <c r="N12" s="112"/>
      <c r="O12" s="111" t="s">
        <v>53</v>
      </c>
      <c r="P12" s="112"/>
      <c r="Q12" s="111" t="s">
        <v>52</v>
      </c>
      <c r="R12" s="112"/>
      <c r="S12" s="111" t="s">
        <v>53</v>
      </c>
      <c r="T12" s="113"/>
      <c r="U12" s="107" t="s">
        <v>54</v>
      </c>
      <c r="V12" s="108"/>
      <c r="W12" s="114"/>
      <c r="X12" s="115"/>
      <c r="Y12" s="111"/>
      <c r="Z12" s="112"/>
      <c r="AA12" s="111"/>
      <c r="AB12" s="112"/>
      <c r="AC12" s="111"/>
      <c r="AD12" s="112"/>
      <c r="AE12" s="111"/>
      <c r="AF12" s="112"/>
      <c r="AG12" s="116"/>
      <c r="AH12" s="114"/>
      <c r="AI12" s="115"/>
      <c r="AJ12" s="111"/>
      <c r="AK12" s="112"/>
      <c r="AL12" s="114" t="s">
        <v>55</v>
      </c>
      <c r="AM12" s="114"/>
      <c r="AN12" s="117"/>
    </row>
    <row r="13" ht="23" customHeight="1" spans="1:40" x14ac:dyDescent="0.25">
      <c r="A13" s="118" t="s">
        <v>56</v>
      </c>
      <c r="B13" s="119"/>
      <c r="C13" s="120"/>
      <c r="D13" s="121"/>
      <c r="E13" s="122"/>
      <c r="F13" s="123"/>
      <c r="G13" s="124">
        <f t="shared" ref="G13:G19" si="0">IF(U13&gt;0,7,0)</f>
        <v>0</v>
      </c>
      <c r="H13" s="125"/>
      <c r="I13" s="126"/>
      <c r="J13" s="127"/>
      <c r="K13" s="128">
        <f t="shared" ref="K13:K19" si="1">IF(U13&gt;4,0.5,0)</f>
        <v>0</v>
      </c>
      <c r="L13" s="129"/>
      <c r="M13" s="130"/>
      <c r="N13" s="127"/>
      <c r="O13" s="127"/>
      <c r="P13" s="131"/>
      <c r="Q13" s="124">
        <f t="shared" ref="Q13:Q19" si="2">IF(U13&lt;=4,SUM(G13+U13),SUM(G13+U13+0.3))</f>
        <v>0</v>
      </c>
      <c r="R13" s="132"/>
      <c r="S13" s="133"/>
      <c r="T13" s="134"/>
      <c r="U13" s="135"/>
      <c r="V13" s="136"/>
      <c r="W13" s="64"/>
      <c r="X13" s="137"/>
      <c r="Y13" s="63"/>
      <c r="Z13" s="137"/>
      <c r="AA13" s="63">
        <f>IF(U13&lt;=8,U13,8)</f>
        <v>0</v>
      </c>
      <c r="AB13" s="137"/>
      <c r="AC13" s="63">
        <f>IF(U13&gt;8,U13-8,0)</f>
        <v>0</v>
      </c>
      <c r="AD13" s="137"/>
      <c r="AE13" s="133"/>
      <c r="AF13" s="138"/>
      <c r="AG13" s="139"/>
      <c r="AH13" s="140"/>
      <c r="AI13" s="141"/>
      <c r="AJ13" s="142">
        <f t="shared" ref="AJ13:AJ19" si="3">IF(ISNUMBER(SEARCH("4014",AE13)),"ONSET",IF(ISNUMBER(SEARCH("4013",AE13)),"ONSET",IF(ISNUMBER(SEARCH("4012",AE13)),"ONSET",IF(ISNUMBER(SEARCH("2312.2",AE13)),"ONSET",0))))</f>
        <v>0</v>
      </c>
      <c r="AK13" s="143"/>
      <c r="AL13" s="139"/>
      <c r="AM13" s="140"/>
      <c r="AN13" s="144"/>
    </row>
    <row r="14" ht="23" customHeight="1" spans="1:40" x14ac:dyDescent="0.25">
      <c r="A14" s="145" t="s">
        <v>57</v>
      </c>
      <c r="B14" s="146"/>
      <c r="C14" s="147"/>
      <c r="D14" s="148"/>
      <c r="E14" s="124"/>
      <c r="F14" s="125"/>
      <c r="G14" s="124">
        <f t="shared" si="0"/>
        <v>0</v>
      </c>
      <c r="H14" s="125"/>
      <c r="I14" s="149"/>
      <c r="J14" s="150"/>
      <c r="K14" s="151">
        <f t="shared" si="1"/>
        <v>0</v>
      </c>
      <c r="L14" s="152"/>
      <c r="M14" s="153"/>
      <c r="N14" s="154"/>
      <c r="O14" s="154"/>
      <c r="P14" s="155"/>
      <c r="Q14" s="124">
        <f t="shared" si="2"/>
        <v>0</v>
      </c>
      <c r="R14" s="132"/>
      <c r="S14" s="156"/>
      <c r="T14" s="157"/>
      <c r="U14" s="158"/>
      <c r="V14" s="159"/>
      <c r="W14" s="53">
        <f>IF(U14&lt;=8,U14,8)</f>
        <v>0</v>
      </c>
      <c r="X14" s="160"/>
      <c r="Y14" s="52">
        <f>IF(U14&lt;=12,U14-W14,4)</f>
        <v>0</v>
      </c>
      <c r="Z14" s="160"/>
      <c r="AA14" s="52">
        <f>IF(U14&gt;12,U14-12,0)</f>
        <v>0</v>
      </c>
      <c r="AB14" s="160"/>
      <c r="AC14" s="52">
        <f>IF(U14&gt;16,U14-16,0)</f>
        <v>0</v>
      </c>
      <c r="AD14" s="160"/>
      <c r="AE14" s="156"/>
      <c r="AF14" s="161"/>
      <c r="AG14" s="162"/>
      <c r="AH14" s="46"/>
      <c r="AI14" s="47"/>
      <c r="AJ14" s="163">
        <f t="shared" si="3"/>
        <v>0</v>
      </c>
      <c r="AK14" s="164"/>
      <c r="AL14" s="162"/>
      <c r="AM14" s="46"/>
      <c r="AN14" s="165"/>
    </row>
    <row r="15" ht="23" customHeight="1" spans="1:40" x14ac:dyDescent="0.25">
      <c r="A15" s="166" t="s">
        <v>58</v>
      </c>
      <c r="B15" s="167"/>
      <c r="C15" s="147"/>
      <c r="D15" s="148"/>
      <c r="E15" s="124"/>
      <c r="F15" s="125"/>
      <c r="G15" s="124">
        <f t="shared" si="0"/>
        <v>0</v>
      </c>
      <c r="H15" s="125"/>
      <c r="I15" s="168"/>
      <c r="J15" s="169"/>
      <c r="K15" s="151">
        <f t="shared" si="1"/>
        <v>0</v>
      </c>
      <c r="L15" s="152"/>
      <c r="M15" s="170"/>
      <c r="N15" s="169"/>
      <c r="O15" s="169"/>
      <c r="P15" s="171"/>
      <c r="Q15" s="124">
        <f t="shared" si="2"/>
        <v>0</v>
      </c>
      <c r="R15" s="132"/>
      <c r="S15" s="156"/>
      <c r="T15" s="157"/>
      <c r="U15" s="158"/>
      <c r="V15" s="159"/>
      <c r="W15" s="53">
        <f>IF(U15&lt;=8,U15,8)</f>
        <v>0</v>
      </c>
      <c r="X15" s="160"/>
      <c r="Y15" s="52">
        <f>IF(U15&lt;=12,U15-W15,4)</f>
        <v>0</v>
      </c>
      <c r="Z15" s="160"/>
      <c r="AA15" s="52">
        <f>IF(U15&gt;12,U15-12,0)</f>
        <v>0</v>
      </c>
      <c r="AB15" s="160"/>
      <c r="AC15" s="52">
        <f>IF(U15&gt;16,U15-16,0)</f>
        <v>0</v>
      </c>
      <c r="AD15" s="160"/>
      <c r="AE15" s="156"/>
      <c r="AF15" s="161"/>
      <c r="AG15" s="162"/>
      <c r="AH15" s="46"/>
      <c r="AI15" s="47"/>
      <c r="AJ15" s="163">
        <f t="shared" si="3"/>
        <v>0</v>
      </c>
      <c r="AK15" s="164"/>
      <c r="AL15" s="162"/>
      <c r="AM15" s="46"/>
      <c r="AN15" s="165"/>
    </row>
    <row r="16" ht="23" customHeight="1" spans="1:40" x14ac:dyDescent="0.25">
      <c r="A16" s="166" t="s">
        <v>59</v>
      </c>
      <c r="B16" s="167"/>
      <c r="C16" s="147"/>
      <c r="D16" s="148"/>
      <c r="E16" s="124"/>
      <c r="F16" s="125"/>
      <c r="G16" s="124">
        <f t="shared" si="0"/>
        <v>0</v>
      </c>
      <c r="H16" s="125"/>
      <c r="I16" s="168"/>
      <c r="J16" s="169"/>
      <c r="K16" s="151">
        <f t="shared" si="1"/>
        <v>0</v>
      </c>
      <c r="L16" s="152"/>
      <c r="M16" s="153"/>
      <c r="N16" s="154"/>
      <c r="O16" s="154"/>
      <c r="P16" s="155"/>
      <c r="Q16" s="124">
        <f t="shared" si="2"/>
        <v>0</v>
      </c>
      <c r="R16" s="132"/>
      <c r="S16" s="156"/>
      <c r="T16" s="157"/>
      <c r="U16" s="158"/>
      <c r="V16" s="159"/>
      <c r="W16" s="53">
        <f>IF(U16&lt;=8,U16,8)</f>
        <v>0</v>
      </c>
      <c r="X16" s="160"/>
      <c r="Y16" s="52">
        <f>IF(U16&lt;=12,U16-W16,4)</f>
        <v>0</v>
      </c>
      <c r="Z16" s="160"/>
      <c r="AA16" s="52">
        <f>IF(U16&gt;12,U16-12,0)</f>
        <v>0</v>
      </c>
      <c r="AB16" s="160"/>
      <c r="AC16" s="52">
        <f>IF(U16&gt;16,U16-16,0)</f>
        <v>0</v>
      </c>
      <c r="AD16" s="160"/>
      <c r="AE16" s="156"/>
      <c r="AF16" s="161"/>
      <c r="AG16" s="162"/>
      <c r="AH16" s="46"/>
      <c r="AI16" s="47"/>
      <c r="AJ16" s="163">
        <f t="shared" si="3"/>
        <v>0</v>
      </c>
      <c r="AK16" s="164"/>
      <c r="AL16" s="162"/>
      <c r="AM16" s="46"/>
      <c r="AN16" s="165"/>
    </row>
    <row r="17" ht="23" customHeight="1" spans="1:40" x14ac:dyDescent="0.25">
      <c r="A17" s="166" t="s">
        <v>60</v>
      </c>
      <c r="B17" s="167"/>
      <c r="C17" s="147"/>
      <c r="D17" s="148"/>
      <c r="E17" s="124"/>
      <c r="F17" s="125"/>
      <c r="G17" s="124">
        <f t="shared" si="0"/>
        <v>0</v>
      </c>
      <c r="H17" s="125"/>
      <c r="I17" s="172"/>
      <c r="J17" s="173"/>
      <c r="K17" s="151">
        <f t="shared" si="1"/>
        <v>0</v>
      </c>
      <c r="L17" s="152"/>
      <c r="M17" s="153"/>
      <c r="N17" s="154"/>
      <c r="O17" s="174"/>
      <c r="P17" s="175"/>
      <c r="Q17" s="124">
        <f t="shared" si="2"/>
        <v>0</v>
      </c>
      <c r="R17" s="132"/>
      <c r="S17" s="156"/>
      <c r="T17" s="157"/>
      <c r="U17" s="158"/>
      <c r="V17" s="159"/>
      <c r="W17" s="53">
        <f>IF(U17&lt;=8,U17,8)</f>
        <v>0</v>
      </c>
      <c r="X17" s="160"/>
      <c r="Y17" s="52">
        <f>IF(U17&lt;=12,U17-W17,4)</f>
        <v>0</v>
      </c>
      <c r="Z17" s="160"/>
      <c r="AA17" s="52">
        <f>IF(U17&gt;12,U17-12,0)</f>
        <v>0</v>
      </c>
      <c r="AB17" s="160"/>
      <c r="AC17" s="52">
        <f>IF(U17&gt;16,U17-16,0)</f>
        <v>0</v>
      </c>
      <c r="AD17" s="160"/>
      <c r="AE17" s="156"/>
      <c r="AF17" s="161"/>
      <c r="AG17" s="162"/>
      <c r="AH17" s="46"/>
      <c r="AI17" s="47"/>
      <c r="AJ17" s="163">
        <f t="shared" si="3"/>
        <v>0</v>
      </c>
      <c r="AK17" s="164"/>
      <c r="AL17" s="162"/>
      <c r="AM17" s="46"/>
      <c r="AN17" s="165"/>
    </row>
    <row r="18" ht="23" customHeight="1" spans="1:40" x14ac:dyDescent="0.25">
      <c r="A18" s="166" t="s">
        <v>61</v>
      </c>
      <c r="B18" s="167"/>
      <c r="C18" s="147"/>
      <c r="D18" s="148"/>
      <c r="E18" s="124"/>
      <c r="F18" s="125"/>
      <c r="G18" s="124">
        <f t="shared" si="0"/>
        <v>0</v>
      </c>
      <c r="H18" s="125"/>
      <c r="I18" s="176"/>
      <c r="J18" s="177"/>
      <c r="K18" s="151">
        <f t="shared" si="1"/>
        <v>0</v>
      </c>
      <c r="L18" s="152"/>
      <c r="M18" s="153"/>
      <c r="N18" s="154"/>
      <c r="O18" s="154"/>
      <c r="P18" s="155"/>
      <c r="Q18" s="124">
        <f t="shared" si="2"/>
        <v>0</v>
      </c>
      <c r="R18" s="132"/>
      <c r="S18" s="156"/>
      <c r="T18" s="157"/>
      <c r="U18" s="158"/>
      <c r="V18" s="159"/>
      <c r="W18" s="53">
        <f>IF(U18&lt;=8,U18,8)</f>
        <v>0</v>
      </c>
      <c r="X18" s="160"/>
      <c r="Y18" s="52">
        <f>IF(U18&lt;=12,U18-W18,4)</f>
        <v>0</v>
      </c>
      <c r="Z18" s="160"/>
      <c r="AA18" s="52">
        <f>IF(U18&gt;12,U18-12,0)</f>
        <v>0</v>
      </c>
      <c r="AB18" s="160"/>
      <c r="AC18" s="52">
        <f>IF(U18&gt;16,U18-16,0)</f>
        <v>0</v>
      </c>
      <c r="AD18" s="160"/>
      <c r="AE18" s="156"/>
      <c r="AF18" s="161"/>
      <c r="AG18" s="162"/>
      <c r="AH18" s="46"/>
      <c r="AI18" s="47"/>
      <c r="AJ18" s="163">
        <f t="shared" si="3"/>
        <v>0</v>
      </c>
      <c r="AK18" s="164"/>
      <c r="AL18" s="162"/>
      <c r="AM18" s="46"/>
      <c r="AN18" s="165"/>
    </row>
    <row r="19" ht="23" customHeight="1" spans="1:40" x14ac:dyDescent="0.25">
      <c r="A19" s="178" t="s">
        <v>62</v>
      </c>
      <c r="B19" s="179"/>
      <c r="C19" s="147"/>
      <c r="D19" s="148"/>
      <c r="E19" s="124"/>
      <c r="F19" s="125"/>
      <c r="G19" s="124">
        <f t="shared" si="0"/>
        <v>0</v>
      </c>
      <c r="H19" s="125"/>
      <c r="I19" s="176"/>
      <c r="J19" s="177"/>
      <c r="K19" s="128">
        <f t="shared" si="1"/>
        <v>0</v>
      </c>
      <c r="L19" s="129"/>
      <c r="M19" s="153"/>
      <c r="N19" s="154"/>
      <c r="O19" s="180"/>
      <c r="P19" s="181"/>
      <c r="Q19" s="124">
        <f t="shared" si="2"/>
        <v>0</v>
      </c>
      <c r="R19" s="132"/>
      <c r="S19" s="182"/>
      <c r="T19" s="183"/>
      <c r="U19" s="184"/>
      <c r="V19" s="185"/>
      <c r="W19" s="178"/>
      <c r="X19" s="186"/>
      <c r="Y19" s="187">
        <f>IF(U19&lt;=8,U19,8)</f>
        <v>0</v>
      </c>
      <c r="Z19" s="186"/>
      <c r="AA19" s="187">
        <f>IF(U19&lt;=12,U19-Y19,4)</f>
        <v>0</v>
      </c>
      <c r="AB19" s="186"/>
      <c r="AC19" s="187">
        <f>IF(U19&gt;12,U19-12,0)</f>
        <v>0</v>
      </c>
      <c r="AD19" s="186"/>
      <c r="AE19" s="182"/>
      <c r="AF19" s="188"/>
      <c r="AG19" s="189"/>
      <c r="AH19" s="94"/>
      <c r="AI19" s="95"/>
      <c r="AJ19" s="190">
        <f t="shared" si="3"/>
        <v>0</v>
      </c>
      <c r="AK19" s="191"/>
      <c r="AL19" s="189"/>
      <c r="AM19" s="94"/>
      <c r="AN19" s="192"/>
    </row>
    <row r="20" ht="11" customHeight="1" spans="1:40" x14ac:dyDescent="0.25">
      <c r="A20" s="193" t="s">
        <v>63</v>
      </c>
      <c r="B20" s="194"/>
      <c r="C20" s="195"/>
      <c r="D20" s="195"/>
      <c r="E20" s="195"/>
      <c r="F20" s="195"/>
      <c r="G20" s="195"/>
      <c r="H20" s="195"/>
      <c r="I20" s="195"/>
      <c r="J20" s="195"/>
      <c r="K20" s="195"/>
      <c r="L20" s="196"/>
      <c r="M20" s="197"/>
      <c r="N20" s="197"/>
      <c r="O20" s="198" t="s">
        <v>64</v>
      </c>
      <c r="P20" s="198"/>
      <c r="Q20" s="198"/>
      <c r="R20" s="198"/>
      <c r="S20" s="198"/>
      <c r="T20" s="198"/>
      <c r="U20" s="198"/>
      <c r="V20" s="198"/>
      <c r="W20" s="199">
        <f>SUM(W13:X19)</f>
        <v>0</v>
      </c>
      <c r="X20" s="199"/>
      <c r="Y20" s="199">
        <f>SUM(Y13:Z19)</f>
        <v>0</v>
      </c>
      <c r="Z20" s="199"/>
      <c r="AA20" s="199">
        <f>SUM(AA13:AB19)</f>
        <v>0</v>
      </c>
      <c r="AB20" s="199"/>
      <c r="AC20" s="199">
        <f>SUM(AC13:AD19)</f>
        <v>0</v>
      </c>
      <c r="AD20" s="199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</row>
    <row r="21" ht="11" customHeight="1" spans="1:40" x14ac:dyDescent="0.25">
      <c r="A21" s="193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201"/>
      <c r="M21" s="202"/>
      <c r="N21" s="202"/>
      <c r="O21" s="198"/>
      <c r="P21" s="198"/>
      <c r="Q21" s="198"/>
      <c r="R21" s="198"/>
      <c r="S21" s="198"/>
      <c r="T21" s="198"/>
      <c r="U21" s="198"/>
      <c r="V21" s="198"/>
      <c r="W21" s="199"/>
      <c r="X21" s="199"/>
      <c r="Y21" s="199"/>
      <c r="Z21" s="199"/>
      <c r="AA21" s="199"/>
      <c r="AB21" s="199"/>
      <c r="AC21" s="199"/>
      <c r="AD21" s="199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</row>
    <row r="22" ht="11" customHeight="1" spans="1:40" x14ac:dyDescent="0.25">
      <c r="A22" s="193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201"/>
      <c r="M22" s="202"/>
      <c r="N22" s="202"/>
      <c r="O22" s="203" t="s">
        <v>65</v>
      </c>
      <c r="P22" s="203"/>
      <c r="Q22" s="203"/>
      <c r="R22" s="203"/>
      <c r="S22" s="203"/>
      <c r="T22" s="203"/>
      <c r="U22" s="203"/>
      <c r="V22" s="203"/>
      <c r="W22" s="199">
        <f>SUM(W20)</f>
        <v>0</v>
      </c>
      <c r="X22" s="199"/>
      <c r="Y22" s="199">
        <f>SUM(Y20)*1.5</f>
        <v>0</v>
      </c>
      <c r="Z22" s="199"/>
      <c r="AA22" s="199">
        <f>SUM(AA20)*2</f>
        <v>0</v>
      </c>
      <c r="AB22" s="199"/>
      <c r="AC22" s="199">
        <f>SUM(AC20)*3</f>
        <v>0</v>
      </c>
      <c r="AD22" s="199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</row>
    <row r="23" ht="11" customHeight="1" spans="1:40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6"/>
      <c r="M23" s="207"/>
      <c r="N23" s="207"/>
      <c r="O23" s="203"/>
      <c r="P23" s="203"/>
      <c r="Q23" s="203"/>
      <c r="R23" s="203"/>
      <c r="S23" s="203"/>
      <c r="T23" s="203"/>
      <c r="U23" s="203"/>
      <c r="V23" s="203"/>
      <c r="W23" s="199"/>
      <c r="X23" s="199"/>
      <c r="Y23" s="199"/>
      <c r="Z23" s="199"/>
      <c r="AA23" s="199"/>
      <c r="AB23" s="199"/>
      <c r="AC23" s="199"/>
      <c r="AD23" s="199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</row>
    <row r="24" ht="14" customHeight="1" spans="1:40" x14ac:dyDescent="0.25">
      <c r="A24" s="208" t="s">
        <v>66</v>
      </c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10"/>
      <c r="M24" s="211" t="s">
        <v>67</v>
      </c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2"/>
      <c r="Z24" s="213" t="s">
        <v>68</v>
      </c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5"/>
    </row>
    <row r="25" ht="14" customHeight="1" spans="1:40" x14ac:dyDescent="0.25">
      <c r="A25" s="216" t="s">
        <v>69</v>
      </c>
      <c r="B25" s="217"/>
      <c r="C25" s="218"/>
      <c r="D25" s="219" t="s">
        <v>70</v>
      </c>
      <c r="E25" s="217"/>
      <c r="F25" s="218"/>
      <c r="G25" s="219" t="s">
        <v>71</v>
      </c>
      <c r="H25" s="217"/>
      <c r="I25" s="218"/>
      <c r="J25" s="219" t="s">
        <v>72</v>
      </c>
      <c r="K25" s="217"/>
      <c r="L25" s="220"/>
      <c r="M25" s="221" t="s">
        <v>73</v>
      </c>
      <c r="N25" s="221"/>
      <c r="O25" s="222"/>
      <c r="P25" s="223" t="s">
        <v>74</v>
      </c>
      <c r="Q25" s="221"/>
      <c r="R25" s="222"/>
      <c r="S25" s="223" t="s">
        <v>75</v>
      </c>
      <c r="T25" s="221"/>
      <c r="U25" s="221"/>
      <c r="V25" s="221"/>
      <c r="W25" s="221"/>
      <c r="X25" s="221"/>
      <c r="Y25" s="222"/>
      <c r="Z25" s="223" t="s">
        <v>73</v>
      </c>
      <c r="AA25" s="221"/>
      <c r="AB25" s="221"/>
      <c r="AC25" s="222"/>
      <c r="AD25" s="223" t="s">
        <v>74</v>
      </c>
      <c r="AE25" s="221"/>
      <c r="AF25" s="221"/>
      <c r="AG25" s="222"/>
      <c r="AH25" s="223" t="s">
        <v>75</v>
      </c>
      <c r="AI25" s="221"/>
      <c r="AJ25" s="221"/>
      <c r="AK25" s="221"/>
      <c r="AL25" s="221"/>
      <c r="AM25" s="221"/>
      <c r="AN25" s="222"/>
    </row>
    <row r="26" ht="14" customHeight="1" spans="1:40" x14ac:dyDescent="0.25">
      <c r="A26" s="224"/>
      <c r="B26" s="211"/>
      <c r="C26" s="212"/>
      <c r="D26" s="225" t="s">
        <v>54</v>
      </c>
      <c r="E26" s="211"/>
      <c r="F26" s="212"/>
      <c r="G26" s="225"/>
      <c r="H26" s="211"/>
      <c r="I26" s="212"/>
      <c r="J26" s="225"/>
      <c r="K26" s="211"/>
      <c r="L26" s="226"/>
      <c r="M26" s="227"/>
      <c r="N26" s="227"/>
      <c r="O26" s="228"/>
      <c r="P26" s="229"/>
      <c r="Q26" s="227"/>
      <c r="R26" s="228"/>
      <c r="S26" s="229"/>
      <c r="T26" s="227"/>
      <c r="U26" s="227"/>
      <c r="V26" s="227"/>
      <c r="W26" s="227"/>
      <c r="X26" s="227"/>
      <c r="Y26" s="228"/>
      <c r="Z26" s="229"/>
      <c r="AA26" s="227"/>
      <c r="AB26" s="227"/>
      <c r="AC26" s="228"/>
      <c r="AD26" s="229"/>
      <c r="AE26" s="227"/>
      <c r="AF26" s="227"/>
      <c r="AG26" s="228"/>
      <c r="AH26" s="229"/>
      <c r="AI26" s="227"/>
      <c r="AJ26" s="227"/>
      <c r="AK26" s="227"/>
      <c r="AL26" s="227"/>
      <c r="AM26" s="227"/>
      <c r="AN26" s="228"/>
    </row>
    <row r="27" ht="17" customHeight="1" spans="1:40" x14ac:dyDescent="0.25">
      <c r="A27" s="230">
        <f>W20</f>
        <v>0</v>
      </c>
      <c r="B27" s="46"/>
      <c r="C27" s="47"/>
      <c r="D27" s="162"/>
      <c r="E27" s="46"/>
      <c r="F27" s="47"/>
      <c r="G27" s="231" t="str">
        <f>C9</f>
        <v>FILE</v>
      </c>
      <c r="H27" s="232"/>
      <c r="I27" s="233"/>
      <c r="J27" s="234" t="e">
        <f>SUM(G27*A27)</f>
        <v>#VALUE!</v>
      </c>
      <c r="K27" s="235"/>
      <c r="L27" s="236"/>
      <c r="M27" s="46"/>
      <c r="N27" s="46"/>
      <c r="O27" s="47"/>
      <c r="P27" s="162"/>
      <c r="Q27" s="46"/>
      <c r="R27" s="47"/>
      <c r="S27" s="162"/>
      <c r="T27" s="46"/>
      <c r="U27" s="46"/>
      <c r="V27" s="46"/>
      <c r="W27" s="46"/>
      <c r="X27" s="46"/>
      <c r="Y27" s="47"/>
      <c r="Z27" s="162"/>
      <c r="AA27" s="46"/>
      <c r="AB27" s="46"/>
      <c r="AC27" s="47"/>
      <c r="AD27" s="162"/>
      <c r="AE27" s="46"/>
      <c r="AF27" s="46"/>
      <c r="AG27" s="47"/>
      <c r="AH27" s="162"/>
      <c r="AI27" s="46"/>
      <c r="AJ27" s="46"/>
      <c r="AK27" s="46"/>
      <c r="AL27" s="46"/>
      <c r="AM27" s="46"/>
      <c r="AN27" s="47"/>
    </row>
    <row r="28" ht="17" customHeight="1" spans="1:40" x14ac:dyDescent="0.25">
      <c r="A28" s="230">
        <f>Y20</f>
        <v>0</v>
      </c>
      <c r="B28" s="46"/>
      <c r="C28" s="47"/>
      <c r="D28" s="162"/>
      <c r="E28" s="46"/>
      <c r="F28" s="47"/>
      <c r="G28" s="231">
        <f>SUM(G27)*1.5</f>
        <v>0</v>
      </c>
      <c r="H28" s="232"/>
      <c r="I28" s="233"/>
      <c r="J28" s="234">
        <f>SUM(G28*A28)</f>
        <v>0</v>
      </c>
      <c r="K28" s="235"/>
      <c r="L28" s="236"/>
      <c r="M28" s="46"/>
      <c r="N28" s="46"/>
      <c r="O28" s="47"/>
      <c r="P28" s="162"/>
      <c r="Q28" s="46"/>
      <c r="R28" s="47"/>
      <c r="S28" s="162"/>
      <c r="T28" s="46"/>
      <c r="U28" s="46"/>
      <c r="V28" s="46"/>
      <c r="W28" s="46"/>
      <c r="X28" s="46"/>
      <c r="Y28" s="47"/>
      <c r="Z28" s="162"/>
      <c r="AA28" s="46"/>
      <c r="AB28" s="46"/>
      <c r="AC28" s="47"/>
      <c r="AD28" s="162"/>
      <c r="AE28" s="46"/>
      <c r="AF28" s="46"/>
      <c r="AG28" s="47"/>
      <c r="AH28" s="162"/>
      <c r="AI28" s="46"/>
      <c r="AJ28" s="46"/>
      <c r="AK28" s="46"/>
      <c r="AL28" s="46"/>
      <c r="AM28" s="46"/>
      <c r="AN28" s="47"/>
    </row>
    <row r="29" ht="17" customHeight="1" spans="1:40" x14ac:dyDescent="0.25">
      <c r="A29" s="230">
        <f>AA20</f>
        <v>0</v>
      </c>
      <c r="B29" s="46"/>
      <c r="C29" s="47"/>
      <c r="D29" s="162"/>
      <c r="E29" s="46"/>
      <c r="F29" s="47"/>
      <c r="G29" s="231">
        <f>SUM(G27)*2</f>
        <v>0</v>
      </c>
      <c r="H29" s="232"/>
      <c r="I29" s="233"/>
      <c r="J29" s="234">
        <f>SUM(G29*A29)</f>
        <v>0</v>
      </c>
      <c r="K29" s="235"/>
      <c r="L29" s="236"/>
      <c r="M29" s="46"/>
      <c r="N29" s="46"/>
      <c r="O29" s="47"/>
      <c r="P29" s="162"/>
      <c r="Q29" s="46"/>
      <c r="R29" s="47"/>
      <c r="S29" s="162"/>
      <c r="T29" s="46"/>
      <c r="U29" s="46"/>
      <c r="V29" s="46"/>
      <c r="W29" s="46"/>
      <c r="X29" s="46"/>
      <c r="Y29" s="47"/>
      <c r="Z29" s="162"/>
      <c r="AA29" s="46"/>
      <c r="AB29" s="46"/>
      <c r="AC29" s="47"/>
      <c r="AD29" s="162"/>
      <c r="AE29" s="46"/>
      <c r="AF29" s="46"/>
      <c r="AG29" s="47"/>
      <c r="AH29" s="162"/>
      <c r="AI29" s="46"/>
      <c r="AJ29" s="46"/>
      <c r="AK29" s="46"/>
      <c r="AL29" s="46"/>
      <c r="AM29" s="46"/>
      <c r="AN29" s="47"/>
    </row>
    <row r="30" ht="17" customHeight="1" spans="1:40" x14ac:dyDescent="0.25">
      <c r="A30" s="230">
        <f>AC20</f>
        <v>0</v>
      </c>
      <c r="B30" s="46"/>
      <c r="C30" s="47"/>
      <c r="D30" s="162"/>
      <c r="E30" s="46"/>
      <c r="F30" s="47"/>
      <c r="G30" s="231">
        <f>SUM(G27)*3</f>
        <v>0</v>
      </c>
      <c r="H30" s="232"/>
      <c r="I30" s="233"/>
      <c r="J30" s="234">
        <f>SUM(G30*A30)</f>
        <v>0</v>
      </c>
      <c r="K30" s="235"/>
      <c r="L30" s="236"/>
      <c r="M30" s="46"/>
      <c r="N30" s="46"/>
      <c r="O30" s="47"/>
      <c r="P30" s="162"/>
      <c r="Q30" s="46"/>
      <c r="R30" s="47"/>
      <c r="S30" s="162"/>
      <c r="T30" s="46"/>
      <c r="U30" s="46"/>
      <c r="V30" s="46"/>
      <c r="W30" s="46"/>
      <c r="X30" s="46"/>
      <c r="Y30" s="47"/>
      <c r="Z30" s="162"/>
      <c r="AA30" s="46"/>
      <c r="AB30" s="46"/>
      <c r="AC30" s="47"/>
      <c r="AD30" s="162"/>
      <c r="AE30" s="46"/>
      <c r="AF30" s="46"/>
      <c r="AG30" s="47"/>
      <c r="AH30" s="162"/>
      <c r="AI30" s="46"/>
      <c r="AJ30" s="46"/>
      <c r="AK30" s="46"/>
      <c r="AL30" s="46"/>
      <c r="AM30" s="46"/>
      <c r="AN30" s="47"/>
    </row>
    <row r="31" ht="17" customHeight="1" spans="1:40" x14ac:dyDescent="0.25">
      <c r="A31" s="230"/>
      <c r="B31" s="46"/>
      <c r="C31" s="47"/>
      <c r="D31" s="162"/>
      <c r="E31" s="46"/>
      <c r="F31" s="47"/>
      <c r="G31" s="231"/>
      <c r="H31" s="232"/>
      <c r="I31" s="233"/>
      <c r="J31" s="234">
        <f>SUM(G31*A31)</f>
        <v>0</v>
      </c>
      <c r="K31" s="235"/>
      <c r="L31" s="236"/>
      <c r="M31" s="46"/>
      <c r="N31" s="46"/>
      <c r="O31" s="47"/>
      <c r="P31" s="162"/>
      <c r="Q31" s="46"/>
      <c r="R31" s="47"/>
      <c r="S31" s="162"/>
      <c r="T31" s="46"/>
      <c r="U31" s="46"/>
      <c r="V31" s="46"/>
      <c r="W31" s="46"/>
      <c r="X31" s="46"/>
      <c r="Y31" s="47"/>
      <c r="Z31" s="237" t="s">
        <v>76</v>
      </c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9"/>
    </row>
    <row r="32" ht="17" customHeight="1" spans="1:40" x14ac:dyDescent="0.25">
      <c r="A32" s="240" t="s">
        <v>77</v>
      </c>
      <c r="B32" s="241"/>
      <c r="C32" s="241"/>
      <c r="D32" s="241"/>
      <c r="E32" s="241"/>
      <c r="F32" s="241"/>
      <c r="G32" s="241"/>
      <c r="H32" s="241"/>
      <c r="I32" s="242"/>
      <c r="J32" s="243" t="e">
        <f>SUM(J27:L31)</f>
        <v>#VALUE!</v>
      </c>
      <c r="K32" s="244"/>
      <c r="L32" s="245"/>
      <c r="M32" s="246" t="s">
        <v>78</v>
      </c>
      <c r="N32" s="246"/>
      <c r="O32" s="247"/>
      <c r="P32" s="189"/>
      <c r="Q32" s="94"/>
      <c r="R32" s="95"/>
      <c r="S32" s="248" t="s">
        <v>79</v>
      </c>
      <c r="T32" s="249"/>
      <c r="U32" s="249"/>
      <c r="V32" s="249"/>
      <c r="W32" s="249"/>
      <c r="X32" s="249"/>
      <c r="Y32" s="250"/>
      <c r="Z32" s="251" t="s">
        <v>80</v>
      </c>
      <c r="AA32" s="251"/>
      <c r="AB32" s="251"/>
      <c r="AC32" s="251" t="s">
        <v>81</v>
      </c>
      <c r="AD32" s="251"/>
      <c r="AE32" s="251"/>
      <c r="AF32" s="251" t="s">
        <v>82</v>
      </c>
      <c r="AG32" s="251"/>
      <c r="AH32" s="251"/>
      <c r="AI32" s="252" t="s">
        <v>83</v>
      </c>
      <c r="AJ32" s="253"/>
      <c r="AK32" s="254"/>
      <c r="AL32" s="252" t="s">
        <v>84</v>
      </c>
      <c r="AM32" s="253"/>
      <c r="AN32" s="255"/>
    </row>
    <row r="33" ht="17" customHeight="1" spans="1:40" x14ac:dyDescent="0.25">
      <c r="A33" s="256"/>
      <c r="B33" s="257"/>
      <c r="C33" s="257"/>
      <c r="D33" s="257"/>
      <c r="E33" s="257"/>
      <c r="F33" s="257"/>
      <c r="G33" s="257"/>
      <c r="H33" s="257"/>
      <c r="I33" s="258"/>
      <c r="J33" s="259"/>
      <c r="K33" s="260"/>
      <c r="L33" s="261"/>
      <c r="M33" s="262"/>
      <c r="N33" s="262"/>
      <c r="O33" s="263"/>
      <c r="P33" s="139"/>
      <c r="Q33" s="140"/>
      <c r="R33" s="141"/>
      <c r="S33" s="264"/>
      <c r="T33" s="265"/>
      <c r="U33" s="265"/>
      <c r="V33" s="265"/>
      <c r="W33" s="265"/>
      <c r="X33" s="265"/>
      <c r="Y33" s="266"/>
      <c r="Z33" s="267"/>
      <c r="AA33" s="267"/>
      <c r="AB33" s="267"/>
      <c r="AC33" s="267"/>
      <c r="AD33" s="267"/>
      <c r="AE33" s="267"/>
      <c r="AF33" s="267"/>
      <c r="AG33" s="267"/>
      <c r="AH33" s="267"/>
      <c r="AI33" s="139"/>
      <c r="AJ33" s="140"/>
      <c r="AK33" s="268"/>
      <c r="AL33" s="139"/>
      <c r="AM33" s="140"/>
      <c r="AN33" s="141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4" priority="1">
      <formula>NOT(ISERROR(SEARCH("4002",AE13)))</formula>
    </cfRule>
    <cfRule type="containsText" dxfId="5" priority="2">
      <formula>NOT(ISERROR(SEARCH("4003",AE13)))</formula>
    </cfRule>
    <cfRule type="containsText" dxfId="6" priority="3">
      <formula>NOT(ISERROR(SEARCH("4001",AE13)))</formula>
    </cfRule>
    <cfRule type="containsText" dxfId="7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O33"/>
  <sheetViews>
    <sheetView workbookViewId="0" showGridLines="0" zoomScale="125" zoomScaleNormal="100">
      <selection activeCell="AP8" sqref="AP8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  <c r="AO1" s="1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9">
        <f>IF(COUNTIF(AJ13:AK19,"ONSET"),"SEE DTR FOR ONSET HOURS",0)</f>
        <v>0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2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4"/>
      <c r="AB4" s="25" t="s">
        <v>2</v>
      </c>
      <c r="AC4" s="26"/>
      <c r="AD4" s="26"/>
      <c r="AE4" s="26"/>
      <c r="AF4" s="26"/>
      <c r="AG4" s="27"/>
      <c r="AH4" s="28"/>
      <c r="AI4" s="28"/>
      <c r="AJ4" s="28"/>
      <c r="AK4" s="28"/>
      <c r="AL4" s="28"/>
      <c r="AM4" s="28"/>
      <c r="AN4" s="29"/>
    </row>
    <row r="5" ht="15.75" customHeight="1" spans="1:40" x14ac:dyDescent="0.2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4"/>
      <c r="AB5" s="35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7"/>
    </row>
    <row r="6" ht="17" customHeight="1" spans="1:40" x14ac:dyDescent="0.25">
      <c r="A6" s="38" t="s">
        <v>3</v>
      </c>
      <c r="B6" s="39"/>
      <c r="C6" s="39"/>
      <c r="D6" s="39"/>
      <c r="E6" s="40"/>
      <c r="F6" s="41"/>
      <c r="G6" s="41"/>
      <c r="H6" s="41"/>
      <c r="I6" s="41"/>
      <c r="J6" s="41"/>
      <c r="K6" s="41"/>
      <c r="L6" s="42"/>
      <c r="M6" s="38" t="s">
        <v>4</v>
      </c>
      <c r="N6" s="39"/>
      <c r="O6" s="43"/>
      <c r="P6" s="43"/>
      <c r="Q6" s="44"/>
      <c r="R6" s="44"/>
      <c r="S6" s="44"/>
      <c r="T6" s="44"/>
      <c r="U6" s="44"/>
      <c r="V6" s="44"/>
      <c r="W6" s="44"/>
      <c r="X6" s="44"/>
      <c r="Y6" s="44"/>
      <c r="Z6" s="45" t="s">
        <v>5</v>
      </c>
      <c r="AA6" s="43"/>
      <c r="AB6" s="43"/>
      <c r="AC6" s="46"/>
      <c r="AD6" s="46"/>
      <c r="AE6" s="47"/>
      <c r="AF6" s="48" t="s">
        <v>6</v>
      </c>
      <c r="AG6" s="49"/>
      <c r="AH6" s="49"/>
      <c r="AI6" s="49"/>
      <c r="AJ6" s="50"/>
      <c r="AK6" s="50"/>
      <c r="AL6" s="50"/>
      <c r="AM6" s="50"/>
      <c r="AN6" s="51"/>
    </row>
    <row r="7" ht="23" customHeight="1" spans="1:40" x14ac:dyDescent="0.25">
      <c r="A7" s="52" t="s">
        <v>7</v>
      </c>
      <c r="B7" s="53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5"/>
      <c r="AF7" s="56"/>
      <c r="AG7" s="57" t="s">
        <v>8</v>
      </c>
      <c r="AH7" s="57"/>
      <c r="AI7" s="58"/>
      <c r="AJ7" s="59"/>
      <c r="AK7" s="60"/>
      <c r="AL7" s="61" t="s">
        <v>9</v>
      </c>
      <c r="AM7" s="61"/>
      <c r="AN7" s="62"/>
    </row>
    <row r="8" ht="17" customHeight="1" spans="1:40" x14ac:dyDescent="0.25">
      <c r="A8" s="63" t="s">
        <v>10</v>
      </c>
      <c r="B8" s="64"/>
      <c r="C8" s="64"/>
      <c r="D8" s="61"/>
      <c r="E8" s="61"/>
      <c r="F8" s="61"/>
      <c r="G8" s="61"/>
      <c r="H8" s="61"/>
      <c r="I8" s="61"/>
      <c r="J8" s="61"/>
      <c r="K8" s="61"/>
      <c r="L8" s="62"/>
      <c r="M8" s="65"/>
      <c r="N8" s="66" t="s">
        <v>11</v>
      </c>
      <c r="O8" s="67"/>
      <c r="P8" s="63"/>
      <c r="Q8" s="68" t="s">
        <v>12</v>
      </c>
      <c r="R8" s="69"/>
      <c r="S8" s="70" t="s">
        <v>13</v>
      </c>
      <c r="T8" s="66"/>
      <c r="U8" s="71" t="s">
        <v>14</v>
      </c>
      <c r="V8" s="71"/>
      <c r="W8" s="71"/>
      <c r="X8" s="71"/>
      <c r="Y8" s="72"/>
      <c r="Z8" s="70" t="s">
        <v>15</v>
      </c>
      <c r="AA8" s="66"/>
      <c r="AB8" s="66"/>
      <c r="AC8" s="66"/>
      <c r="AD8" s="66"/>
      <c r="AE8" s="67"/>
      <c r="AF8" s="56"/>
      <c r="AG8" s="57" t="s">
        <v>16</v>
      </c>
      <c r="AH8" s="57"/>
      <c r="AI8" s="58"/>
      <c r="AJ8" s="73"/>
      <c r="AK8" s="74"/>
      <c r="AL8" s="66" t="s">
        <v>17</v>
      </c>
      <c r="AM8" s="66"/>
      <c r="AN8" s="67"/>
    </row>
    <row r="9" ht="27.75" customHeight="1" spans="1:40" x14ac:dyDescent="0.25">
      <c r="A9" s="75" t="s">
        <v>18</v>
      </c>
      <c r="B9" s="68"/>
      <c r="C9" s="76" t="s">
        <v>19</v>
      </c>
      <c r="D9" s="76"/>
      <c r="E9" s="77"/>
      <c r="F9" s="78"/>
      <c r="G9" s="79"/>
      <c r="H9" s="79"/>
      <c r="I9" s="68" t="s">
        <v>20</v>
      </c>
      <c r="J9" s="69"/>
      <c r="K9" s="78"/>
      <c r="L9" s="79"/>
      <c r="M9" s="80"/>
      <c r="N9" s="81" t="s">
        <v>21</v>
      </c>
      <c r="O9" s="82"/>
      <c r="P9" s="83"/>
      <c r="Q9" s="80"/>
      <c r="R9" s="80"/>
      <c r="S9" s="81" t="s">
        <v>22</v>
      </c>
      <c r="T9" s="82"/>
      <c r="U9" s="84" t="s">
        <v>23</v>
      </c>
      <c r="V9" s="81"/>
      <c r="W9" s="81"/>
      <c r="X9" s="81"/>
      <c r="Y9" s="85" t="s">
        <v>24</v>
      </c>
      <c r="Z9" s="86"/>
      <c r="AA9" s="87"/>
      <c r="AB9" s="87"/>
      <c r="AC9" s="61" t="s">
        <v>25</v>
      </c>
      <c r="AD9" s="85" t="s">
        <v>26</v>
      </c>
      <c r="AE9" s="85"/>
      <c r="AF9" s="87"/>
      <c r="AG9" s="87"/>
      <c r="AH9" s="61" t="s">
        <v>25</v>
      </c>
      <c r="AI9" s="85" t="s">
        <v>27</v>
      </c>
      <c r="AJ9" s="85"/>
      <c r="AK9" s="87"/>
      <c r="AL9" s="87"/>
      <c r="AM9" s="61" t="s">
        <v>25</v>
      </c>
      <c r="AN9" s="82"/>
    </row>
    <row r="10" ht="17" customHeight="1" spans="1:40" x14ac:dyDescent="0.25">
      <c r="A10" s="88" t="s">
        <v>28</v>
      </c>
      <c r="B10" s="89"/>
      <c r="C10" s="90"/>
      <c r="D10" s="90"/>
      <c r="E10" s="90"/>
      <c r="F10" s="90"/>
      <c r="G10" s="90"/>
      <c r="H10" s="90"/>
      <c r="I10" s="90"/>
      <c r="J10" s="91"/>
      <c r="K10" s="92" t="s">
        <v>29</v>
      </c>
      <c r="L10" s="93"/>
      <c r="M10" s="90"/>
      <c r="N10" s="90"/>
      <c r="O10" s="90"/>
      <c r="P10" s="90"/>
      <c r="Q10" s="90"/>
      <c r="R10" s="91"/>
      <c r="S10" s="92" t="s">
        <v>30</v>
      </c>
      <c r="T10" s="93"/>
      <c r="U10" s="94"/>
      <c r="V10" s="94"/>
      <c r="W10" s="94"/>
      <c r="X10" s="94"/>
      <c r="Y10" s="95"/>
      <c r="Z10" s="92" t="s">
        <v>31</v>
      </c>
      <c r="AA10" s="93"/>
      <c r="AB10" s="94"/>
      <c r="AC10" s="94"/>
      <c r="AD10" s="94"/>
      <c r="AE10" s="94"/>
      <c r="AF10" s="94"/>
      <c r="AG10" s="95"/>
      <c r="AH10" s="92" t="s">
        <v>32</v>
      </c>
      <c r="AI10" s="93"/>
      <c r="AJ10" s="93"/>
      <c r="AK10" s="93"/>
      <c r="AL10" s="93"/>
      <c r="AM10" s="93"/>
      <c r="AN10" s="96"/>
    </row>
    <row r="11" ht="14" customHeight="1" spans="1:40" x14ac:dyDescent="0.25">
      <c r="A11" s="97" t="s">
        <v>33</v>
      </c>
      <c r="B11" s="98"/>
      <c r="C11" s="99" t="s">
        <v>34</v>
      </c>
      <c r="D11" s="100"/>
      <c r="E11" s="101" t="s">
        <v>35</v>
      </c>
      <c r="F11" s="102"/>
      <c r="G11" s="101" t="s">
        <v>36</v>
      </c>
      <c r="H11" s="102"/>
      <c r="I11" s="101" t="s">
        <v>37</v>
      </c>
      <c r="J11" s="102"/>
      <c r="K11" s="101" t="s">
        <v>38</v>
      </c>
      <c r="L11" s="98"/>
      <c r="M11" s="99" t="s">
        <v>37</v>
      </c>
      <c r="N11" s="102"/>
      <c r="O11" s="101" t="s">
        <v>39</v>
      </c>
      <c r="P11" s="102"/>
      <c r="Q11" s="101" t="s">
        <v>40</v>
      </c>
      <c r="R11" s="102"/>
      <c r="S11" s="101" t="s">
        <v>41</v>
      </c>
      <c r="T11" s="99"/>
      <c r="U11" s="97" t="s">
        <v>42</v>
      </c>
      <c r="V11" s="98"/>
      <c r="W11" s="103" t="s">
        <v>43</v>
      </c>
      <c r="X11" s="104"/>
      <c r="Y11" s="101" t="s">
        <v>44</v>
      </c>
      <c r="Z11" s="102"/>
      <c r="AA11" s="101" t="s">
        <v>45</v>
      </c>
      <c r="AB11" s="102"/>
      <c r="AC11" s="101" t="s">
        <v>46</v>
      </c>
      <c r="AD11" s="102"/>
      <c r="AE11" s="101" t="s">
        <v>47</v>
      </c>
      <c r="AF11" s="102"/>
      <c r="AG11" s="105" t="s">
        <v>48</v>
      </c>
      <c r="AH11" s="103"/>
      <c r="AI11" s="104"/>
      <c r="AJ11" s="101" t="s">
        <v>49</v>
      </c>
      <c r="AK11" s="102"/>
      <c r="AL11" s="103" t="s">
        <v>50</v>
      </c>
      <c r="AM11" s="103"/>
      <c r="AN11" s="106"/>
    </row>
    <row r="12" ht="14" customHeight="1" spans="1:40" x14ac:dyDescent="0.25">
      <c r="A12" s="107"/>
      <c r="B12" s="108"/>
      <c r="C12" s="109"/>
      <c r="D12" s="110"/>
      <c r="E12" s="111" t="s">
        <v>51</v>
      </c>
      <c r="F12" s="112"/>
      <c r="G12" s="111" t="s">
        <v>52</v>
      </c>
      <c r="H12" s="112"/>
      <c r="I12" s="111" t="s">
        <v>51</v>
      </c>
      <c r="J12" s="112"/>
      <c r="K12" s="111" t="s">
        <v>53</v>
      </c>
      <c r="L12" s="108"/>
      <c r="M12" s="113" t="s">
        <v>51</v>
      </c>
      <c r="N12" s="112"/>
      <c r="O12" s="111" t="s">
        <v>53</v>
      </c>
      <c r="P12" s="112"/>
      <c r="Q12" s="111" t="s">
        <v>52</v>
      </c>
      <c r="R12" s="112"/>
      <c r="S12" s="111" t="s">
        <v>53</v>
      </c>
      <c r="T12" s="113"/>
      <c r="U12" s="107" t="s">
        <v>54</v>
      </c>
      <c r="V12" s="108"/>
      <c r="W12" s="114"/>
      <c r="X12" s="115"/>
      <c r="Y12" s="111"/>
      <c r="Z12" s="112"/>
      <c r="AA12" s="111"/>
      <c r="AB12" s="112"/>
      <c r="AC12" s="111"/>
      <c r="AD12" s="112"/>
      <c r="AE12" s="111"/>
      <c r="AF12" s="112"/>
      <c r="AG12" s="116"/>
      <c r="AH12" s="114"/>
      <c r="AI12" s="115"/>
      <c r="AJ12" s="111"/>
      <c r="AK12" s="112"/>
      <c r="AL12" s="114" t="s">
        <v>55</v>
      </c>
      <c r="AM12" s="114"/>
      <c r="AN12" s="117"/>
    </row>
    <row r="13" ht="23" customHeight="1" spans="1:40" x14ac:dyDescent="0.25">
      <c r="A13" s="118" t="s">
        <v>56</v>
      </c>
      <c r="B13" s="119"/>
      <c r="C13" s="120"/>
      <c r="D13" s="121"/>
      <c r="E13" s="122"/>
      <c r="F13" s="123"/>
      <c r="G13" s="124">
        <f t="shared" ref="G13:G19" si="0">IF(U13&gt;0,7,0)</f>
        <v>0</v>
      </c>
      <c r="H13" s="125"/>
      <c r="I13" s="126"/>
      <c r="J13" s="127"/>
      <c r="K13" s="128">
        <f t="shared" ref="K13:K19" si="1">IF(U13&gt;4,0.5,0)</f>
        <v>0</v>
      </c>
      <c r="L13" s="129"/>
      <c r="M13" s="130"/>
      <c r="N13" s="127"/>
      <c r="O13" s="127"/>
      <c r="P13" s="131"/>
      <c r="Q13" s="124">
        <f t="shared" ref="Q13:Q19" si="2">IF(U13&lt;=4,SUM(G13+U13),SUM(G13+U13+0.3))</f>
        <v>0</v>
      </c>
      <c r="R13" s="132"/>
      <c r="S13" s="133"/>
      <c r="T13" s="134"/>
      <c r="U13" s="135"/>
      <c r="V13" s="136"/>
      <c r="W13" s="64"/>
      <c r="X13" s="137"/>
      <c r="Y13" s="63"/>
      <c r="Z13" s="137"/>
      <c r="AA13" s="63">
        <f>IF(U13&lt;=8,U13,8)</f>
        <v>0</v>
      </c>
      <c r="AB13" s="137"/>
      <c r="AC13" s="63">
        <f>IF(U13&gt;8,U13-8,0)</f>
        <v>0</v>
      </c>
      <c r="AD13" s="137"/>
      <c r="AE13" s="133"/>
      <c r="AF13" s="138"/>
      <c r="AG13" s="139"/>
      <c r="AH13" s="140"/>
      <c r="AI13" s="141"/>
      <c r="AJ13" s="142">
        <f t="shared" ref="AJ13:AJ19" si="3">IF(ISNUMBER(SEARCH("4014",AE13)),"ONSET",IF(ISNUMBER(SEARCH("4013",AE13)),"ONSET",IF(ISNUMBER(SEARCH("4012",AE13)),"ONSET",IF(ISNUMBER(SEARCH("2312.2",AE13)),"ONSET",0))))</f>
        <v>0</v>
      </c>
      <c r="AK13" s="143"/>
      <c r="AL13" s="139"/>
      <c r="AM13" s="140"/>
      <c r="AN13" s="144"/>
    </row>
    <row r="14" ht="23" customHeight="1" spans="1:40" x14ac:dyDescent="0.25">
      <c r="A14" s="145" t="s">
        <v>57</v>
      </c>
      <c r="B14" s="146"/>
      <c r="C14" s="147"/>
      <c r="D14" s="148"/>
      <c r="E14" s="124"/>
      <c r="F14" s="125"/>
      <c r="G14" s="124">
        <f t="shared" si="0"/>
        <v>0</v>
      </c>
      <c r="H14" s="125"/>
      <c r="I14" s="149"/>
      <c r="J14" s="150"/>
      <c r="K14" s="151">
        <f t="shared" si="1"/>
        <v>0</v>
      </c>
      <c r="L14" s="152"/>
      <c r="M14" s="153"/>
      <c r="N14" s="154"/>
      <c r="O14" s="154"/>
      <c r="P14" s="155"/>
      <c r="Q14" s="124">
        <f t="shared" si="2"/>
        <v>0</v>
      </c>
      <c r="R14" s="132"/>
      <c r="S14" s="156"/>
      <c r="T14" s="157"/>
      <c r="U14" s="158"/>
      <c r="V14" s="159"/>
      <c r="W14" s="53">
        <f>IF(U14&lt;=8,U14,8)</f>
        <v>0</v>
      </c>
      <c r="X14" s="160"/>
      <c r="Y14" s="52">
        <f>IF(U14&lt;=12,U14-W14,4)</f>
        <v>0</v>
      </c>
      <c r="Z14" s="160"/>
      <c r="AA14" s="52">
        <f>IF(U14&gt;12,U14-12,0)</f>
        <v>0</v>
      </c>
      <c r="AB14" s="160"/>
      <c r="AC14" s="52">
        <f>IF(U14&gt;16,U14-16,0)</f>
        <v>0</v>
      </c>
      <c r="AD14" s="160"/>
      <c r="AE14" s="156"/>
      <c r="AF14" s="161"/>
      <c r="AG14" s="162"/>
      <c r="AH14" s="46"/>
      <c r="AI14" s="47"/>
      <c r="AJ14" s="163">
        <f t="shared" si="3"/>
        <v>0</v>
      </c>
      <c r="AK14" s="164"/>
      <c r="AL14" s="162"/>
      <c r="AM14" s="46"/>
      <c r="AN14" s="165"/>
    </row>
    <row r="15" ht="23" customHeight="1" spans="1:40" x14ac:dyDescent="0.25">
      <c r="A15" s="166" t="s">
        <v>58</v>
      </c>
      <c r="B15" s="167"/>
      <c r="C15" s="147"/>
      <c r="D15" s="148"/>
      <c r="E15" s="124"/>
      <c r="F15" s="125"/>
      <c r="G15" s="124">
        <f t="shared" si="0"/>
        <v>0</v>
      </c>
      <c r="H15" s="125"/>
      <c r="I15" s="168"/>
      <c r="J15" s="169"/>
      <c r="K15" s="151">
        <f t="shared" si="1"/>
        <v>0</v>
      </c>
      <c r="L15" s="152"/>
      <c r="M15" s="170"/>
      <c r="N15" s="169"/>
      <c r="O15" s="169"/>
      <c r="P15" s="171"/>
      <c r="Q15" s="124">
        <f t="shared" si="2"/>
        <v>0</v>
      </c>
      <c r="R15" s="132"/>
      <c r="S15" s="156"/>
      <c r="T15" s="157"/>
      <c r="U15" s="158"/>
      <c r="V15" s="159"/>
      <c r="W15" s="53">
        <f>IF(U15&lt;=8,U15,8)</f>
        <v>0</v>
      </c>
      <c r="X15" s="160"/>
      <c r="Y15" s="52">
        <f>IF(U15&lt;=12,U15-W15,4)</f>
        <v>0</v>
      </c>
      <c r="Z15" s="160"/>
      <c r="AA15" s="52">
        <f>IF(U15&gt;12,U15-12,0)</f>
        <v>0</v>
      </c>
      <c r="AB15" s="160"/>
      <c r="AC15" s="52">
        <f>IF(U15&gt;16,U15-16,0)</f>
        <v>0</v>
      </c>
      <c r="AD15" s="160"/>
      <c r="AE15" s="156"/>
      <c r="AF15" s="161"/>
      <c r="AG15" s="162"/>
      <c r="AH15" s="46"/>
      <c r="AI15" s="47"/>
      <c r="AJ15" s="163">
        <f t="shared" si="3"/>
        <v>0</v>
      </c>
      <c r="AK15" s="164"/>
      <c r="AL15" s="162"/>
      <c r="AM15" s="46"/>
      <c r="AN15" s="165"/>
    </row>
    <row r="16" ht="23" customHeight="1" spans="1:40" x14ac:dyDescent="0.25">
      <c r="A16" s="166" t="s">
        <v>59</v>
      </c>
      <c r="B16" s="167"/>
      <c r="C16" s="147"/>
      <c r="D16" s="148"/>
      <c r="E16" s="124"/>
      <c r="F16" s="125"/>
      <c r="G16" s="124">
        <f t="shared" si="0"/>
        <v>0</v>
      </c>
      <c r="H16" s="125"/>
      <c r="I16" s="168"/>
      <c r="J16" s="169"/>
      <c r="K16" s="151">
        <f t="shared" si="1"/>
        <v>0</v>
      </c>
      <c r="L16" s="152"/>
      <c r="M16" s="153"/>
      <c r="N16" s="154"/>
      <c r="O16" s="154"/>
      <c r="P16" s="155"/>
      <c r="Q16" s="124">
        <f t="shared" si="2"/>
        <v>0</v>
      </c>
      <c r="R16" s="132"/>
      <c r="S16" s="156"/>
      <c r="T16" s="157"/>
      <c r="U16" s="158"/>
      <c r="V16" s="159"/>
      <c r="W16" s="53">
        <f>IF(U16&lt;=8,U16,8)</f>
        <v>0</v>
      </c>
      <c r="X16" s="160"/>
      <c r="Y16" s="52">
        <f>IF(U16&lt;=12,U16-W16,4)</f>
        <v>0</v>
      </c>
      <c r="Z16" s="160"/>
      <c r="AA16" s="52">
        <f>IF(U16&gt;12,U16-12,0)</f>
        <v>0</v>
      </c>
      <c r="AB16" s="160"/>
      <c r="AC16" s="52">
        <f>IF(U16&gt;16,U16-16,0)</f>
        <v>0</v>
      </c>
      <c r="AD16" s="160"/>
      <c r="AE16" s="156"/>
      <c r="AF16" s="161"/>
      <c r="AG16" s="162"/>
      <c r="AH16" s="46"/>
      <c r="AI16" s="47"/>
      <c r="AJ16" s="163">
        <f t="shared" si="3"/>
        <v>0</v>
      </c>
      <c r="AK16" s="164"/>
      <c r="AL16" s="162"/>
      <c r="AM16" s="46"/>
      <c r="AN16" s="165"/>
    </row>
    <row r="17" ht="23" customHeight="1" spans="1:40" x14ac:dyDescent="0.25">
      <c r="A17" s="166" t="s">
        <v>60</v>
      </c>
      <c r="B17" s="167"/>
      <c r="C17" s="147"/>
      <c r="D17" s="148"/>
      <c r="E17" s="124"/>
      <c r="F17" s="125"/>
      <c r="G17" s="124">
        <f t="shared" si="0"/>
        <v>0</v>
      </c>
      <c r="H17" s="125"/>
      <c r="I17" s="172"/>
      <c r="J17" s="173"/>
      <c r="K17" s="151">
        <f t="shared" si="1"/>
        <v>0</v>
      </c>
      <c r="L17" s="152"/>
      <c r="M17" s="153"/>
      <c r="N17" s="154"/>
      <c r="O17" s="174"/>
      <c r="P17" s="175"/>
      <c r="Q17" s="124">
        <f t="shared" si="2"/>
        <v>0</v>
      </c>
      <c r="R17" s="132"/>
      <c r="S17" s="156"/>
      <c r="T17" s="157"/>
      <c r="U17" s="158"/>
      <c r="V17" s="159"/>
      <c r="W17" s="53">
        <f>IF(U17&lt;=8,U17,8)</f>
        <v>0</v>
      </c>
      <c r="X17" s="160"/>
      <c r="Y17" s="52">
        <f>IF(U17&lt;=12,U17-W17,4)</f>
        <v>0</v>
      </c>
      <c r="Z17" s="160"/>
      <c r="AA17" s="52">
        <f>IF(U17&gt;12,U17-12,0)</f>
        <v>0</v>
      </c>
      <c r="AB17" s="160"/>
      <c r="AC17" s="52">
        <f>IF(U17&gt;16,U17-16,0)</f>
        <v>0</v>
      </c>
      <c r="AD17" s="160"/>
      <c r="AE17" s="156"/>
      <c r="AF17" s="161"/>
      <c r="AG17" s="162"/>
      <c r="AH17" s="46"/>
      <c r="AI17" s="47"/>
      <c r="AJ17" s="163">
        <f t="shared" si="3"/>
        <v>0</v>
      </c>
      <c r="AK17" s="164"/>
      <c r="AL17" s="162"/>
      <c r="AM17" s="46"/>
      <c r="AN17" s="165"/>
    </row>
    <row r="18" ht="23" customHeight="1" spans="1:40" x14ac:dyDescent="0.25">
      <c r="A18" s="166" t="s">
        <v>61</v>
      </c>
      <c r="B18" s="167"/>
      <c r="C18" s="147"/>
      <c r="D18" s="148"/>
      <c r="E18" s="124"/>
      <c r="F18" s="125"/>
      <c r="G18" s="124">
        <f t="shared" si="0"/>
        <v>0</v>
      </c>
      <c r="H18" s="125"/>
      <c r="I18" s="176"/>
      <c r="J18" s="177"/>
      <c r="K18" s="151">
        <f t="shared" si="1"/>
        <v>0</v>
      </c>
      <c r="L18" s="152"/>
      <c r="M18" s="153"/>
      <c r="N18" s="154"/>
      <c r="O18" s="154"/>
      <c r="P18" s="155"/>
      <c r="Q18" s="124">
        <f t="shared" si="2"/>
        <v>0</v>
      </c>
      <c r="R18" s="132"/>
      <c r="S18" s="156"/>
      <c r="T18" s="157"/>
      <c r="U18" s="158"/>
      <c r="V18" s="159"/>
      <c r="W18" s="53">
        <f>IF(U18&lt;=8,U18,8)</f>
        <v>0</v>
      </c>
      <c r="X18" s="160"/>
      <c r="Y18" s="52">
        <f>IF(U18&lt;=12,U18-W18,4)</f>
        <v>0</v>
      </c>
      <c r="Z18" s="160"/>
      <c r="AA18" s="52">
        <f>IF(U18&gt;12,U18-12,0)</f>
        <v>0</v>
      </c>
      <c r="AB18" s="160"/>
      <c r="AC18" s="52">
        <f>IF(U18&gt;16,U18-16,0)</f>
        <v>0</v>
      </c>
      <c r="AD18" s="160"/>
      <c r="AE18" s="156"/>
      <c r="AF18" s="161"/>
      <c r="AG18" s="162"/>
      <c r="AH18" s="46"/>
      <c r="AI18" s="47"/>
      <c r="AJ18" s="163">
        <f t="shared" si="3"/>
        <v>0</v>
      </c>
      <c r="AK18" s="164"/>
      <c r="AL18" s="162"/>
      <c r="AM18" s="46"/>
      <c r="AN18" s="165"/>
    </row>
    <row r="19" ht="23" customHeight="1" spans="1:40" x14ac:dyDescent="0.25">
      <c r="A19" s="178" t="s">
        <v>62</v>
      </c>
      <c r="B19" s="179"/>
      <c r="C19" s="147"/>
      <c r="D19" s="148"/>
      <c r="E19" s="124"/>
      <c r="F19" s="125"/>
      <c r="G19" s="124">
        <f t="shared" si="0"/>
        <v>0</v>
      </c>
      <c r="H19" s="125"/>
      <c r="I19" s="176"/>
      <c r="J19" s="177"/>
      <c r="K19" s="128">
        <f t="shared" si="1"/>
        <v>0</v>
      </c>
      <c r="L19" s="129"/>
      <c r="M19" s="153"/>
      <c r="N19" s="154"/>
      <c r="O19" s="180"/>
      <c r="P19" s="181"/>
      <c r="Q19" s="124">
        <f t="shared" si="2"/>
        <v>0</v>
      </c>
      <c r="R19" s="132"/>
      <c r="S19" s="182"/>
      <c r="T19" s="183"/>
      <c r="U19" s="184"/>
      <c r="V19" s="185"/>
      <c r="W19" s="178"/>
      <c r="X19" s="186"/>
      <c r="Y19" s="187">
        <f>IF(U19&lt;=8,U19,8)</f>
        <v>0</v>
      </c>
      <c r="Z19" s="186"/>
      <c r="AA19" s="187">
        <f>IF(U19&lt;=12,U19-Y19,4)</f>
        <v>0</v>
      </c>
      <c r="AB19" s="186"/>
      <c r="AC19" s="187">
        <f>IF(U19&gt;12,U19-12,0)</f>
        <v>0</v>
      </c>
      <c r="AD19" s="186"/>
      <c r="AE19" s="182"/>
      <c r="AF19" s="188"/>
      <c r="AG19" s="189"/>
      <c r="AH19" s="94"/>
      <c r="AI19" s="95"/>
      <c r="AJ19" s="190">
        <f t="shared" si="3"/>
        <v>0</v>
      </c>
      <c r="AK19" s="191"/>
      <c r="AL19" s="189"/>
      <c r="AM19" s="94"/>
      <c r="AN19" s="192"/>
    </row>
    <row r="20" ht="11" customHeight="1" spans="1:40" x14ac:dyDescent="0.25">
      <c r="A20" s="193" t="s">
        <v>63</v>
      </c>
      <c r="B20" s="194"/>
      <c r="C20" s="195"/>
      <c r="D20" s="195"/>
      <c r="E20" s="195"/>
      <c r="F20" s="195"/>
      <c r="G20" s="195"/>
      <c r="H20" s="195"/>
      <c r="I20" s="195"/>
      <c r="J20" s="195"/>
      <c r="K20" s="195"/>
      <c r="L20" s="196"/>
      <c r="M20" s="197"/>
      <c r="N20" s="197"/>
      <c r="O20" s="198" t="s">
        <v>64</v>
      </c>
      <c r="P20" s="198"/>
      <c r="Q20" s="198"/>
      <c r="R20" s="198"/>
      <c r="S20" s="198"/>
      <c r="T20" s="198"/>
      <c r="U20" s="198"/>
      <c r="V20" s="198"/>
      <c r="W20" s="199">
        <f>SUM(W13:X19)</f>
        <v>0</v>
      </c>
      <c r="X20" s="199"/>
      <c r="Y20" s="199">
        <f>SUM(Y13:Z19)</f>
        <v>0</v>
      </c>
      <c r="Z20" s="199"/>
      <c r="AA20" s="199">
        <f>SUM(AA13:AB19)</f>
        <v>0</v>
      </c>
      <c r="AB20" s="199"/>
      <c r="AC20" s="199">
        <f>SUM(AC13:AD19)</f>
        <v>0</v>
      </c>
      <c r="AD20" s="199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</row>
    <row r="21" ht="11" customHeight="1" spans="1:40" x14ac:dyDescent="0.25">
      <c r="A21" s="193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201"/>
      <c r="M21" s="202"/>
      <c r="N21" s="202"/>
      <c r="O21" s="198"/>
      <c r="P21" s="198"/>
      <c r="Q21" s="198"/>
      <c r="R21" s="198"/>
      <c r="S21" s="198"/>
      <c r="T21" s="198"/>
      <c r="U21" s="198"/>
      <c r="V21" s="198"/>
      <c r="W21" s="199"/>
      <c r="X21" s="199"/>
      <c r="Y21" s="199"/>
      <c r="Z21" s="199"/>
      <c r="AA21" s="199"/>
      <c r="AB21" s="199"/>
      <c r="AC21" s="199"/>
      <c r="AD21" s="199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</row>
    <row r="22" ht="11" customHeight="1" spans="1:40" x14ac:dyDescent="0.25">
      <c r="A22" s="193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201"/>
      <c r="M22" s="202"/>
      <c r="N22" s="202"/>
      <c r="O22" s="203" t="s">
        <v>65</v>
      </c>
      <c r="P22" s="203"/>
      <c r="Q22" s="203"/>
      <c r="R22" s="203"/>
      <c r="S22" s="203"/>
      <c r="T22" s="203"/>
      <c r="U22" s="203"/>
      <c r="V22" s="203"/>
      <c r="W22" s="199">
        <f>SUM(W20)</f>
        <v>0</v>
      </c>
      <c r="X22" s="199"/>
      <c r="Y22" s="199">
        <f>SUM(Y20)*1.5</f>
        <v>0</v>
      </c>
      <c r="Z22" s="199"/>
      <c r="AA22" s="199">
        <f>SUM(AA20)*2</f>
        <v>0</v>
      </c>
      <c r="AB22" s="199"/>
      <c r="AC22" s="199">
        <f>SUM(AC20)*3</f>
        <v>0</v>
      </c>
      <c r="AD22" s="199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</row>
    <row r="23" ht="11" customHeight="1" spans="1:40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6"/>
      <c r="M23" s="207"/>
      <c r="N23" s="207"/>
      <c r="O23" s="203"/>
      <c r="P23" s="203"/>
      <c r="Q23" s="203"/>
      <c r="R23" s="203"/>
      <c r="S23" s="203"/>
      <c r="T23" s="203"/>
      <c r="U23" s="203"/>
      <c r="V23" s="203"/>
      <c r="W23" s="199"/>
      <c r="X23" s="199"/>
      <c r="Y23" s="199"/>
      <c r="Z23" s="199"/>
      <c r="AA23" s="199"/>
      <c r="AB23" s="199"/>
      <c r="AC23" s="199"/>
      <c r="AD23" s="199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</row>
    <row r="24" ht="14" customHeight="1" spans="1:40" x14ac:dyDescent="0.25">
      <c r="A24" s="208" t="s">
        <v>66</v>
      </c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10"/>
      <c r="M24" s="211" t="s">
        <v>67</v>
      </c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2"/>
      <c r="Z24" s="213" t="s">
        <v>68</v>
      </c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5"/>
    </row>
    <row r="25" ht="14" customHeight="1" spans="1:40" x14ac:dyDescent="0.25">
      <c r="A25" s="216" t="s">
        <v>69</v>
      </c>
      <c r="B25" s="217"/>
      <c r="C25" s="218"/>
      <c r="D25" s="219" t="s">
        <v>70</v>
      </c>
      <c r="E25" s="217"/>
      <c r="F25" s="218"/>
      <c r="G25" s="219" t="s">
        <v>71</v>
      </c>
      <c r="H25" s="217"/>
      <c r="I25" s="218"/>
      <c r="J25" s="219" t="s">
        <v>72</v>
      </c>
      <c r="K25" s="217"/>
      <c r="L25" s="220"/>
      <c r="M25" s="221" t="s">
        <v>73</v>
      </c>
      <c r="N25" s="221"/>
      <c r="O25" s="222"/>
      <c r="P25" s="223" t="s">
        <v>74</v>
      </c>
      <c r="Q25" s="221"/>
      <c r="R25" s="222"/>
      <c r="S25" s="223" t="s">
        <v>75</v>
      </c>
      <c r="T25" s="221"/>
      <c r="U25" s="221"/>
      <c r="V25" s="221"/>
      <c r="W25" s="221"/>
      <c r="X25" s="221"/>
      <c r="Y25" s="222"/>
      <c r="Z25" s="223" t="s">
        <v>73</v>
      </c>
      <c r="AA25" s="221"/>
      <c r="AB25" s="221"/>
      <c r="AC25" s="222"/>
      <c r="AD25" s="223" t="s">
        <v>74</v>
      </c>
      <c r="AE25" s="221"/>
      <c r="AF25" s="221"/>
      <c r="AG25" s="222"/>
      <c r="AH25" s="223" t="s">
        <v>75</v>
      </c>
      <c r="AI25" s="221"/>
      <c r="AJ25" s="221"/>
      <c r="AK25" s="221"/>
      <c r="AL25" s="221"/>
      <c r="AM25" s="221"/>
      <c r="AN25" s="222"/>
    </row>
    <row r="26" ht="14" customHeight="1" spans="1:40" x14ac:dyDescent="0.25">
      <c r="A26" s="224"/>
      <c r="B26" s="211"/>
      <c r="C26" s="212"/>
      <c r="D26" s="225" t="s">
        <v>54</v>
      </c>
      <c r="E26" s="211"/>
      <c r="F26" s="212"/>
      <c r="G26" s="225"/>
      <c r="H26" s="211"/>
      <c r="I26" s="212"/>
      <c r="J26" s="225"/>
      <c r="K26" s="211"/>
      <c r="L26" s="226"/>
      <c r="M26" s="227"/>
      <c r="N26" s="227"/>
      <c r="O26" s="228"/>
      <c r="P26" s="229"/>
      <c r="Q26" s="227"/>
      <c r="R26" s="228"/>
      <c r="S26" s="229"/>
      <c r="T26" s="227"/>
      <c r="U26" s="227"/>
      <c r="V26" s="227"/>
      <c r="W26" s="227"/>
      <c r="X26" s="227"/>
      <c r="Y26" s="228"/>
      <c r="Z26" s="229"/>
      <c r="AA26" s="227"/>
      <c r="AB26" s="227"/>
      <c r="AC26" s="228"/>
      <c r="AD26" s="229"/>
      <c r="AE26" s="227"/>
      <c r="AF26" s="227"/>
      <c r="AG26" s="228"/>
      <c r="AH26" s="229"/>
      <c r="AI26" s="227"/>
      <c r="AJ26" s="227"/>
      <c r="AK26" s="227"/>
      <c r="AL26" s="227"/>
      <c r="AM26" s="227"/>
      <c r="AN26" s="228"/>
    </row>
    <row r="27" ht="17" customHeight="1" spans="1:40" x14ac:dyDescent="0.25">
      <c r="A27" s="230">
        <f>W20</f>
        <v>0</v>
      </c>
      <c r="B27" s="46"/>
      <c r="C27" s="47"/>
      <c r="D27" s="162"/>
      <c r="E27" s="46"/>
      <c r="F27" s="47"/>
      <c r="G27" s="231" t="str">
        <f>C9</f>
        <v>FILE</v>
      </c>
      <c r="H27" s="232"/>
      <c r="I27" s="233"/>
      <c r="J27" s="234" t="e">
        <f>SUM(G27*A27)</f>
        <v>#VALUE!</v>
      </c>
      <c r="K27" s="235"/>
      <c r="L27" s="236"/>
      <c r="M27" s="46"/>
      <c r="N27" s="46"/>
      <c r="O27" s="47"/>
      <c r="P27" s="162"/>
      <c r="Q27" s="46"/>
      <c r="R27" s="47"/>
      <c r="S27" s="162"/>
      <c r="T27" s="46"/>
      <c r="U27" s="46"/>
      <c r="V27" s="46"/>
      <c r="W27" s="46"/>
      <c r="X27" s="46"/>
      <c r="Y27" s="47"/>
      <c r="Z27" s="162"/>
      <c r="AA27" s="46"/>
      <c r="AB27" s="46"/>
      <c r="AC27" s="47"/>
      <c r="AD27" s="162"/>
      <c r="AE27" s="46"/>
      <c r="AF27" s="46"/>
      <c r="AG27" s="47"/>
      <c r="AH27" s="162"/>
      <c r="AI27" s="46"/>
      <c r="AJ27" s="46"/>
      <c r="AK27" s="46"/>
      <c r="AL27" s="46"/>
      <c r="AM27" s="46"/>
      <c r="AN27" s="47"/>
    </row>
    <row r="28" ht="17" customHeight="1" spans="1:40" x14ac:dyDescent="0.25">
      <c r="A28" s="230">
        <f>Y20</f>
        <v>0</v>
      </c>
      <c r="B28" s="46"/>
      <c r="C28" s="47"/>
      <c r="D28" s="162"/>
      <c r="E28" s="46"/>
      <c r="F28" s="47"/>
      <c r="G28" s="231">
        <f>SUM(G27)*1.5</f>
        <v>0</v>
      </c>
      <c r="H28" s="232"/>
      <c r="I28" s="233"/>
      <c r="J28" s="234">
        <f>SUM(G28*A28)</f>
        <v>0</v>
      </c>
      <c r="K28" s="235"/>
      <c r="L28" s="236"/>
      <c r="M28" s="46"/>
      <c r="N28" s="46"/>
      <c r="O28" s="47"/>
      <c r="P28" s="162"/>
      <c r="Q28" s="46"/>
      <c r="R28" s="47"/>
      <c r="S28" s="162"/>
      <c r="T28" s="46"/>
      <c r="U28" s="46"/>
      <c r="V28" s="46"/>
      <c r="W28" s="46"/>
      <c r="X28" s="46"/>
      <c r="Y28" s="47"/>
      <c r="Z28" s="162"/>
      <c r="AA28" s="46"/>
      <c r="AB28" s="46"/>
      <c r="AC28" s="47"/>
      <c r="AD28" s="162"/>
      <c r="AE28" s="46"/>
      <c r="AF28" s="46"/>
      <c r="AG28" s="47"/>
      <c r="AH28" s="162"/>
      <c r="AI28" s="46"/>
      <c r="AJ28" s="46"/>
      <c r="AK28" s="46"/>
      <c r="AL28" s="46"/>
      <c r="AM28" s="46"/>
      <c r="AN28" s="47"/>
    </row>
    <row r="29" ht="17" customHeight="1" spans="1:40" x14ac:dyDescent="0.25">
      <c r="A29" s="230">
        <f>AA20</f>
        <v>0</v>
      </c>
      <c r="B29" s="46"/>
      <c r="C29" s="47"/>
      <c r="D29" s="162"/>
      <c r="E29" s="46"/>
      <c r="F29" s="47"/>
      <c r="G29" s="231">
        <f>SUM(G27)*2</f>
        <v>0</v>
      </c>
      <c r="H29" s="232"/>
      <c r="I29" s="233"/>
      <c r="J29" s="234">
        <f>SUM(G29*A29)</f>
        <v>0</v>
      </c>
      <c r="K29" s="235"/>
      <c r="L29" s="236"/>
      <c r="M29" s="46"/>
      <c r="N29" s="46"/>
      <c r="O29" s="47"/>
      <c r="P29" s="162"/>
      <c r="Q29" s="46"/>
      <c r="R29" s="47"/>
      <c r="S29" s="162"/>
      <c r="T29" s="46"/>
      <c r="U29" s="46"/>
      <c r="V29" s="46"/>
      <c r="W29" s="46"/>
      <c r="X29" s="46"/>
      <c r="Y29" s="47"/>
      <c r="Z29" s="162"/>
      <c r="AA29" s="46"/>
      <c r="AB29" s="46"/>
      <c r="AC29" s="47"/>
      <c r="AD29" s="162"/>
      <c r="AE29" s="46"/>
      <c r="AF29" s="46"/>
      <c r="AG29" s="47"/>
      <c r="AH29" s="162"/>
      <c r="AI29" s="46"/>
      <c r="AJ29" s="46"/>
      <c r="AK29" s="46"/>
      <c r="AL29" s="46"/>
      <c r="AM29" s="46"/>
      <c r="AN29" s="47"/>
    </row>
    <row r="30" ht="17" customHeight="1" spans="1:40" x14ac:dyDescent="0.25">
      <c r="A30" s="230">
        <f>AC20</f>
        <v>0</v>
      </c>
      <c r="B30" s="46"/>
      <c r="C30" s="47"/>
      <c r="D30" s="162"/>
      <c r="E30" s="46"/>
      <c r="F30" s="47"/>
      <c r="G30" s="231">
        <f>SUM(G27)*3</f>
        <v>0</v>
      </c>
      <c r="H30" s="232"/>
      <c r="I30" s="233"/>
      <c r="J30" s="234">
        <f>SUM(G30*A30)</f>
        <v>0</v>
      </c>
      <c r="K30" s="235"/>
      <c r="L30" s="236"/>
      <c r="M30" s="46"/>
      <c r="N30" s="46"/>
      <c r="O30" s="47"/>
      <c r="P30" s="162"/>
      <c r="Q30" s="46"/>
      <c r="R30" s="47"/>
      <c r="S30" s="162"/>
      <c r="T30" s="46"/>
      <c r="U30" s="46"/>
      <c r="V30" s="46"/>
      <c r="W30" s="46"/>
      <c r="X30" s="46"/>
      <c r="Y30" s="47"/>
      <c r="Z30" s="162"/>
      <c r="AA30" s="46"/>
      <c r="AB30" s="46"/>
      <c r="AC30" s="47"/>
      <c r="AD30" s="162"/>
      <c r="AE30" s="46"/>
      <c r="AF30" s="46"/>
      <c r="AG30" s="47"/>
      <c r="AH30" s="162"/>
      <c r="AI30" s="46"/>
      <c r="AJ30" s="46"/>
      <c r="AK30" s="46"/>
      <c r="AL30" s="46"/>
      <c r="AM30" s="46"/>
      <c r="AN30" s="47"/>
    </row>
    <row r="31" ht="17" customHeight="1" spans="1:40" x14ac:dyDescent="0.25">
      <c r="A31" s="230"/>
      <c r="B31" s="46"/>
      <c r="C31" s="47"/>
      <c r="D31" s="162"/>
      <c r="E31" s="46"/>
      <c r="F31" s="47"/>
      <c r="G31" s="231"/>
      <c r="H31" s="232"/>
      <c r="I31" s="233"/>
      <c r="J31" s="234">
        <f>SUM(G31*A31)</f>
        <v>0</v>
      </c>
      <c r="K31" s="235"/>
      <c r="L31" s="236"/>
      <c r="M31" s="46"/>
      <c r="N31" s="46"/>
      <c r="O31" s="47"/>
      <c r="P31" s="162"/>
      <c r="Q31" s="46"/>
      <c r="R31" s="47"/>
      <c r="S31" s="162"/>
      <c r="T31" s="46"/>
      <c r="U31" s="46"/>
      <c r="V31" s="46"/>
      <c r="W31" s="46"/>
      <c r="X31" s="46"/>
      <c r="Y31" s="47"/>
      <c r="Z31" s="237" t="s">
        <v>76</v>
      </c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9"/>
    </row>
    <row r="32" ht="17" customHeight="1" spans="1:40" x14ac:dyDescent="0.25">
      <c r="A32" s="240" t="s">
        <v>77</v>
      </c>
      <c r="B32" s="241"/>
      <c r="C32" s="241"/>
      <c r="D32" s="241"/>
      <c r="E32" s="241"/>
      <c r="F32" s="241"/>
      <c r="G32" s="241"/>
      <c r="H32" s="241"/>
      <c r="I32" s="242"/>
      <c r="J32" s="243" t="e">
        <f>SUM(J27:L31)</f>
        <v>#VALUE!</v>
      </c>
      <c r="K32" s="244"/>
      <c r="L32" s="245"/>
      <c r="M32" s="246" t="s">
        <v>78</v>
      </c>
      <c r="N32" s="246"/>
      <c r="O32" s="247"/>
      <c r="P32" s="189"/>
      <c r="Q32" s="94"/>
      <c r="R32" s="95"/>
      <c r="S32" s="248" t="s">
        <v>79</v>
      </c>
      <c r="T32" s="249"/>
      <c r="U32" s="249"/>
      <c r="V32" s="249"/>
      <c r="W32" s="249"/>
      <c r="X32" s="249"/>
      <c r="Y32" s="250"/>
      <c r="Z32" s="251" t="s">
        <v>80</v>
      </c>
      <c r="AA32" s="251"/>
      <c r="AB32" s="251"/>
      <c r="AC32" s="251" t="s">
        <v>81</v>
      </c>
      <c r="AD32" s="251"/>
      <c r="AE32" s="251"/>
      <c r="AF32" s="251" t="s">
        <v>82</v>
      </c>
      <c r="AG32" s="251"/>
      <c r="AH32" s="251"/>
      <c r="AI32" s="252" t="s">
        <v>83</v>
      </c>
      <c r="AJ32" s="253"/>
      <c r="AK32" s="254"/>
      <c r="AL32" s="252" t="s">
        <v>84</v>
      </c>
      <c r="AM32" s="253"/>
      <c r="AN32" s="255"/>
    </row>
    <row r="33" ht="17" customHeight="1" spans="1:40" x14ac:dyDescent="0.25">
      <c r="A33" s="256"/>
      <c r="B33" s="257"/>
      <c r="C33" s="257"/>
      <c r="D33" s="257"/>
      <c r="E33" s="257"/>
      <c r="F33" s="257"/>
      <c r="G33" s="257"/>
      <c r="H33" s="257"/>
      <c r="I33" s="258"/>
      <c r="J33" s="259"/>
      <c r="K33" s="260"/>
      <c r="L33" s="261"/>
      <c r="M33" s="262"/>
      <c r="N33" s="262"/>
      <c r="O33" s="263"/>
      <c r="P33" s="139"/>
      <c r="Q33" s="140"/>
      <c r="R33" s="141"/>
      <c r="S33" s="264"/>
      <c r="T33" s="265"/>
      <c r="U33" s="265"/>
      <c r="V33" s="265"/>
      <c r="W33" s="265"/>
      <c r="X33" s="265"/>
      <c r="Y33" s="266"/>
      <c r="Z33" s="267"/>
      <c r="AA33" s="267"/>
      <c r="AB33" s="267"/>
      <c r="AC33" s="267"/>
      <c r="AD33" s="267"/>
      <c r="AE33" s="267"/>
      <c r="AF33" s="267"/>
      <c r="AG33" s="267"/>
      <c r="AH33" s="267"/>
      <c r="AI33" s="139"/>
      <c r="AJ33" s="140"/>
      <c r="AK33" s="268"/>
      <c r="AL33" s="139"/>
      <c r="AM33" s="140"/>
      <c r="AN33" s="141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0" priority="1">
      <formula>NOT(ISERROR(SEARCH("4002",AE13)))</formula>
    </cfRule>
    <cfRule type="containsText" dxfId="1" priority="2">
      <formula>NOT(ISERROR(SEARCH("4003",AE13)))</formula>
    </cfRule>
    <cfRule type="containsText" dxfId="2" priority="3">
      <formula>NOT(ISERROR(SEARCH("4001",AE13)))</formula>
    </cfRule>
    <cfRule type="containsText" dxfId="3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2021-10-15T06:21:31Z</dcterms:modified>
</cp:coreProperties>
</file>