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5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ate1904="1" defaultThemeVersion="164011" filterPrivacy="1"/>
  <bookViews>
    <workbookView xWindow="0" yWindow="460" windowWidth="28800" windowHeight="16220"/>
  </bookViews>
  <sheets>
    <sheet sheetId="153" name="4" state="visible" r:id="rId4"/>
    <sheet sheetId="1" name="torin.olat@gmail.com - CC" state="visible" r:id="rId5"/>
  </sheets>
  <calcPr calcId="171027"/>
</workbook>
</file>

<file path=xl/sharedStrings.xml><?xml version="1.0" encoding="utf-8"?>
<sst xmlns="http://schemas.openxmlformats.org/spreadsheetml/2006/main" count="194" uniqueCount="85">
  <si>
    <t>CREW WEEKLY TIMESHEET</t>
  </si>
  <si>
    <t>Prod. Title:</t>
  </si>
  <si>
    <t>Prod. Company:</t>
  </si>
  <si>
    <t>Department:</t>
  </si>
  <si>
    <t>Occupation:</t>
  </si>
  <si>
    <t>Episode:</t>
  </si>
  <si>
    <t>Week Ending:</t>
  </si>
  <si>
    <t>Name:</t>
  </si>
  <si>
    <t>Res</t>
  </si>
  <si>
    <t>Non Res</t>
  </si>
  <si>
    <t>Loanout:</t>
  </si>
  <si>
    <t xml:space="preserve"> ITF</t>
  </si>
  <si>
    <t>FSO</t>
  </si>
  <si>
    <t xml:space="preserve">Union:       </t>
  </si>
  <si>
    <t>IATSE 891</t>
  </si>
  <si>
    <t>Union ID #</t>
  </si>
  <si>
    <t>Member</t>
  </si>
  <si>
    <t>Permit</t>
  </si>
  <si>
    <t>Rate:</t>
  </si>
  <si>
    <t>FILE</t>
  </si>
  <si>
    <t>/Week</t>
  </si>
  <si>
    <t>/Day</t>
  </si>
  <si>
    <t>/Hour</t>
  </si>
  <si>
    <t>Other Rates</t>
  </si>
  <si>
    <t>Kit:</t>
  </si>
  <si>
    <t>$/d</t>
  </si>
  <si>
    <t>Car:</t>
  </si>
  <si>
    <t>Cell:</t>
  </si>
  <si>
    <t>Sin:</t>
  </si>
  <si>
    <t>GST#:</t>
  </si>
  <si>
    <t>PST#:</t>
  </si>
  <si>
    <t>Rule:</t>
  </si>
  <si>
    <t>EMP ID</t>
  </si>
  <si>
    <t>Day</t>
  </si>
  <si>
    <t>Date</t>
  </si>
  <si>
    <t xml:space="preserve">Travel </t>
  </si>
  <si>
    <t>Call</t>
  </si>
  <si>
    <t>Meal</t>
  </si>
  <si>
    <t>One</t>
  </si>
  <si>
    <t>Two</t>
  </si>
  <si>
    <t>Wrap</t>
  </si>
  <si>
    <t>Travel</t>
  </si>
  <si>
    <t>Work</t>
  </si>
  <si>
    <t>S.T.</t>
  </si>
  <si>
    <t>X 1.5</t>
  </si>
  <si>
    <t>X 2</t>
  </si>
  <si>
    <t>X 3</t>
  </si>
  <si>
    <t>SET</t>
  </si>
  <si>
    <t>MP</t>
  </si>
  <si>
    <t>NOTE:</t>
  </si>
  <si>
    <t>Equiv S.T.</t>
  </si>
  <si>
    <t>Start</t>
  </si>
  <si>
    <t>Time</t>
  </si>
  <si>
    <t>End</t>
  </si>
  <si>
    <t>Hours</t>
  </si>
  <si>
    <t>Hrs.</t>
  </si>
  <si>
    <t>Sun</t>
  </si>
  <si>
    <t>Mon</t>
  </si>
  <si>
    <t>Tue</t>
  </si>
  <si>
    <t>Wed</t>
  </si>
  <si>
    <t>Thu</t>
  </si>
  <si>
    <t>Fri</t>
  </si>
  <si>
    <t>Sat</t>
  </si>
  <si>
    <t>IMPORTANT: Employment Insurance requires that all hours are documented for flat, guaranty &amp; hourly work.</t>
  </si>
  <si>
    <t>TOTAL WORK HOURS______</t>
  </si>
  <si>
    <t>TOTAL Equiv. S.T. Hours:</t>
  </si>
  <si>
    <t>CALCULATIONS</t>
  </si>
  <si>
    <t>GROSS EARNING DISTRIBUTIONS</t>
  </si>
  <si>
    <t>NET ADJUSTMENT DISTRIBUTIONS</t>
  </si>
  <si>
    <t>Qty</t>
  </si>
  <si>
    <t>Wks/Days</t>
  </si>
  <si>
    <t>Rate</t>
  </si>
  <si>
    <t>Amount</t>
  </si>
  <si>
    <t>Desc</t>
  </si>
  <si>
    <t>Amt</t>
  </si>
  <si>
    <t>Account Code</t>
  </si>
  <si>
    <t>APPROVALS</t>
  </si>
  <si>
    <t>TOTAL Calculated Gross Earnings:</t>
  </si>
  <si>
    <t>TOTAL</t>
  </si>
  <si>
    <t>Gross Earnings</t>
  </si>
  <si>
    <t>Prod</t>
  </si>
  <si>
    <t>P.M.</t>
  </si>
  <si>
    <t>Acct</t>
  </si>
  <si>
    <t>Dept</t>
  </si>
  <si>
    <t>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</si>
</sst>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 d, yyyy"/>
    <numFmt numFmtId="165" formatCode="&quot;$&quot;#,##0.00"/>
    <numFmt numFmtId="166" formatCode="# ?/2"/>
  </numFmts>
  <fonts count="19" x14ac:knownFonts="1">
    <font>
      <color theme="1"/>
      <family val="2"/>
      <scheme val="minor"/>
      <sz val="11"/>
      <name val="Calibri"/>
    </font>
    <font>
      <family val="2"/>
      <sz val="10"/>
      <name val="Arial Unicode MS"/>
    </font>
    <font>
      <color indexed="10"/>
      <family val="2"/>
      <sz val="10"/>
      <name val="Arial Unicode MS"/>
    </font>
    <font>
      <b/>
      <family val="2"/>
      <sz val="14"/>
      <name val="Arial Rounded MT Bold"/>
    </font>
    <font>
      <family val="2"/>
      <sz val="12"/>
      <name val="Arial Unicode MS"/>
    </font>
    <font>
      <b/>
      <family val="2"/>
      <sz val="14"/>
      <name val="Arial Unicode MS"/>
    </font>
    <font>
      <b/>
      <color rgb="FFFF0000"/>
      <family val="2"/>
      <sz val="14"/>
      <name val="Arial Rounded MT Bold"/>
    </font>
    <font>
      <color rgb="FFFF0000"/>
      <family val="2"/>
      <sz val="14"/>
      <name val="Arial Rounded MT Bold"/>
    </font>
    <font>
      <b/>
      <family val="2"/>
      <sz val="12"/>
      <name val="Arial Unicode MS"/>
    </font>
    <font>
      <b/>
      <family val="2"/>
      <sz val="10"/>
      <name val="Arial Unicode MS"/>
    </font>
    <font>
      <b/>
      <family val="2"/>
      <sz val="12"/>
      <name val="Arial Rounded MT Bold"/>
    </font>
    <font>
      <u/>
      <family val="2"/>
      <sz val="10"/>
      <name val="Arial Unicode MS"/>
    </font>
    <font>
      <b/>
      <color rgb="FFFF0000"/>
      <family val="2"/>
      <sz val="12"/>
      <name val="Arial Unicode MS"/>
    </font>
    <font>
      <family val="2"/>
      <sz val="9"/>
      <name val="Arial Unicode MS"/>
    </font>
    <font>
      <b/>
      <u/>
      <family val="2"/>
      <sz val="12"/>
      <name val="Arial Unicode MS"/>
    </font>
    <font>
      <color rgb="FFFF0000"/>
      <family val="2"/>
      <sz val="10"/>
      <name val="Arial Unicode MS"/>
    </font>
    <font>
      <family val="2"/>
      <sz val="11"/>
      <name val="Arial Unicode MS"/>
    </font>
    <font>
      <color theme="0"/>
      <family val="2"/>
      <sz val="10"/>
      <name val="Arial Unicode MS"/>
    </font>
    <font>
      <b/>
      <family val="2"/>
      <sz val="1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 applyProtection="1">
      <protection locked="0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shrinkToFit="1"/>
    </xf>
    <xf numFmtId="0" fontId="8" fillId="2" borderId="0" xfId="0" applyFont="1" applyFill="1" applyAlignment="1">
      <alignment vertical="top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8" fillId="2" borderId="0" xfId="0" applyFont="1" applyFill="1" applyAlignment="1">
      <alignment horizontal="center" vertical="center" shrinkToFit="1"/>
    </xf>
    <xf numFmtId="0" fontId="1" fillId="0" borderId="0" xfId="0" applyFont="1" applyAlignment="1">
      <alignment horizontal="center"/>
    </xf>
    <xf numFmtId="164" fontId="9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 shrinkToFit="1"/>
    </xf>
    <xf numFmtId="0" fontId="1" fillId="0" borderId="0" xfId="0" applyFont="1" applyAlignment="1">
      <alignment horizontal="left" vertical="center" shrinkToFit="1"/>
    </xf>
    <xf numFmtId="0" fontId="1" fillId="2" borderId="0" xfId="0" applyFont="1" applyFill="1"/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5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2" fillId="2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" fontId="13" fillId="2" borderId="0" xfId="0" applyNumberFormat="1" applyFont="1" applyFill="1" applyAlignment="1">
      <alignment horizontal="center" vertical="center" shrinkToFit="1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center" shrinkToFit="1"/>
    </xf>
    <xf numFmtId="165" fontId="17" fillId="0" borderId="0" xfId="0" applyNumberFormat="1" applyFont="1" applyAlignment="1">
      <alignment horizontal="center" shrinkToFit="1"/>
    </xf>
    <xf numFmtId="165" fontId="17" fillId="0" borderId="0" xfId="0" applyNumberFormat="1" applyFont="1" applyAlignment="1">
      <alignment horizontal="center" vertical="center" shrinkToFit="1"/>
    </xf>
    <xf numFmtId="0" fontId="17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53.xml"/><Relationship Id="rId5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114300</xdr:colOff>
      <xdr:row>31</xdr:row>
      <xdr:rowOff>12700</xdr:rowOff>
    </xdr:from>
    <xdr:to>
      <xdr:col>37</xdr:col>
      <xdr:colOff>0</xdr:colOff>
      <xdr:row>32</xdr:row>
      <xdr:rowOff>190500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114300</xdr:colOff>
      <xdr:row>31</xdr:row>
      <xdr:rowOff>12700</xdr:rowOff>
    </xdr:from>
    <xdr:to>
      <xdr:col>37</xdr:col>
      <xdr:colOff>0</xdr:colOff>
      <xdr:row>32</xdr:row>
      <xdr:rowOff>190500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purl.oclc.org/ooxml/drawingml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%">
              <a:schemeClr val="phClr">
                <a:tint val="50%"/>
                <a:satMod val="300%"/>
              </a:schemeClr>
            </a:gs>
            <a:gs pos="35%">
              <a:schemeClr val="phClr">
                <a:tint val="37%"/>
                <a:satMod val="300%"/>
              </a:schemeClr>
            </a:gs>
            <a:gs pos="100%">
              <a:schemeClr val="phClr">
                <a:tint val="15%"/>
                <a:satMod val="350%"/>
              </a:schemeClr>
            </a:gs>
          </a:gsLst>
          <a:lin ang="16200000" scaled="1"/>
        </a:gradFill>
        <a:gradFill rotWithShape="1">
          <a:gsLst>
            <a:gs pos="0%">
              <a:schemeClr val="phClr">
                <a:tint val="100%"/>
                <a:shade val="100%"/>
                <a:satMod val="130%"/>
              </a:schemeClr>
            </a:gs>
            <a:gs pos="100%">
              <a:schemeClr val="phClr">
                <a:tint val="50%"/>
                <a:shade val="100%"/>
                <a:satMod val="350%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%"/>
              <a:satMod val="105%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%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%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%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%">
              <a:schemeClr val="phClr">
                <a:tint val="40%"/>
                <a:satMod val="350%"/>
              </a:schemeClr>
            </a:gs>
            <a:gs pos="40%">
              <a:schemeClr val="phClr">
                <a:tint val="45%"/>
                <a:shade val="99%"/>
                <a:satMod val="350%"/>
              </a:schemeClr>
            </a:gs>
            <a:gs pos="100%">
              <a:schemeClr val="phClr">
                <a:shade val="20%"/>
                <a:satMod val="255%"/>
              </a:schemeClr>
            </a:gs>
          </a:gsLst>
          <a:path path="circle">
            <a:fillToRect l="50%" t="-80%" r="50%" b="180%"/>
          </a:path>
        </a:gradFill>
        <a:gradFill rotWithShape="1">
          <a:gsLst>
            <a:gs pos="0%">
              <a:schemeClr val="phClr">
                <a:tint val="80%"/>
                <a:satMod val="300%"/>
              </a:schemeClr>
            </a:gs>
            <a:gs pos="100%">
              <a:schemeClr val="phClr">
                <a:shade val="30%"/>
                <a:satMod val="200%"/>
              </a:schemeClr>
            </a:gs>
          </a:gsLst>
          <a:path path="circle">
            <a:fillToRect l="50%" t="50%" r="50%" b="50%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:a="http://schemas.openxmlformats.org/drawingml/2006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:a="http://schemas.openxmlformats.org/drawingml/2006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25" zoomScaleNormal="100">
      <selection activeCell="AO10" sqref="AO10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 t="s">
        <v>1</v>
      </c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</row>
    <row r="2" ht="15.75" customHeight="1" spans="1:4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ht="15.75" customHeight="1" spans="1:4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7">
        <f>IF(COUNTIF(AJ13:AK19,"ONSET"),"SEE DTR FOR ONSET HOURS",0)</f>
        <v>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ht="15.75" customHeight="1" spans="1:4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9" t="s">
        <v>2</v>
      </c>
      <c r="AC4" s="9"/>
      <c r="AD4" s="9"/>
      <c r="AE4" s="9"/>
      <c r="AF4" s="9"/>
      <c r="AG4" s="1"/>
      <c r="AH4" s="10"/>
      <c r="AI4" s="10"/>
      <c r="AJ4" s="10"/>
      <c r="AK4" s="10"/>
      <c r="AL4" s="10"/>
      <c r="AM4" s="10"/>
      <c r="AN4" s="10"/>
    </row>
    <row r="5" ht="15.75" customHeight="1" spans="1:40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ht="17" customHeight="1" spans="1:40" x14ac:dyDescent="0.25">
      <c r="A6" s="12" t="s">
        <v>3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2" t="s">
        <v>4</v>
      </c>
      <c r="N6" s="12"/>
      <c r="O6" s="12"/>
      <c r="P6" s="12"/>
      <c r="Q6" s="14"/>
      <c r="R6" s="14"/>
      <c r="S6" s="14"/>
      <c r="T6" s="14"/>
      <c r="U6" s="14"/>
      <c r="V6" s="14"/>
      <c r="W6" s="14"/>
      <c r="X6" s="14"/>
      <c r="Y6" s="14"/>
      <c r="Z6" s="12" t="s">
        <v>5</v>
      </c>
      <c r="AA6" s="12"/>
      <c r="AB6" s="12"/>
      <c r="AC6" s="15"/>
      <c r="AD6" s="15"/>
      <c r="AE6" s="15"/>
      <c r="AF6" s="12" t="s">
        <v>6</v>
      </c>
      <c r="AG6" s="12"/>
      <c r="AH6" s="12"/>
      <c r="AI6" s="12"/>
      <c r="AJ6" s="16"/>
      <c r="AK6" s="16"/>
      <c r="AL6" s="16"/>
      <c r="AM6" s="16"/>
      <c r="AN6" s="16"/>
    </row>
    <row r="7" ht="23" customHeight="1" spans="1:40" x14ac:dyDescent="0.25">
      <c r="A7" s="17" t="s">
        <v>7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9"/>
      <c r="AG7" s="20" t="s">
        <v>8</v>
      </c>
      <c r="AH7" s="20"/>
      <c r="AI7" s="20"/>
      <c r="AJ7" s="20" t="e">
        <f>#REF!</f>
        <v>#REF!</v>
      </c>
      <c r="AK7" s="21"/>
      <c r="AL7" s="22" t="s">
        <v>9</v>
      </c>
      <c r="AM7" s="22"/>
      <c r="AN7" s="22"/>
    </row>
    <row r="8" ht="17" customHeight="1" spans="1:40" x14ac:dyDescent="0.25">
      <c r="A8" s="17" t="s">
        <v>10</v>
      </c>
      <c r="B8" s="17"/>
      <c r="C8" s="17"/>
      <c r="D8" s="22" t="e">
        <f>#REF!</f>
        <v>#REF!</v>
      </c>
      <c r="E8" s="22"/>
      <c r="F8" s="22"/>
      <c r="G8" s="22"/>
      <c r="H8" s="22"/>
      <c r="I8" s="22"/>
      <c r="J8" s="22"/>
      <c r="K8" s="22"/>
      <c r="L8" s="22"/>
      <c r="M8" s="23"/>
      <c r="N8" s="22" t="s">
        <v>11</v>
      </c>
      <c r="O8" s="22"/>
      <c r="P8" s="17"/>
      <c r="Q8" s="24" t="s">
        <v>12</v>
      </c>
      <c r="R8" s="24"/>
      <c r="S8" s="22" t="s">
        <v>13</v>
      </c>
      <c r="T8" s="22"/>
      <c r="U8" s="23" t="s">
        <v>14</v>
      </c>
      <c r="V8" s="23"/>
      <c r="W8" s="23"/>
      <c r="X8" s="23"/>
      <c r="Y8" s="23"/>
      <c r="Z8" s="22" t="s">
        <v>15</v>
      </c>
      <c r="AA8" s="22"/>
      <c r="AB8" s="22"/>
      <c r="AC8" s="22"/>
      <c r="AD8" s="22"/>
      <c r="AE8" s="22"/>
      <c r="AF8" s="19"/>
      <c r="AG8" s="20" t="s">
        <v>16</v>
      </c>
      <c r="AH8" s="20"/>
      <c r="AI8" s="20"/>
      <c r="AJ8" s="20" t="e">
        <f>#REF!</f>
        <v>#REF!</v>
      </c>
      <c r="AK8" s="21"/>
      <c r="AL8" s="22" t="s">
        <v>17</v>
      </c>
      <c r="AM8" s="22"/>
      <c r="AN8" s="22"/>
    </row>
    <row r="9" ht="27.75" customHeight="1" spans="1:40" x14ac:dyDescent="0.25">
      <c r="A9" s="24" t="s">
        <v>18</v>
      </c>
      <c r="B9" s="24"/>
      <c r="C9" s="25" t="s">
        <v>19</v>
      </c>
      <c r="D9" s="25"/>
      <c r="E9" s="25"/>
      <c r="F9" s="26"/>
      <c r="G9" s="26"/>
      <c r="H9" s="26"/>
      <c r="I9" s="24" t="s">
        <v>20</v>
      </c>
      <c r="J9" s="24"/>
      <c r="K9" s="26"/>
      <c r="L9" s="26"/>
      <c r="M9" s="26"/>
      <c r="N9" s="24" t="s">
        <v>21</v>
      </c>
      <c r="O9" s="24"/>
      <c r="P9" s="26"/>
      <c r="Q9" s="26"/>
      <c r="R9" s="26"/>
      <c r="S9" s="24" t="s">
        <v>22</v>
      </c>
      <c r="T9" s="24"/>
      <c r="U9" s="24" t="s">
        <v>23</v>
      </c>
      <c r="V9" s="24"/>
      <c r="W9" s="24"/>
      <c r="X9" s="24"/>
      <c r="Y9" s="27" t="s">
        <v>24</v>
      </c>
      <c r="Z9" s="28"/>
      <c r="AA9" s="29"/>
      <c r="AB9" s="29"/>
      <c r="AC9" s="22" t="s">
        <v>25</v>
      </c>
      <c r="AD9" s="27" t="s">
        <v>26</v>
      </c>
      <c r="AE9" s="27"/>
      <c r="AF9" s="29"/>
      <c r="AG9" s="29"/>
      <c r="AH9" s="22" t="s">
        <v>25</v>
      </c>
      <c r="AI9" s="27" t="s">
        <v>27</v>
      </c>
      <c r="AJ9" s="27"/>
      <c r="AK9" s="29"/>
      <c r="AL9" s="29"/>
      <c r="AM9" s="22" t="s">
        <v>25</v>
      </c>
      <c r="AN9" s="24"/>
    </row>
    <row r="10" ht="17" customHeight="1" spans="1:40" x14ac:dyDescent="0.25">
      <c r="A10" s="22" t="s">
        <v>28</v>
      </c>
      <c r="B10" s="22"/>
      <c r="C10" s="30"/>
      <c r="D10" s="30"/>
      <c r="E10" s="30"/>
      <c r="F10" s="30"/>
      <c r="G10" s="30"/>
      <c r="H10" s="30"/>
      <c r="I10" s="30"/>
      <c r="J10" s="30"/>
      <c r="K10" s="17" t="s">
        <v>29</v>
      </c>
      <c r="L10" s="17"/>
      <c r="M10" s="30"/>
      <c r="N10" s="30"/>
      <c r="O10" s="30"/>
      <c r="P10" s="30"/>
      <c r="Q10" s="30"/>
      <c r="R10" s="30"/>
      <c r="S10" s="17" t="s">
        <v>30</v>
      </c>
      <c r="T10" s="17"/>
      <c r="U10" s="15"/>
      <c r="V10" s="15"/>
      <c r="W10" s="15"/>
      <c r="X10" s="15"/>
      <c r="Y10" s="15"/>
      <c r="Z10" s="17" t="s">
        <v>31</v>
      </c>
      <c r="AA10" s="17"/>
      <c r="AB10" s="15"/>
      <c r="AC10" s="15"/>
      <c r="AD10" s="15"/>
      <c r="AE10" s="15"/>
      <c r="AF10" s="15"/>
      <c r="AG10" s="15"/>
      <c r="AH10" s="17" t="s">
        <v>32</v>
      </c>
      <c r="AI10" s="17"/>
      <c r="AJ10" s="17"/>
      <c r="AK10" s="17"/>
      <c r="AL10" s="17"/>
      <c r="AM10" s="17"/>
      <c r="AN10" s="17"/>
    </row>
    <row r="11" ht="14" customHeight="1" spans="1:40" x14ac:dyDescent="0.25">
      <c r="A11" s="17" t="s">
        <v>33</v>
      </c>
      <c r="B11" s="17"/>
      <c r="C11" s="17" t="s">
        <v>34</v>
      </c>
      <c r="D11" s="31"/>
      <c r="E11" s="17" t="s">
        <v>35</v>
      </c>
      <c r="F11" s="17"/>
      <c r="G11" s="17" t="s">
        <v>36</v>
      </c>
      <c r="H11" s="17"/>
      <c r="I11" s="17" t="s">
        <v>37</v>
      </c>
      <c r="J11" s="17"/>
      <c r="K11" s="17" t="s">
        <v>38</v>
      </c>
      <c r="L11" s="17"/>
      <c r="M11" s="17" t="s">
        <v>37</v>
      </c>
      <c r="N11" s="17"/>
      <c r="O11" s="17" t="s">
        <v>39</v>
      </c>
      <c r="P11" s="17"/>
      <c r="Q11" s="17" t="s">
        <v>40</v>
      </c>
      <c r="R11" s="17"/>
      <c r="S11" s="17" t="s">
        <v>41</v>
      </c>
      <c r="T11" s="17"/>
      <c r="U11" s="17" t="s">
        <v>42</v>
      </c>
      <c r="V11" s="17"/>
      <c r="W11" s="22" t="s">
        <v>43</v>
      </c>
      <c r="X11" s="22"/>
      <c r="Y11" s="17" t="s">
        <v>44</v>
      </c>
      <c r="Z11" s="17"/>
      <c r="AA11" s="17" t="s">
        <v>45</v>
      </c>
      <c r="AB11" s="17"/>
      <c r="AC11" s="17" t="s">
        <v>46</v>
      </c>
      <c r="AD11" s="17"/>
      <c r="AE11" s="17" t="s">
        <v>47</v>
      </c>
      <c r="AF11" s="17"/>
      <c r="AG11" s="22" t="s">
        <v>48</v>
      </c>
      <c r="AH11" s="22"/>
      <c r="AI11" s="22"/>
      <c r="AJ11" s="17" t="s">
        <v>49</v>
      </c>
      <c r="AK11" s="17"/>
      <c r="AL11" s="22" t="s">
        <v>50</v>
      </c>
      <c r="AM11" s="22"/>
      <c r="AN11" s="22"/>
    </row>
    <row r="12" ht="14" customHeight="1" spans="1:40" x14ac:dyDescent="0.25">
      <c r="A12" s="17"/>
      <c r="B12" s="17"/>
      <c r="C12" s="31"/>
      <c r="D12" s="31"/>
      <c r="E12" s="17" t="s">
        <v>51</v>
      </c>
      <c r="F12" s="17"/>
      <c r="G12" s="17" t="s">
        <v>52</v>
      </c>
      <c r="H12" s="17"/>
      <c r="I12" s="17" t="s">
        <v>51</v>
      </c>
      <c r="J12" s="17"/>
      <c r="K12" s="17" t="s">
        <v>53</v>
      </c>
      <c r="L12" s="17"/>
      <c r="M12" s="17" t="s">
        <v>51</v>
      </c>
      <c r="N12" s="17"/>
      <c r="O12" s="17" t="s">
        <v>53</v>
      </c>
      <c r="P12" s="17"/>
      <c r="Q12" s="17" t="s">
        <v>52</v>
      </c>
      <c r="R12" s="17"/>
      <c r="S12" s="17" t="s">
        <v>53</v>
      </c>
      <c r="T12" s="17"/>
      <c r="U12" s="17" t="s">
        <v>54</v>
      </c>
      <c r="V12" s="17"/>
      <c r="W12" s="22"/>
      <c r="X12" s="22"/>
      <c r="Y12" s="17"/>
      <c r="Z12" s="17"/>
      <c r="AA12" s="17"/>
      <c r="AB12" s="17"/>
      <c r="AC12" s="17"/>
      <c r="AD12" s="17"/>
      <c r="AE12" s="17"/>
      <c r="AF12" s="17"/>
      <c r="AG12" s="22"/>
      <c r="AH12" s="22"/>
      <c r="AI12" s="22"/>
      <c r="AJ12" s="17"/>
      <c r="AK12" s="17"/>
      <c r="AL12" s="22" t="s">
        <v>55</v>
      </c>
      <c r="AM12" s="22"/>
      <c r="AN12" s="22"/>
    </row>
    <row r="13" ht="23" customHeight="1" spans="1:40" x14ac:dyDescent="0.25">
      <c r="A13" s="17" t="s">
        <v>56</v>
      </c>
      <c r="B13" s="17"/>
      <c r="C13" s="32"/>
      <c r="D13" s="32"/>
      <c r="E13" s="33"/>
      <c r="F13" s="33"/>
      <c r="G13" s="33">
        <f t="shared" ref="G13:G19" si="0">IF(U13&gt;0,7,0)</f>
        <v>0</v>
      </c>
      <c r="H13" s="33"/>
      <c r="I13" s="34"/>
      <c r="J13" s="34"/>
      <c r="K13" s="35">
        <f t="shared" ref="K13:K19" si="1">IF(U13&gt;4,0.5,0)</f>
        <v>0</v>
      </c>
      <c r="L13" s="35"/>
      <c r="M13" s="34"/>
      <c r="N13" s="34"/>
      <c r="O13" s="34"/>
      <c r="P13" s="34"/>
      <c r="Q13" s="33">
        <f t="shared" ref="Q13:Q19" si="2">IF(U13&lt;=4,SUM(G13+U13),SUM(G13+U13+0.3))</f>
        <v>0</v>
      </c>
      <c r="R13" s="34"/>
      <c r="S13" s="36"/>
      <c r="T13" s="36"/>
      <c r="U13" s="37"/>
      <c r="V13" s="37"/>
      <c r="W13" s="17"/>
      <c r="X13" s="17"/>
      <c r="Y13" s="17"/>
      <c r="Z13" s="17"/>
      <c r="AA13" s="17">
        <f>IF(U13&lt;=8,U13,8)</f>
        <v>0</v>
      </c>
      <c r="AB13" s="17"/>
      <c r="AC13" s="17">
        <f>IF(U13&gt;8,U13-8,0)</f>
        <v>0</v>
      </c>
      <c r="AD13" s="17"/>
      <c r="AE13" s="36"/>
      <c r="AF13" s="36"/>
      <c r="AG13" s="15"/>
      <c r="AH13" s="15"/>
      <c r="AI13" s="15"/>
      <c r="AJ13" s="38">
        <f t="shared" ref="AJ13:AJ19" si="3">IF(ISNUMBER(SEARCH("4014",AE13)),"ONSET",IF(ISNUMBER(SEARCH("4013",AE13)),"ONSET",IF(ISNUMBER(SEARCH("4012",AE13)),"ONSET",IF(ISNUMBER(SEARCH("2312.2",AE13)),"ONSET",0))))</f>
        <v>0</v>
      </c>
      <c r="AK13" s="38"/>
      <c r="AL13" s="15"/>
      <c r="AM13" s="15"/>
      <c r="AN13" s="15"/>
    </row>
    <row r="14" ht="23" customHeight="1" spans="1:40" x14ac:dyDescent="0.25">
      <c r="A14" s="34" t="s">
        <v>57</v>
      </c>
      <c r="B14" s="34"/>
      <c r="C14" s="32"/>
      <c r="D14" s="32"/>
      <c r="E14" s="33"/>
      <c r="F14" s="33"/>
      <c r="G14" s="33">
        <f t="shared" si="0"/>
        <v>0</v>
      </c>
      <c r="H14" s="33"/>
      <c r="I14" s="39"/>
      <c r="J14" s="39"/>
      <c r="K14" s="40">
        <f t="shared" si="1"/>
        <v>0</v>
      </c>
      <c r="L14" s="40"/>
      <c r="M14" s="34"/>
      <c r="N14" s="34"/>
      <c r="O14" s="34"/>
      <c r="P14" s="34"/>
      <c r="Q14" s="33">
        <f t="shared" si="2"/>
        <v>0</v>
      </c>
      <c r="R14" s="34"/>
      <c r="S14" s="36"/>
      <c r="T14" s="36"/>
      <c r="U14" s="41"/>
      <c r="V14" s="41"/>
      <c r="W14" s="17">
        <f>IF(U14&lt;=8,U14,8)</f>
        <v>0</v>
      </c>
      <c r="X14" s="17"/>
      <c r="Y14" s="17">
        <f>IF(U14&lt;=12,U14-W14,4)</f>
        <v>0</v>
      </c>
      <c r="Z14" s="17"/>
      <c r="AA14" s="17">
        <f>IF(U14&gt;12,U14-12,0)</f>
        <v>0</v>
      </c>
      <c r="AB14" s="17"/>
      <c r="AC14" s="17">
        <f>IF(U14&gt;16,U14-16,0)</f>
        <v>0</v>
      </c>
      <c r="AD14" s="17"/>
      <c r="AE14" s="36"/>
      <c r="AF14" s="36"/>
      <c r="AG14" s="15"/>
      <c r="AH14" s="15"/>
      <c r="AI14" s="15"/>
      <c r="AJ14" s="38">
        <f t="shared" si="3"/>
        <v>0</v>
      </c>
      <c r="AK14" s="38"/>
      <c r="AL14" s="15"/>
      <c r="AM14" s="15"/>
      <c r="AN14" s="15"/>
    </row>
    <row r="15" ht="23" customHeight="1" spans="1:40" x14ac:dyDescent="0.25">
      <c r="A15" s="17" t="s">
        <v>58</v>
      </c>
      <c r="B15" s="17"/>
      <c r="C15" s="32"/>
      <c r="D15" s="32"/>
      <c r="E15" s="33"/>
      <c r="F15" s="33"/>
      <c r="G15" s="33">
        <f t="shared" si="0"/>
        <v>0</v>
      </c>
      <c r="H15" s="33"/>
      <c r="I15" s="36"/>
      <c r="J15" s="36"/>
      <c r="K15" s="40">
        <f t="shared" si="1"/>
        <v>0</v>
      </c>
      <c r="L15" s="40"/>
      <c r="M15" s="36"/>
      <c r="N15" s="36"/>
      <c r="O15" s="36"/>
      <c r="P15" s="36"/>
      <c r="Q15" s="33">
        <f t="shared" si="2"/>
        <v>0</v>
      </c>
      <c r="R15" s="34"/>
      <c r="S15" s="36"/>
      <c r="T15" s="36"/>
      <c r="U15" s="41"/>
      <c r="V15" s="41"/>
      <c r="W15" s="17">
        <f>IF(U15&lt;=8,U15,8)</f>
        <v>0</v>
      </c>
      <c r="X15" s="17"/>
      <c r="Y15" s="17">
        <f>IF(U15&lt;=12,U15-W15,4)</f>
        <v>0</v>
      </c>
      <c r="Z15" s="17"/>
      <c r="AA15" s="17">
        <f>IF(U15&gt;12,U15-12,0)</f>
        <v>0</v>
      </c>
      <c r="AB15" s="17"/>
      <c r="AC15" s="17">
        <f>IF(U15&gt;16,U15-16,0)</f>
        <v>0</v>
      </c>
      <c r="AD15" s="17"/>
      <c r="AE15" s="36"/>
      <c r="AF15" s="36"/>
      <c r="AG15" s="15"/>
      <c r="AH15" s="15"/>
      <c r="AI15" s="15"/>
      <c r="AJ15" s="38">
        <f t="shared" si="3"/>
        <v>0</v>
      </c>
      <c r="AK15" s="38"/>
      <c r="AL15" s="15"/>
      <c r="AM15" s="15"/>
      <c r="AN15" s="15"/>
    </row>
    <row r="16" ht="23" customHeight="1" spans="1:40" x14ac:dyDescent="0.25">
      <c r="A16" s="17" t="s">
        <v>59</v>
      </c>
      <c r="B16" s="17"/>
      <c r="C16" s="32"/>
      <c r="D16" s="32"/>
      <c r="E16" s="33"/>
      <c r="F16" s="33"/>
      <c r="G16" s="33">
        <f t="shared" si="0"/>
        <v>0</v>
      </c>
      <c r="H16" s="33"/>
      <c r="I16" s="36"/>
      <c r="J16" s="36"/>
      <c r="K16" s="40">
        <f t="shared" si="1"/>
        <v>0</v>
      </c>
      <c r="L16" s="40"/>
      <c r="M16" s="34"/>
      <c r="N16" s="34"/>
      <c r="O16" s="34"/>
      <c r="P16" s="34"/>
      <c r="Q16" s="33">
        <f t="shared" si="2"/>
        <v>0</v>
      </c>
      <c r="R16" s="34"/>
      <c r="S16" s="36"/>
      <c r="T16" s="36"/>
      <c r="U16" s="41"/>
      <c r="V16" s="41"/>
      <c r="W16" s="17">
        <f>IF(U16&lt;=8,U16,8)</f>
        <v>0</v>
      </c>
      <c r="X16" s="17"/>
      <c r="Y16" s="17">
        <f>IF(U16&lt;=12,U16-W16,4)</f>
        <v>0</v>
      </c>
      <c r="Z16" s="17"/>
      <c r="AA16" s="17">
        <f>IF(U16&gt;12,U16-12,0)</f>
        <v>0</v>
      </c>
      <c r="AB16" s="17"/>
      <c r="AC16" s="17">
        <f>IF(U16&gt;16,U16-16,0)</f>
        <v>0</v>
      </c>
      <c r="AD16" s="17"/>
      <c r="AE16" s="36"/>
      <c r="AF16" s="36"/>
      <c r="AG16" s="15"/>
      <c r="AH16" s="15"/>
      <c r="AI16" s="15"/>
      <c r="AJ16" s="38">
        <f t="shared" si="3"/>
        <v>0</v>
      </c>
      <c r="AK16" s="38"/>
      <c r="AL16" s="15"/>
      <c r="AM16" s="15"/>
      <c r="AN16" s="15"/>
    </row>
    <row r="17" ht="23" customHeight="1" spans="1:40" x14ac:dyDescent="0.25">
      <c r="A17" s="17" t="s">
        <v>60</v>
      </c>
      <c r="B17" s="17"/>
      <c r="C17" s="32"/>
      <c r="D17" s="32"/>
      <c r="E17" s="33"/>
      <c r="F17" s="33"/>
      <c r="G17" s="33">
        <f t="shared" si="0"/>
        <v>0</v>
      </c>
      <c r="H17" s="33"/>
      <c r="I17" s="42"/>
      <c r="J17" s="42"/>
      <c r="K17" s="40">
        <f t="shared" si="1"/>
        <v>0</v>
      </c>
      <c r="L17" s="40"/>
      <c r="M17" s="34"/>
      <c r="N17" s="34"/>
      <c r="O17" s="43"/>
      <c r="P17" s="43"/>
      <c r="Q17" s="33">
        <f t="shared" si="2"/>
        <v>0</v>
      </c>
      <c r="R17" s="34"/>
      <c r="S17" s="36"/>
      <c r="T17" s="36"/>
      <c r="U17" s="41"/>
      <c r="V17" s="41"/>
      <c r="W17" s="17">
        <f>IF(U17&lt;=8,U17,8)</f>
        <v>0</v>
      </c>
      <c r="X17" s="17"/>
      <c r="Y17" s="17">
        <f>IF(U17&lt;=12,U17-W17,4)</f>
        <v>0</v>
      </c>
      <c r="Z17" s="17"/>
      <c r="AA17" s="17">
        <f>IF(U17&gt;12,U17-12,0)</f>
        <v>0</v>
      </c>
      <c r="AB17" s="17"/>
      <c r="AC17" s="17">
        <f>IF(U17&gt;16,U17-16,0)</f>
        <v>0</v>
      </c>
      <c r="AD17" s="17"/>
      <c r="AE17" s="36"/>
      <c r="AF17" s="36"/>
      <c r="AG17" s="15"/>
      <c r="AH17" s="15"/>
      <c r="AI17" s="15"/>
      <c r="AJ17" s="38">
        <f t="shared" si="3"/>
        <v>0</v>
      </c>
      <c r="AK17" s="38"/>
      <c r="AL17" s="15"/>
      <c r="AM17" s="15"/>
      <c r="AN17" s="15"/>
    </row>
    <row r="18" ht="23" customHeight="1" spans="1:40" x14ac:dyDescent="0.25">
      <c r="A18" s="17" t="s">
        <v>61</v>
      </c>
      <c r="B18" s="17"/>
      <c r="C18" s="32"/>
      <c r="D18" s="32"/>
      <c r="E18" s="33"/>
      <c r="F18" s="33"/>
      <c r="G18" s="33">
        <f t="shared" si="0"/>
        <v>0</v>
      </c>
      <c r="H18" s="33"/>
      <c r="I18" s="33"/>
      <c r="J18" s="33"/>
      <c r="K18" s="40">
        <f t="shared" si="1"/>
        <v>0</v>
      </c>
      <c r="L18" s="40"/>
      <c r="M18" s="34"/>
      <c r="N18" s="34"/>
      <c r="O18" s="34"/>
      <c r="P18" s="34"/>
      <c r="Q18" s="33">
        <f t="shared" si="2"/>
        <v>0</v>
      </c>
      <c r="R18" s="34"/>
      <c r="S18" s="36"/>
      <c r="T18" s="36"/>
      <c r="U18" s="41"/>
      <c r="V18" s="41"/>
      <c r="W18" s="17">
        <f>IF(U18&lt;=8,U18,8)</f>
        <v>0</v>
      </c>
      <c r="X18" s="17"/>
      <c r="Y18" s="17">
        <f>IF(U18&lt;=12,U18-W18,4)</f>
        <v>0</v>
      </c>
      <c r="Z18" s="17"/>
      <c r="AA18" s="17">
        <f>IF(U18&gt;12,U18-12,0)</f>
        <v>0</v>
      </c>
      <c r="AB18" s="17"/>
      <c r="AC18" s="17">
        <f>IF(U18&gt;16,U18-16,0)</f>
        <v>0</v>
      </c>
      <c r="AD18" s="17"/>
      <c r="AE18" s="36"/>
      <c r="AF18" s="36"/>
      <c r="AG18" s="15"/>
      <c r="AH18" s="15"/>
      <c r="AI18" s="15"/>
      <c r="AJ18" s="38">
        <f t="shared" si="3"/>
        <v>0</v>
      </c>
      <c r="AK18" s="38"/>
      <c r="AL18" s="15"/>
      <c r="AM18" s="15"/>
      <c r="AN18" s="15"/>
    </row>
    <row r="19" ht="23" customHeight="1" spans="1:40" x14ac:dyDescent="0.25">
      <c r="A19" s="17" t="s">
        <v>62</v>
      </c>
      <c r="B19" s="17"/>
      <c r="C19" s="32"/>
      <c r="D19" s="32"/>
      <c r="E19" s="33"/>
      <c r="F19" s="33"/>
      <c r="G19" s="33">
        <f t="shared" si="0"/>
        <v>0</v>
      </c>
      <c r="H19" s="33"/>
      <c r="I19" s="33"/>
      <c r="J19" s="33"/>
      <c r="K19" s="35">
        <f t="shared" si="1"/>
        <v>0</v>
      </c>
      <c r="L19" s="35"/>
      <c r="M19" s="34"/>
      <c r="N19" s="34"/>
      <c r="O19" s="34"/>
      <c r="P19" s="34"/>
      <c r="Q19" s="33">
        <f t="shared" si="2"/>
        <v>0</v>
      </c>
      <c r="R19" s="34"/>
      <c r="S19" s="36"/>
      <c r="T19" s="36"/>
      <c r="U19" s="37"/>
      <c r="V19" s="37"/>
      <c r="W19" s="17"/>
      <c r="X19" s="17"/>
      <c r="Y19" s="17">
        <f>IF(U19&lt;=8,U19,8)</f>
        <v>0</v>
      </c>
      <c r="Z19" s="17"/>
      <c r="AA19" s="17">
        <f>IF(U19&lt;=12,U19-Y19,4)</f>
        <v>0</v>
      </c>
      <c r="AB19" s="17"/>
      <c r="AC19" s="17">
        <f>IF(U19&gt;12,U19-12,0)</f>
        <v>0</v>
      </c>
      <c r="AD19" s="17"/>
      <c r="AE19" s="36"/>
      <c r="AF19" s="36"/>
      <c r="AG19" s="15"/>
      <c r="AH19" s="15"/>
      <c r="AI19" s="15"/>
      <c r="AJ19" s="38">
        <f t="shared" si="3"/>
        <v>0</v>
      </c>
      <c r="AK19" s="38"/>
      <c r="AL19" s="15"/>
      <c r="AM19" s="15"/>
      <c r="AN19" s="15"/>
    </row>
    <row r="20" ht="11" customHeight="1" spans="1:40" x14ac:dyDescent="0.25">
      <c r="A20" s="44" t="s">
        <v>63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5"/>
      <c r="N20" s="45"/>
      <c r="O20" s="46" t="s">
        <v>64</v>
      </c>
      <c r="P20" s="46"/>
      <c r="Q20" s="46"/>
      <c r="R20" s="46"/>
      <c r="S20" s="46"/>
      <c r="T20" s="46"/>
      <c r="U20" s="46"/>
      <c r="V20" s="46"/>
      <c r="W20" s="17">
        <f>SUM(W13:X19)</f>
        <v>0</v>
      </c>
      <c r="X20" s="17"/>
      <c r="Y20" s="17">
        <f>SUM(Y13:Z19)</f>
        <v>0</v>
      </c>
      <c r="Z20" s="17"/>
      <c r="AA20" s="17">
        <f>SUM(AA13:AB19)</f>
        <v>0</v>
      </c>
      <c r="AB20" s="17"/>
      <c r="AC20" s="17">
        <f>SUM(AC13:AD19)</f>
        <v>0</v>
      </c>
      <c r="AD20" s="17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  <row r="21" ht="11" customHeight="1" spans="1:40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5"/>
      <c r="N21" s="45"/>
      <c r="O21" s="46"/>
      <c r="P21" s="46"/>
      <c r="Q21" s="46"/>
      <c r="R21" s="46"/>
      <c r="S21" s="46"/>
      <c r="T21" s="46"/>
      <c r="U21" s="46"/>
      <c r="V21" s="46"/>
      <c r="W21" s="17"/>
      <c r="X21" s="17"/>
      <c r="Y21" s="17"/>
      <c r="Z21" s="17"/>
      <c r="AA21" s="17"/>
      <c r="AB21" s="17"/>
      <c r="AC21" s="17"/>
      <c r="AD21" s="17"/>
      <c r="AE21" s="15"/>
      <c r="AF21" s="15"/>
      <c r="AG21" s="15"/>
      <c r="AH21" s="15"/>
      <c r="AI21" s="15"/>
      <c r="AJ21" s="15"/>
      <c r="AK21" s="15"/>
      <c r="AL21" s="15"/>
      <c r="AM21" s="15"/>
      <c r="AN21" s="15"/>
    </row>
    <row r="22" ht="11" customHeight="1" spans="1:40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5"/>
      <c r="N22" s="45"/>
      <c r="O22" s="47" t="s">
        <v>65</v>
      </c>
      <c r="P22" s="47"/>
      <c r="Q22" s="47"/>
      <c r="R22" s="47"/>
      <c r="S22" s="47"/>
      <c r="T22" s="47"/>
      <c r="U22" s="47"/>
      <c r="V22" s="47"/>
      <c r="W22" s="17">
        <f>SUM(W20)</f>
        <v>0</v>
      </c>
      <c r="X22" s="17"/>
      <c r="Y22" s="17">
        <f>SUM(Y20)*1.5</f>
        <v>0</v>
      </c>
      <c r="Z22" s="17"/>
      <c r="AA22" s="17">
        <f>SUM(AA20)*2</f>
        <v>0</v>
      </c>
      <c r="AB22" s="17"/>
      <c r="AC22" s="17">
        <f>SUM(AC20)*3</f>
        <v>0</v>
      </c>
      <c r="AD22" s="17"/>
      <c r="AE22" s="15"/>
      <c r="AF22" s="15"/>
      <c r="AG22" s="15"/>
      <c r="AH22" s="15"/>
      <c r="AI22" s="15"/>
      <c r="AJ22" s="15"/>
      <c r="AK22" s="15"/>
      <c r="AL22" s="15"/>
      <c r="AM22" s="15"/>
      <c r="AN22" s="15"/>
    </row>
    <row r="23" ht="11" customHeight="1" spans="1:40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5"/>
      <c r="N23" s="45"/>
      <c r="O23" s="47"/>
      <c r="P23" s="47"/>
      <c r="Q23" s="47"/>
      <c r="R23" s="47"/>
      <c r="S23" s="47"/>
      <c r="T23" s="47"/>
      <c r="U23" s="47"/>
      <c r="V23" s="47"/>
      <c r="W23" s="17"/>
      <c r="X23" s="17"/>
      <c r="Y23" s="17"/>
      <c r="Z23" s="17"/>
      <c r="AA23" s="17"/>
      <c r="AB23" s="17"/>
      <c r="AC23" s="17"/>
      <c r="AD23" s="17"/>
      <c r="AE23" s="15"/>
      <c r="AF23" s="15"/>
      <c r="AG23" s="15"/>
      <c r="AH23" s="15"/>
      <c r="AI23" s="15"/>
      <c r="AJ23" s="15"/>
      <c r="AK23" s="15"/>
      <c r="AL23" s="15"/>
      <c r="AM23" s="15"/>
      <c r="AN23" s="15"/>
    </row>
    <row r="24" ht="14" customHeight="1" spans="1:40" x14ac:dyDescent="0.25">
      <c r="A24" s="48" t="s">
        <v>66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 t="s">
        <v>67</v>
      </c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 t="s">
        <v>68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ht="14" customHeight="1" spans="1:40" x14ac:dyDescent="0.25">
      <c r="A25" s="48" t="s">
        <v>69</v>
      </c>
      <c r="B25" s="48"/>
      <c r="C25" s="48"/>
      <c r="D25" s="48" t="s">
        <v>70</v>
      </c>
      <c r="E25" s="48"/>
      <c r="F25" s="48"/>
      <c r="G25" s="48" t="s">
        <v>71</v>
      </c>
      <c r="H25" s="48"/>
      <c r="I25" s="48"/>
      <c r="J25" s="48" t="s">
        <v>72</v>
      </c>
      <c r="K25" s="48"/>
      <c r="L25" s="48"/>
      <c r="M25" s="50" t="s">
        <v>73</v>
      </c>
      <c r="N25" s="50"/>
      <c r="O25" s="50"/>
      <c r="P25" s="50" t="s">
        <v>74</v>
      </c>
      <c r="Q25" s="50"/>
      <c r="R25" s="50"/>
      <c r="S25" s="50" t="s">
        <v>75</v>
      </c>
      <c r="T25" s="50"/>
      <c r="U25" s="50"/>
      <c r="V25" s="50"/>
      <c r="W25" s="50"/>
      <c r="X25" s="50"/>
      <c r="Y25" s="50"/>
      <c r="Z25" s="50" t="s">
        <v>73</v>
      </c>
      <c r="AA25" s="50"/>
      <c r="AB25" s="50"/>
      <c r="AC25" s="50"/>
      <c r="AD25" s="50" t="s">
        <v>74</v>
      </c>
      <c r="AE25" s="50"/>
      <c r="AF25" s="50"/>
      <c r="AG25" s="50"/>
      <c r="AH25" s="50" t="s">
        <v>75</v>
      </c>
      <c r="AI25" s="50"/>
      <c r="AJ25" s="50"/>
      <c r="AK25" s="50"/>
      <c r="AL25" s="50"/>
      <c r="AM25" s="50"/>
      <c r="AN25" s="50"/>
    </row>
    <row r="26" ht="14" customHeight="1" spans="1:40" x14ac:dyDescent="0.25">
      <c r="A26" s="48"/>
      <c r="B26" s="48"/>
      <c r="C26" s="48"/>
      <c r="D26" s="48" t="s">
        <v>54</v>
      </c>
      <c r="E26" s="48"/>
      <c r="F26" s="48"/>
      <c r="G26" s="48"/>
      <c r="H26" s="48"/>
      <c r="I26" s="48"/>
      <c r="J26" s="48"/>
      <c r="K26" s="48"/>
      <c r="L26" s="48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</row>
    <row r="27" ht="17" customHeight="1" spans="1:40" x14ac:dyDescent="0.25">
      <c r="A27" s="15">
        <f>W20</f>
        <v>0</v>
      </c>
      <c r="B27" s="15"/>
      <c r="C27" s="15"/>
      <c r="D27" s="15"/>
      <c r="E27" s="15"/>
      <c r="F27" s="15"/>
      <c r="G27" s="51" t="str">
        <f>C9</f>
        <v>FILE</v>
      </c>
      <c r="H27" s="51"/>
      <c r="I27" s="51"/>
      <c r="J27" s="52" t="e">
        <f>SUM(G27*A27)</f>
        <v>#VALUE!</v>
      </c>
      <c r="K27" s="52"/>
      <c r="L27" s="52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ht="17" customHeight="1" spans="1:40" x14ac:dyDescent="0.25">
      <c r="A28" s="15">
        <f>Y20</f>
        <v>0</v>
      </c>
      <c r="B28" s="15"/>
      <c r="C28" s="15"/>
      <c r="D28" s="15"/>
      <c r="E28" s="15"/>
      <c r="F28" s="15"/>
      <c r="G28" s="51">
        <f>SUM(G27)*1.5</f>
        <v>0</v>
      </c>
      <c r="H28" s="51"/>
      <c r="I28" s="51"/>
      <c r="J28" s="52">
        <f>SUM(G28*A28)</f>
        <v>0</v>
      </c>
      <c r="K28" s="52"/>
      <c r="L28" s="52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ht="17" customHeight="1" spans="1:40" x14ac:dyDescent="0.25">
      <c r="A29" s="15">
        <f>AA20</f>
        <v>0</v>
      </c>
      <c r="B29" s="15"/>
      <c r="C29" s="15"/>
      <c r="D29" s="15"/>
      <c r="E29" s="15"/>
      <c r="F29" s="15"/>
      <c r="G29" s="51">
        <f>SUM(G27)*2</f>
        <v>0</v>
      </c>
      <c r="H29" s="51"/>
      <c r="I29" s="51"/>
      <c r="J29" s="52">
        <f>SUM(G29*A29)</f>
        <v>0</v>
      </c>
      <c r="K29" s="52"/>
      <c r="L29" s="52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ht="17" customHeight="1" spans="1:40" x14ac:dyDescent="0.25">
      <c r="A30" s="15">
        <f>AC20</f>
        <v>0</v>
      </c>
      <c r="B30" s="15"/>
      <c r="C30" s="15"/>
      <c r="D30" s="15"/>
      <c r="E30" s="15"/>
      <c r="F30" s="15"/>
      <c r="G30" s="51">
        <f>SUM(G27)*3</f>
        <v>0</v>
      </c>
      <c r="H30" s="51"/>
      <c r="I30" s="51"/>
      <c r="J30" s="52">
        <f>SUM(G30*A30)</f>
        <v>0</v>
      </c>
      <c r="K30" s="52"/>
      <c r="L30" s="52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ht="17" customHeight="1" spans="1:40" x14ac:dyDescent="0.25">
      <c r="A31" s="15"/>
      <c r="B31" s="15"/>
      <c r="C31" s="15"/>
      <c r="D31" s="15"/>
      <c r="E31" s="15"/>
      <c r="F31" s="15"/>
      <c r="G31" s="51"/>
      <c r="H31" s="51"/>
      <c r="I31" s="51"/>
      <c r="J31" s="52">
        <f>SUM(G31*A31)</f>
        <v>0</v>
      </c>
      <c r="K31" s="52"/>
      <c r="L31" s="52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31" t="s">
        <v>76</v>
      </c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ht="17" customHeight="1" spans="1:40" x14ac:dyDescent="0.25">
      <c r="A32" s="34" t="s">
        <v>77</v>
      </c>
      <c r="B32" s="34"/>
      <c r="C32" s="34"/>
      <c r="D32" s="34"/>
      <c r="E32" s="34"/>
      <c r="F32" s="34"/>
      <c r="G32" s="34"/>
      <c r="H32" s="34"/>
      <c r="I32" s="34"/>
      <c r="J32" s="53" t="e">
        <f>SUM(J27:L31)</f>
        <v>#VALUE!</v>
      </c>
      <c r="K32" s="54"/>
      <c r="L32" s="54"/>
      <c r="M32" s="55" t="s">
        <v>78</v>
      </c>
      <c r="N32" s="55"/>
      <c r="O32" s="55"/>
      <c r="P32" s="15"/>
      <c r="Q32" s="15"/>
      <c r="R32" s="15"/>
      <c r="S32" s="56" t="s">
        <v>79</v>
      </c>
      <c r="T32" s="56"/>
      <c r="U32" s="56"/>
      <c r="V32" s="56"/>
      <c r="W32" s="56"/>
      <c r="X32" s="56"/>
      <c r="Y32" s="56"/>
      <c r="Z32" s="57" t="s">
        <v>80</v>
      </c>
      <c r="AA32" s="57"/>
      <c r="AB32" s="57"/>
      <c r="AC32" s="57" t="s">
        <v>81</v>
      </c>
      <c r="AD32" s="57"/>
      <c r="AE32" s="57"/>
      <c r="AF32" s="57" t="s">
        <v>82</v>
      </c>
      <c r="AG32" s="57"/>
      <c r="AH32" s="57"/>
      <c r="AI32" s="57" t="s">
        <v>83</v>
      </c>
      <c r="AJ32" s="57"/>
      <c r="AK32" s="58"/>
      <c r="AL32" s="57" t="s">
        <v>84</v>
      </c>
      <c r="AM32" s="57"/>
      <c r="AN32" s="57"/>
    </row>
    <row r="33" ht="17" customHeight="1" spans="1:40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54"/>
      <c r="K33" s="54"/>
      <c r="L33" s="54"/>
      <c r="M33" s="55"/>
      <c r="N33" s="55"/>
      <c r="O33" s="55"/>
      <c r="P33" s="15"/>
      <c r="Q33" s="15"/>
      <c r="R33" s="15"/>
      <c r="S33" s="56"/>
      <c r="T33" s="56"/>
      <c r="U33" s="56"/>
      <c r="V33" s="56"/>
      <c r="W33" s="56"/>
      <c r="X33" s="56"/>
      <c r="Y33" s="56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58"/>
      <c r="AL33" s="15"/>
      <c r="AM33" s="15"/>
      <c r="AN33" s="15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conditionalFormatting sqref="AE13:AF19">
    <cfRule type="containsText" dxfId="4" priority="1">
      <formula>NOT(ISERROR(SEARCH("4002",AE13)))</formula>
    </cfRule>
    <cfRule type="containsText" dxfId="5" priority="2">
      <formula>NOT(ISERROR(SEARCH("4003",AE13)))</formula>
    </cfRule>
    <cfRule type="containsText" dxfId="6" priority="3">
      <formula>NOT(ISERROR(SEARCH("4001",AE13)))</formula>
    </cfRule>
    <cfRule type="containsText" dxfId="7" priority="4">
      <formula>NOT(ISERROR(SEARCH("4002",AE13)))</formula>
    </cfRule>
  </conditionalFormatting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25" zoomScaleNormal="100">
      <selection activeCell="AO10" sqref="AO10"/>
    </sheetView>
  </sheetViews>
  <sheetFormatPr defaultRowHeight="16" outlineLevelRow="0" outlineLevelCol="0" x14ac:dyDescent="0.25" defaultColWidth="11" customHeight="1"/>
  <cols>
    <col min="1" max="16" width="3" style="1" customWidth="1"/>
    <col min="17" max="18" width="3.5" style="1" customWidth="1"/>
    <col min="19" max="30" width="3" style="1" customWidth="1"/>
    <col min="31" max="32" width="4.6640625" style="1" customWidth="1"/>
    <col min="33" max="34" width="3.33203125" style="1" customWidth="1"/>
    <col min="35" max="35" width="3.83203125" style="1" customWidth="1"/>
    <col min="36" max="36" width="2" style="1" customWidth="1"/>
    <col min="37" max="37" width="6.83203125" style="1" customWidth="1"/>
    <col min="38" max="40" width="3.83203125" style="1" customWidth="1"/>
    <col min="41" max="16384" width="11" style="1" customWidth="1"/>
  </cols>
  <sheetData>
    <row r="1" ht="15.75" customHeight="1" spans="1:4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 t="s">
        <v>1</v>
      </c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</row>
    <row r="2" ht="15.75" customHeight="1" spans="1:4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ht="15.75" customHeight="1" spans="1:4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7">
        <f>IF(COUNTIF(AJ13:AK19,"ONSET"),"SEE DTR FOR ONSET HOURS",0)</f>
        <v>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ht="15.75" customHeight="1" spans="1:4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9" t="s">
        <v>2</v>
      </c>
      <c r="AC4" s="9"/>
      <c r="AD4" s="9"/>
      <c r="AE4" s="9"/>
      <c r="AF4" s="9"/>
      <c r="AG4" s="1"/>
      <c r="AH4" s="10"/>
      <c r="AI4" s="10"/>
      <c r="AJ4" s="10"/>
      <c r="AK4" s="10"/>
      <c r="AL4" s="10"/>
      <c r="AM4" s="10"/>
      <c r="AN4" s="10"/>
    </row>
    <row r="5" ht="15.75" customHeight="1" spans="1:40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ht="17" customHeight="1" spans="1:40" x14ac:dyDescent="0.25">
      <c r="A6" s="12" t="s">
        <v>3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2" t="s">
        <v>4</v>
      </c>
      <c r="N6" s="12"/>
      <c r="O6" s="12"/>
      <c r="P6" s="12"/>
      <c r="Q6" s="14"/>
      <c r="R6" s="14"/>
      <c r="S6" s="14"/>
      <c r="T6" s="14"/>
      <c r="U6" s="14"/>
      <c r="V6" s="14"/>
      <c r="W6" s="14"/>
      <c r="X6" s="14"/>
      <c r="Y6" s="14"/>
      <c r="Z6" s="12" t="s">
        <v>5</v>
      </c>
      <c r="AA6" s="12"/>
      <c r="AB6" s="12"/>
      <c r="AC6" s="15"/>
      <c r="AD6" s="15"/>
      <c r="AE6" s="15"/>
      <c r="AF6" s="12" t="s">
        <v>6</v>
      </c>
      <c r="AG6" s="12"/>
      <c r="AH6" s="12"/>
      <c r="AI6" s="12"/>
      <c r="AJ6" s="16"/>
      <c r="AK6" s="16"/>
      <c r="AL6" s="16"/>
      <c r="AM6" s="16"/>
      <c r="AN6" s="16"/>
    </row>
    <row r="7" ht="23" customHeight="1" spans="1:40" x14ac:dyDescent="0.25">
      <c r="A7" s="17" t="s">
        <v>7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9"/>
      <c r="AG7" s="20" t="s">
        <v>8</v>
      </c>
      <c r="AH7" s="20"/>
      <c r="AI7" s="20"/>
      <c r="AJ7" s="20" t="e">
        <f>#REF!</f>
        <v>#REF!</v>
      </c>
      <c r="AK7" s="21"/>
      <c r="AL7" s="22" t="s">
        <v>9</v>
      </c>
      <c r="AM7" s="22"/>
      <c r="AN7" s="22"/>
    </row>
    <row r="8" ht="17" customHeight="1" spans="1:40" x14ac:dyDescent="0.25">
      <c r="A8" s="17" t="s">
        <v>10</v>
      </c>
      <c r="B8" s="17"/>
      <c r="C8" s="17"/>
      <c r="D8" s="22" t="e">
        <f>#REF!</f>
        <v>#REF!</v>
      </c>
      <c r="E8" s="22"/>
      <c r="F8" s="22"/>
      <c r="G8" s="22"/>
      <c r="H8" s="22"/>
      <c r="I8" s="22"/>
      <c r="J8" s="22"/>
      <c r="K8" s="22"/>
      <c r="L8" s="22"/>
      <c r="M8" s="23"/>
      <c r="N8" s="22" t="s">
        <v>11</v>
      </c>
      <c r="O8" s="22"/>
      <c r="P8" s="17"/>
      <c r="Q8" s="24" t="s">
        <v>12</v>
      </c>
      <c r="R8" s="24"/>
      <c r="S8" s="22" t="s">
        <v>13</v>
      </c>
      <c r="T8" s="22"/>
      <c r="U8" s="23" t="s">
        <v>14</v>
      </c>
      <c r="V8" s="23"/>
      <c r="W8" s="23"/>
      <c r="X8" s="23"/>
      <c r="Y8" s="23"/>
      <c r="Z8" s="22" t="s">
        <v>15</v>
      </c>
      <c r="AA8" s="22"/>
      <c r="AB8" s="22"/>
      <c r="AC8" s="22"/>
      <c r="AD8" s="22"/>
      <c r="AE8" s="22"/>
      <c r="AF8" s="19"/>
      <c r="AG8" s="20" t="s">
        <v>16</v>
      </c>
      <c r="AH8" s="20"/>
      <c r="AI8" s="20"/>
      <c r="AJ8" s="20" t="e">
        <f>#REF!</f>
        <v>#REF!</v>
      </c>
      <c r="AK8" s="21"/>
      <c r="AL8" s="22" t="s">
        <v>17</v>
      </c>
      <c r="AM8" s="22"/>
      <c r="AN8" s="22"/>
    </row>
    <row r="9" ht="27.75" customHeight="1" spans="1:40" x14ac:dyDescent="0.25">
      <c r="A9" s="24" t="s">
        <v>18</v>
      </c>
      <c r="B9" s="24"/>
      <c r="C9" s="25" t="s">
        <v>19</v>
      </c>
      <c r="D9" s="25"/>
      <c r="E9" s="25"/>
      <c r="F9" s="26"/>
      <c r="G9" s="26"/>
      <c r="H9" s="26"/>
      <c r="I9" s="24" t="s">
        <v>20</v>
      </c>
      <c r="J9" s="24"/>
      <c r="K9" s="26"/>
      <c r="L9" s="26"/>
      <c r="M9" s="26"/>
      <c r="N9" s="24" t="s">
        <v>21</v>
      </c>
      <c r="O9" s="24"/>
      <c r="P9" s="26"/>
      <c r="Q9" s="26"/>
      <c r="R9" s="26"/>
      <c r="S9" s="24" t="s">
        <v>22</v>
      </c>
      <c r="T9" s="24"/>
      <c r="U9" s="24" t="s">
        <v>23</v>
      </c>
      <c r="V9" s="24"/>
      <c r="W9" s="24"/>
      <c r="X9" s="24"/>
      <c r="Y9" s="27" t="s">
        <v>24</v>
      </c>
      <c r="Z9" s="28"/>
      <c r="AA9" s="29"/>
      <c r="AB9" s="29"/>
      <c r="AC9" s="22" t="s">
        <v>25</v>
      </c>
      <c r="AD9" s="27" t="s">
        <v>26</v>
      </c>
      <c r="AE9" s="27"/>
      <c r="AF9" s="29"/>
      <c r="AG9" s="29"/>
      <c r="AH9" s="22" t="s">
        <v>25</v>
      </c>
      <c r="AI9" s="27" t="s">
        <v>27</v>
      </c>
      <c r="AJ9" s="27"/>
      <c r="AK9" s="29"/>
      <c r="AL9" s="29"/>
      <c r="AM9" s="22" t="s">
        <v>25</v>
      </c>
      <c r="AN9" s="24"/>
    </row>
    <row r="10" ht="17" customHeight="1" spans="1:40" x14ac:dyDescent="0.25">
      <c r="A10" s="22" t="s">
        <v>28</v>
      </c>
      <c r="B10" s="22"/>
      <c r="C10" s="30"/>
      <c r="D10" s="30"/>
      <c r="E10" s="30"/>
      <c r="F10" s="30"/>
      <c r="G10" s="30"/>
      <c r="H10" s="30"/>
      <c r="I10" s="30"/>
      <c r="J10" s="30"/>
      <c r="K10" s="17" t="s">
        <v>29</v>
      </c>
      <c r="L10" s="17"/>
      <c r="M10" s="30"/>
      <c r="N10" s="30"/>
      <c r="O10" s="30"/>
      <c r="P10" s="30"/>
      <c r="Q10" s="30"/>
      <c r="R10" s="30"/>
      <c r="S10" s="17" t="s">
        <v>30</v>
      </c>
      <c r="T10" s="17"/>
      <c r="U10" s="15"/>
      <c r="V10" s="15"/>
      <c r="W10" s="15"/>
      <c r="X10" s="15"/>
      <c r="Y10" s="15"/>
      <c r="Z10" s="17" t="s">
        <v>31</v>
      </c>
      <c r="AA10" s="17"/>
      <c r="AB10" s="15"/>
      <c r="AC10" s="15"/>
      <c r="AD10" s="15"/>
      <c r="AE10" s="15"/>
      <c r="AF10" s="15"/>
      <c r="AG10" s="15"/>
      <c r="AH10" s="17" t="s">
        <v>32</v>
      </c>
      <c r="AI10" s="17"/>
      <c r="AJ10" s="17"/>
      <c r="AK10" s="17"/>
      <c r="AL10" s="17"/>
      <c r="AM10" s="17"/>
      <c r="AN10" s="17"/>
    </row>
    <row r="11" ht="14" customHeight="1" spans="1:40" x14ac:dyDescent="0.25">
      <c r="A11" s="17" t="s">
        <v>33</v>
      </c>
      <c r="B11" s="17"/>
      <c r="C11" s="17" t="s">
        <v>34</v>
      </c>
      <c r="D11" s="31"/>
      <c r="E11" s="17" t="s">
        <v>35</v>
      </c>
      <c r="F11" s="17"/>
      <c r="G11" s="17" t="s">
        <v>36</v>
      </c>
      <c r="H11" s="17"/>
      <c r="I11" s="17" t="s">
        <v>37</v>
      </c>
      <c r="J11" s="17"/>
      <c r="K11" s="17" t="s">
        <v>38</v>
      </c>
      <c r="L11" s="17"/>
      <c r="M11" s="17" t="s">
        <v>37</v>
      </c>
      <c r="N11" s="17"/>
      <c r="O11" s="17" t="s">
        <v>39</v>
      </c>
      <c r="P11" s="17"/>
      <c r="Q11" s="17" t="s">
        <v>40</v>
      </c>
      <c r="R11" s="17"/>
      <c r="S11" s="17" t="s">
        <v>41</v>
      </c>
      <c r="T11" s="17"/>
      <c r="U11" s="17" t="s">
        <v>42</v>
      </c>
      <c r="V11" s="17"/>
      <c r="W11" s="22" t="s">
        <v>43</v>
      </c>
      <c r="X11" s="22"/>
      <c r="Y11" s="17" t="s">
        <v>44</v>
      </c>
      <c r="Z11" s="17"/>
      <c r="AA11" s="17" t="s">
        <v>45</v>
      </c>
      <c r="AB11" s="17"/>
      <c r="AC11" s="17" t="s">
        <v>46</v>
      </c>
      <c r="AD11" s="17"/>
      <c r="AE11" s="17" t="s">
        <v>47</v>
      </c>
      <c r="AF11" s="17"/>
      <c r="AG11" s="22" t="s">
        <v>48</v>
      </c>
      <c r="AH11" s="22"/>
      <c r="AI11" s="22"/>
      <c r="AJ11" s="17" t="s">
        <v>49</v>
      </c>
      <c r="AK11" s="17"/>
      <c r="AL11" s="22" t="s">
        <v>50</v>
      </c>
      <c r="AM11" s="22"/>
      <c r="AN11" s="22"/>
    </row>
    <row r="12" ht="14" customHeight="1" spans="1:40" x14ac:dyDescent="0.25">
      <c r="A12" s="17"/>
      <c r="B12" s="17"/>
      <c r="C12" s="31"/>
      <c r="D12" s="31"/>
      <c r="E12" s="17" t="s">
        <v>51</v>
      </c>
      <c r="F12" s="17"/>
      <c r="G12" s="17" t="s">
        <v>52</v>
      </c>
      <c r="H12" s="17"/>
      <c r="I12" s="17" t="s">
        <v>51</v>
      </c>
      <c r="J12" s="17"/>
      <c r="K12" s="17" t="s">
        <v>53</v>
      </c>
      <c r="L12" s="17"/>
      <c r="M12" s="17" t="s">
        <v>51</v>
      </c>
      <c r="N12" s="17"/>
      <c r="O12" s="17" t="s">
        <v>53</v>
      </c>
      <c r="P12" s="17"/>
      <c r="Q12" s="17" t="s">
        <v>52</v>
      </c>
      <c r="R12" s="17"/>
      <c r="S12" s="17" t="s">
        <v>53</v>
      </c>
      <c r="T12" s="17"/>
      <c r="U12" s="17" t="s">
        <v>54</v>
      </c>
      <c r="V12" s="17"/>
      <c r="W12" s="22"/>
      <c r="X12" s="22"/>
      <c r="Y12" s="17"/>
      <c r="Z12" s="17"/>
      <c r="AA12" s="17"/>
      <c r="AB12" s="17"/>
      <c r="AC12" s="17"/>
      <c r="AD12" s="17"/>
      <c r="AE12" s="17"/>
      <c r="AF12" s="17"/>
      <c r="AG12" s="22"/>
      <c r="AH12" s="22"/>
      <c r="AI12" s="22"/>
      <c r="AJ12" s="17"/>
      <c r="AK12" s="17"/>
      <c r="AL12" s="22" t="s">
        <v>55</v>
      </c>
      <c r="AM12" s="22"/>
      <c r="AN12" s="22"/>
    </row>
    <row r="13" ht="23" customHeight="1" spans="1:40" x14ac:dyDescent="0.25">
      <c r="A13" s="17" t="s">
        <v>56</v>
      </c>
      <c r="B13" s="17"/>
      <c r="C13" s="32"/>
      <c r="D13" s="32"/>
      <c r="E13" s="33"/>
      <c r="F13" s="33"/>
      <c r="G13" s="33">
        <f t="shared" ref="G13:G19" si="0">IF(U13&gt;0,7,0)</f>
        <v>0</v>
      </c>
      <c r="H13" s="33"/>
      <c r="I13" s="34"/>
      <c r="J13" s="34"/>
      <c r="K13" s="35">
        <f t="shared" ref="K13:K19" si="1">IF(U13&gt;4,0.5,0)</f>
        <v>0</v>
      </c>
      <c r="L13" s="35"/>
      <c r="M13" s="34"/>
      <c r="N13" s="34"/>
      <c r="O13" s="34"/>
      <c r="P13" s="34"/>
      <c r="Q13" s="33">
        <f t="shared" ref="Q13:Q19" si="2">IF(U13&lt;=4,SUM(G13+U13),SUM(G13+U13+0.3))</f>
        <v>0</v>
      </c>
      <c r="R13" s="34"/>
      <c r="S13" s="36"/>
      <c r="T13" s="36"/>
      <c r="U13" s="37"/>
      <c r="V13" s="37"/>
      <c r="W13" s="17"/>
      <c r="X13" s="17"/>
      <c r="Y13" s="17"/>
      <c r="Z13" s="17"/>
      <c r="AA13" s="17">
        <f>IF(U13&lt;=8,U13,8)</f>
        <v>0</v>
      </c>
      <c r="AB13" s="17"/>
      <c r="AC13" s="17">
        <f>IF(U13&gt;8,U13-8,0)</f>
        <v>0</v>
      </c>
      <c r="AD13" s="17"/>
      <c r="AE13" s="36"/>
      <c r="AF13" s="36"/>
      <c r="AG13" s="15"/>
      <c r="AH13" s="15"/>
      <c r="AI13" s="15"/>
      <c r="AJ13" s="38">
        <f t="shared" ref="AJ13:AJ19" si="3">IF(ISNUMBER(SEARCH("4014",AE13)),"ONSET",IF(ISNUMBER(SEARCH("4013",AE13)),"ONSET",IF(ISNUMBER(SEARCH("4012",AE13)),"ONSET",IF(ISNUMBER(SEARCH("2312.2",AE13)),"ONSET",0))))</f>
        <v>0</v>
      </c>
      <c r="AK13" s="38"/>
      <c r="AL13" s="15"/>
      <c r="AM13" s="15"/>
      <c r="AN13" s="15"/>
    </row>
    <row r="14" ht="23" customHeight="1" spans="1:40" x14ac:dyDescent="0.25">
      <c r="A14" s="34" t="s">
        <v>57</v>
      </c>
      <c r="B14" s="34"/>
      <c r="C14" s="32"/>
      <c r="D14" s="32"/>
      <c r="E14" s="33"/>
      <c r="F14" s="33"/>
      <c r="G14" s="33">
        <f t="shared" si="0"/>
        <v>0</v>
      </c>
      <c r="H14" s="33"/>
      <c r="I14" s="39"/>
      <c r="J14" s="39"/>
      <c r="K14" s="40">
        <f t="shared" si="1"/>
        <v>0</v>
      </c>
      <c r="L14" s="40"/>
      <c r="M14" s="34"/>
      <c r="N14" s="34"/>
      <c r="O14" s="34"/>
      <c r="P14" s="34"/>
      <c r="Q14" s="33">
        <f t="shared" si="2"/>
        <v>0</v>
      </c>
      <c r="R14" s="34"/>
      <c r="S14" s="36"/>
      <c r="T14" s="36"/>
      <c r="U14" s="41"/>
      <c r="V14" s="41"/>
      <c r="W14" s="17">
        <f>IF(U14&lt;=8,U14,8)</f>
        <v>0</v>
      </c>
      <c r="X14" s="17"/>
      <c r="Y14" s="17">
        <f>IF(U14&lt;=12,U14-W14,4)</f>
        <v>0</v>
      </c>
      <c r="Z14" s="17"/>
      <c r="AA14" s="17">
        <f>IF(U14&gt;12,U14-12,0)</f>
        <v>0</v>
      </c>
      <c r="AB14" s="17"/>
      <c r="AC14" s="17">
        <f>IF(U14&gt;16,U14-16,0)</f>
        <v>0</v>
      </c>
      <c r="AD14" s="17"/>
      <c r="AE14" s="36"/>
      <c r="AF14" s="36"/>
      <c r="AG14" s="15"/>
      <c r="AH14" s="15"/>
      <c r="AI14" s="15"/>
      <c r="AJ14" s="38">
        <f t="shared" si="3"/>
        <v>0</v>
      </c>
      <c r="AK14" s="38"/>
      <c r="AL14" s="15"/>
      <c r="AM14" s="15"/>
      <c r="AN14" s="15"/>
    </row>
    <row r="15" ht="23" customHeight="1" spans="1:40" x14ac:dyDescent="0.25">
      <c r="A15" s="17" t="s">
        <v>58</v>
      </c>
      <c r="B15" s="17"/>
      <c r="C15" s="32"/>
      <c r="D15" s="32"/>
      <c r="E15" s="33"/>
      <c r="F15" s="33"/>
      <c r="G15" s="33">
        <f t="shared" si="0"/>
        <v>0</v>
      </c>
      <c r="H15" s="33"/>
      <c r="I15" s="36"/>
      <c r="J15" s="36"/>
      <c r="K15" s="40">
        <f t="shared" si="1"/>
        <v>0</v>
      </c>
      <c r="L15" s="40"/>
      <c r="M15" s="36"/>
      <c r="N15" s="36"/>
      <c r="O15" s="36"/>
      <c r="P15" s="36"/>
      <c r="Q15" s="33">
        <f t="shared" si="2"/>
        <v>0</v>
      </c>
      <c r="R15" s="34"/>
      <c r="S15" s="36"/>
      <c r="T15" s="36"/>
      <c r="U15" s="41"/>
      <c r="V15" s="41"/>
      <c r="W15" s="17">
        <f>IF(U15&lt;=8,U15,8)</f>
        <v>0</v>
      </c>
      <c r="X15" s="17"/>
      <c r="Y15" s="17">
        <f>IF(U15&lt;=12,U15-W15,4)</f>
        <v>0</v>
      </c>
      <c r="Z15" s="17"/>
      <c r="AA15" s="17">
        <f>IF(U15&gt;12,U15-12,0)</f>
        <v>0</v>
      </c>
      <c r="AB15" s="17"/>
      <c r="AC15" s="17">
        <f>IF(U15&gt;16,U15-16,0)</f>
        <v>0</v>
      </c>
      <c r="AD15" s="17"/>
      <c r="AE15" s="36"/>
      <c r="AF15" s="36"/>
      <c r="AG15" s="15"/>
      <c r="AH15" s="15"/>
      <c r="AI15" s="15"/>
      <c r="AJ15" s="38">
        <f t="shared" si="3"/>
        <v>0</v>
      </c>
      <c r="AK15" s="38"/>
      <c r="AL15" s="15"/>
      <c r="AM15" s="15"/>
      <c r="AN15" s="15"/>
    </row>
    <row r="16" ht="23" customHeight="1" spans="1:40" x14ac:dyDescent="0.25">
      <c r="A16" s="17" t="s">
        <v>59</v>
      </c>
      <c r="B16" s="17"/>
      <c r="C16" s="32"/>
      <c r="D16" s="32"/>
      <c r="E16" s="33"/>
      <c r="F16" s="33"/>
      <c r="G16" s="33">
        <f t="shared" si="0"/>
        <v>0</v>
      </c>
      <c r="H16" s="33"/>
      <c r="I16" s="36"/>
      <c r="J16" s="36"/>
      <c r="K16" s="40">
        <f t="shared" si="1"/>
        <v>0</v>
      </c>
      <c r="L16" s="40"/>
      <c r="M16" s="34"/>
      <c r="N16" s="34"/>
      <c r="O16" s="34"/>
      <c r="P16" s="34"/>
      <c r="Q16" s="33">
        <f t="shared" si="2"/>
        <v>0</v>
      </c>
      <c r="R16" s="34"/>
      <c r="S16" s="36"/>
      <c r="T16" s="36"/>
      <c r="U16" s="41"/>
      <c r="V16" s="41"/>
      <c r="W16" s="17">
        <f>IF(U16&lt;=8,U16,8)</f>
        <v>0</v>
      </c>
      <c r="X16" s="17"/>
      <c r="Y16" s="17">
        <f>IF(U16&lt;=12,U16-W16,4)</f>
        <v>0</v>
      </c>
      <c r="Z16" s="17"/>
      <c r="AA16" s="17">
        <f>IF(U16&gt;12,U16-12,0)</f>
        <v>0</v>
      </c>
      <c r="AB16" s="17"/>
      <c r="AC16" s="17">
        <f>IF(U16&gt;16,U16-16,0)</f>
        <v>0</v>
      </c>
      <c r="AD16" s="17"/>
      <c r="AE16" s="36"/>
      <c r="AF16" s="36"/>
      <c r="AG16" s="15"/>
      <c r="AH16" s="15"/>
      <c r="AI16" s="15"/>
      <c r="AJ16" s="38">
        <f t="shared" si="3"/>
        <v>0</v>
      </c>
      <c r="AK16" s="38"/>
      <c r="AL16" s="15"/>
      <c r="AM16" s="15"/>
      <c r="AN16" s="15"/>
    </row>
    <row r="17" ht="23" customHeight="1" spans="1:40" x14ac:dyDescent="0.25">
      <c r="A17" s="17" t="s">
        <v>60</v>
      </c>
      <c r="B17" s="17"/>
      <c r="C17" s="32"/>
      <c r="D17" s="32"/>
      <c r="E17" s="33"/>
      <c r="F17" s="33"/>
      <c r="G17" s="33">
        <f t="shared" si="0"/>
        <v>0</v>
      </c>
      <c r="H17" s="33"/>
      <c r="I17" s="42"/>
      <c r="J17" s="42"/>
      <c r="K17" s="40">
        <f t="shared" si="1"/>
        <v>0</v>
      </c>
      <c r="L17" s="40"/>
      <c r="M17" s="34"/>
      <c r="N17" s="34"/>
      <c r="O17" s="43"/>
      <c r="P17" s="43"/>
      <c r="Q17" s="33">
        <f t="shared" si="2"/>
        <v>0</v>
      </c>
      <c r="R17" s="34"/>
      <c r="S17" s="36"/>
      <c r="T17" s="36"/>
      <c r="U17" s="41"/>
      <c r="V17" s="41"/>
      <c r="W17" s="17">
        <f>IF(U17&lt;=8,U17,8)</f>
        <v>0</v>
      </c>
      <c r="X17" s="17"/>
      <c r="Y17" s="17">
        <f>IF(U17&lt;=12,U17-W17,4)</f>
        <v>0</v>
      </c>
      <c r="Z17" s="17"/>
      <c r="AA17" s="17">
        <f>IF(U17&gt;12,U17-12,0)</f>
        <v>0</v>
      </c>
      <c r="AB17" s="17"/>
      <c r="AC17" s="17">
        <f>IF(U17&gt;16,U17-16,0)</f>
        <v>0</v>
      </c>
      <c r="AD17" s="17"/>
      <c r="AE17" s="36"/>
      <c r="AF17" s="36"/>
      <c r="AG17" s="15"/>
      <c r="AH17" s="15"/>
      <c r="AI17" s="15"/>
      <c r="AJ17" s="38">
        <f t="shared" si="3"/>
        <v>0</v>
      </c>
      <c r="AK17" s="38"/>
      <c r="AL17" s="15"/>
      <c r="AM17" s="15"/>
      <c r="AN17" s="15"/>
    </row>
    <row r="18" ht="23" customHeight="1" spans="1:40" x14ac:dyDescent="0.25">
      <c r="A18" s="17" t="s">
        <v>61</v>
      </c>
      <c r="B18" s="17"/>
      <c r="C18" s="32"/>
      <c r="D18" s="32"/>
      <c r="E18" s="33"/>
      <c r="F18" s="33"/>
      <c r="G18" s="33">
        <f t="shared" si="0"/>
        <v>0</v>
      </c>
      <c r="H18" s="33"/>
      <c r="I18" s="33"/>
      <c r="J18" s="33"/>
      <c r="K18" s="40">
        <f t="shared" si="1"/>
        <v>0</v>
      </c>
      <c r="L18" s="40"/>
      <c r="M18" s="34"/>
      <c r="N18" s="34"/>
      <c r="O18" s="34"/>
      <c r="P18" s="34"/>
      <c r="Q18" s="33">
        <f t="shared" si="2"/>
        <v>0</v>
      </c>
      <c r="R18" s="34"/>
      <c r="S18" s="36"/>
      <c r="T18" s="36"/>
      <c r="U18" s="41"/>
      <c r="V18" s="41"/>
      <c r="W18" s="17">
        <f>IF(U18&lt;=8,U18,8)</f>
        <v>0</v>
      </c>
      <c r="X18" s="17"/>
      <c r="Y18" s="17">
        <f>IF(U18&lt;=12,U18-W18,4)</f>
        <v>0</v>
      </c>
      <c r="Z18" s="17"/>
      <c r="AA18" s="17">
        <f>IF(U18&gt;12,U18-12,0)</f>
        <v>0</v>
      </c>
      <c r="AB18" s="17"/>
      <c r="AC18" s="17">
        <f>IF(U18&gt;16,U18-16,0)</f>
        <v>0</v>
      </c>
      <c r="AD18" s="17"/>
      <c r="AE18" s="36"/>
      <c r="AF18" s="36"/>
      <c r="AG18" s="15"/>
      <c r="AH18" s="15"/>
      <c r="AI18" s="15"/>
      <c r="AJ18" s="38">
        <f t="shared" si="3"/>
        <v>0</v>
      </c>
      <c r="AK18" s="38"/>
      <c r="AL18" s="15"/>
      <c r="AM18" s="15"/>
      <c r="AN18" s="15"/>
    </row>
    <row r="19" ht="23" customHeight="1" spans="1:40" x14ac:dyDescent="0.25">
      <c r="A19" s="17" t="s">
        <v>62</v>
      </c>
      <c r="B19" s="17"/>
      <c r="C19" s="32"/>
      <c r="D19" s="32"/>
      <c r="E19" s="33"/>
      <c r="F19" s="33"/>
      <c r="G19" s="33">
        <f t="shared" si="0"/>
        <v>0</v>
      </c>
      <c r="H19" s="33"/>
      <c r="I19" s="33"/>
      <c r="J19" s="33"/>
      <c r="K19" s="35">
        <f t="shared" si="1"/>
        <v>0</v>
      </c>
      <c r="L19" s="35"/>
      <c r="M19" s="34"/>
      <c r="N19" s="34"/>
      <c r="O19" s="34"/>
      <c r="P19" s="34"/>
      <c r="Q19" s="33">
        <f t="shared" si="2"/>
        <v>0</v>
      </c>
      <c r="R19" s="34"/>
      <c r="S19" s="36"/>
      <c r="T19" s="36"/>
      <c r="U19" s="37"/>
      <c r="V19" s="37"/>
      <c r="W19" s="17"/>
      <c r="X19" s="17"/>
      <c r="Y19" s="17">
        <f>IF(U19&lt;=8,U19,8)</f>
        <v>0</v>
      </c>
      <c r="Z19" s="17"/>
      <c r="AA19" s="17">
        <f>IF(U19&lt;=12,U19-Y19,4)</f>
        <v>0</v>
      </c>
      <c r="AB19" s="17"/>
      <c r="AC19" s="17">
        <f>IF(U19&gt;12,U19-12,0)</f>
        <v>0</v>
      </c>
      <c r="AD19" s="17"/>
      <c r="AE19" s="36"/>
      <c r="AF19" s="36"/>
      <c r="AG19" s="15"/>
      <c r="AH19" s="15"/>
      <c r="AI19" s="15"/>
      <c r="AJ19" s="38">
        <f t="shared" si="3"/>
        <v>0</v>
      </c>
      <c r="AK19" s="38"/>
      <c r="AL19" s="15"/>
      <c r="AM19" s="15"/>
      <c r="AN19" s="15"/>
    </row>
    <row r="20" ht="11" customHeight="1" spans="1:40" x14ac:dyDescent="0.25">
      <c r="A20" s="44" t="s">
        <v>63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5"/>
      <c r="N20" s="45"/>
      <c r="O20" s="46" t="s">
        <v>64</v>
      </c>
      <c r="P20" s="46"/>
      <c r="Q20" s="46"/>
      <c r="R20" s="46"/>
      <c r="S20" s="46"/>
      <c r="T20" s="46"/>
      <c r="U20" s="46"/>
      <c r="V20" s="46"/>
      <c r="W20" s="17">
        <f>SUM(W13:X19)</f>
        <v>0</v>
      </c>
      <c r="X20" s="17"/>
      <c r="Y20" s="17">
        <f>SUM(Y13:Z19)</f>
        <v>0</v>
      </c>
      <c r="Z20" s="17"/>
      <c r="AA20" s="17">
        <f>SUM(AA13:AB19)</f>
        <v>0</v>
      </c>
      <c r="AB20" s="17"/>
      <c r="AC20" s="17">
        <f>SUM(AC13:AD19)</f>
        <v>0</v>
      </c>
      <c r="AD20" s="17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  <row r="21" ht="11" customHeight="1" spans="1:40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5"/>
      <c r="N21" s="45"/>
      <c r="O21" s="46"/>
      <c r="P21" s="46"/>
      <c r="Q21" s="46"/>
      <c r="R21" s="46"/>
      <c r="S21" s="46"/>
      <c r="T21" s="46"/>
      <c r="U21" s="46"/>
      <c r="V21" s="46"/>
      <c r="W21" s="17"/>
      <c r="X21" s="17"/>
      <c r="Y21" s="17"/>
      <c r="Z21" s="17"/>
      <c r="AA21" s="17"/>
      <c r="AB21" s="17"/>
      <c r="AC21" s="17"/>
      <c r="AD21" s="17"/>
      <c r="AE21" s="15"/>
      <c r="AF21" s="15"/>
      <c r="AG21" s="15"/>
      <c r="AH21" s="15"/>
      <c r="AI21" s="15"/>
      <c r="AJ21" s="15"/>
      <c r="AK21" s="15"/>
      <c r="AL21" s="15"/>
      <c r="AM21" s="15"/>
      <c r="AN21" s="15"/>
    </row>
    <row r="22" ht="11" customHeight="1" spans="1:40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5"/>
      <c r="N22" s="45"/>
      <c r="O22" s="47" t="s">
        <v>65</v>
      </c>
      <c r="P22" s="47"/>
      <c r="Q22" s="47"/>
      <c r="R22" s="47"/>
      <c r="S22" s="47"/>
      <c r="T22" s="47"/>
      <c r="U22" s="47"/>
      <c r="V22" s="47"/>
      <c r="W22" s="17">
        <f>SUM(W20)</f>
        <v>0</v>
      </c>
      <c r="X22" s="17"/>
      <c r="Y22" s="17">
        <f>SUM(Y20)*1.5</f>
        <v>0</v>
      </c>
      <c r="Z22" s="17"/>
      <c r="AA22" s="17">
        <f>SUM(AA20)*2</f>
        <v>0</v>
      </c>
      <c r="AB22" s="17"/>
      <c r="AC22" s="17">
        <f>SUM(AC20)*3</f>
        <v>0</v>
      </c>
      <c r="AD22" s="17"/>
      <c r="AE22" s="15"/>
      <c r="AF22" s="15"/>
      <c r="AG22" s="15"/>
      <c r="AH22" s="15"/>
      <c r="AI22" s="15"/>
      <c r="AJ22" s="15"/>
      <c r="AK22" s="15"/>
      <c r="AL22" s="15"/>
      <c r="AM22" s="15"/>
      <c r="AN22" s="15"/>
    </row>
    <row r="23" ht="11" customHeight="1" spans="1:40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5"/>
      <c r="N23" s="45"/>
      <c r="O23" s="47"/>
      <c r="P23" s="47"/>
      <c r="Q23" s="47"/>
      <c r="R23" s="47"/>
      <c r="S23" s="47"/>
      <c r="T23" s="47"/>
      <c r="U23" s="47"/>
      <c r="V23" s="47"/>
      <c r="W23" s="17"/>
      <c r="X23" s="17"/>
      <c r="Y23" s="17"/>
      <c r="Z23" s="17"/>
      <c r="AA23" s="17"/>
      <c r="AB23" s="17"/>
      <c r="AC23" s="17"/>
      <c r="AD23" s="17"/>
      <c r="AE23" s="15"/>
      <c r="AF23" s="15"/>
      <c r="AG23" s="15"/>
      <c r="AH23" s="15"/>
      <c r="AI23" s="15"/>
      <c r="AJ23" s="15"/>
      <c r="AK23" s="15"/>
      <c r="AL23" s="15"/>
      <c r="AM23" s="15"/>
      <c r="AN23" s="15"/>
    </row>
    <row r="24" ht="14" customHeight="1" spans="1:40" x14ac:dyDescent="0.25">
      <c r="A24" s="48" t="s">
        <v>66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 t="s">
        <v>67</v>
      </c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 t="s">
        <v>68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ht="14" customHeight="1" spans="1:40" x14ac:dyDescent="0.25">
      <c r="A25" s="48" t="s">
        <v>69</v>
      </c>
      <c r="B25" s="48"/>
      <c r="C25" s="48"/>
      <c r="D25" s="48" t="s">
        <v>70</v>
      </c>
      <c r="E25" s="48"/>
      <c r="F25" s="48"/>
      <c r="G25" s="48" t="s">
        <v>71</v>
      </c>
      <c r="H25" s="48"/>
      <c r="I25" s="48"/>
      <c r="J25" s="48" t="s">
        <v>72</v>
      </c>
      <c r="K25" s="48"/>
      <c r="L25" s="48"/>
      <c r="M25" s="50" t="s">
        <v>73</v>
      </c>
      <c r="N25" s="50"/>
      <c r="O25" s="50"/>
      <c r="P25" s="50" t="s">
        <v>74</v>
      </c>
      <c r="Q25" s="50"/>
      <c r="R25" s="50"/>
      <c r="S25" s="50" t="s">
        <v>75</v>
      </c>
      <c r="T25" s="50"/>
      <c r="U25" s="50"/>
      <c r="V25" s="50"/>
      <c r="W25" s="50"/>
      <c r="X25" s="50"/>
      <c r="Y25" s="50"/>
      <c r="Z25" s="50" t="s">
        <v>73</v>
      </c>
      <c r="AA25" s="50"/>
      <c r="AB25" s="50"/>
      <c r="AC25" s="50"/>
      <c r="AD25" s="50" t="s">
        <v>74</v>
      </c>
      <c r="AE25" s="50"/>
      <c r="AF25" s="50"/>
      <c r="AG25" s="50"/>
      <c r="AH25" s="50" t="s">
        <v>75</v>
      </c>
      <c r="AI25" s="50"/>
      <c r="AJ25" s="50"/>
      <c r="AK25" s="50"/>
      <c r="AL25" s="50"/>
      <c r="AM25" s="50"/>
      <c r="AN25" s="50"/>
    </row>
    <row r="26" ht="14" customHeight="1" spans="1:40" x14ac:dyDescent="0.25">
      <c r="A26" s="48"/>
      <c r="B26" s="48"/>
      <c r="C26" s="48"/>
      <c r="D26" s="48" t="s">
        <v>54</v>
      </c>
      <c r="E26" s="48"/>
      <c r="F26" s="48"/>
      <c r="G26" s="48"/>
      <c r="H26" s="48"/>
      <c r="I26" s="48"/>
      <c r="J26" s="48"/>
      <c r="K26" s="48"/>
      <c r="L26" s="48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</row>
    <row r="27" ht="17" customHeight="1" spans="1:40" x14ac:dyDescent="0.25">
      <c r="A27" s="15">
        <f>W20</f>
        <v>0</v>
      </c>
      <c r="B27" s="15"/>
      <c r="C27" s="15"/>
      <c r="D27" s="15"/>
      <c r="E27" s="15"/>
      <c r="F27" s="15"/>
      <c r="G27" s="51" t="str">
        <f>C9</f>
        <v>FILE</v>
      </c>
      <c r="H27" s="51"/>
      <c r="I27" s="51"/>
      <c r="J27" s="52" t="e">
        <f>SUM(G27*A27)</f>
        <v>#VALUE!</v>
      </c>
      <c r="K27" s="52"/>
      <c r="L27" s="52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ht="17" customHeight="1" spans="1:40" x14ac:dyDescent="0.25">
      <c r="A28" s="15">
        <f>Y20</f>
        <v>0</v>
      </c>
      <c r="B28" s="15"/>
      <c r="C28" s="15"/>
      <c r="D28" s="15"/>
      <c r="E28" s="15"/>
      <c r="F28" s="15"/>
      <c r="G28" s="51">
        <f>SUM(G27)*1.5</f>
        <v>0</v>
      </c>
      <c r="H28" s="51"/>
      <c r="I28" s="51"/>
      <c r="J28" s="52">
        <f>SUM(G28*A28)</f>
        <v>0</v>
      </c>
      <c r="K28" s="52"/>
      <c r="L28" s="52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ht="17" customHeight="1" spans="1:40" x14ac:dyDescent="0.25">
      <c r="A29" s="15">
        <f>AA20</f>
        <v>0</v>
      </c>
      <c r="B29" s="15"/>
      <c r="C29" s="15"/>
      <c r="D29" s="15"/>
      <c r="E29" s="15"/>
      <c r="F29" s="15"/>
      <c r="G29" s="51">
        <f>SUM(G27)*2</f>
        <v>0</v>
      </c>
      <c r="H29" s="51"/>
      <c r="I29" s="51"/>
      <c r="J29" s="52">
        <f>SUM(G29*A29)</f>
        <v>0</v>
      </c>
      <c r="K29" s="52"/>
      <c r="L29" s="52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ht="17" customHeight="1" spans="1:40" x14ac:dyDescent="0.25">
      <c r="A30" s="15">
        <f>AC20</f>
        <v>0</v>
      </c>
      <c r="B30" s="15"/>
      <c r="C30" s="15"/>
      <c r="D30" s="15"/>
      <c r="E30" s="15"/>
      <c r="F30" s="15"/>
      <c r="G30" s="51">
        <f>SUM(G27)*3</f>
        <v>0</v>
      </c>
      <c r="H30" s="51"/>
      <c r="I30" s="51"/>
      <c r="J30" s="52">
        <f>SUM(G30*A30)</f>
        <v>0</v>
      </c>
      <c r="K30" s="52"/>
      <c r="L30" s="52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ht="17" customHeight="1" spans="1:40" x14ac:dyDescent="0.25">
      <c r="A31" s="15"/>
      <c r="B31" s="15"/>
      <c r="C31" s="15"/>
      <c r="D31" s="15"/>
      <c r="E31" s="15"/>
      <c r="F31" s="15"/>
      <c r="G31" s="51"/>
      <c r="H31" s="51"/>
      <c r="I31" s="51"/>
      <c r="J31" s="52">
        <f>SUM(G31*A31)</f>
        <v>0</v>
      </c>
      <c r="K31" s="52"/>
      <c r="L31" s="52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31" t="s">
        <v>76</v>
      </c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ht="17" customHeight="1" spans="1:40" x14ac:dyDescent="0.25">
      <c r="A32" s="34" t="s">
        <v>77</v>
      </c>
      <c r="B32" s="34"/>
      <c r="C32" s="34"/>
      <c r="D32" s="34"/>
      <c r="E32" s="34"/>
      <c r="F32" s="34"/>
      <c r="G32" s="34"/>
      <c r="H32" s="34"/>
      <c r="I32" s="34"/>
      <c r="J32" s="53" t="e">
        <f>SUM(J27:L31)</f>
        <v>#VALUE!</v>
      </c>
      <c r="K32" s="54"/>
      <c r="L32" s="54"/>
      <c r="M32" s="55" t="s">
        <v>78</v>
      </c>
      <c r="N32" s="55"/>
      <c r="O32" s="55"/>
      <c r="P32" s="15"/>
      <c r="Q32" s="15"/>
      <c r="R32" s="15"/>
      <c r="S32" s="56" t="s">
        <v>79</v>
      </c>
      <c r="T32" s="56"/>
      <c r="U32" s="56"/>
      <c r="V32" s="56"/>
      <c r="W32" s="56"/>
      <c r="X32" s="56"/>
      <c r="Y32" s="56"/>
      <c r="Z32" s="57" t="s">
        <v>80</v>
      </c>
      <c r="AA32" s="57"/>
      <c r="AB32" s="57"/>
      <c r="AC32" s="57" t="s">
        <v>81</v>
      </c>
      <c r="AD32" s="57"/>
      <c r="AE32" s="57"/>
      <c r="AF32" s="57" t="s">
        <v>82</v>
      </c>
      <c r="AG32" s="57"/>
      <c r="AH32" s="57"/>
      <c r="AI32" s="57" t="s">
        <v>83</v>
      </c>
      <c r="AJ32" s="57"/>
      <c r="AK32" s="58"/>
      <c r="AL32" s="57" t="s">
        <v>84</v>
      </c>
      <c r="AM32" s="57"/>
      <c r="AN32" s="57"/>
    </row>
    <row r="33" ht="17" customHeight="1" spans="1:40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54"/>
      <c r="K33" s="54"/>
      <c r="L33" s="54"/>
      <c r="M33" s="55"/>
      <c r="N33" s="55"/>
      <c r="O33" s="55"/>
      <c r="P33" s="15"/>
      <c r="Q33" s="15"/>
      <c r="R33" s="15"/>
      <c r="S33" s="56"/>
      <c r="T33" s="56"/>
      <c r="U33" s="56"/>
      <c r="V33" s="56"/>
      <c r="W33" s="56"/>
      <c r="X33" s="56"/>
      <c r="Y33" s="56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58"/>
      <c r="AL33" s="15"/>
      <c r="AM33" s="15"/>
      <c r="AN33" s="15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conditionalFormatting sqref="AE13:AF19">
    <cfRule type="containsText" dxfId="0" priority="1">
      <formula>NOT(ISERROR(SEARCH("4002",AE13)))</formula>
    </cfRule>
    <cfRule type="containsText" dxfId="1" priority="2">
      <formula>NOT(ISERROR(SEARCH("4003",AE13)))</formula>
    </cfRule>
    <cfRule type="containsText" dxfId="2" priority="3">
      <formula>NOT(ISERROR(SEARCH("4001",AE13)))</formula>
    </cfRule>
    <cfRule type="containsText" dxfId="3" priority="4">
      <formula>NOT(ISERROR(SEARCH("4002",AE13)))</formula>
    </cfRule>
  </conditionalFormatting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</vt:lpstr>
      <vt:lpstr>torin.olat@gmail.com - CC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Rat</dc:creator>
  <dc:title/>
  <dc:subject/>
  <dc:description/>
  <cp:keywords/>
  <cp:category/>
  <cp:lastModifiedBy>Torin Latarius</cp:lastModifiedBy>
  <cp:lastPrinted>2021-08-03T16:46:20Z</cp:lastPrinted>
  <dcterms:created xsi:type="dcterms:W3CDTF">2009-12-16T17:48:01Z</dcterms:created>
  <dcterms:modified xsi:type="dcterms:W3CDTF">2021-10-14T20:06:20Z</dcterms:modified>
</cp:coreProperties>
</file>