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Dropbox\GitHub\colony-image-analysis\data\"/>
    </mc:Choice>
  </mc:AlternateContent>
  <xr:revisionPtr revIDLastSave="0" documentId="13_ncr:1_{7DE18E0E-BD37-45ED-9D02-033AC159CDCC}" xr6:coauthVersionLast="46" xr6:coauthVersionMax="46" xr10:uidLastSave="{00000000-0000-0000-0000-000000000000}"/>
  <bookViews>
    <workbookView xWindow="-108" yWindow="-108" windowWidth="23256" windowHeight="12576" xr2:uid="{49690DB9-3A25-45F4-BD29-3887A42DA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55" i="1"/>
  <c r="B54" i="1"/>
  <c r="B53" i="1"/>
  <c r="B52" i="1"/>
  <c r="B51" i="1"/>
  <c r="B49" i="1"/>
  <c r="B50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6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<sst xmlns="http://schemas.openxmlformats.org/spreadsheetml/2006/main" count="106" uniqueCount="102">
  <si>
    <t>Glucose</t>
  </si>
  <si>
    <t>12-24h_t1</t>
  </si>
  <si>
    <t>radius um</t>
  </si>
  <si>
    <t>surface (um)</t>
  </si>
  <si>
    <t>12-24h_t0</t>
  </si>
  <si>
    <t>12-24h_t2</t>
  </si>
  <si>
    <t>12-24h_t3</t>
  </si>
  <si>
    <t>12-24h_t4</t>
  </si>
  <si>
    <t>12-24h_t5</t>
  </si>
  <si>
    <t>24-48h_t00</t>
  </si>
  <si>
    <t>24-48h_t01</t>
  </si>
  <si>
    <t>24-48h_t02</t>
  </si>
  <si>
    <t>24-48h_t03</t>
  </si>
  <si>
    <t>24-48h_t04</t>
  </si>
  <si>
    <t>24-48h_t05</t>
  </si>
  <si>
    <t>24-48h_t06</t>
  </si>
  <si>
    <t>24-48h_t07</t>
  </si>
  <si>
    <t>24-48h_t08</t>
  </si>
  <si>
    <t>24-48h_t09</t>
  </si>
  <si>
    <t>24-48h_t10</t>
  </si>
  <si>
    <t>24-48h_t11</t>
  </si>
  <si>
    <t>24-48h_t12</t>
  </si>
  <si>
    <t>24-48h_t13</t>
  </si>
  <si>
    <t>24-48h_t14</t>
  </si>
  <si>
    <t>24-48h_t15</t>
  </si>
  <si>
    <t>24-48h_t16</t>
  </si>
  <si>
    <t>24-48h_t17</t>
  </si>
  <si>
    <t>24-48h_t18</t>
  </si>
  <si>
    <t>24-48h_t19</t>
  </si>
  <si>
    <t>24-48h_t20</t>
  </si>
  <si>
    <t>24-48h_t21</t>
  </si>
  <si>
    <t>24-48h_t22</t>
  </si>
  <si>
    <t>24-48h_t23</t>
  </si>
  <si>
    <t>48h-72h_t00</t>
  </si>
  <si>
    <t>48h-72h_t01</t>
  </si>
  <si>
    <t>48h-72h_t02</t>
  </si>
  <si>
    <t>48h-72h_t03</t>
  </si>
  <si>
    <t>48h-72h_t04</t>
  </si>
  <si>
    <t>48h-72h_t05</t>
  </si>
  <si>
    <t>48h-72h_t06</t>
  </si>
  <si>
    <t>48h-72h_t07</t>
  </si>
  <si>
    <t>48h-72h_t08</t>
  </si>
  <si>
    <t>48h-72h_t09</t>
  </si>
  <si>
    <t>48h-72h_t10</t>
  </si>
  <si>
    <t>48h-72h_t11</t>
  </si>
  <si>
    <t>48h-72h_t12</t>
  </si>
  <si>
    <t>48h-72h_t13</t>
  </si>
  <si>
    <t>48h-72h_t14</t>
  </si>
  <si>
    <t>48h-72h_t15</t>
  </si>
  <si>
    <t>48h-72h_t16</t>
  </si>
  <si>
    <t>48h-72h_t17</t>
  </si>
  <si>
    <t>48h-72h_t18</t>
  </si>
  <si>
    <t>48h-72h_t19</t>
  </si>
  <si>
    <t>48h-72h_t20</t>
  </si>
  <si>
    <t>48h-72h_t21</t>
  </si>
  <si>
    <t>48h-72h_t22</t>
  </si>
  <si>
    <t>48h-72h_t23</t>
  </si>
  <si>
    <t>top (um)</t>
  </si>
  <si>
    <t>Glycerol</t>
  </si>
  <si>
    <t>Tp1-9_t0</t>
  </si>
  <si>
    <t>Tp1-9_t1</t>
  </si>
  <si>
    <t>Tp1-9_t2</t>
  </si>
  <si>
    <t>Tp1-9_t3</t>
  </si>
  <si>
    <t>Tp1-9_t4</t>
  </si>
  <si>
    <t>Tp1-9_t5</t>
  </si>
  <si>
    <t>Tp1-9_t6</t>
  </si>
  <si>
    <t>Tp1-9_t7</t>
  </si>
  <si>
    <t>Tp1-9_t8</t>
  </si>
  <si>
    <t>Tp10-33_t00</t>
  </si>
  <si>
    <t>Tp10-33_t01</t>
  </si>
  <si>
    <t>Tp10-33_t02</t>
  </si>
  <si>
    <t>Tp10-33_t03</t>
  </si>
  <si>
    <t>Tp10-33_t04</t>
  </si>
  <si>
    <t>Tp10-33_t05</t>
  </si>
  <si>
    <t>Tp10-33_t06</t>
  </si>
  <si>
    <t>Tp10-33_t07</t>
  </si>
  <si>
    <t>Tp10-33_t08</t>
  </si>
  <si>
    <t>Tp10-33_t09</t>
  </si>
  <si>
    <t>Tp10-33_t10</t>
  </si>
  <si>
    <t>Tp10-33_t11</t>
  </si>
  <si>
    <t>Tp10-33_t12</t>
  </si>
  <si>
    <t>Tp10-33_t13</t>
  </si>
  <si>
    <t>Tp10-33_t14</t>
  </si>
  <si>
    <t>Tp10-33_t15</t>
  </si>
  <si>
    <t>Tp10-33_t16</t>
  </si>
  <si>
    <t>Tp10-33_t17</t>
  </si>
  <si>
    <t>Tp10-33_t18</t>
  </si>
  <si>
    <t>Tp10-33_t19</t>
  </si>
  <si>
    <t>Tp10-33_t20</t>
  </si>
  <si>
    <t>Tp10-33_t21</t>
  </si>
  <si>
    <t>Tp10-33_t22</t>
  </si>
  <si>
    <t>Tp10-33_t23</t>
  </si>
  <si>
    <t>Tp34-57_t00</t>
  </si>
  <si>
    <t>Tp34-57_t01</t>
  </si>
  <si>
    <t>Tp34-57_t02</t>
  </si>
  <si>
    <t>Tp34-57_t03</t>
  </si>
  <si>
    <t>Tp34-57_t04</t>
  </si>
  <si>
    <t>Tp34-57_t05</t>
  </si>
  <si>
    <t>Tp34-57_t06</t>
  </si>
  <si>
    <t>Tp34-57_t07</t>
  </si>
  <si>
    <t>Tp34-57_t08</t>
  </si>
  <si>
    <t>diam (mm 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</si>
</sst>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EFD-3513-4550-8A04-CAD9A1D4D8A7}">
  <dimension ref="A1:K55"/>
  <sheetViews>
    <sheetView tabSelected="1" workbookViewId="0">
      <selection activeCell="K11" sqref="K11"/>
    </sheetView>
  </sheetViews>
  <sheetFormatPr defaultRowHeight="14.4" x14ac:dyDescent="0.3"/>
  <cols>
    <col min="1" max="1" width="11.5546875" customWidth="1"/>
    <col min="2" max="2" width="17.6640625" customWidth="1"/>
    <col min="3" max="3" width="12.77734375" customWidth="1"/>
    <col min="4" max="4" width="10.33203125" customWidth="1"/>
    <col min="5" max="5" width="12" customWidth="1"/>
    <col min="7" max="7" width="20.77734375" customWidth="1"/>
  </cols>
  <sheetData>
    <row r="1" spans="1:11" x14ac:dyDescent="0.3">
      <c r="A1" t="s">
        <v>0</v>
      </c>
      <c r="B1" t="s">
        <v>101</v>
      </c>
      <c r="C1" t="s">
        <v>2</v>
      </c>
      <c r="D1" t="s">
        <v>57</v>
      </c>
      <c r="E1" t="s">
        <v>3</v>
      </c>
      <c r="G1" t="s">
        <v>58</v>
      </c>
      <c r="H1" t="s">
        <v>101</v>
      </c>
      <c r="I1" t="s">
        <v>2</v>
      </c>
      <c r="J1" t="s">
        <v>57</v>
      </c>
      <c r="K1" t="s">
        <v>3</v>
      </c>
    </row>
    <row r="2" spans="1:11" x14ac:dyDescent="0.3">
      <c r="A2" t="s">
        <v>4</v>
      </c>
      <c r="B2">
        <v>0</v>
      </c>
      <c r="C2">
        <f>B2*4.6/500*1000/2</f>
        <v>0</v>
      </c>
      <c r="G2" t="s">
        <v>59</v>
      </c>
      <c r="H2">
        <v>0</v>
      </c>
      <c r="I2">
        <f>H2*4.6/500*1000/2</f>
        <v>0</v>
      </c>
    </row>
    <row r="3" spans="1:11" x14ac:dyDescent="0.3">
      <c r="A3" t="s">
        <v>1</v>
      </c>
      <c r="B3">
        <v>11</v>
      </c>
      <c r="C3">
        <f t="shared" ref="C3:C55" si="0">B3*4.6/500*1000/2</f>
        <v>50.599999999999994</v>
      </c>
      <c r="G3" t="s">
        <v>60</v>
      </c>
      <c r="H3">
        <v>0</v>
      </c>
      <c r="I3">
        <f t="shared" ref="I3:I43" si="1">H3*4.6/500*1000/2</f>
        <v>0</v>
      </c>
    </row>
    <row r="4" spans="1:11" x14ac:dyDescent="0.3">
      <c r="A4" t="s">
        <v>5</v>
      </c>
      <c r="B4">
        <f>297-270</f>
        <v>27</v>
      </c>
      <c r="C4">
        <f t="shared" si="0"/>
        <v>124.19999999999999</v>
      </c>
      <c r="G4" t="s">
        <v>61</v>
      </c>
      <c r="H4">
        <v>0</v>
      </c>
      <c r="I4">
        <f t="shared" si="1"/>
        <v>0</v>
      </c>
    </row>
    <row r="5" spans="1:11" x14ac:dyDescent="0.3">
      <c r="A5" t="s">
        <v>6</v>
      </c>
      <c r="B5">
        <f>310-268</f>
        <v>42</v>
      </c>
      <c r="C5">
        <f t="shared" si="0"/>
        <v>193.2</v>
      </c>
      <c r="G5" t="s">
        <v>62</v>
      </c>
      <c r="H5">
        <v>0</v>
      </c>
      <c r="I5">
        <f t="shared" si="1"/>
        <v>0</v>
      </c>
    </row>
    <row r="6" spans="1:11" x14ac:dyDescent="0.3">
      <c r="A6" t="s">
        <v>7</v>
      </c>
      <c r="B6">
        <f>320-255</f>
        <v>65</v>
      </c>
      <c r="C6">
        <f t="shared" si="0"/>
        <v>299</v>
      </c>
      <c r="G6" t="s">
        <v>63</v>
      </c>
      <c r="H6">
        <v>4</v>
      </c>
      <c r="I6">
        <f t="shared" si="1"/>
        <v>18.399999999999999</v>
      </c>
    </row>
    <row r="7" spans="1:11" x14ac:dyDescent="0.3">
      <c r="A7" t="s">
        <v>8</v>
      </c>
      <c r="B7">
        <f>327-250</f>
        <v>77</v>
      </c>
      <c r="C7">
        <f t="shared" si="0"/>
        <v>354.2</v>
      </c>
      <c r="G7" t="s">
        <v>64</v>
      </c>
      <c r="H7">
        <v>8</v>
      </c>
      <c r="I7">
        <f t="shared" si="1"/>
        <v>36.799999999999997</v>
      </c>
    </row>
    <row r="8" spans="1:11" x14ac:dyDescent="0.3">
      <c r="A8" t="s">
        <v>9</v>
      </c>
      <c r="B8">
        <f>340-240</f>
        <v>100</v>
      </c>
      <c r="C8">
        <f t="shared" si="0"/>
        <v>459.99999999999994</v>
      </c>
      <c r="G8" t="s">
        <v>65</v>
      </c>
      <c r="H8">
        <f>297-281</f>
        <v>16</v>
      </c>
      <c r="I8">
        <f t="shared" si="1"/>
        <v>73.599999999999994</v>
      </c>
    </row>
    <row r="9" spans="1:11" x14ac:dyDescent="0.3">
      <c r="A9" t="s">
        <v>10</v>
      </c>
      <c r="B9">
        <f>345-236</f>
        <v>109</v>
      </c>
      <c r="C9">
        <f t="shared" si="0"/>
        <v>501.4</v>
      </c>
      <c r="G9" t="s">
        <v>66</v>
      </c>
      <c r="H9">
        <f>300-277</f>
        <v>23</v>
      </c>
      <c r="I9">
        <f t="shared" si="1"/>
        <v>105.8</v>
      </c>
    </row>
    <row r="10" spans="1:11" x14ac:dyDescent="0.3">
      <c r="A10" t="s">
        <v>11</v>
      </c>
      <c r="B10">
        <f>348-233</f>
        <v>115</v>
      </c>
      <c r="C10">
        <f t="shared" si="0"/>
        <v>529</v>
      </c>
      <c r="G10" t="s">
        <v>67</v>
      </c>
      <c r="H10">
        <f>307-268</f>
        <v>39</v>
      </c>
      <c r="I10">
        <f t="shared" si="1"/>
        <v>179.39999999999998</v>
      </c>
    </row>
    <row r="11" spans="1:11" x14ac:dyDescent="0.3">
      <c r="A11" t="s">
        <v>12</v>
      </c>
      <c r="B11">
        <f>351-230</f>
        <v>121</v>
      </c>
      <c r="C11">
        <f t="shared" si="0"/>
        <v>556.59999999999991</v>
      </c>
      <c r="G11" t="s">
        <v>68</v>
      </c>
      <c r="H11">
        <f>317-258</f>
        <v>59</v>
      </c>
      <c r="I11">
        <f t="shared" si="1"/>
        <v>271.39999999999998</v>
      </c>
    </row>
    <row r="12" spans="1:11" x14ac:dyDescent="0.3">
      <c r="A12" t="s">
        <v>13</v>
      </c>
      <c r="B12">
        <f>355-228</f>
        <v>127</v>
      </c>
      <c r="C12">
        <f t="shared" si="0"/>
        <v>584.19999999999993</v>
      </c>
      <c r="G12" t="s">
        <v>69</v>
      </c>
      <c r="H12">
        <f>320-255</f>
        <v>65</v>
      </c>
      <c r="I12">
        <f t="shared" si="1"/>
        <v>299</v>
      </c>
    </row>
    <row r="13" spans="1:11" x14ac:dyDescent="0.3">
      <c r="A13" t="s">
        <v>14</v>
      </c>
      <c r="B13">
        <f>357-228</f>
        <v>129</v>
      </c>
      <c r="C13">
        <f t="shared" si="0"/>
        <v>593.4</v>
      </c>
      <c r="G13" t="s">
        <v>70</v>
      </c>
      <c r="H13">
        <f>322-253</f>
        <v>69</v>
      </c>
      <c r="I13">
        <f t="shared" si="1"/>
        <v>317.39999999999998</v>
      </c>
    </row>
    <row r="14" spans="1:11" x14ac:dyDescent="0.3">
      <c r="A14" t="s">
        <v>15</v>
      </c>
      <c r="B14">
        <f>360-221</f>
        <v>139</v>
      </c>
      <c r="C14">
        <f t="shared" si="0"/>
        <v>639.4</v>
      </c>
      <c r="G14" t="s">
        <v>71</v>
      </c>
      <c r="H14">
        <f>326-250</f>
        <v>76</v>
      </c>
      <c r="I14">
        <f t="shared" si="1"/>
        <v>349.59999999999997</v>
      </c>
    </row>
    <row r="15" spans="1:11" x14ac:dyDescent="0.3">
      <c r="A15" t="s">
        <v>16</v>
      </c>
      <c r="B15">
        <f>363-217</f>
        <v>146</v>
      </c>
      <c r="C15">
        <f t="shared" si="0"/>
        <v>671.59999999999991</v>
      </c>
      <c r="G15" t="s">
        <v>72</v>
      </c>
      <c r="H15">
        <f>328-247</f>
        <v>81</v>
      </c>
      <c r="I15">
        <f t="shared" si="1"/>
        <v>372.59999999999997</v>
      </c>
    </row>
    <row r="16" spans="1:11" x14ac:dyDescent="0.3">
      <c r="A16" t="s">
        <v>17</v>
      </c>
      <c r="B16">
        <f>366-212</f>
        <v>154</v>
      </c>
      <c r="C16">
        <f t="shared" si="0"/>
        <v>708.4</v>
      </c>
      <c r="G16" t="s">
        <v>73</v>
      </c>
      <c r="H16">
        <f>330-245</f>
        <v>85</v>
      </c>
      <c r="I16">
        <f t="shared" si="1"/>
        <v>390.99999999999994</v>
      </c>
    </row>
    <row r="17" spans="1:9" x14ac:dyDescent="0.3">
      <c r="A17" t="s">
        <v>18</v>
      </c>
      <c r="B17">
        <f>370-210</f>
        <v>160</v>
      </c>
      <c r="C17">
        <f t="shared" si="0"/>
        <v>736</v>
      </c>
      <c r="G17" t="s">
        <v>74</v>
      </c>
      <c r="H17">
        <f>333-243</f>
        <v>90</v>
      </c>
      <c r="I17">
        <f t="shared" si="1"/>
        <v>413.99999999999994</v>
      </c>
    </row>
    <row r="18" spans="1:9" x14ac:dyDescent="0.3">
      <c r="A18" t="s">
        <v>19</v>
      </c>
      <c r="B18">
        <f>375-207</f>
        <v>168</v>
      </c>
      <c r="C18">
        <f t="shared" si="0"/>
        <v>772.8</v>
      </c>
      <c r="G18" t="s">
        <v>75</v>
      </c>
      <c r="H18">
        <f>335-240</f>
        <v>95</v>
      </c>
      <c r="I18">
        <f t="shared" si="1"/>
        <v>436.99999999999994</v>
      </c>
    </row>
    <row r="19" spans="1:9" x14ac:dyDescent="0.3">
      <c r="A19" t="s">
        <v>20</v>
      </c>
      <c r="B19">
        <f>377-204</f>
        <v>173</v>
      </c>
      <c r="C19">
        <f t="shared" si="0"/>
        <v>795.8</v>
      </c>
      <c r="G19" t="s">
        <v>76</v>
      </c>
      <c r="H19">
        <f>337-238</f>
        <v>99</v>
      </c>
      <c r="I19">
        <f t="shared" si="1"/>
        <v>455.4</v>
      </c>
    </row>
    <row r="20" spans="1:9" x14ac:dyDescent="0.3">
      <c r="A20" t="s">
        <v>21</v>
      </c>
      <c r="B20">
        <f>379-201</f>
        <v>178</v>
      </c>
      <c r="C20">
        <f t="shared" si="0"/>
        <v>818.8</v>
      </c>
      <c r="G20" t="s">
        <v>77</v>
      </c>
      <c r="H20">
        <f>340-235</f>
        <v>105</v>
      </c>
      <c r="I20">
        <f t="shared" si="1"/>
        <v>482.99999999999994</v>
      </c>
    </row>
    <row r="21" spans="1:9" x14ac:dyDescent="0.3">
      <c r="A21" t="s">
        <v>22</v>
      </c>
      <c r="B21">
        <f>381-199</f>
        <v>182</v>
      </c>
      <c r="C21">
        <f t="shared" si="0"/>
        <v>837.19999999999993</v>
      </c>
      <c r="G21" t="s">
        <v>78</v>
      </c>
      <c r="H21">
        <f>342-233</f>
        <v>109</v>
      </c>
      <c r="I21">
        <f t="shared" si="1"/>
        <v>501.4</v>
      </c>
    </row>
    <row r="22" spans="1:9" x14ac:dyDescent="0.3">
      <c r="A22" t="s">
        <v>23</v>
      </c>
      <c r="B22">
        <f>384-195</f>
        <v>189</v>
      </c>
      <c r="C22">
        <f t="shared" si="0"/>
        <v>869.4</v>
      </c>
      <c r="G22" t="s">
        <v>79</v>
      </c>
      <c r="H22">
        <f>345-231</f>
        <v>114</v>
      </c>
      <c r="I22">
        <f t="shared" si="1"/>
        <v>524.4</v>
      </c>
    </row>
    <row r="23" spans="1:9" x14ac:dyDescent="0.3">
      <c r="A23" t="s">
        <v>24</v>
      </c>
      <c r="B23">
        <f>386-193</f>
        <v>193</v>
      </c>
      <c r="C23">
        <f t="shared" si="0"/>
        <v>887.8</v>
      </c>
      <c r="G23" t="s">
        <v>80</v>
      </c>
      <c r="H23">
        <f>347-227</f>
        <v>120</v>
      </c>
      <c r="I23">
        <f t="shared" si="1"/>
        <v>552</v>
      </c>
    </row>
    <row r="24" spans="1:9" x14ac:dyDescent="0.3">
      <c r="A24" t="s">
        <v>25</v>
      </c>
      <c r="B24">
        <f>387-191</f>
        <v>196</v>
      </c>
      <c r="C24">
        <f t="shared" si="0"/>
        <v>901.59999999999991</v>
      </c>
      <c r="G24" t="s">
        <v>81</v>
      </c>
      <c r="H24">
        <f>350-226</f>
        <v>124</v>
      </c>
      <c r="I24">
        <f t="shared" si="1"/>
        <v>570.4</v>
      </c>
    </row>
    <row r="25" spans="1:9" x14ac:dyDescent="0.3">
      <c r="A25" t="s">
        <v>26</v>
      </c>
      <c r="B25">
        <f>390-189</f>
        <v>201</v>
      </c>
      <c r="C25">
        <f t="shared" si="0"/>
        <v>924.59999999999991</v>
      </c>
      <c r="G25" t="s">
        <v>82</v>
      </c>
      <c r="H25">
        <f>352-224</f>
        <v>128</v>
      </c>
      <c r="I25">
        <f t="shared" si="1"/>
        <v>588.79999999999995</v>
      </c>
    </row>
    <row r="26" spans="1:9" x14ac:dyDescent="0.3">
      <c r="A26" t="s">
        <v>27</v>
      </c>
      <c r="B26">
        <f>392-187</f>
        <v>205</v>
      </c>
      <c r="C26">
        <f t="shared" si="0"/>
        <v>942.99999999999989</v>
      </c>
      <c r="G26" t="s">
        <v>83</v>
      </c>
      <c r="H26">
        <f>354-220</f>
        <v>134</v>
      </c>
      <c r="I26">
        <f t="shared" si="1"/>
        <v>616.4</v>
      </c>
    </row>
    <row r="27" spans="1:9" x14ac:dyDescent="0.3">
      <c r="A27" t="s">
        <v>28</v>
      </c>
      <c r="B27">
        <f>393-185</f>
        <v>208</v>
      </c>
      <c r="C27">
        <f t="shared" si="0"/>
        <v>956.8</v>
      </c>
      <c r="G27" t="s">
        <v>84</v>
      </c>
      <c r="H27">
        <f>356-219</f>
        <v>137</v>
      </c>
      <c r="I27">
        <f t="shared" si="1"/>
        <v>630.19999999999993</v>
      </c>
    </row>
    <row r="28" spans="1:9" x14ac:dyDescent="0.3">
      <c r="A28" t="s">
        <v>29</v>
      </c>
      <c r="B28">
        <f>395-183</f>
        <v>212</v>
      </c>
      <c r="C28">
        <f t="shared" si="0"/>
        <v>975.19999999999993</v>
      </c>
      <c r="G28" t="s">
        <v>85</v>
      </c>
      <c r="H28">
        <f>359-216</f>
        <v>143</v>
      </c>
      <c r="I28">
        <f t="shared" si="1"/>
        <v>657.8</v>
      </c>
    </row>
    <row r="29" spans="1:9" x14ac:dyDescent="0.3">
      <c r="A29" t="s">
        <v>30</v>
      </c>
      <c r="B29">
        <f>397-181</f>
        <v>216</v>
      </c>
      <c r="C29">
        <f t="shared" si="0"/>
        <v>993.59999999999991</v>
      </c>
      <c r="G29" t="s">
        <v>86</v>
      </c>
      <c r="H29">
        <f>360-214</f>
        <v>146</v>
      </c>
      <c r="I29">
        <f t="shared" si="1"/>
        <v>671.59999999999991</v>
      </c>
    </row>
    <row r="30" spans="1:9" x14ac:dyDescent="0.3">
      <c r="A30" t="s">
        <v>31</v>
      </c>
      <c r="B30">
        <f>398-180</f>
        <v>218</v>
      </c>
      <c r="C30">
        <f t="shared" si="0"/>
        <v>1002.8</v>
      </c>
      <c r="G30" t="s">
        <v>87</v>
      </c>
      <c r="H30">
        <f>363-212</f>
        <v>151</v>
      </c>
      <c r="I30">
        <f t="shared" si="1"/>
        <v>694.59999999999991</v>
      </c>
    </row>
    <row r="31" spans="1:9" x14ac:dyDescent="0.3">
      <c r="A31" t="s">
        <v>32</v>
      </c>
      <c r="B31">
        <f>400-177</f>
        <v>223</v>
      </c>
      <c r="C31">
        <f t="shared" si="0"/>
        <v>1025.8</v>
      </c>
      <c r="G31" t="s">
        <v>88</v>
      </c>
      <c r="H31">
        <f>365-210</f>
        <v>155</v>
      </c>
      <c r="I31">
        <f t="shared" si="1"/>
        <v>713</v>
      </c>
    </row>
    <row r="32" spans="1:9" x14ac:dyDescent="0.3">
      <c r="A32" t="s">
        <v>33</v>
      </c>
      <c r="B32">
        <f>404-180</f>
        <v>224</v>
      </c>
      <c r="C32">
        <f t="shared" si="0"/>
        <v>1030.3999999999999</v>
      </c>
      <c r="G32" t="s">
        <v>89</v>
      </c>
      <c r="H32">
        <f>366-205</f>
        <v>161</v>
      </c>
      <c r="I32">
        <f t="shared" si="1"/>
        <v>740.59999999999991</v>
      </c>
    </row>
    <row r="33" spans="1:9" x14ac:dyDescent="0.3">
      <c r="A33" t="s">
        <v>34</v>
      </c>
      <c r="B33">
        <f>405-178</f>
        <v>227</v>
      </c>
      <c r="C33">
        <f t="shared" si="0"/>
        <v>1044.1999999999998</v>
      </c>
      <c r="G33" t="s">
        <v>90</v>
      </c>
      <c r="H33">
        <f>370-202</f>
        <v>168</v>
      </c>
      <c r="I33">
        <f t="shared" si="1"/>
        <v>772.8</v>
      </c>
    </row>
    <row r="34" spans="1:9" x14ac:dyDescent="0.3">
      <c r="A34" t="s">
        <v>35</v>
      </c>
      <c r="B34">
        <f>407-176</f>
        <v>231</v>
      </c>
      <c r="C34">
        <f t="shared" si="0"/>
        <v>1062.5999999999999</v>
      </c>
      <c r="G34" t="s">
        <v>91</v>
      </c>
      <c r="H34">
        <f>372-201</f>
        <v>171</v>
      </c>
      <c r="I34">
        <f t="shared" si="1"/>
        <v>786.59999999999991</v>
      </c>
    </row>
    <row r="35" spans="1:9" x14ac:dyDescent="0.3">
      <c r="A35" t="s">
        <v>36</v>
      </c>
      <c r="B35">
        <f>407-175</f>
        <v>232</v>
      </c>
      <c r="C35">
        <f t="shared" si="0"/>
        <v>1067.1999999999998</v>
      </c>
      <c r="G35" t="s">
        <v>92</v>
      </c>
      <c r="H35">
        <f>374-200</f>
        <v>174</v>
      </c>
      <c r="I35">
        <f t="shared" si="1"/>
        <v>800.4</v>
      </c>
    </row>
    <row r="36" spans="1:9" x14ac:dyDescent="0.3">
      <c r="A36" t="s">
        <v>37</v>
      </c>
      <c r="B36">
        <f>409-174</f>
        <v>235</v>
      </c>
      <c r="C36">
        <f t="shared" si="0"/>
        <v>1081</v>
      </c>
      <c r="G36" t="s">
        <v>93</v>
      </c>
      <c r="H36">
        <f>378-198</f>
        <v>180</v>
      </c>
      <c r="I36">
        <f t="shared" si="1"/>
        <v>827.99999999999989</v>
      </c>
    </row>
    <row r="37" spans="1:9" x14ac:dyDescent="0.3">
      <c r="A37" t="s">
        <v>38</v>
      </c>
      <c r="B37">
        <f>411-173</f>
        <v>238</v>
      </c>
      <c r="C37">
        <f t="shared" si="0"/>
        <v>1094.8</v>
      </c>
      <c r="G37" t="s">
        <v>94</v>
      </c>
      <c r="H37">
        <f>380-197</f>
        <v>183</v>
      </c>
      <c r="I37">
        <f t="shared" si="1"/>
        <v>841.8</v>
      </c>
    </row>
    <row r="38" spans="1:9" x14ac:dyDescent="0.3">
      <c r="A38" t="s">
        <v>39</v>
      </c>
      <c r="B38">
        <f>410-171</f>
        <v>239</v>
      </c>
      <c r="C38">
        <f t="shared" si="0"/>
        <v>1099.3999999999999</v>
      </c>
      <c r="G38" t="s">
        <v>95</v>
      </c>
      <c r="H38">
        <f>380-196</f>
        <v>184</v>
      </c>
      <c r="I38">
        <f t="shared" si="1"/>
        <v>846.4</v>
      </c>
    </row>
    <row r="39" spans="1:9" x14ac:dyDescent="0.3">
      <c r="A39" t="s">
        <v>40</v>
      </c>
      <c r="B39">
        <f>411-171</f>
        <v>240</v>
      </c>
      <c r="C39">
        <f t="shared" si="0"/>
        <v>1104</v>
      </c>
      <c r="G39" t="s">
        <v>96</v>
      </c>
      <c r="H39">
        <f>380-195</f>
        <v>185</v>
      </c>
      <c r="I39">
        <f t="shared" si="1"/>
        <v>850.99999999999989</v>
      </c>
    </row>
    <row r="40" spans="1:9" x14ac:dyDescent="0.3">
      <c r="A40" t="s">
        <v>41</v>
      </c>
      <c r="B40">
        <f>412-169</f>
        <v>243</v>
      </c>
      <c r="C40">
        <f t="shared" si="0"/>
        <v>1117.8</v>
      </c>
      <c r="G40" t="s">
        <v>97</v>
      </c>
      <c r="H40">
        <f>382-195</f>
        <v>187</v>
      </c>
      <c r="I40">
        <f t="shared" si="1"/>
        <v>860.19999999999993</v>
      </c>
    </row>
    <row r="41" spans="1:9" x14ac:dyDescent="0.3">
      <c r="A41" t="s">
        <v>42</v>
      </c>
      <c r="B41">
        <f>413-169</f>
        <v>244</v>
      </c>
      <c r="C41">
        <f t="shared" si="0"/>
        <v>1122.3999999999999</v>
      </c>
      <c r="G41" t="s">
        <v>98</v>
      </c>
      <c r="H41">
        <f>383-194</f>
        <v>189</v>
      </c>
      <c r="I41">
        <f t="shared" si="1"/>
        <v>869.4</v>
      </c>
    </row>
    <row r="42" spans="1:9" x14ac:dyDescent="0.3">
      <c r="A42" t="s">
        <v>43</v>
      </c>
      <c r="B42">
        <f>414-168</f>
        <v>246</v>
      </c>
      <c r="C42">
        <f t="shared" si="0"/>
        <v>1131.5999999999999</v>
      </c>
      <c r="G42" t="s">
        <v>99</v>
      </c>
      <c r="H42">
        <f>383-191</f>
        <v>192</v>
      </c>
      <c r="I42">
        <f t="shared" si="1"/>
        <v>883.19999999999993</v>
      </c>
    </row>
    <row r="43" spans="1:9" x14ac:dyDescent="0.3">
      <c r="A43" t="s">
        <v>44</v>
      </c>
      <c r="B43">
        <f>415-167</f>
        <v>248</v>
      </c>
      <c r="C43">
        <f t="shared" si="0"/>
        <v>1140.8</v>
      </c>
      <c r="G43" t="s">
        <v>100</v>
      </c>
      <c r="H43">
        <f>384-191</f>
        <v>193</v>
      </c>
      <c r="I43">
        <f t="shared" si="1"/>
        <v>887.8</v>
      </c>
    </row>
    <row r="44" spans="1:9" x14ac:dyDescent="0.3">
      <c r="A44" t="s">
        <v>45</v>
      </c>
      <c r="B44">
        <f>415-166</f>
        <v>249</v>
      </c>
      <c r="C44">
        <f t="shared" si="0"/>
        <v>1145.3999999999999</v>
      </c>
    </row>
    <row r="45" spans="1:9" x14ac:dyDescent="0.3">
      <c r="A45" t="s">
        <v>46</v>
      </c>
      <c r="B45">
        <f>416-165</f>
        <v>251</v>
      </c>
      <c r="C45">
        <f t="shared" si="0"/>
        <v>1154.5999999999999</v>
      </c>
    </row>
    <row r="46" spans="1:9" x14ac:dyDescent="0.3">
      <c r="A46" t="s">
        <v>47</v>
      </c>
      <c r="B46">
        <f>416-165</f>
        <v>251</v>
      </c>
      <c r="C46">
        <f t="shared" si="0"/>
        <v>1154.5999999999999</v>
      </c>
    </row>
    <row r="47" spans="1:9" x14ac:dyDescent="0.3">
      <c r="A47" t="s">
        <v>48</v>
      </c>
      <c r="B47">
        <f>417-163</f>
        <v>254</v>
      </c>
      <c r="C47">
        <f t="shared" si="0"/>
        <v>1168.3999999999999</v>
      </c>
    </row>
    <row r="48" spans="1:9" x14ac:dyDescent="0.3">
      <c r="A48" t="s">
        <v>49</v>
      </c>
      <c r="B48">
        <f>418-163</f>
        <v>255</v>
      </c>
      <c r="C48">
        <f t="shared" si="0"/>
        <v>1173</v>
      </c>
    </row>
    <row r="49" spans="1:3" x14ac:dyDescent="0.3">
      <c r="A49" t="s">
        <v>50</v>
      </c>
      <c r="B49">
        <f>417-162</f>
        <v>255</v>
      </c>
      <c r="C49">
        <f t="shared" si="0"/>
        <v>1173</v>
      </c>
    </row>
    <row r="50" spans="1:3" x14ac:dyDescent="0.3">
      <c r="A50" t="s">
        <v>51</v>
      </c>
      <c r="B50">
        <f>420-162</f>
        <v>258</v>
      </c>
      <c r="C50">
        <f t="shared" si="0"/>
        <v>1186.8</v>
      </c>
    </row>
    <row r="51" spans="1:3" x14ac:dyDescent="0.3">
      <c r="A51" t="s">
        <v>52</v>
      </c>
      <c r="B51">
        <f>420-161</f>
        <v>259</v>
      </c>
      <c r="C51">
        <f t="shared" si="0"/>
        <v>1191.3999999999999</v>
      </c>
    </row>
    <row r="52" spans="1:3" x14ac:dyDescent="0.3">
      <c r="A52" t="s">
        <v>53</v>
      </c>
      <c r="B52">
        <f>420-160</f>
        <v>260</v>
      </c>
      <c r="C52">
        <f t="shared" si="0"/>
        <v>1196</v>
      </c>
    </row>
    <row r="53" spans="1:3" x14ac:dyDescent="0.3">
      <c r="A53" t="s">
        <v>54</v>
      </c>
      <c r="B53">
        <f>421-161</f>
        <v>260</v>
      </c>
      <c r="C53">
        <f t="shared" si="0"/>
        <v>1196</v>
      </c>
    </row>
    <row r="54" spans="1:3" x14ac:dyDescent="0.3">
      <c r="A54" t="s">
        <v>55</v>
      </c>
      <c r="B54">
        <f>420-160</f>
        <v>260</v>
      </c>
      <c r="C54">
        <f t="shared" si="0"/>
        <v>1196</v>
      </c>
    </row>
    <row r="55" spans="1:3" x14ac:dyDescent="0.3">
      <c r="A55" t="s">
        <v>56</v>
      </c>
      <c r="B55">
        <f>420-160</f>
        <v>260</v>
      </c>
      <c r="C55">
        <f t="shared" si="0"/>
        <v>1196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</cp:lastModifiedBy>
  <dcterms:created xsi:type="dcterms:W3CDTF">2021-04-06T22:43:02Z</dcterms:created>
  <dcterms:modified xsi:type="dcterms:W3CDTF">2021-04-07T17:31:51Z</dcterms:modified>
</cp:coreProperties>
</file>