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filterPrivacy="1" defaultThemeVersion="166925"/>
  <xr:revisionPtr revIDLastSave="0" documentId="8_{1AFD6416-F15E-4B18-8DEF-C0061BBA0857}" xr6:coauthVersionLast="47" xr6:coauthVersionMax="47" xr10:uidLastSave="{00000000-0000-0000-0000-000000000000}"/>
  <bookViews>
    <workbookView xWindow="-120" yWindow="-120" windowWidth="29040" windowHeight="15840" xr2:uid="{D741972D-EE71-49B1-BCCD-A31260AF6F09}"/>
  </bookViews>
  <sheets>
    <sheet name="Simple math problem" sheetId="3" r:id="rId1"/>
    <sheet name="Simple Prodcuction" sheetId="2" r:id="rId2"/>
    <sheet name="Production" sheetId="1" r:id="rId3"/>
  </sheets>
  <definedNames>
    <definedName name="OpenSolver_ChosenSolver" localSheetId="2" hidden="1">CBC</definedName>
    <definedName name="OpenSolver_DualsNewSheet" localSheetId="2" hidden="1">0</definedName>
    <definedName name="OpenSolver_LinearityCheck" localSheetId="2" hidden="1">1</definedName>
    <definedName name="OpenSolver_UpdateSensitivity" localSheetId="2" hidden="1">1</definedName>
    <definedName name="solver_adj" localSheetId="2" hidden="1">Production!$L$2:$M$25</definedName>
    <definedName name="solver_adj" localSheetId="0" hidden="1">'Simple math problem'!$D$4:$E$4</definedName>
    <definedName name="solver_adj" localSheetId="1" hidden="1">'Simple Prodcuction'!$D$4:$E$4</definedName>
    <definedName name="solver_cvg" localSheetId="2" hidden="1">0.0001</definedName>
    <definedName name="solver_cvg" localSheetId="0" hidden="1">"""""""""""""""""""""""""""""""0,0001"""""""""""""""""""""""""""""""</definedName>
    <definedName name="solver_cvg" localSheetId="1" hidden="1">"""""""0,0001"""""""</definedName>
    <definedName name="solver_drv" localSheetId="2" hidden="1">1</definedName>
    <definedName name="solver_drv" localSheetId="0" hidden="1">1</definedName>
    <definedName name="solver_drv" localSheetId="1" hidden="1">2</definedName>
    <definedName name="solver_eng" localSheetId="0" hidden="1">1</definedName>
    <definedName name="solver_eng" localSheetId="1" hidden="1">1</definedName>
    <definedName name="solver_est" localSheetId="2" hidden="1">1</definedName>
    <definedName name="solver_est" localSheetId="0" hidden="1">1</definedName>
    <definedName name="solver_est" localSheetId="1" hidden="1">1</definedName>
    <definedName name="solver_itr" localSheetId="2" hidden="1">2147483647</definedName>
    <definedName name="solver_itr" localSheetId="0" hidden="1">2147483647</definedName>
    <definedName name="solver_itr" localSheetId="1" hidden="1">2147483647</definedName>
    <definedName name="solver_lhs1" localSheetId="2" hidden="1">Production!$L$2:$L$25</definedName>
    <definedName name="solver_lhs1" localSheetId="0" hidden="1">'Simple math problem'!$B$10</definedName>
    <definedName name="solver_lhs1" localSheetId="1" hidden="1">'Simple Prodcuction'!$D$4</definedName>
    <definedName name="solver_lhs2" localSheetId="2" hidden="1">Production!$M$2:$M$25</definedName>
    <definedName name="solver_lhs2" localSheetId="0" hidden="1">'Simple math problem'!$B$11</definedName>
    <definedName name="solver_lhs2" localSheetId="1" hidden="1">'Simple Prodcuction'!$E$4</definedName>
    <definedName name="solver_lhs3" localSheetId="2" hidden="1">Production!$L$11</definedName>
    <definedName name="solver_lhs3" localSheetId="0" hidden="1">'Simple math problem'!$B$7</definedName>
    <definedName name="solver_lhs3" localSheetId="1" hidden="1">'Simple Prodcuction'!$H$10</definedName>
    <definedName name="solver_lhs4" localSheetId="2" hidden="1">Production!$M$11</definedName>
    <definedName name="solver_lhs4" localSheetId="0" hidden="1">'Simple math problem'!$B$8</definedName>
    <definedName name="solver_lhs4" localSheetId="1" hidden="1">'Simple Prodcuction'!$H$11</definedName>
    <definedName name="solver_lhs5" localSheetId="2" hidden="1">Production!$P$2:$P$25</definedName>
    <definedName name="solver_lhs5" localSheetId="0" hidden="1">'Simple math problem'!$B$9</definedName>
    <definedName name="solver_lhs5" localSheetId="1" hidden="1">'Simple Prodcuction'!$H$9</definedName>
    <definedName name="solver_lhs6" localSheetId="2" hidden="1">Production!$M$2:$M$25</definedName>
    <definedName name="solver_lhs6" localSheetId="1" hidden="1">'Simple Prodcuction'!$I$4</definedName>
    <definedName name="solver_lhs7" localSheetId="2" hidden="1">Production!$M$2:$M$25</definedName>
    <definedName name="solver_lhs7" localSheetId="1" hidden="1">'Simple Prodcuction'!$I$5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"""""""""""""""""""""""""""""""0,075"""""""""""""""""""""""""""""""</definedName>
    <definedName name="solver_mrt" localSheetId="1" hidden="1">"""""""0,075"""""""</definedName>
    <definedName name="solver_msl" localSheetId="0" hidden="1">2</definedName>
    <definedName name="solver_msl" localSheetId="1" hidden="1">2</definedName>
    <definedName name="solver_neg" localSheetId="2" hidden="1">1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2" hidden="1">7</definedName>
    <definedName name="solver_num" localSheetId="0" hidden="1">5</definedName>
    <definedName name="solver_num" localSheetId="1" hidden="1">7</definedName>
    <definedName name="solver_nwt" localSheetId="2" hidden="1">1</definedName>
    <definedName name="solver_nwt" localSheetId="0" hidden="1">1</definedName>
    <definedName name="solver_nwt" localSheetId="1" hidden="1">1</definedName>
    <definedName name="solver_opt" localSheetId="2" hidden="1">Production!$R$28</definedName>
    <definedName name="solver_opt" localSheetId="0" hidden="1">'Simple math problem'!$F$4</definedName>
    <definedName name="solver_opt" localSheetId="1" hidden="1">'Simple Prodcuction'!$F$5</definedName>
    <definedName name="solver_pre" localSheetId="2" hidden="1">0.000001</definedName>
    <definedName name="solver_pre" localSheetId="0" hidden="1">"""""""""""""""""""""""""""""""0,000001"""""""""""""""""""""""""""""""</definedName>
    <definedName name="solver_pre" localSheetId="1" hidden="1">"""""""0,000001"""""""</definedName>
    <definedName name="solver_rbv" localSheetId="0" hidden="1">1</definedName>
    <definedName name="solver_rbv" localSheetId="1" hidden="1">2</definedName>
    <definedName name="solver_rel1" localSheetId="2" hidden="1">5</definedName>
    <definedName name="solver_rel1" localSheetId="0" hidden="1">3</definedName>
    <definedName name="solver_rel1" localSheetId="1" hidden="1">4</definedName>
    <definedName name="solver_rel2" localSheetId="2" hidden="1">4</definedName>
    <definedName name="solver_rel2" localSheetId="0" hidden="1">1</definedName>
    <definedName name="solver_rel2" localSheetId="1" hidden="1">4</definedName>
    <definedName name="solver_rel3" localSheetId="2" hidden="1">2</definedName>
    <definedName name="solver_rel3" localSheetId="0" hidden="1">3</definedName>
    <definedName name="solver_rel3" localSheetId="1" hidden="1">1</definedName>
    <definedName name="solver_rel4" localSheetId="2" hidden="1">2</definedName>
    <definedName name="solver_rel4" localSheetId="0" hidden="1">3</definedName>
    <definedName name="solver_rel4" localSheetId="1" hidden="1">1</definedName>
    <definedName name="solver_rel5" localSheetId="2" hidden="1">2</definedName>
    <definedName name="solver_rel5" localSheetId="0" hidden="1">1</definedName>
    <definedName name="solver_rel5" localSheetId="1" hidden="1">1</definedName>
    <definedName name="solver_rel6" localSheetId="2" hidden="1">1</definedName>
    <definedName name="solver_rel6" localSheetId="1" hidden="1">3</definedName>
    <definedName name="solver_rel7" localSheetId="2" hidden="1">3</definedName>
    <definedName name="solver_rel7" localSheetId="1" hidden="1">3</definedName>
    <definedName name="solver_rhs1" localSheetId="2" hidden="1">binary</definedName>
    <definedName name="solver_rhs1" localSheetId="0" hidden="1">'Simple math problem'!$D$10</definedName>
    <definedName name="solver_rhs1" localSheetId="1" hidden="1">"geheeltallig"</definedName>
    <definedName name="solver_rhs2" localSheetId="2" hidden="1">integer</definedName>
    <definedName name="solver_rhs2" localSheetId="0" hidden="1">'Simple math problem'!$D$11</definedName>
    <definedName name="solver_rhs2" localSheetId="1" hidden="1">"geheeltallig"</definedName>
    <definedName name="solver_rhs3" localSheetId="2" hidden="1">0</definedName>
    <definedName name="solver_rhs3" localSheetId="0" hidden="1">'Simple math problem'!$D$7</definedName>
    <definedName name="solver_rhs3" localSheetId="1" hidden="1">'Simple Prodcuction'!$J$10</definedName>
    <definedName name="solver_rhs4" localSheetId="2" hidden="1">0</definedName>
    <definedName name="solver_rhs4" localSheetId="0" hidden="1">'Simple math problem'!$D$8</definedName>
    <definedName name="solver_rhs4" localSheetId="1" hidden="1">'Simple Prodcuction'!$J$11</definedName>
    <definedName name="solver_rhs5" localSheetId="2" hidden="1">Production!$J$2:$J$25</definedName>
    <definedName name="solver_rhs5" localSheetId="0" hidden="1">'Simple math problem'!$D$9</definedName>
    <definedName name="solver_rhs5" localSheetId="1" hidden="1">'Simple Prodcuction'!$J$9</definedName>
    <definedName name="solver_rhs6" localSheetId="2" hidden="1">Production!$N$2:$N$25</definedName>
    <definedName name="solver_rhs6" localSheetId="1" hidden="1">'Simple Prodcuction'!$K$4</definedName>
    <definedName name="solver_rhs7" localSheetId="2" hidden="1">Production!$O$2:$O$25</definedName>
    <definedName name="solver_rhs7" localSheetId="1" hidden="1">'Simple Prodcuction'!$K$5</definedName>
    <definedName name="solver_rlx" localSheetId="2" hidden="1">2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2" hidden="1">2</definedName>
    <definedName name="solver_scl" localSheetId="0" hidden="1">1</definedName>
    <definedName name="solver_scl" localSheetId="1" hidden="1">2</definedName>
    <definedName name="solver_sho" localSheetId="2" hidden="1">1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2" hidden="1">2147483647</definedName>
    <definedName name="solver_tim" localSheetId="0" hidden="1">2147483647</definedName>
    <definedName name="solver_tim" localSheetId="1" hidden="1">2147483647</definedName>
    <definedName name="solver_tol" localSheetId="2" hidden="1">0.05</definedName>
    <definedName name="solver_tol" localSheetId="0" hidden="1">1</definedName>
    <definedName name="solver_tol" localSheetId="1" hidden="1">1</definedName>
    <definedName name="solver_typ" localSheetId="2" hidden="1">2</definedName>
    <definedName name="solver_typ" localSheetId="0" hidden="1">1</definedName>
    <definedName name="solver_typ" localSheetId="1" hidden="1">1</definedName>
    <definedName name="solver_val" localSheetId="2" hidden="1">0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3" l="1"/>
  <c r="B7" i="3"/>
  <c r="D7" i="3"/>
  <c r="B8" i="3"/>
  <c r="D8" i="3"/>
  <c r="B9" i="3"/>
  <c r="D9" i="3"/>
  <c r="B10" i="3"/>
  <c r="D10" i="3"/>
  <c r="B11" i="3"/>
  <c r="D11" i="3"/>
  <c r="I4" i="2"/>
  <c r="F5" i="2"/>
  <c r="I5" i="2"/>
  <c r="E9" i="2"/>
  <c r="H9" i="2" s="1"/>
  <c r="G9" i="2"/>
  <c r="E10" i="2"/>
  <c r="H10" i="2" s="1"/>
  <c r="G10" i="2"/>
  <c r="E11" i="2"/>
  <c r="G11" i="2"/>
  <c r="H11" i="2"/>
  <c r="N2" i="1"/>
  <c r="O2" i="1"/>
  <c r="P2" i="1"/>
  <c r="Q2" i="1"/>
  <c r="R2" i="1"/>
  <c r="N3" i="1"/>
  <c r="O3" i="1"/>
  <c r="Q3" i="1"/>
  <c r="R3" i="1"/>
  <c r="N4" i="1"/>
  <c r="O4" i="1"/>
  <c r="P4" i="1"/>
  <c r="Q4" i="1"/>
  <c r="R4" i="1"/>
  <c r="N5" i="1"/>
  <c r="O5" i="1"/>
  <c r="Q5" i="1"/>
  <c r="R5" i="1"/>
  <c r="N6" i="1"/>
  <c r="O6" i="1"/>
  <c r="P6" i="1"/>
  <c r="Q6" i="1"/>
  <c r="R6" i="1"/>
  <c r="N7" i="1"/>
  <c r="O7" i="1"/>
  <c r="Q7" i="1"/>
  <c r="R7" i="1"/>
  <c r="N8" i="1"/>
  <c r="O8" i="1"/>
  <c r="P8" i="1"/>
  <c r="Q8" i="1"/>
  <c r="R8" i="1"/>
  <c r="N9" i="1"/>
  <c r="O9" i="1"/>
  <c r="Q9" i="1"/>
  <c r="R9" i="1"/>
  <c r="N10" i="1"/>
  <c r="O10" i="1"/>
  <c r="P10" i="1"/>
  <c r="Q10" i="1"/>
  <c r="R10" i="1"/>
  <c r="N11" i="1"/>
  <c r="O11" i="1"/>
  <c r="Q11" i="1"/>
  <c r="R11" i="1"/>
  <c r="R27" i="1" s="1"/>
  <c r="R28" i="1" s="1"/>
  <c r="N12" i="1"/>
  <c r="O12" i="1"/>
  <c r="P12" i="1"/>
  <c r="Q12" i="1"/>
  <c r="R12" i="1"/>
  <c r="N13" i="1"/>
  <c r="O13" i="1"/>
  <c r="Q13" i="1"/>
  <c r="R13" i="1"/>
  <c r="N14" i="1"/>
  <c r="O14" i="1"/>
  <c r="P14" i="1"/>
  <c r="Q14" i="1"/>
  <c r="R14" i="1"/>
  <c r="N15" i="1"/>
  <c r="O15" i="1"/>
  <c r="Q15" i="1"/>
  <c r="R15" i="1"/>
  <c r="N16" i="1"/>
  <c r="O16" i="1"/>
  <c r="P16" i="1"/>
  <c r="Q16" i="1"/>
  <c r="R16" i="1"/>
  <c r="N17" i="1"/>
  <c r="O17" i="1"/>
  <c r="Q17" i="1"/>
  <c r="R17" i="1"/>
  <c r="N18" i="1"/>
  <c r="O18" i="1"/>
  <c r="P18" i="1"/>
  <c r="Q18" i="1"/>
  <c r="R18" i="1"/>
  <c r="N19" i="1"/>
  <c r="O19" i="1"/>
  <c r="Q19" i="1"/>
  <c r="R19" i="1"/>
  <c r="N20" i="1"/>
  <c r="O20" i="1"/>
  <c r="P20" i="1"/>
  <c r="Q20" i="1"/>
  <c r="R20" i="1"/>
  <c r="N21" i="1"/>
  <c r="O21" i="1"/>
  <c r="Q21" i="1"/>
  <c r="R21" i="1"/>
  <c r="N22" i="1"/>
  <c r="O22" i="1"/>
  <c r="P22" i="1"/>
  <c r="Q22" i="1"/>
  <c r="R22" i="1"/>
  <c r="N23" i="1"/>
  <c r="O23" i="1"/>
  <c r="Q23" i="1"/>
  <c r="R23" i="1"/>
  <c r="N24" i="1"/>
  <c r="O24" i="1"/>
  <c r="P24" i="1"/>
  <c r="Q24" i="1"/>
  <c r="R24" i="1"/>
  <c r="N25" i="1"/>
  <c r="O25" i="1"/>
  <c r="Q25" i="1"/>
  <c r="R25" i="1"/>
  <c r="Q27" i="1"/>
</calcChain>
</file>

<file path=xl/sharedStrings.xml><?xml version="1.0" encoding="utf-8"?>
<sst xmlns="http://schemas.openxmlformats.org/spreadsheetml/2006/main" count="154" uniqueCount="56">
  <si>
    <t>Polaris</t>
  </si>
  <si>
    <t>Vega</t>
  </si>
  <si>
    <t>Production quantity</t>
  </si>
  <si>
    <t>Status (on/off)</t>
  </si>
  <si>
    <t>Factory</t>
  </si>
  <si>
    <t>MONTH</t>
  </si>
  <si>
    <t>Subtotal</t>
  </si>
  <si>
    <t>LHS constraint</t>
  </si>
  <si>
    <t>RHS constraint</t>
  </si>
  <si>
    <t>Objective</t>
  </si>
  <si>
    <t>Total</t>
  </si>
  <si>
    <t>Decision variable</t>
  </si>
  <si>
    <t>FIXED_COSTS</t>
  </si>
  <si>
    <t>VARIABLE_COSTS</t>
  </si>
  <si>
    <t>Production amount total</t>
  </si>
  <si>
    <t>MIN_CAPACITY*binary</t>
  </si>
  <si>
    <t>MAX_CAPACITY*binary</t>
  </si>
  <si>
    <t>DEMAND</t>
  </si>
  <si>
    <t>VARIABLE_COSTS per item</t>
  </si>
  <si>
    <t>MIN_CAPACITY</t>
  </si>
  <si>
    <t>MAX_CAPACITY</t>
  </si>
  <si>
    <t>Objective function</t>
  </si>
  <si>
    <t>Decision Variables</t>
  </si>
  <si>
    <t>&lt;=</t>
  </si>
  <si>
    <t>Detailer days</t>
  </si>
  <si>
    <t>Engineer days</t>
  </si>
  <si>
    <t>Robot days</t>
  </si>
  <si>
    <t>Available days</t>
  </si>
  <si>
    <t>Type</t>
  </si>
  <si>
    <t>Total days</t>
  </si>
  <si>
    <t>Total CosmoCruiser</t>
  </si>
  <si>
    <t>per CosmoCruiser</t>
  </si>
  <si>
    <t>Total Starglider</t>
  </si>
  <si>
    <t>per Starglider</t>
  </si>
  <si>
    <t>Constraints</t>
  </si>
  <si>
    <t>Days required</t>
  </si>
  <si>
    <t>&gt;=</t>
  </si>
  <si>
    <t>beta</t>
  </si>
  <si>
    <t>Unit profit</t>
  </si>
  <si>
    <t>alpha</t>
  </si>
  <si>
    <t>Minimum value</t>
  </si>
  <si>
    <t>Total profit</t>
  </si>
  <si>
    <t>CosmoCruiser (beta)</t>
  </si>
  <si>
    <t>Starglider (alpha)</t>
  </si>
  <si>
    <t>Non negativity</t>
  </si>
  <si>
    <t>Simple production planning</t>
  </si>
  <si>
    <t>2x-5</t>
  </si>
  <si>
    <t>y</t>
  </si>
  <si>
    <t>2x-8</t>
  </si>
  <si>
    <t>4y</t>
  </si>
  <si>
    <t>25-x</t>
  </si>
  <si>
    <t>2y</t>
  </si>
  <si>
    <t>x</t>
  </si>
  <si>
    <t>Decision variables</t>
  </si>
  <si>
    <t>Constants</t>
  </si>
  <si>
    <t>Simple math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</si>
</sst>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€&quot;\ #,##0"/>
  </numFmts>
  <fonts count="9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4A4A4A"/>
      <name val="Inherit"/>
    </font>
    <font>
      <b/>
      <sz val="11"/>
      <name val="Calibri"/>
      <family val="2"/>
      <scheme val="minor"/>
    </font>
    <font>
      <sz val="18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rgb="FFE9E9E9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3" applyNumberFormat="0" applyAlignment="0" applyProtection="0"/>
    <xf numFmtId="0" fontId="4" fillId="4" borderId="0" applyNumberFormat="0" applyBorder="0" applyAlignment="0" applyProtection="0"/>
  </cellStyleXfs>
  <cellXfs count="37">
    <xf numFmtId="0" fontId="0" fillId="0" borderId="0" xfId="0"/>
    <xf numFmtId="0" fontId="0" fillId="5" borderId="4" xfId="0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5" fillId="6" borderId="7" xfId="0" applyFont="1" applyFill="1" applyBorder="1" applyAlignment="1">
      <alignment horizontal="right" vertical="top" wrapText="1" indent="1"/>
    </xf>
    <xf numFmtId="0" fontId="3" fillId="5" borderId="4" xfId="0" applyFont="1" applyFill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7" borderId="0" xfId="0" applyFont="1" applyFill="1"/>
    <xf numFmtId="0" fontId="3" fillId="8" borderId="0" xfId="0" applyFont="1" applyFill="1"/>
    <xf numFmtId="0" fontId="3" fillId="9" borderId="0" xfId="0" applyFont="1" applyFill="1"/>
    <xf numFmtId="0" fontId="3" fillId="10" borderId="0" xfId="0" applyFont="1" applyFill="1"/>
    <xf numFmtId="0" fontId="3" fillId="10" borderId="4" xfId="0" applyFont="1" applyFill="1" applyBorder="1"/>
    <xf numFmtId="0" fontId="0" fillId="0" borderId="4" xfId="0" applyBorder="1"/>
    <xf numFmtId="0" fontId="3" fillId="0" borderId="4" xfId="0" applyFont="1" applyBorder="1"/>
    <xf numFmtId="0" fontId="3" fillId="5" borderId="0" xfId="0" applyFont="1" applyFill="1"/>
    <xf numFmtId="0" fontId="0" fillId="7" borderId="4" xfId="0" applyFill="1" applyBorder="1" applyAlignment="1">
      <alignment vertical="center" wrapText="1"/>
    </xf>
    <xf numFmtId="0" fontId="0" fillId="8" borderId="4" xfId="0" applyFill="1" applyBorder="1" applyAlignment="1">
      <alignment vertical="center" wrapText="1"/>
    </xf>
    <xf numFmtId="0" fontId="6" fillId="9" borderId="5" xfId="0" applyFont="1" applyFill="1" applyBorder="1" applyAlignment="1">
      <alignment vertical="center" wrapText="1"/>
    </xf>
    <xf numFmtId="0" fontId="6" fillId="9" borderId="6" xfId="0" applyFont="1" applyFill="1" applyBorder="1" applyAlignment="1">
      <alignment vertical="center" wrapText="1"/>
    </xf>
    <xf numFmtId="0" fontId="0" fillId="9" borderId="4" xfId="0" applyFill="1" applyBorder="1"/>
    <xf numFmtId="0" fontId="0" fillId="8" borderId="4" xfId="0" applyFill="1" applyBorder="1"/>
    <xf numFmtId="0" fontId="0" fillId="7" borderId="4" xfId="0" applyFill="1" applyBorder="1"/>
    <xf numFmtId="0" fontId="0" fillId="11" borderId="4" xfId="0" applyFill="1" applyBorder="1"/>
    <xf numFmtId="164" fontId="0" fillId="10" borderId="4" xfId="0" applyNumberFormat="1" applyFill="1" applyBorder="1"/>
    <xf numFmtId="164" fontId="0" fillId="11" borderId="4" xfId="0" applyNumberFormat="1" applyFill="1" applyBorder="1"/>
    <xf numFmtId="0" fontId="0" fillId="5" borderId="4" xfId="0" applyFill="1" applyBorder="1"/>
    <xf numFmtId="0" fontId="7" fillId="0" borderId="0" xfId="0" applyFont="1"/>
    <xf numFmtId="0" fontId="0" fillId="0" borderId="0" xfId="0" quotePrefix="1"/>
    <xf numFmtId="0" fontId="3" fillId="0" borderId="0" xfId="0" applyFont="1"/>
    <xf numFmtId="0" fontId="4" fillId="4" borderId="2" xfId="3" applyBorder="1"/>
    <xf numFmtId="0" fontId="2" fillId="3" borderId="3" xfId="2"/>
    <xf numFmtId="0" fontId="1" fillId="2" borderId="1" xfId="1"/>
    <xf numFmtId="0" fontId="8" fillId="0" borderId="0" xfId="0" applyFont="1"/>
    <xf numFmtId="0" fontId="3" fillId="0" borderId="4" xfId="0" applyFont="1" applyBorder="1" applyAlignment="1">
      <alignment horizontal="center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4">
    <cellStyle name="Accent1" xfId="3" builtinId="29"/>
    <cellStyle name="Berekening" xfId="1" builtinId="22"/>
    <cellStyle name="Controlecel" xfId="2" builtinId="23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333375</xdr:colOff>
      <xdr:row>2</xdr:row>
      <xdr:rowOff>23812</xdr:rowOff>
    </xdr:from>
    <xdr:ext cx="111799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kstvak 1">
              <a:extLst>
                <a:ext uri="{FF2B5EF4-FFF2-40B4-BE49-F238E27FC236}">
                  <a16:creationId xmlns:a16="http://schemas.microsoft.com/office/drawing/2014/main" id="{3DDE5766-2713-4D29-9298-172DD897D1CD}"/>
                </a:ext>
              </a:extLst>
            </xdr:cNvPr>
            <xdr:cNvSpPr txBox="1"/>
          </xdr:nvSpPr>
          <xdr:spPr>
            <a:xfrm>
              <a:off x="4600575" y="404812"/>
              <a:ext cx="111799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nl-NL" sz="1100" b="0" i="1">
                        <a:latin typeface="Cambria Math" panose="02040503050406030204" pitchFamily="18" charset="0"/>
                      </a:rPr>
                      <m:t>𝑍</m:t>
                    </m:r>
                    <m:d>
                      <m:dPr>
                        <m:ctrlPr>
                          <a:rPr lang="nl-NL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nl-NL" sz="1100" b="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nl-NL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nl-NL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d>
                    <m:r>
                      <a:rPr lang="nl-NL" sz="1100" b="0" i="1">
                        <a:latin typeface="Cambria Math" panose="02040503050406030204" pitchFamily="18" charset="0"/>
                      </a:rPr>
                      <m:t>=4</m:t>
                    </m:r>
                    <m:r>
                      <a:rPr lang="nl-NL" sz="11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nl-NL" sz="1100" b="0" i="1">
                        <a:latin typeface="Cambria Math" panose="02040503050406030204" pitchFamily="18" charset="0"/>
                      </a:rPr>
                      <m:t>+3</m:t>
                    </m:r>
                    <m:r>
                      <a:rPr lang="nl-NL" sz="1100" b="0" i="1">
                        <a:latin typeface="Cambria Math" panose="02040503050406030204" pitchFamily="18" charset="0"/>
                      </a:rPr>
                      <m:t>𝑦</m:t>
                    </m:r>
                  </m:oMath>
                </m:oMathPara>
              </a14:m>
              <a:endParaRPr lang="nl-NL" sz="1100"/>
            </a:p>
          </xdr:txBody>
        </xdr:sp>
      </mc:Choice>
      <mc:Fallback xmlns="">
        <xdr:sp macro="" textlink="">
          <xdr:nvSpPr>
            <xdr:cNvPr id="2" name="Tekstvak 1">
              <a:extLst>
                <a:ext uri="{FF2B5EF4-FFF2-40B4-BE49-F238E27FC236}">
                  <a16:creationId xmlns:a16="http://schemas.microsoft.com/office/drawing/2014/main" id="{3DDE5766-2713-4D29-9298-172DD897D1CD}"/>
                </a:ext>
              </a:extLst>
            </xdr:cNvPr>
            <xdr:cNvSpPr txBox="1"/>
          </xdr:nvSpPr>
          <xdr:spPr>
            <a:xfrm>
              <a:off x="4600575" y="404812"/>
              <a:ext cx="111799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nl-NL" sz="1100" b="0" i="0">
                  <a:latin typeface="Cambria Math" panose="02040503050406030204" pitchFamily="18" charset="0"/>
                </a:rPr>
                <a:t>𝑍(𝑥,𝑦)=4𝑥+3𝑦</a:t>
              </a:r>
              <a:endParaRPr lang="nl-NL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DECB9-B79D-4A66-95E8-215F771A6364}">
  <sheetPr codeName="Blad12"/>
  <dimension ref="A1:F11"/>
  <sheetViews>
    <sheetView tabSelected="1" workbookViewId="0">
      <selection activeCell="F4" sqref="F4"/>
    </sheetView>
  </sheetViews>
  <sheetFormatPr defaultRowHeight="15"/>
  <cols>
    <col min="2" max="2" width="11" bestFit="1" customWidth="1"/>
  </cols>
  <sheetData>
    <row r="1" spans="1:6" ht="31.5">
      <c r="A1" s="31" t="s">
        <v>55</v>
      </c>
    </row>
    <row r="2" spans="1:6">
      <c r="B2" s="27" t="s">
        <v>54</v>
      </c>
      <c r="D2" s="27" t="s">
        <v>53</v>
      </c>
    </row>
    <row r="3" spans="1:6" ht="15.75" thickBot="1">
      <c r="D3" t="s">
        <v>52</v>
      </c>
      <c r="E3" t="s">
        <v>47</v>
      </c>
      <c r="F3" s="27" t="s">
        <v>21</v>
      </c>
    </row>
    <row r="4" spans="1:6" ht="16.5" thickTop="1" thickBot="1">
      <c r="B4" s="30">
        <v>4</v>
      </c>
      <c r="C4" s="30">
        <v>3</v>
      </c>
      <c r="D4" s="29">
        <v>14.500000000000004</v>
      </c>
      <c r="E4" s="29">
        <v>5.2500000000000018</v>
      </c>
      <c r="F4" s="28">
        <f>B4*D4+C4*E4</f>
        <v>73.750000000000014</v>
      </c>
    </row>
    <row r="5" spans="1:6" ht="15.75" thickTop="1"/>
    <row r="6" spans="1:6">
      <c r="B6" s="27" t="s">
        <v>34</v>
      </c>
    </row>
    <row r="7" spans="1:6">
      <c r="A7" t="s">
        <v>52</v>
      </c>
      <c r="B7">
        <f>D4</f>
        <v>14.500000000000004</v>
      </c>
      <c r="C7" t="s">
        <v>36</v>
      </c>
      <c r="D7">
        <f>E7</f>
        <v>0</v>
      </c>
      <c r="E7">
        <v>0</v>
      </c>
    </row>
    <row r="8" spans="1:6">
      <c r="A8" t="s">
        <v>47</v>
      </c>
      <c r="B8">
        <f>E4</f>
        <v>5.2500000000000018</v>
      </c>
      <c r="C8" t="s">
        <v>36</v>
      </c>
      <c r="D8">
        <f>E8</f>
        <v>2</v>
      </c>
      <c r="E8">
        <v>2</v>
      </c>
    </row>
    <row r="9" spans="1:6">
      <c r="A9" t="s">
        <v>51</v>
      </c>
      <c r="B9">
        <f>2*E4</f>
        <v>10.500000000000004</v>
      </c>
      <c r="C9" t="s">
        <v>23</v>
      </c>
      <c r="D9">
        <f>25-D4</f>
        <v>10.499999999999996</v>
      </c>
      <c r="E9" s="26" t="s">
        <v>50</v>
      </c>
    </row>
    <row r="10" spans="1:6">
      <c r="A10" t="s">
        <v>49</v>
      </c>
      <c r="B10">
        <f>4*E4</f>
        <v>21.000000000000007</v>
      </c>
      <c r="C10" t="s">
        <v>36</v>
      </c>
      <c r="D10">
        <f>2*D4-8</f>
        <v>21.000000000000007</v>
      </c>
      <c r="E10" t="s">
        <v>48</v>
      </c>
    </row>
    <row r="11" spans="1:6">
      <c r="A11" t="s">
        <v>47</v>
      </c>
      <c r="B11">
        <f>E4</f>
        <v>5.2500000000000018</v>
      </c>
      <c r="C11" t="s">
        <v>23</v>
      </c>
      <c r="D11">
        <f>2*D4-5</f>
        <v>24.000000000000007</v>
      </c>
      <c r="E11" t="s">
        <v>46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923E0-46DF-489A-960D-A8136E33C69D}">
  <sheetPr codeName="Blad11"/>
  <dimension ref="A1:K18"/>
  <sheetViews>
    <sheetView workbookViewId="0">
      <selection activeCell="C18" sqref="C18"/>
    </sheetView>
  </sheetViews>
  <sheetFormatPr defaultRowHeight="15"/>
  <cols>
    <col min="3" max="3" width="18.85546875" bestFit="1" customWidth="1"/>
    <col min="4" max="4" width="16.42578125" bestFit="1" customWidth="1"/>
    <col min="5" max="5" width="19.42578125" bestFit="1" customWidth="1"/>
    <col min="6" max="6" width="16.85546875" bestFit="1" customWidth="1"/>
    <col min="7" max="7" width="18.42578125" bestFit="1" customWidth="1"/>
    <col min="9" max="9" width="16.28515625" bestFit="1" customWidth="1"/>
    <col min="11" max="11" width="15" bestFit="1" customWidth="1"/>
  </cols>
  <sheetData>
    <row r="1" spans="1:11" ht="23.25">
      <c r="A1" s="25" t="s">
        <v>45</v>
      </c>
    </row>
    <row r="2" spans="1:11">
      <c r="H2" s="12" t="s">
        <v>44</v>
      </c>
      <c r="I2" s="11"/>
      <c r="J2" s="11"/>
      <c r="K2" s="11"/>
    </row>
    <row r="3" spans="1:11">
      <c r="C3" s="11"/>
      <c r="D3" s="12" t="s">
        <v>43</v>
      </c>
      <c r="E3" s="12" t="s">
        <v>42</v>
      </c>
      <c r="F3" s="12" t="s">
        <v>41</v>
      </c>
      <c r="H3" s="11"/>
      <c r="I3" s="12" t="s">
        <v>11</v>
      </c>
      <c r="J3" s="11" t="s">
        <v>28</v>
      </c>
      <c r="K3" s="11" t="s">
        <v>40</v>
      </c>
    </row>
    <row r="4" spans="1:11">
      <c r="C4" s="12" t="s">
        <v>2</v>
      </c>
      <c r="D4" s="24">
        <v>5</v>
      </c>
      <c r="E4" s="24">
        <v>5</v>
      </c>
      <c r="F4" s="11"/>
      <c r="H4" s="12" t="s">
        <v>39</v>
      </c>
      <c r="I4" s="19">
        <f>D4</f>
        <v>5</v>
      </c>
      <c r="J4" s="12" t="s">
        <v>36</v>
      </c>
      <c r="K4" s="18">
        <v>0</v>
      </c>
    </row>
    <row r="5" spans="1:11">
      <c r="C5" s="12" t="s">
        <v>38</v>
      </c>
      <c r="D5" s="23">
        <v>6000000</v>
      </c>
      <c r="E5" s="23">
        <v>10000000</v>
      </c>
      <c r="F5" s="22">
        <f>D5*D4+E5*E4</f>
        <v>80000000</v>
      </c>
      <c r="H5" s="11" t="s">
        <v>37</v>
      </c>
      <c r="I5" s="19">
        <f>E4</f>
        <v>5</v>
      </c>
      <c r="J5" s="11" t="s">
        <v>36</v>
      </c>
      <c r="K5" s="18">
        <v>0</v>
      </c>
    </row>
    <row r="7" spans="1:11">
      <c r="C7" s="11"/>
      <c r="D7" s="32" t="s">
        <v>35</v>
      </c>
      <c r="E7" s="32"/>
      <c r="F7" s="32"/>
      <c r="G7" s="32"/>
      <c r="H7" s="12"/>
      <c r="I7" s="12"/>
      <c r="J7" s="12"/>
    </row>
    <row r="8" spans="1:11">
      <c r="C8" s="12" t="s">
        <v>34</v>
      </c>
      <c r="D8" s="12" t="s">
        <v>33</v>
      </c>
      <c r="E8" s="12" t="s">
        <v>32</v>
      </c>
      <c r="F8" s="12" t="s">
        <v>31</v>
      </c>
      <c r="G8" s="12" t="s">
        <v>30</v>
      </c>
      <c r="H8" s="12" t="s">
        <v>29</v>
      </c>
      <c r="I8" s="12" t="s">
        <v>28</v>
      </c>
      <c r="J8" s="12" t="s">
        <v>27</v>
      </c>
    </row>
    <row r="9" spans="1:11">
      <c r="C9" s="12" t="s">
        <v>26</v>
      </c>
      <c r="D9" s="21">
        <v>4</v>
      </c>
      <c r="E9" s="20">
        <f>D9*$D$4</f>
        <v>20</v>
      </c>
      <c r="F9" s="21">
        <v>8</v>
      </c>
      <c r="G9" s="20">
        <f>F9*$E$4</f>
        <v>40</v>
      </c>
      <c r="H9" s="19">
        <f>E9+G9</f>
        <v>60</v>
      </c>
      <c r="I9" s="11" t="s">
        <v>23</v>
      </c>
      <c r="J9" s="18">
        <v>60</v>
      </c>
    </row>
    <row r="10" spans="1:11">
      <c r="C10" s="12" t="s">
        <v>25</v>
      </c>
      <c r="D10" s="21">
        <v>7</v>
      </c>
      <c r="E10" s="20">
        <f>D10*$D$4</f>
        <v>35</v>
      </c>
      <c r="F10" s="21">
        <v>10</v>
      </c>
      <c r="G10" s="20">
        <f>F10*$E$4</f>
        <v>50</v>
      </c>
      <c r="H10" s="19">
        <f>E10+G10</f>
        <v>85</v>
      </c>
      <c r="I10" s="11" t="s">
        <v>23</v>
      </c>
      <c r="J10" s="18">
        <v>120</v>
      </c>
    </row>
    <row r="11" spans="1:11">
      <c r="C11" s="12" t="s">
        <v>24</v>
      </c>
      <c r="D11" s="21">
        <v>3</v>
      </c>
      <c r="E11" s="20">
        <f>D11*$D$4</f>
        <v>15</v>
      </c>
      <c r="F11" s="21">
        <v>5</v>
      </c>
      <c r="G11" s="20">
        <f>F11*$E$4</f>
        <v>25</v>
      </c>
      <c r="H11" s="19">
        <f>E11+G11</f>
        <v>40</v>
      </c>
      <c r="I11" s="11" t="s">
        <v>23</v>
      </c>
      <c r="J11" s="18">
        <v>40</v>
      </c>
    </row>
    <row r="14" spans="1:11">
      <c r="C14" s="13" t="s">
        <v>22</v>
      </c>
    </row>
    <row r="15" spans="1:11">
      <c r="C15" s="7" t="s">
        <v>7</v>
      </c>
    </row>
    <row r="16" spans="1:11">
      <c r="C16" s="8" t="s">
        <v>8</v>
      </c>
    </row>
    <row r="17" spans="3:3">
      <c r="C17" s="6" t="s">
        <v>6</v>
      </c>
    </row>
    <row r="18" spans="3:3">
      <c r="C18" s="9" t="s">
        <v>21</v>
      </c>
    </row>
  </sheetData>
  <mergeCells count="1">
    <mergeCell ref="D7:G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E01D5-8C5F-4AF0-91FC-281BCAD17957}">
  <sheetPr codeName="Blad10"/>
  <dimension ref="A1:R62"/>
  <sheetViews>
    <sheetView workbookViewId="0">
      <selection activeCell="R51" sqref="R51"/>
    </sheetView>
  </sheetViews>
  <sheetFormatPr defaultRowHeight="15"/>
  <cols>
    <col min="3" max="3" width="10.140625" bestFit="1" customWidth="1"/>
    <col min="4" max="4" width="15.140625" bestFit="1" customWidth="1"/>
    <col min="5" max="5" width="14.28515625" bestFit="1" customWidth="1"/>
    <col min="6" max="6" width="16.28515625" bestFit="1" customWidth="1"/>
    <col min="7" max="7" width="19" customWidth="1"/>
    <col min="8" max="8" width="12.28515625" bestFit="1" customWidth="1"/>
    <col min="11" max="11" width="10.140625" bestFit="1" customWidth="1"/>
    <col min="12" max="12" width="16.42578125" customWidth="1"/>
    <col min="13" max="13" width="18.5703125" customWidth="1"/>
    <col min="14" max="14" width="15.140625" bestFit="1" customWidth="1"/>
    <col min="15" max="15" width="14.7109375" bestFit="1" customWidth="1"/>
    <col min="16" max="16" width="14.7109375" customWidth="1"/>
    <col min="17" max="17" width="16.28515625" bestFit="1" customWidth="1"/>
    <col min="18" max="18" width="12.5703125" bestFit="1" customWidth="1"/>
  </cols>
  <sheetData>
    <row r="1" spans="1:18" ht="30">
      <c r="A1" s="5" t="s">
        <v>5</v>
      </c>
      <c r="B1" s="5" t="s">
        <v>17</v>
      </c>
      <c r="C1" s="5" t="s">
        <v>4</v>
      </c>
      <c r="D1" s="5" t="s">
        <v>20</v>
      </c>
      <c r="E1" s="5" t="s">
        <v>19</v>
      </c>
      <c r="F1" s="5" t="s">
        <v>18</v>
      </c>
      <c r="G1" s="5" t="s">
        <v>12</v>
      </c>
      <c r="I1" s="5" t="s">
        <v>5</v>
      </c>
      <c r="J1" s="5" t="s">
        <v>17</v>
      </c>
      <c r="K1" s="5" t="s">
        <v>4</v>
      </c>
      <c r="L1" s="4" t="s">
        <v>3</v>
      </c>
      <c r="M1" s="4" t="s">
        <v>2</v>
      </c>
      <c r="N1" s="5" t="s">
        <v>16</v>
      </c>
      <c r="O1" s="5" t="s">
        <v>15</v>
      </c>
      <c r="P1" s="5" t="s">
        <v>14</v>
      </c>
      <c r="Q1" s="5" t="s">
        <v>13</v>
      </c>
      <c r="R1" s="5" t="s">
        <v>12</v>
      </c>
    </row>
    <row r="2" spans="1:18">
      <c r="A2" s="33">
        <v>1</v>
      </c>
      <c r="B2" s="35">
        <v>13000</v>
      </c>
      <c r="C2" s="2" t="s">
        <v>1</v>
      </c>
      <c r="D2" s="2">
        <v>9500</v>
      </c>
      <c r="E2" s="2">
        <v>1500</v>
      </c>
      <c r="F2" s="2">
        <v>7.5</v>
      </c>
      <c r="G2" s="2">
        <v>40</v>
      </c>
      <c r="I2" s="33">
        <v>1</v>
      </c>
      <c r="J2" s="17">
        <v>13000</v>
      </c>
      <c r="K2" s="2" t="s">
        <v>1</v>
      </c>
      <c r="L2" s="1">
        <v>1</v>
      </c>
      <c r="M2" s="1">
        <v>8500</v>
      </c>
      <c r="N2" s="2">
        <f t="shared" ref="N2:N25" si="0">D2*L2</f>
        <v>9500</v>
      </c>
      <c r="O2" s="2">
        <f t="shared" ref="O2:O25" si="1">E2*L2</f>
        <v>1500</v>
      </c>
      <c r="P2" s="15">
        <f>SUM(M2:M3)</f>
        <v>13000</v>
      </c>
      <c r="Q2" s="2">
        <f t="shared" ref="Q2:Q25" si="2">M2*F2</f>
        <v>63750</v>
      </c>
      <c r="R2" s="2">
        <f t="shared" ref="R2:R25" si="3">G2*L2</f>
        <v>40</v>
      </c>
    </row>
    <row r="3" spans="1:18">
      <c r="A3" s="34"/>
      <c r="B3" s="36"/>
      <c r="C3" s="2" t="s">
        <v>0</v>
      </c>
      <c r="D3" s="2">
        <v>4500</v>
      </c>
      <c r="E3" s="2">
        <v>1500</v>
      </c>
      <c r="F3" s="2">
        <v>4</v>
      </c>
      <c r="G3" s="2">
        <v>50</v>
      </c>
      <c r="I3" s="34"/>
      <c r="J3" s="16"/>
      <c r="K3" s="2" t="s">
        <v>0</v>
      </c>
      <c r="L3" s="1">
        <v>1</v>
      </c>
      <c r="M3" s="1">
        <v>4500</v>
      </c>
      <c r="N3" s="2">
        <f t="shared" si="0"/>
        <v>4500</v>
      </c>
      <c r="O3" s="2">
        <f t="shared" si="1"/>
        <v>1500</v>
      </c>
      <c r="P3" s="15"/>
      <c r="Q3" s="2">
        <f t="shared" si="2"/>
        <v>18000</v>
      </c>
      <c r="R3" s="2">
        <f t="shared" si="3"/>
        <v>50</v>
      </c>
    </row>
    <row r="4" spans="1:18">
      <c r="A4" s="33">
        <v>2</v>
      </c>
      <c r="B4" s="35">
        <v>12000</v>
      </c>
      <c r="C4" s="2" t="s">
        <v>1</v>
      </c>
      <c r="D4" s="2">
        <v>10000</v>
      </c>
      <c r="E4" s="2">
        <v>1500</v>
      </c>
      <c r="F4" s="2">
        <v>8</v>
      </c>
      <c r="G4" s="2">
        <v>40</v>
      </c>
      <c r="I4" s="33">
        <v>2</v>
      </c>
      <c r="J4" s="17">
        <v>12000</v>
      </c>
      <c r="K4" s="2" t="s">
        <v>1</v>
      </c>
      <c r="L4" s="1">
        <v>1</v>
      </c>
      <c r="M4" s="1">
        <v>7000</v>
      </c>
      <c r="N4" s="2">
        <f t="shared" si="0"/>
        <v>10000</v>
      </c>
      <c r="O4" s="2">
        <f t="shared" si="1"/>
        <v>1500</v>
      </c>
      <c r="P4" s="15">
        <f>SUM(M4:M5)</f>
        <v>12000</v>
      </c>
      <c r="Q4" s="2">
        <f t="shared" si="2"/>
        <v>56000</v>
      </c>
      <c r="R4" s="2">
        <f t="shared" si="3"/>
        <v>40</v>
      </c>
    </row>
    <row r="5" spans="1:18">
      <c r="A5" s="34"/>
      <c r="B5" s="36"/>
      <c r="C5" s="2" t="s">
        <v>0</v>
      </c>
      <c r="D5" s="2">
        <v>5000</v>
      </c>
      <c r="E5" s="2">
        <v>1500</v>
      </c>
      <c r="F5" s="2">
        <v>3</v>
      </c>
      <c r="G5" s="2">
        <v>50</v>
      </c>
      <c r="I5" s="34"/>
      <c r="J5" s="16"/>
      <c r="K5" s="2" t="s">
        <v>0</v>
      </c>
      <c r="L5" s="1">
        <v>1</v>
      </c>
      <c r="M5" s="1">
        <v>5000</v>
      </c>
      <c r="N5" s="2">
        <f t="shared" si="0"/>
        <v>5000</v>
      </c>
      <c r="O5" s="2">
        <f t="shared" si="1"/>
        <v>1500</v>
      </c>
      <c r="P5" s="15"/>
      <c r="Q5" s="2">
        <f t="shared" si="2"/>
        <v>15000</v>
      </c>
      <c r="R5" s="2">
        <f t="shared" si="3"/>
        <v>50</v>
      </c>
    </row>
    <row r="6" spans="1:18">
      <c r="A6" s="33">
        <v>3</v>
      </c>
      <c r="B6" s="35">
        <v>15000</v>
      </c>
      <c r="C6" s="2" t="s">
        <v>1</v>
      </c>
      <c r="D6" s="2">
        <v>10500</v>
      </c>
      <c r="E6" s="2">
        <v>1500</v>
      </c>
      <c r="F6" s="2">
        <v>8.5</v>
      </c>
      <c r="G6" s="2">
        <v>40</v>
      </c>
      <c r="I6" s="33">
        <v>3</v>
      </c>
      <c r="J6" s="17">
        <v>15000</v>
      </c>
      <c r="K6" s="2" t="s">
        <v>1</v>
      </c>
      <c r="L6" s="1">
        <v>1</v>
      </c>
      <c r="M6" s="1">
        <v>9500</v>
      </c>
      <c r="N6" s="2">
        <f t="shared" si="0"/>
        <v>10500</v>
      </c>
      <c r="O6" s="2">
        <f t="shared" si="1"/>
        <v>1500</v>
      </c>
      <c r="P6" s="15">
        <f>SUM(M6:M7)</f>
        <v>15000</v>
      </c>
      <c r="Q6" s="2">
        <f t="shared" si="2"/>
        <v>80750</v>
      </c>
      <c r="R6" s="2">
        <f t="shared" si="3"/>
        <v>40</v>
      </c>
    </row>
    <row r="7" spans="1:18">
      <c r="A7" s="34"/>
      <c r="B7" s="36"/>
      <c r="C7" s="2" t="s">
        <v>0</v>
      </c>
      <c r="D7" s="2">
        <v>5500</v>
      </c>
      <c r="E7" s="2">
        <v>1500</v>
      </c>
      <c r="F7" s="2">
        <v>2.5</v>
      </c>
      <c r="G7" s="2">
        <v>50</v>
      </c>
      <c r="I7" s="34"/>
      <c r="J7" s="16"/>
      <c r="K7" s="2" t="s">
        <v>0</v>
      </c>
      <c r="L7" s="1">
        <v>1</v>
      </c>
      <c r="M7" s="1">
        <v>5500</v>
      </c>
      <c r="N7" s="2">
        <f t="shared" si="0"/>
        <v>5500</v>
      </c>
      <c r="O7" s="2">
        <f t="shared" si="1"/>
        <v>1500</v>
      </c>
      <c r="P7" s="15"/>
      <c r="Q7" s="2">
        <f t="shared" si="2"/>
        <v>13750</v>
      </c>
      <c r="R7" s="2">
        <f t="shared" si="3"/>
        <v>50</v>
      </c>
    </row>
    <row r="8" spans="1:18">
      <c r="A8" s="33">
        <v>4</v>
      </c>
      <c r="B8" s="35">
        <v>14000</v>
      </c>
      <c r="C8" s="2" t="s">
        <v>1</v>
      </c>
      <c r="D8" s="2">
        <v>12500</v>
      </c>
      <c r="E8" s="2">
        <v>1500</v>
      </c>
      <c r="F8" s="2">
        <v>6.5</v>
      </c>
      <c r="G8" s="2">
        <v>40</v>
      </c>
      <c r="I8" s="33">
        <v>4</v>
      </c>
      <c r="J8" s="17">
        <v>14000</v>
      </c>
      <c r="K8" s="2" t="s">
        <v>1</v>
      </c>
      <c r="L8" s="1">
        <v>1</v>
      </c>
      <c r="M8" s="1">
        <v>6000</v>
      </c>
      <c r="N8" s="2">
        <f t="shared" si="0"/>
        <v>12500</v>
      </c>
      <c r="O8" s="2">
        <f t="shared" si="1"/>
        <v>1500</v>
      </c>
      <c r="P8" s="15">
        <f>SUM(M8:M9)</f>
        <v>14000</v>
      </c>
      <c r="Q8" s="2">
        <f t="shared" si="2"/>
        <v>39000</v>
      </c>
      <c r="R8" s="2">
        <f t="shared" si="3"/>
        <v>40</v>
      </c>
    </row>
    <row r="9" spans="1:18">
      <c r="A9" s="34"/>
      <c r="B9" s="36"/>
      <c r="C9" s="2" t="s">
        <v>0</v>
      </c>
      <c r="D9" s="2">
        <v>8000</v>
      </c>
      <c r="E9" s="2">
        <v>1500</v>
      </c>
      <c r="F9" s="2">
        <v>4</v>
      </c>
      <c r="G9" s="2">
        <v>50</v>
      </c>
      <c r="I9" s="34"/>
      <c r="J9" s="16"/>
      <c r="K9" s="2" t="s">
        <v>0</v>
      </c>
      <c r="L9" s="1">
        <v>1</v>
      </c>
      <c r="M9" s="1">
        <v>8000</v>
      </c>
      <c r="N9" s="2">
        <f t="shared" si="0"/>
        <v>8000</v>
      </c>
      <c r="O9" s="2">
        <f t="shared" si="1"/>
        <v>1500</v>
      </c>
      <c r="P9" s="15"/>
      <c r="Q9" s="2">
        <f t="shared" si="2"/>
        <v>32000</v>
      </c>
      <c r="R9" s="2">
        <f t="shared" si="3"/>
        <v>50</v>
      </c>
    </row>
    <row r="10" spans="1:18">
      <c r="A10" s="33">
        <v>5</v>
      </c>
      <c r="B10" s="35">
        <v>10000</v>
      </c>
      <c r="C10" s="2" t="s">
        <v>1</v>
      </c>
      <c r="D10" s="2">
        <v>13500</v>
      </c>
      <c r="E10" s="2">
        <v>1500</v>
      </c>
      <c r="F10" s="2">
        <v>5.5</v>
      </c>
      <c r="G10" s="2">
        <v>40</v>
      </c>
      <c r="I10" s="33">
        <v>5</v>
      </c>
      <c r="J10" s="17">
        <v>10000</v>
      </c>
      <c r="K10" s="2" t="s">
        <v>1</v>
      </c>
      <c r="L10" s="1">
        <v>1</v>
      </c>
      <c r="M10" s="1">
        <v>10000</v>
      </c>
      <c r="N10" s="2">
        <f t="shared" si="0"/>
        <v>13500</v>
      </c>
      <c r="O10" s="2">
        <f t="shared" si="1"/>
        <v>1500</v>
      </c>
      <c r="P10" s="15">
        <f>SUM(M10:M11)</f>
        <v>10000</v>
      </c>
      <c r="Q10" s="2">
        <f t="shared" si="2"/>
        <v>55000</v>
      </c>
      <c r="R10" s="2">
        <f t="shared" si="3"/>
        <v>40</v>
      </c>
    </row>
    <row r="11" spans="1:18">
      <c r="A11" s="34"/>
      <c r="B11" s="36"/>
      <c r="C11" s="2" t="s">
        <v>0</v>
      </c>
      <c r="D11" s="2">
        <v>0</v>
      </c>
      <c r="E11" s="2">
        <v>0</v>
      </c>
      <c r="F11" s="2">
        <v>0</v>
      </c>
      <c r="G11" s="2">
        <v>0</v>
      </c>
      <c r="I11" s="34"/>
      <c r="J11" s="16"/>
      <c r="K11" s="2" t="s">
        <v>0</v>
      </c>
      <c r="L11" s="1">
        <v>0</v>
      </c>
      <c r="M11" s="1">
        <v>0</v>
      </c>
      <c r="N11" s="2">
        <f t="shared" si="0"/>
        <v>0</v>
      </c>
      <c r="O11" s="2">
        <f t="shared" si="1"/>
        <v>0</v>
      </c>
      <c r="P11" s="15"/>
      <c r="Q11" s="2">
        <f t="shared" si="2"/>
        <v>0</v>
      </c>
      <c r="R11" s="2">
        <f t="shared" si="3"/>
        <v>0</v>
      </c>
    </row>
    <row r="12" spans="1:18">
      <c r="A12" s="33">
        <v>6</v>
      </c>
      <c r="B12" s="35">
        <v>14000</v>
      </c>
      <c r="C12" s="2" t="s">
        <v>1</v>
      </c>
      <c r="D12" s="2">
        <v>11500</v>
      </c>
      <c r="E12" s="2">
        <v>1500</v>
      </c>
      <c r="F12" s="2">
        <v>6</v>
      </c>
      <c r="G12" s="2">
        <v>40</v>
      </c>
      <c r="I12" s="33">
        <v>6</v>
      </c>
      <c r="J12" s="17">
        <v>14000</v>
      </c>
      <c r="K12" s="2" t="s">
        <v>1</v>
      </c>
      <c r="L12" s="1">
        <v>1</v>
      </c>
      <c r="M12" s="1">
        <v>8000</v>
      </c>
      <c r="N12" s="2">
        <f t="shared" si="0"/>
        <v>11500</v>
      </c>
      <c r="O12" s="2">
        <f t="shared" si="1"/>
        <v>1500</v>
      </c>
      <c r="P12" s="15">
        <f>SUM(M12:M13)</f>
        <v>14000</v>
      </c>
      <c r="Q12" s="2">
        <f t="shared" si="2"/>
        <v>48000</v>
      </c>
      <c r="R12" s="2">
        <f t="shared" si="3"/>
        <v>40</v>
      </c>
    </row>
    <row r="13" spans="1:18">
      <c r="A13" s="34"/>
      <c r="B13" s="36"/>
      <c r="C13" s="2" t="s">
        <v>0</v>
      </c>
      <c r="D13" s="2">
        <v>6000</v>
      </c>
      <c r="E13" s="2">
        <v>1500</v>
      </c>
      <c r="F13" s="2">
        <v>3</v>
      </c>
      <c r="G13" s="2">
        <v>50</v>
      </c>
      <c r="I13" s="34"/>
      <c r="J13" s="16"/>
      <c r="K13" s="2" t="s">
        <v>0</v>
      </c>
      <c r="L13" s="1">
        <v>1</v>
      </c>
      <c r="M13" s="1">
        <v>6000</v>
      </c>
      <c r="N13" s="2">
        <f t="shared" si="0"/>
        <v>6000</v>
      </c>
      <c r="O13" s="2">
        <f t="shared" si="1"/>
        <v>1500</v>
      </c>
      <c r="P13" s="15"/>
      <c r="Q13" s="2">
        <f t="shared" si="2"/>
        <v>18000</v>
      </c>
      <c r="R13" s="2">
        <f t="shared" si="3"/>
        <v>50</v>
      </c>
    </row>
    <row r="14" spans="1:18">
      <c r="A14" s="33">
        <v>7</v>
      </c>
      <c r="B14" s="35">
        <v>14000</v>
      </c>
      <c r="C14" s="2" t="s">
        <v>1</v>
      </c>
      <c r="D14" s="2">
        <v>13000</v>
      </c>
      <c r="E14" s="2">
        <v>1500</v>
      </c>
      <c r="F14" s="2">
        <v>4.5</v>
      </c>
      <c r="G14" s="2">
        <v>40</v>
      </c>
      <c r="I14" s="33">
        <v>7</v>
      </c>
      <c r="J14" s="17">
        <v>14000</v>
      </c>
      <c r="K14" s="2" t="s">
        <v>1</v>
      </c>
      <c r="L14" s="1">
        <v>1</v>
      </c>
      <c r="M14" s="1">
        <v>8500</v>
      </c>
      <c r="N14" s="2">
        <f t="shared" si="0"/>
        <v>13000</v>
      </c>
      <c r="O14" s="2">
        <f t="shared" si="1"/>
        <v>1500</v>
      </c>
      <c r="P14" s="15">
        <f>SUM(M14:M15)</f>
        <v>14000</v>
      </c>
      <c r="Q14" s="2">
        <f t="shared" si="2"/>
        <v>38250</v>
      </c>
      <c r="R14" s="2">
        <f t="shared" si="3"/>
        <v>40</v>
      </c>
    </row>
    <row r="15" spans="1:18">
      <c r="A15" s="34"/>
      <c r="B15" s="36"/>
      <c r="C15" s="2" t="s">
        <v>0</v>
      </c>
      <c r="D15" s="2">
        <v>5500</v>
      </c>
      <c r="E15" s="2">
        <v>1500</v>
      </c>
      <c r="F15" s="2">
        <v>2</v>
      </c>
      <c r="G15" s="2">
        <v>50</v>
      </c>
      <c r="I15" s="34"/>
      <c r="J15" s="16"/>
      <c r="K15" s="2" t="s">
        <v>0</v>
      </c>
      <c r="L15" s="1">
        <v>1</v>
      </c>
      <c r="M15" s="1">
        <v>5500</v>
      </c>
      <c r="N15" s="2">
        <f t="shared" si="0"/>
        <v>5500</v>
      </c>
      <c r="O15" s="2">
        <f t="shared" si="1"/>
        <v>1500</v>
      </c>
      <c r="P15" s="15"/>
      <c r="Q15" s="2">
        <f t="shared" si="2"/>
        <v>11000</v>
      </c>
      <c r="R15" s="2">
        <f t="shared" si="3"/>
        <v>50</v>
      </c>
    </row>
    <row r="16" spans="1:18">
      <c r="A16" s="33">
        <v>8</v>
      </c>
      <c r="B16" s="35">
        <v>17000</v>
      </c>
      <c r="C16" s="2" t="s">
        <v>1</v>
      </c>
      <c r="D16" s="2">
        <v>17000</v>
      </c>
      <c r="E16" s="2">
        <v>1500</v>
      </c>
      <c r="F16" s="2">
        <v>5</v>
      </c>
      <c r="G16" s="2">
        <v>40</v>
      </c>
      <c r="I16" s="33">
        <v>8</v>
      </c>
      <c r="J16" s="17">
        <v>17000</v>
      </c>
      <c r="K16" s="2" t="s">
        <v>1</v>
      </c>
      <c r="L16" s="1">
        <v>1</v>
      </c>
      <c r="M16" s="1">
        <v>9000</v>
      </c>
      <c r="N16" s="2">
        <f t="shared" si="0"/>
        <v>17000</v>
      </c>
      <c r="O16" s="2">
        <f t="shared" si="1"/>
        <v>1500</v>
      </c>
      <c r="P16" s="15">
        <f>SUM(M16:M17)</f>
        <v>17000</v>
      </c>
      <c r="Q16" s="2">
        <f t="shared" si="2"/>
        <v>45000</v>
      </c>
      <c r="R16" s="2">
        <f t="shared" si="3"/>
        <v>40</v>
      </c>
    </row>
    <row r="17" spans="1:18">
      <c r="A17" s="34"/>
      <c r="B17" s="36"/>
      <c r="C17" s="2" t="s">
        <v>0</v>
      </c>
      <c r="D17" s="2">
        <v>8000</v>
      </c>
      <c r="E17" s="2">
        <v>1500</v>
      </c>
      <c r="F17" s="2">
        <v>3.5</v>
      </c>
      <c r="G17" s="2">
        <v>50</v>
      </c>
      <c r="I17" s="34"/>
      <c r="J17" s="16"/>
      <c r="K17" s="2" t="s">
        <v>0</v>
      </c>
      <c r="L17" s="1">
        <v>1</v>
      </c>
      <c r="M17" s="1">
        <v>8000</v>
      </c>
      <c r="N17" s="2">
        <f t="shared" si="0"/>
        <v>8000</v>
      </c>
      <c r="O17" s="2">
        <f t="shared" si="1"/>
        <v>1500</v>
      </c>
      <c r="P17" s="15"/>
      <c r="Q17" s="2">
        <f t="shared" si="2"/>
        <v>28000</v>
      </c>
      <c r="R17" s="2">
        <f t="shared" si="3"/>
        <v>50</v>
      </c>
    </row>
    <row r="18" spans="1:18">
      <c r="A18" s="33">
        <v>9</v>
      </c>
      <c r="B18" s="35">
        <v>10000</v>
      </c>
      <c r="C18" s="2" t="s">
        <v>1</v>
      </c>
      <c r="D18" s="2">
        <v>18000</v>
      </c>
      <c r="E18" s="2">
        <v>1500</v>
      </c>
      <c r="F18" s="2">
        <v>6.5</v>
      </c>
      <c r="G18" s="2">
        <v>40</v>
      </c>
      <c r="I18" s="33">
        <v>9</v>
      </c>
      <c r="J18" s="17">
        <v>10000</v>
      </c>
      <c r="K18" s="2" t="s">
        <v>1</v>
      </c>
      <c r="L18" s="1">
        <v>1</v>
      </c>
      <c r="M18" s="1">
        <v>2000</v>
      </c>
      <c r="N18" s="2">
        <f t="shared" si="0"/>
        <v>18000</v>
      </c>
      <c r="O18" s="2">
        <f t="shared" si="1"/>
        <v>1500</v>
      </c>
      <c r="P18" s="15">
        <f>SUM(M18:M19)</f>
        <v>10000</v>
      </c>
      <c r="Q18" s="2">
        <f t="shared" si="2"/>
        <v>13000</v>
      </c>
      <c r="R18" s="2">
        <f t="shared" si="3"/>
        <v>40</v>
      </c>
    </row>
    <row r="19" spans="1:18">
      <c r="A19" s="34"/>
      <c r="B19" s="36"/>
      <c r="C19" s="2" t="s">
        <v>0</v>
      </c>
      <c r="D19" s="2">
        <v>8000</v>
      </c>
      <c r="E19" s="2">
        <v>1500</v>
      </c>
      <c r="F19" s="2">
        <v>4.5</v>
      </c>
      <c r="G19" s="2">
        <v>50</v>
      </c>
      <c r="I19" s="34"/>
      <c r="J19" s="16"/>
      <c r="K19" s="2" t="s">
        <v>0</v>
      </c>
      <c r="L19" s="1">
        <v>1</v>
      </c>
      <c r="M19" s="1">
        <v>8000</v>
      </c>
      <c r="N19" s="2">
        <f t="shared" si="0"/>
        <v>8000</v>
      </c>
      <c r="O19" s="2">
        <f t="shared" si="1"/>
        <v>1500</v>
      </c>
      <c r="P19" s="15"/>
      <c r="Q19" s="2">
        <f t="shared" si="2"/>
        <v>36000</v>
      </c>
      <c r="R19" s="2">
        <f t="shared" si="3"/>
        <v>50</v>
      </c>
    </row>
    <row r="20" spans="1:18">
      <c r="A20" s="33">
        <v>10</v>
      </c>
      <c r="B20" s="35">
        <v>14000</v>
      </c>
      <c r="C20" s="2" t="s">
        <v>1</v>
      </c>
      <c r="D20" s="2">
        <v>16500</v>
      </c>
      <c r="E20" s="2">
        <v>1500</v>
      </c>
      <c r="F20" s="2">
        <v>7</v>
      </c>
      <c r="G20" s="2">
        <v>40</v>
      </c>
      <c r="I20" s="33">
        <v>10</v>
      </c>
      <c r="J20" s="17">
        <v>14000</v>
      </c>
      <c r="K20" s="2" t="s">
        <v>1</v>
      </c>
      <c r="L20" s="1">
        <v>1</v>
      </c>
      <c r="M20" s="1">
        <v>5500</v>
      </c>
      <c r="N20" s="2">
        <f t="shared" si="0"/>
        <v>16500</v>
      </c>
      <c r="O20" s="2">
        <f t="shared" si="1"/>
        <v>1500</v>
      </c>
      <c r="P20" s="15">
        <f>SUM(M20:M21)</f>
        <v>14000</v>
      </c>
      <c r="Q20" s="2">
        <f t="shared" si="2"/>
        <v>38500</v>
      </c>
      <c r="R20" s="2">
        <f t="shared" si="3"/>
        <v>40</v>
      </c>
    </row>
    <row r="21" spans="1:18">
      <c r="A21" s="34"/>
      <c r="B21" s="36"/>
      <c r="C21" s="2" t="s">
        <v>0</v>
      </c>
      <c r="D21" s="2">
        <v>8500</v>
      </c>
      <c r="E21" s="2">
        <v>1500</v>
      </c>
      <c r="F21" s="2">
        <v>5.5</v>
      </c>
      <c r="G21" s="2">
        <v>5000</v>
      </c>
      <c r="I21" s="34"/>
      <c r="J21" s="16"/>
      <c r="K21" s="2" t="s">
        <v>0</v>
      </c>
      <c r="L21" s="1">
        <v>1</v>
      </c>
      <c r="M21" s="1">
        <v>8500</v>
      </c>
      <c r="N21" s="2">
        <f t="shared" si="0"/>
        <v>8500</v>
      </c>
      <c r="O21" s="2">
        <f t="shared" si="1"/>
        <v>1500</v>
      </c>
      <c r="P21" s="15"/>
      <c r="Q21" s="2">
        <f t="shared" si="2"/>
        <v>46750</v>
      </c>
      <c r="R21" s="2">
        <f t="shared" si="3"/>
        <v>5000</v>
      </c>
    </row>
    <row r="22" spans="1:18">
      <c r="A22" s="33">
        <v>11</v>
      </c>
      <c r="B22" s="35">
        <v>10000</v>
      </c>
      <c r="C22" s="2" t="s">
        <v>1</v>
      </c>
      <c r="D22" s="2">
        <v>7000</v>
      </c>
      <c r="E22" s="2">
        <v>1500</v>
      </c>
      <c r="F22" s="2">
        <v>4</v>
      </c>
      <c r="G22" s="2">
        <v>40</v>
      </c>
      <c r="I22" s="33">
        <v>11</v>
      </c>
      <c r="J22" s="17">
        <v>10000</v>
      </c>
      <c r="K22" s="2" t="s">
        <v>1</v>
      </c>
      <c r="L22" s="1">
        <v>1</v>
      </c>
      <c r="M22" s="1">
        <v>7000</v>
      </c>
      <c r="N22" s="2">
        <f t="shared" si="0"/>
        <v>7000</v>
      </c>
      <c r="O22" s="2">
        <f t="shared" si="1"/>
        <v>1500</v>
      </c>
      <c r="P22" s="15">
        <f>SUM(M22:M23)</f>
        <v>10000</v>
      </c>
      <c r="Q22" s="2">
        <f t="shared" si="2"/>
        <v>28000</v>
      </c>
      <c r="R22" s="2">
        <f t="shared" si="3"/>
        <v>40</v>
      </c>
    </row>
    <row r="23" spans="1:18">
      <c r="A23" s="34"/>
      <c r="B23" s="36"/>
      <c r="C23" s="2" t="s">
        <v>0</v>
      </c>
      <c r="D23" s="2">
        <v>10500</v>
      </c>
      <c r="E23" s="2">
        <v>1500</v>
      </c>
      <c r="F23" s="2">
        <v>5</v>
      </c>
      <c r="G23" s="2">
        <v>5000</v>
      </c>
      <c r="I23" s="34"/>
      <c r="J23" s="16"/>
      <c r="K23" s="2" t="s">
        <v>0</v>
      </c>
      <c r="L23" s="1">
        <v>1</v>
      </c>
      <c r="M23" s="1">
        <v>3000</v>
      </c>
      <c r="N23" s="2">
        <f t="shared" si="0"/>
        <v>10500</v>
      </c>
      <c r="O23" s="2">
        <f t="shared" si="1"/>
        <v>1500</v>
      </c>
      <c r="P23" s="15"/>
      <c r="Q23" s="2">
        <f t="shared" si="2"/>
        <v>15000</v>
      </c>
      <c r="R23" s="2">
        <f t="shared" si="3"/>
        <v>5000</v>
      </c>
    </row>
    <row r="24" spans="1:18">
      <c r="A24" s="33">
        <v>12</v>
      </c>
      <c r="B24" s="35">
        <v>20000</v>
      </c>
      <c r="C24" s="2" t="s">
        <v>1</v>
      </c>
      <c r="D24" s="2">
        <v>12500</v>
      </c>
      <c r="E24" s="2">
        <v>1500</v>
      </c>
      <c r="F24" s="2">
        <v>4</v>
      </c>
      <c r="G24" s="2">
        <v>40</v>
      </c>
      <c r="I24" s="33">
        <v>12</v>
      </c>
      <c r="J24" s="17">
        <v>20000</v>
      </c>
      <c r="K24" s="2" t="s">
        <v>1</v>
      </c>
      <c r="L24" s="1">
        <v>1</v>
      </c>
      <c r="M24" s="1">
        <v>12500</v>
      </c>
      <c r="N24" s="2">
        <f t="shared" si="0"/>
        <v>12500</v>
      </c>
      <c r="O24" s="2">
        <f t="shared" si="1"/>
        <v>1500</v>
      </c>
      <c r="P24" s="15">
        <f>SUM(M24:M25)</f>
        <v>20000</v>
      </c>
      <c r="Q24" s="2">
        <f t="shared" si="2"/>
        <v>50000</v>
      </c>
      <c r="R24" s="2">
        <f t="shared" si="3"/>
        <v>40</v>
      </c>
    </row>
    <row r="25" spans="1:18">
      <c r="A25" s="34"/>
      <c r="B25" s="36"/>
      <c r="C25" s="2" t="s">
        <v>0</v>
      </c>
      <c r="D25" s="2">
        <v>12500</v>
      </c>
      <c r="E25" s="2">
        <v>1500</v>
      </c>
      <c r="F25" s="2">
        <v>6</v>
      </c>
      <c r="G25" s="2">
        <v>5000</v>
      </c>
      <c r="I25" s="34"/>
      <c r="J25" s="16"/>
      <c r="K25" s="2" t="s">
        <v>0</v>
      </c>
      <c r="L25" s="1">
        <v>1</v>
      </c>
      <c r="M25" s="1">
        <v>7500</v>
      </c>
      <c r="N25" s="2">
        <f t="shared" si="0"/>
        <v>12500</v>
      </c>
      <c r="O25" s="2">
        <f t="shared" si="1"/>
        <v>1500</v>
      </c>
      <c r="P25" s="15"/>
      <c r="Q25" s="2">
        <f t="shared" si="2"/>
        <v>45000</v>
      </c>
      <c r="R25" s="2">
        <f t="shared" si="3"/>
        <v>5000</v>
      </c>
    </row>
    <row r="27" spans="1:18">
      <c r="P27" s="12" t="s">
        <v>6</v>
      </c>
      <c r="Q27" s="14">
        <f>SUM(Q2:Q25)</f>
        <v>833750</v>
      </c>
      <c r="R27" s="14">
        <f>SUM(R2:R25)</f>
        <v>15880</v>
      </c>
    </row>
    <row r="28" spans="1:18">
      <c r="L28" s="13" t="s">
        <v>11</v>
      </c>
      <c r="P28" s="12" t="s">
        <v>10</v>
      </c>
      <c r="Q28" s="11"/>
      <c r="R28" s="10">
        <f>SUM(Q27:R27)</f>
        <v>849630</v>
      </c>
    </row>
    <row r="29" spans="1:18" ht="15.75" thickBot="1">
      <c r="I29" s="3"/>
      <c r="L29" s="9" t="s">
        <v>9</v>
      </c>
    </row>
    <row r="30" spans="1:18">
      <c r="L30" s="8" t="s">
        <v>8</v>
      </c>
    </row>
    <row r="31" spans="1:18" ht="15.75" thickBot="1">
      <c r="I31" s="3"/>
      <c r="L31" s="7" t="s">
        <v>7</v>
      </c>
    </row>
    <row r="32" spans="1:18">
      <c r="L32" s="6" t="s">
        <v>6</v>
      </c>
    </row>
    <row r="33" spans="9:13" ht="15.75" thickBot="1">
      <c r="I33" s="3"/>
    </row>
    <row r="35" spans="9:13" ht="15.75" thickBot="1">
      <c r="I35" s="3"/>
    </row>
    <row r="37" spans="9:13" ht="15.75" thickBot="1">
      <c r="I37" s="3"/>
    </row>
    <row r="38" spans="9:13" ht="30">
      <c r="J38" s="5" t="s">
        <v>5</v>
      </c>
      <c r="K38" s="5" t="s">
        <v>4</v>
      </c>
      <c r="L38" s="4" t="s">
        <v>3</v>
      </c>
      <c r="M38" s="4" t="s">
        <v>2</v>
      </c>
    </row>
    <row r="39" spans="9:13" ht="15.75" thickBot="1">
      <c r="I39" s="3"/>
      <c r="J39" s="33">
        <v>1</v>
      </c>
      <c r="K39" s="2" t="s">
        <v>1</v>
      </c>
      <c r="L39" s="1">
        <v>1</v>
      </c>
      <c r="M39" s="1">
        <v>8500</v>
      </c>
    </row>
    <row r="40" spans="9:13">
      <c r="J40" s="34"/>
      <c r="K40" s="2" t="s">
        <v>0</v>
      </c>
      <c r="L40" s="1">
        <v>1</v>
      </c>
      <c r="M40" s="1">
        <v>4500</v>
      </c>
    </row>
    <row r="41" spans="9:13" ht="15.75" thickBot="1">
      <c r="I41" s="3"/>
      <c r="J41" s="33">
        <v>2</v>
      </c>
      <c r="K41" s="2" t="s">
        <v>1</v>
      </c>
      <c r="L41" s="1">
        <v>1</v>
      </c>
      <c r="M41" s="1">
        <v>7000</v>
      </c>
    </row>
    <row r="42" spans="9:13">
      <c r="J42" s="34"/>
      <c r="K42" s="2" t="s">
        <v>0</v>
      </c>
      <c r="L42" s="1">
        <v>1</v>
      </c>
      <c r="M42" s="1">
        <v>5000</v>
      </c>
    </row>
    <row r="43" spans="9:13" ht="15.75" thickBot="1">
      <c r="I43" s="3"/>
      <c r="J43" s="33">
        <v>3</v>
      </c>
      <c r="K43" s="2" t="s">
        <v>1</v>
      </c>
      <c r="L43" s="1">
        <v>1</v>
      </c>
      <c r="M43" s="1">
        <v>9500</v>
      </c>
    </row>
    <row r="44" spans="9:13">
      <c r="J44" s="34"/>
      <c r="K44" s="2" t="s">
        <v>0</v>
      </c>
      <c r="L44" s="1">
        <v>1</v>
      </c>
      <c r="M44" s="1">
        <v>5500</v>
      </c>
    </row>
    <row r="45" spans="9:13" ht="15.75" thickBot="1">
      <c r="I45" s="3"/>
      <c r="J45" s="33">
        <v>4</v>
      </c>
      <c r="K45" s="2" t="s">
        <v>1</v>
      </c>
      <c r="L45" s="1">
        <v>1</v>
      </c>
      <c r="M45" s="1">
        <v>6000</v>
      </c>
    </row>
    <row r="46" spans="9:13">
      <c r="J46" s="34"/>
      <c r="K46" s="2" t="s">
        <v>0</v>
      </c>
      <c r="L46" s="1">
        <v>1</v>
      </c>
      <c r="M46" s="1">
        <v>8000</v>
      </c>
    </row>
    <row r="47" spans="9:13" ht="15.75" thickBot="1">
      <c r="I47" s="3"/>
      <c r="J47" s="33">
        <v>5</v>
      </c>
      <c r="K47" s="2" t="s">
        <v>1</v>
      </c>
      <c r="L47" s="1">
        <v>1</v>
      </c>
      <c r="M47" s="1">
        <v>10000</v>
      </c>
    </row>
    <row r="48" spans="9:13">
      <c r="J48" s="34"/>
      <c r="K48" s="2" t="s">
        <v>0</v>
      </c>
      <c r="L48" s="1">
        <v>0</v>
      </c>
      <c r="M48" s="1">
        <v>0</v>
      </c>
    </row>
    <row r="49" spans="9:13" ht="15.75" thickBot="1">
      <c r="I49" s="3"/>
      <c r="J49" s="33">
        <v>6</v>
      </c>
      <c r="K49" s="2" t="s">
        <v>1</v>
      </c>
      <c r="L49" s="1">
        <v>1</v>
      </c>
      <c r="M49" s="1">
        <v>8000</v>
      </c>
    </row>
    <row r="50" spans="9:13">
      <c r="J50" s="34"/>
      <c r="K50" s="2" t="s">
        <v>0</v>
      </c>
      <c r="L50" s="1">
        <v>1</v>
      </c>
      <c r="M50" s="1">
        <v>6000</v>
      </c>
    </row>
    <row r="51" spans="9:13" ht="15.75" thickBot="1">
      <c r="I51" s="3"/>
      <c r="J51" s="33">
        <v>7</v>
      </c>
      <c r="K51" s="2" t="s">
        <v>1</v>
      </c>
      <c r="L51" s="1">
        <v>1</v>
      </c>
      <c r="M51" s="1">
        <v>8500</v>
      </c>
    </row>
    <row r="52" spans="9:13">
      <c r="J52" s="34"/>
      <c r="K52" s="2" t="s">
        <v>0</v>
      </c>
      <c r="L52" s="1">
        <v>1</v>
      </c>
      <c r="M52" s="1">
        <v>5500</v>
      </c>
    </row>
    <row r="53" spans="9:13">
      <c r="J53" s="33">
        <v>8</v>
      </c>
      <c r="K53" s="2" t="s">
        <v>1</v>
      </c>
      <c r="L53" s="1">
        <v>1</v>
      </c>
      <c r="M53" s="1">
        <v>9000</v>
      </c>
    </row>
    <row r="54" spans="9:13">
      <c r="J54" s="34"/>
      <c r="K54" s="2" t="s">
        <v>0</v>
      </c>
      <c r="L54" s="1">
        <v>1</v>
      </c>
      <c r="M54" s="1">
        <v>8000</v>
      </c>
    </row>
    <row r="55" spans="9:13">
      <c r="J55" s="33">
        <v>9</v>
      </c>
      <c r="K55" s="2" t="s">
        <v>1</v>
      </c>
      <c r="L55" s="1">
        <v>1</v>
      </c>
      <c r="M55" s="1">
        <v>2000</v>
      </c>
    </row>
    <row r="56" spans="9:13">
      <c r="J56" s="34"/>
      <c r="K56" s="2" t="s">
        <v>0</v>
      </c>
      <c r="L56" s="1">
        <v>1</v>
      </c>
      <c r="M56" s="1">
        <v>8000</v>
      </c>
    </row>
    <row r="57" spans="9:13">
      <c r="J57" s="33">
        <v>10</v>
      </c>
      <c r="K57" s="2" t="s">
        <v>1</v>
      </c>
      <c r="L57" s="1">
        <v>1</v>
      </c>
      <c r="M57" s="1">
        <v>5500</v>
      </c>
    </row>
    <row r="58" spans="9:13">
      <c r="J58" s="34"/>
      <c r="K58" s="2" t="s">
        <v>0</v>
      </c>
      <c r="L58" s="1">
        <v>1</v>
      </c>
      <c r="M58" s="1">
        <v>8500</v>
      </c>
    </row>
    <row r="59" spans="9:13">
      <c r="J59" s="33">
        <v>11</v>
      </c>
      <c r="K59" s="2" t="s">
        <v>1</v>
      </c>
      <c r="L59" s="1">
        <v>1</v>
      </c>
      <c r="M59" s="1">
        <v>7000</v>
      </c>
    </row>
    <row r="60" spans="9:13">
      <c r="J60" s="34"/>
      <c r="K60" s="2" t="s">
        <v>0</v>
      </c>
      <c r="L60" s="1">
        <v>1</v>
      </c>
      <c r="M60" s="1">
        <v>3000</v>
      </c>
    </row>
    <row r="61" spans="9:13">
      <c r="J61" s="33">
        <v>12</v>
      </c>
      <c r="K61" s="2" t="s">
        <v>1</v>
      </c>
      <c r="L61" s="1">
        <v>1</v>
      </c>
      <c r="M61" s="1">
        <v>12500</v>
      </c>
    </row>
    <row r="62" spans="9:13">
      <c r="J62" s="34"/>
      <c r="K62" s="2" t="s">
        <v>0</v>
      </c>
      <c r="L62" s="1">
        <v>1</v>
      </c>
      <c r="M62" s="1">
        <v>7500</v>
      </c>
    </row>
  </sheetData>
  <mergeCells count="48">
    <mergeCell ref="I14:I15"/>
    <mergeCell ref="I16:I17"/>
    <mergeCell ref="I18:I19"/>
    <mergeCell ref="I8:I9"/>
    <mergeCell ref="I10:I11"/>
    <mergeCell ref="I12:I13"/>
    <mergeCell ref="I2:I3"/>
    <mergeCell ref="I4:I5"/>
    <mergeCell ref="I6:I7"/>
    <mergeCell ref="B10:B11"/>
    <mergeCell ref="B12:B13"/>
    <mergeCell ref="B14:B15"/>
    <mergeCell ref="B16:B17"/>
    <mergeCell ref="B18:B19"/>
    <mergeCell ref="J41:J42"/>
    <mergeCell ref="B20:B21"/>
    <mergeCell ref="B22:B23"/>
    <mergeCell ref="A24:A25"/>
    <mergeCell ref="A2:A3"/>
    <mergeCell ref="A4:A5"/>
    <mergeCell ref="A6:A7"/>
    <mergeCell ref="A8:A9"/>
    <mergeCell ref="A10:A11"/>
    <mergeCell ref="A12:A13"/>
    <mergeCell ref="A14:A15"/>
    <mergeCell ref="B24:B25"/>
    <mergeCell ref="B2:B3"/>
    <mergeCell ref="B4:B5"/>
    <mergeCell ref="B6:B7"/>
    <mergeCell ref="B8:B9"/>
    <mergeCell ref="A16:A17"/>
    <mergeCell ref="A18:A19"/>
    <mergeCell ref="A20:A21"/>
    <mergeCell ref="A22:A23"/>
    <mergeCell ref="J39:J40"/>
    <mergeCell ref="I20:I21"/>
    <mergeCell ref="I22:I23"/>
    <mergeCell ref="I24:I25"/>
    <mergeCell ref="J43:J44"/>
    <mergeCell ref="J45:J46"/>
    <mergeCell ref="J47:J48"/>
    <mergeCell ref="J59:J60"/>
    <mergeCell ref="J61:J62"/>
    <mergeCell ref="J49:J50"/>
    <mergeCell ref="J51:J52"/>
    <mergeCell ref="J53:J54"/>
    <mergeCell ref="J55:J56"/>
    <mergeCell ref="J57:J5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Simple math problem</vt:lpstr>
      <vt:lpstr>Simple Prodcuction</vt:lpstr>
      <vt:lpstr>Production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2023-09-12T19:56:54Z</dcterms:created>
  <dcterms:modified xsi:type="dcterms:W3CDTF">2023-09-12T19:58:20Z</dcterms:modified>
</cp:coreProperties>
</file>