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600" windowHeight="11760" activeTab="1"/>
  </bookViews>
  <sheets>
    <sheet name="연습문제8번" sheetId="2" r:id="rId1"/>
    <sheet name="심화문제2번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6" i="1"/>
  <c r="D36"/>
  <c r="D35"/>
  <c r="D34"/>
  <c r="D33"/>
  <c r="D30"/>
  <c r="D29"/>
  <c r="C37"/>
  <c r="B37"/>
  <c r="B36"/>
  <c r="B35"/>
  <c r="B34"/>
  <c r="B33"/>
  <c r="B31"/>
  <c r="B30"/>
  <c r="F16" i="2"/>
  <c r="E16"/>
  <c r="F15"/>
  <c r="F14"/>
  <c r="F13"/>
  <c r="F12"/>
  <c r="B13"/>
  <c r="B12"/>
</calcChain>
</file>

<file path=xl/sharedStrings.xml><?xml version="1.0" encoding="utf-8"?>
<sst xmlns="http://schemas.openxmlformats.org/spreadsheetml/2006/main" count="52" uniqueCount="23">
  <si>
    <t>표본계정</t>
  </si>
  <si>
    <t>미수금액</t>
  </si>
  <si>
    <t>장부와의 일치</t>
  </si>
  <si>
    <t>일치</t>
  </si>
  <si>
    <t>불일치</t>
  </si>
  <si>
    <t>일치여부(일치:0, 불일치:1)</t>
    <phoneticPr fontId="2" type="noConversion"/>
  </si>
  <si>
    <t>어느 회사에서 보유하고 있는 500개의 미수금 계정들 중에서 20개를 단순임의추출하였음</t>
    <phoneticPr fontId="2" type="noConversion"/>
  </si>
  <si>
    <t>(1) 500개 미수금 계정에 대한 총 미수금액, 95% 신뢰구간</t>
    <phoneticPr fontId="2" type="noConversion"/>
  </si>
  <si>
    <t>(2) 미수금액이 장부상의 금액과 일치하지 않는 계정의 비율의 추정값과 95% 신뢰구간</t>
    <phoneticPr fontId="2" type="noConversion"/>
  </si>
  <si>
    <t>- 총 120개 가구 공사현장 전체에 대한 총 재고액 추정 목적</t>
    <phoneticPr fontId="2" type="noConversion"/>
  </si>
  <si>
    <t>- 표본크기 12인 단순임의표본을 추출하여 조사하였음</t>
    <phoneticPr fontId="2" type="noConversion"/>
  </si>
  <si>
    <t>- 120가구 전체에 대한 총 재고액을 추정하고, 95% 신뢰구간 작성</t>
    <phoneticPr fontId="2" type="noConversion"/>
  </si>
  <si>
    <t>교재 72쪽 심화문제 2번</t>
    <phoneticPr fontId="2" type="noConversion"/>
  </si>
  <si>
    <t>교재 70쪽 문제 8번</t>
    <phoneticPr fontId="2" type="noConversion"/>
  </si>
  <si>
    <t>표본평균</t>
    <phoneticPr fontId="2" type="noConversion"/>
  </si>
  <si>
    <t>표본분산</t>
    <phoneticPr fontId="2" type="noConversion"/>
  </si>
  <si>
    <t>모총계 추정값</t>
    <phoneticPr fontId="2" type="noConversion"/>
  </si>
  <si>
    <t>추정량 분산</t>
    <phoneticPr fontId="2" type="noConversion"/>
  </si>
  <si>
    <t>표준오차</t>
    <phoneticPr fontId="2" type="noConversion"/>
  </si>
  <si>
    <t>오차의 한계</t>
    <phoneticPr fontId="2" type="noConversion"/>
  </si>
  <si>
    <t>신뢰구간</t>
    <phoneticPr fontId="2" type="noConversion"/>
  </si>
  <si>
    <t>표본비율</t>
    <phoneticPr fontId="2" type="noConversion"/>
  </si>
  <si>
    <t>모비율 추정값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</si>
</sst>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color rgb="FF000000"/>
      <name val="굴림"/>
      <family val="3"/>
      <charset val="129"/>
    </font>
    <font>
      <sz val="16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9" tint="-0.49998474074526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quotePrefix="1" applyFont="1">
      <alignment vertical="center"/>
    </xf>
    <xf numFmtId="0" fontId="8" fillId="0" borderId="0" xfId="0" applyFont="1">
      <alignment vertical="center"/>
    </xf>
    <xf numFmtId="41" fontId="8" fillId="0" borderId="0" xfId="1" applyFont="1">
      <alignment vertical="center"/>
    </xf>
    <xf numFmtId="0" fontId="9" fillId="0" borderId="0" xfId="0" applyFont="1">
      <alignment vertical="center"/>
    </xf>
    <xf numFmtId="41" fontId="6" fillId="0" borderId="0" xfId="0" applyNumberFormat="1" applyFont="1">
      <alignment vertical="center"/>
    </xf>
    <xf numFmtId="0" fontId="4" fillId="2" borderId="0" xfId="0" applyFont="1" applyFill="1">
      <alignment vertical="center"/>
    </xf>
    <xf numFmtId="41" fontId="4" fillId="2" borderId="0" xfId="1" applyFont="1" applyFill="1">
      <alignment vertical="center"/>
    </xf>
    <xf numFmtId="9" fontId="4" fillId="0" borderId="0" xfId="0" applyNumberFormat="1" applyFont="1">
      <alignment vertical="center"/>
    </xf>
    <xf numFmtId="176" fontId="4" fillId="2" borderId="0" xfId="0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14" sqref="C14"/>
    </sheetView>
  </sheetViews>
  <sheetFormatPr defaultColWidth="13.5" defaultRowHeight="26.25"/>
  <cols>
    <col min="1" max="1" width="13.5" style="6"/>
    <col min="2" max="2" width="14.125" style="6" bestFit="1" customWidth="1"/>
    <col min="3" max="4" width="13.5" style="6"/>
    <col min="5" max="5" width="16.375" style="6" bestFit="1" customWidth="1"/>
    <col min="6" max="6" width="19.125" style="6" bestFit="1" customWidth="1"/>
    <col min="7" max="16384" width="13.5" style="6"/>
  </cols>
  <sheetData>
    <row r="1" spans="1:6" ht="31.5">
      <c r="A1" s="7" t="s">
        <v>13</v>
      </c>
    </row>
    <row r="3" spans="1:6">
      <c r="A3" s="8" t="s">
        <v>9</v>
      </c>
      <c r="B3" s="9"/>
      <c r="C3" s="9"/>
      <c r="D3" s="9"/>
      <c r="E3" s="9"/>
      <c r="F3" s="9"/>
    </row>
    <row r="4" spans="1:6">
      <c r="A4" s="8"/>
      <c r="B4" s="9"/>
      <c r="C4" s="9"/>
      <c r="D4" s="9"/>
      <c r="E4" s="9"/>
      <c r="F4" s="9"/>
    </row>
    <row r="5" spans="1:6">
      <c r="A5" s="8" t="s">
        <v>10</v>
      </c>
      <c r="B5" s="9"/>
      <c r="C5" s="9"/>
      <c r="D5" s="9"/>
      <c r="E5" s="9"/>
      <c r="F5" s="9"/>
    </row>
    <row r="6" spans="1:6">
      <c r="A6" s="8"/>
      <c r="B6" s="9"/>
      <c r="C6" s="9"/>
      <c r="D6" s="9"/>
      <c r="E6" s="9"/>
      <c r="F6" s="9"/>
    </row>
    <row r="7" spans="1:6">
      <c r="A7" s="8" t="s">
        <v>11</v>
      </c>
      <c r="B7" s="9"/>
      <c r="C7" s="9"/>
      <c r="D7" s="9"/>
      <c r="E7" s="9"/>
      <c r="F7" s="9"/>
    </row>
    <row r="8" spans="1:6">
      <c r="A8" s="9"/>
      <c r="B8" s="9"/>
      <c r="C8" s="9"/>
      <c r="D8" s="9"/>
      <c r="E8" s="9"/>
      <c r="F8" s="9"/>
    </row>
    <row r="9" spans="1:6">
      <c r="A9" s="10">
        <v>35500</v>
      </c>
      <c r="B9" s="10">
        <v>30200</v>
      </c>
      <c r="C9" s="10">
        <v>28900</v>
      </c>
      <c r="D9" s="10">
        <v>36400</v>
      </c>
      <c r="E9" s="10">
        <v>29800</v>
      </c>
      <c r="F9" s="10">
        <v>34100</v>
      </c>
    </row>
    <row r="10" spans="1:6">
      <c r="A10" s="10">
        <v>32600</v>
      </c>
      <c r="B10" s="10">
        <v>26400</v>
      </c>
      <c r="C10" s="10">
        <v>38000</v>
      </c>
      <c r="D10" s="10">
        <v>38200</v>
      </c>
      <c r="E10" s="10">
        <v>32200</v>
      </c>
      <c r="F10" s="10">
        <v>27500</v>
      </c>
    </row>
    <row r="12" spans="1:6">
      <c r="A12" s="6" t="s">
        <v>14</v>
      </c>
      <c r="B12" s="12">
        <f>AVERAGE(A9:F10)</f>
        <v>32483.333333333332</v>
      </c>
      <c r="D12" s="6" t="s">
        <v>16</v>
      </c>
      <c r="F12" s="12">
        <f>120*B12</f>
        <v>3898000</v>
      </c>
    </row>
    <row r="13" spans="1:6">
      <c r="A13" s="6" t="s">
        <v>15</v>
      </c>
      <c r="B13" s="6">
        <f>VAR(A9:F10)</f>
        <v>16123333.333333276</v>
      </c>
      <c r="D13" s="6" t="s">
        <v>17</v>
      </c>
      <c r="F13" s="6">
        <f>120^2*((120-12)/120)*B13/12</f>
        <v>17413199999.999939</v>
      </c>
    </row>
    <row r="14" spans="1:6">
      <c r="D14" s="6" t="s">
        <v>18</v>
      </c>
      <c r="F14" s="6">
        <f>SQRT(F13)</f>
        <v>131959.08456790666</v>
      </c>
    </row>
    <row r="15" spans="1:6">
      <c r="D15" s="6" t="s">
        <v>19</v>
      </c>
      <c r="F15" s="6">
        <f>2*F14</f>
        <v>263918.16913581331</v>
      </c>
    </row>
    <row r="16" spans="1:6">
      <c r="D16" s="6" t="s">
        <v>20</v>
      </c>
      <c r="E16" s="12">
        <f>F12-F15</f>
        <v>3634081.8308641869</v>
      </c>
      <c r="F16" s="12">
        <f>F12+F15</f>
        <v>4161918.1691358131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19" workbookViewId="0">
      <selection activeCell="B29" sqref="B29"/>
    </sheetView>
  </sheetViews>
  <sheetFormatPr defaultColWidth="20.25" defaultRowHeight="20.25"/>
  <cols>
    <col min="1" max="3" width="20.25" style="2"/>
    <col min="4" max="4" width="27.125" style="2" bestFit="1" customWidth="1"/>
    <col min="5" max="16384" width="20.25" style="2"/>
  </cols>
  <sheetData>
    <row r="1" spans="1:4" ht="26.25">
      <c r="A1" s="11" t="s">
        <v>12</v>
      </c>
    </row>
    <row r="2" spans="1:4">
      <c r="A2" s="1" t="s">
        <v>6</v>
      </c>
    </row>
    <row r="3" spans="1:4">
      <c r="A3" s="1"/>
    </row>
    <row r="4" spans="1:4">
      <c r="A4" s="2" t="s">
        <v>7</v>
      </c>
    </row>
    <row r="6" spans="1:4">
      <c r="A6" s="2" t="s">
        <v>8</v>
      </c>
    </row>
    <row r="8" spans="1:4">
      <c r="A8" s="3" t="s">
        <v>0</v>
      </c>
      <c r="B8" s="3" t="s">
        <v>1</v>
      </c>
      <c r="C8" s="3" t="s">
        <v>2</v>
      </c>
      <c r="D8" s="4" t="s">
        <v>5</v>
      </c>
    </row>
    <row r="9" spans="1:4">
      <c r="A9" s="3">
        <v>1</v>
      </c>
      <c r="B9" s="3">
        <v>278</v>
      </c>
      <c r="C9" s="3" t="s">
        <v>3</v>
      </c>
      <c r="D9" s="5">
        <v>0</v>
      </c>
    </row>
    <row r="10" spans="1:4">
      <c r="A10" s="3">
        <v>2</v>
      </c>
      <c r="B10" s="3">
        <v>192</v>
      </c>
      <c r="C10" s="3" t="s">
        <v>3</v>
      </c>
      <c r="D10" s="5">
        <v>0</v>
      </c>
    </row>
    <row r="11" spans="1:4">
      <c r="A11" s="3">
        <v>3</v>
      </c>
      <c r="B11" s="3">
        <v>310</v>
      </c>
      <c r="C11" s="3" t="s">
        <v>3</v>
      </c>
      <c r="D11" s="5">
        <v>0</v>
      </c>
    </row>
    <row r="12" spans="1:4">
      <c r="A12" s="3">
        <v>4</v>
      </c>
      <c r="B12" s="3">
        <v>94</v>
      </c>
      <c r="C12" s="3" t="s">
        <v>4</v>
      </c>
      <c r="D12" s="5">
        <v>1</v>
      </c>
    </row>
    <row r="13" spans="1:4">
      <c r="A13" s="3">
        <v>5</v>
      </c>
      <c r="B13" s="3">
        <v>86</v>
      </c>
      <c r="C13" s="3" t="s">
        <v>3</v>
      </c>
      <c r="D13" s="5">
        <v>0</v>
      </c>
    </row>
    <row r="14" spans="1:4">
      <c r="A14" s="3">
        <v>6</v>
      </c>
      <c r="B14" s="3">
        <v>335</v>
      </c>
      <c r="C14" s="3" t="s">
        <v>3</v>
      </c>
      <c r="D14" s="5">
        <v>0</v>
      </c>
    </row>
    <row r="15" spans="1:4">
      <c r="A15" s="3">
        <v>7</v>
      </c>
      <c r="B15" s="3">
        <v>310</v>
      </c>
      <c r="C15" s="3" t="s">
        <v>4</v>
      </c>
      <c r="D15" s="5">
        <v>1</v>
      </c>
    </row>
    <row r="16" spans="1:4">
      <c r="A16" s="3">
        <v>8</v>
      </c>
      <c r="B16" s="3">
        <v>290</v>
      </c>
      <c r="C16" s="3" t="s">
        <v>3</v>
      </c>
      <c r="D16" s="5">
        <v>0</v>
      </c>
    </row>
    <row r="17" spans="1:4">
      <c r="A17" s="3">
        <v>9</v>
      </c>
      <c r="B17" s="3">
        <v>221</v>
      </c>
      <c r="C17" s="3" t="s">
        <v>3</v>
      </c>
      <c r="D17" s="5">
        <v>0</v>
      </c>
    </row>
    <row r="18" spans="1:4">
      <c r="A18" s="3">
        <v>10</v>
      </c>
      <c r="B18" s="3">
        <v>168</v>
      </c>
      <c r="C18" s="3" t="s">
        <v>3</v>
      </c>
      <c r="D18" s="5">
        <v>0</v>
      </c>
    </row>
    <row r="19" spans="1:4">
      <c r="A19" s="3">
        <v>11</v>
      </c>
      <c r="B19" s="3">
        <v>188</v>
      </c>
      <c r="C19" s="3" t="s">
        <v>4</v>
      </c>
      <c r="D19" s="5">
        <v>1</v>
      </c>
    </row>
    <row r="20" spans="1:4">
      <c r="A20" s="3">
        <v>12</v>
      </c>
      <c r="B20" s="3">
        <v>212</v>
      </c>
      <c r="C20" s="3" t="s">
        <v>4</v>
      </c>
      <c r="D20" s="5">
        <v>1</v>
      </c>
    </row>
    <row r="21" spans="1:4">
      <c r="A21" s="3">
        <v>13</v>
      </c>
      <c r="B21" s="3">
        <v>92</v>
      </c>
      <c r="C21" s="3" t="s">
        <v>3</v>
      </c>
      <c r="D21" s="5">
        <v>0</v>
      </c>
    </row>
    <row r="22" spans="1:4">
      <c r="A22" s="3">
        <v>14</v>
      </c>
      <c r="B22" s="3">
        <v>56</v>
      </c>
      <c r="C22" s="3" t="s">
        <v>3</v>
      </c>
      <c r="D22" s="5">
        <v>0</v>
      </c>
    </row>
    <row r="23" spans="1:4">
      <c r="A23" s="3">
        <v>15</v>
      </c>
      <c r="B23" s="3">
        <v>142</v>
      </c>
      <c r="C23" s="3" t="s">
        <v>3</v>
      </c>
      <c r="D23" s="5">
        <v>0</v>
      </c>
    </row>
    <row r="24" spans="1:4">
      <c r="A24" s="3">
        <v>16</v>
      </c>
      <c r="B24" s="3">
        <v>37</v>
      </c>
      <c r="C24" s="3" t="s">
        <v>3</v>
      </c>
      <c r="D24" s="5">
        <v>0</v>
      </c>
    </row>
    <row r="25" spans="1:4">
      <c r="A25" s="3">
        <v>17</v>
      </c>
      <c r="B25" s="3">
        <v>186</v>
      </c>
      <c r="C25" s="3" t="s">
        <v>4</v>
      </c>
      <c r="D25" s="5">
        <v>1</v>
      </c>
    </row>
    <row r="26" spans="1:4">
      <c r="A26" s="3">
        <v>18</v>
      </c>
      <c r="B26" s="3">
        <v>221</v>
      </c>
      <c r="C26" s="3" t="s">
        <v>3</v>
      </c>
      <c r="D26" s="5">
        <v>0</v>
      </c>
    </row>
    <row r="27" spans="1:4">
      <c r="A27" s="3">
        <v>19</v>
      </c>
      <c r="B27" s="3">
        <v>219</v>
      </c>
      <c r="C27" s="3" t="s">
        <v>4</v>
      </c>
      <c r="D27" s="5">
        <v>1</v>
      </c>
    </row>
    <row r="28" spans="1:4">
      <c r="A28" s="3">
        <v>20</v>
      </c>
      <c r="B28" s="3">
        <v>305</v>
      </c>
      <c r="C28" s="3" t="s">
        <v>3</v>
      </c>
      <c r="D28" s="5">
        <v>0</v>
      </c>
    </row>
    <row r="29" spans="1:4">
      <c r="D29" s="2">
        <f>SUM(D9:D28)</f>
        <v>6</v>
      </c>
    </row>
    <row r="30" spans="1:4">
      <c r="A30" s="2" t="s">
        <v>14</v>
      </c>
      <c r="B30" s="2">
        <f>AVERAGE(B9:B28)</f>
        <v>197.1</v>
      </c>
      <c r="C30" s="2" t="s">
        <v>21</v>
      </c>
      <c r="D30" s="2">
        <f>D29/20</f>
        <v>0.3</v>
      </c>
    </row>
    <row r="31" spans="1:4">
      <c r="A31" s="2" t="s">
        <v>15</v>
      </c>
      <c r="B31" s="2">
        <f>VAR(B9:B28)</f>
        <v>8255.0421052631609</v>
      </c>
    </row>
    <row r="32" spans="1:4">
      <c r="C32" s="2" t="s">
        <v>22</v>
      </c>
      <c r="D32" s="15">
        <v>0.3</v>
      </c>
    </row>
    <row r="33" spans="1:5">
      <c r="A33" s="2" t="s">
        <v>16</v>
      </c>
      <c r="B33" s="2">
        <f>500*B30</f>
        <v>98550</v>
      </c>
      <c r="C33" s="2" t="s">
        <v>17</v>
      </c>
      <c r="D33" s="2">
        <f>((500-20)/500)*D30*(1-D30)/19</f>
        <v>1.0610526315789473E-2</v>
      </c>
    </row>
    <row r="34" spans="1:5">
      <c r="A34" s="2" t="s">
        <v>17</v>
      </c>
      <c r="B34" s="2">
        <f>500^2*((500-20)/500)*B31/20</f>
        <v>99060505.263157934</v>
      </c>
      <c r="C34" s="2" t="s">
        <v>18</v>
      </c>
      <c r="D34" s="2">
        <f>SQRT(D33)</f>
        <v>0.10300740903347426</v>
      </c>
    </row>
    <row r="35" spans="1:5">
      <c r="A35" s="2" t="s">
        <v>18</v>
      </c>
      <c r="B35" s="2">
        <f>SQRT(B34)</f>
        <v>9952.9144105210671</v>
      </c>
      <c r="C35" s="2" t="s">
        <v>19</v>
      </c>
      <c r="D35" s="2">
        <f>2*D34</f>
        <v>0.20601481806694852</v>
      </c>
    </row>
    <row r="36" spans="1:5">
      <c r="A36" s="2" t="s">
        <v>19</v>
      </c>
      <c r="B36" s="2">
        <f>2*B35</f>
        <v>19905.828821042134</v>
      </c>
      <c r="C36" s="13" t="s">
        <v>20</v>
      </c>
      <c r="D36" s="16">
        <f>D32-D35</f>
        <v>9.398518193305147E-2</v>
      </c>
      <c r="E36" s="16">
        <f>D32+D35</f>
        <v>0.50601481806694848</v>
      </c>
    </row>
    <row r="37" spans="1:5">
      <c r="A37" s="13" t="s">
        <v>20</v>
      </c>
      <c r="B37" s="14">
        <f>B33-B36</f>
        <v>78644.171178957869</v>
      </c>
      <c r="C37" s="14">
        <f>B33+B36</f>
        <v>118455.82882104213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연습문제8번</vt:lpstr>
      <vt:lpstr>심화문제2번</vt:lpstr>
      <vt:lpstr>Sheet3</vt:lpstr>
    </vt:vector>
  </TitlesOfParts>
  <Company>한국방송통신대학교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EndUser</dc:creator>
  <cp:lastModifiedBy>웹1-ST</cp:lastModifiedBy>
  <dcterms:created xsi:type="dcterms:W3CDTF">2010-08-08T14:29:51Z</dcterms:created>
  <dcterms:modified xsi:type="dcterms:W3CDTF">2013-08-21T06:49:39Z</dcterms:modified>
</cp:coreProperties>
</file>