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CDF7A5B3-FB68-854F-A133-85DB7C560E89}" xr6:coauthVersionLast="43" xr6:coauthVersionMax="43" xr10:uidLastSave="{00000000-0000-0000-0000-000000000000}"/>
  <bookViews>
    <workbookView xWindow="0" yWindow="0" windowWidth="27320" windowHeight="15360" xr2:uid="{67B1CA6F-5820-064F-AD42-D7A4C2160BED}"/>
  </bookViews>
  <sheets>
    <sheet name="문제1" sheetId="10" r:id="rId1"/>
    <sheet name="문제1.Graph" sheetId="11" r:id="rId2"/>
    <sheet name="교재 3장" sheetId="4" r:id="rId3"/>
    <sheet name="교재 4장" sheetId="1" r:id="rId4"/>
    <sheet name="교재 5장 - 15" sheetId="5" r:id="rId5"/>
    <sheet name="교재 5장 - 16" sheetId="6" r:id="rId6"/>
    <sheet name="교재 5장 - 18" sheetId="7" r:id="rId7"/>
  </sheets>
  <definedNames>
    <definedName name="_xlchart.v1.0" hidden="1">문제1!$I$5:$I$68</definedName>
    <definedName name="_xlchart.v1.1" hidden="1">문제1!$J$4</definedName>
    <definedName name="_xlchart.v1.10" hidden="1">문제1!$I$5:$I$68</definedName>
    <definedName name="_xlchart.v1.11" hidden="1">문제1!$J$4</definedName>
    <definedName name="_xlchart.v1.12" hidden="1">문제1!$J$5:$J$68</definedName>
    <definedName name="_xlchart.v1.13" hidden="1">문제1!$K$4</definedName>
    <definedName name="_xlchart.v1.14" hidden="1">문제1!$K$5:$K$68</definedName>
    <definedName name="_xlchart.v1.15" hidden="1">문제1!$I$5:$I$68</definedName>
    <definedName name="_xlchart.v1.16" hidden="1">문제1!$J$4</definedName>
    <definedName name="_xlchart.v1.17" hidden="1">문제1!$J$5:$J$68</definedName>
    <definedName name="_xlchart.v1.18" hidden="1">문제1!$K$4</definedName>
    <definedName name="_xlchart.v1.19" hidden="1">문제1!$K$5:$K$68</definedName>
    <definedName name="_xlchart.v1.2" hidden="1">문제1!$J$5:$J$68</definedName>
    <definedName name="_xlchart.v1.20" hidden="1">문제1!$I$5:$I$68</definedName>
    <definedName name="_xlchart.v1.21" hidden="1">문제1!$J$4</definedName>
    <definedName name="_xlchart.v1.22" hidden="1">문제1!$J$5:$J$68</definedName>
    <definedName name="_xlchart.v1.23" hidden="1">문제1!$K$4</definedName>
    <definedName name="_xlchart.v1.24" hidden="1">문제1!$K$5:$K$68</definedName>
    <definedName name="_xlchart.v1.25" hidden="1">문제1!$I$5:$I$68</definedName>
    <definedName name="_xlchart.v1.26" hidden="1">문제1!$J$4</definedName>
    <definedName name="_xlchart.v1.27" hidden="1">문제1!$J$5:$J$68</definedName>
    <definedName name="_xlchart.v1.28" hidden="1">문제1!$K$4</definedName>
    <definedName name="_xlchart.v1.29" hidden="1">문제1!$K$5:$K$68</definedName>
    <definedName name="_xlchart.v1.3" hidden="1">문제1!$K$4</definedName>
    <definedName name="_xlchart.v1.4" hidden="1">문제1!$K$5:$K$68</definedName>
    <definedName name="_xlchart.v1.5" hidden="1">문제1!$I$5:$I$68</definedName>
    <definedName name="_xlchart.v1.6" hidden="1">문제1!$J$4</definedName>
    <definedName name="_xlchart.v1.7" hidden="1">문제1!$J$5:$J$68</definedName>
    <definedName name="_xlchart.v1.8" hidden="1">문제1!$K$4</definedName>
    <definedName name="_xlchart.v1.9" hidden="1">문제1!$K$5:$K$68</definedName>
    <definedName name="solver_adj" localSheetId="2" hidden="1">'교재 3장'!$F$8:$F$10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'교재 3장'!$F$12</definedName>
    <definedName name="solver_lhs2" localSheetId="2" hidden="1">'교재 3장'!$F$13</definedName>
    <definedName name="solver_lhs3" localSheetId="2" hidden="1">'교재 3장'!$F$8</definedName>
    <definedName name="solver_lhs4" localSheetId="2" hidden="1">'교재 3장'!$F$8</definedName>
    <definedName name="solver_lhs5" localSheetId="2" hidden="1">'교재 3장'!$F$9</definedName>
    <definedName name="solver_lhs6" localSheetId="2" hidden="1">'교재 3장'!$F$9</definedName>
    <definedName name="solver_lhs7" localSheetId="2" hidden="1">'교재 3장'!$F$10</definedName>
    <definedName name="solver_lhs8" localSheetId="2" hidden="1">'교재 3장'!$F$10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8</definedName>
    <definedName name="solver_opt" localSheetId="2" hidden="1">'교재 3장'!$F$15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4</definedName>
    <definedName name="solver_rel4" localSheetId="2" hidden="1">3</definedName>
    <definedName name="solver_rel5" localSheetId="2" hidden="1">4</definedName>
    <definedName name="solver_rel6" localSheetId="2" hidden="1">3</definedName>
    <definedName name="solver_rel7" localSheetId="2" hidden="1">4</definedName>
    <definedName name="solver_rel8" localSheetId="2" hidden="1">3</definedName>
    <definedName name="solver_rhs1" localSheetId="2" hidden="1">'교재 3장'!$I$4</definedName>
    <definedName name="solver_rhs2" localSheetId="2" hidden="1">'교재 3장'!$I$5</definedName>
    <definedName name="solver_rhs3" localSheetId="2" hidden="1">정수</definedName>
    <definedName name="solver_rhs4" localSheetId="2" hidden="1">0</definedName>
    <definedName name="solver_rhs5" localSheetId="2" hidden="1">정수</definedName>
    <definedName name="solver_rhs6" localSheetId="2" hidden="1">0</definedName>
    <definedName name="solver_rhs7" localSheetId="2" hidden="1">정수</definedName>
    <definedName name="solver_rhs8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0" l="1"/>
  <c r="K2" i="10"/>
  <c r="J3" i="10"/>
  <c r="J2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5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B7" i="10"/>
  <c r="B6" i="10"/>
  <c r="B5" i="10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4" i="5"/>
  <c r="G13" i="1"/>
  <c r="G12" i="1"/>
  <c r="G9" i="1"/>
  <c r="D11" i="1"/>
  <c r="D10" i="1"/>
  <c r="D9" i="1"/>
  <c r="F15" i="4" l="1"/>
  <c r="F13" i="4"/>
  <c r="F12" i="4"/>
  <c r="C9" i="4" l="1"/>
  <c r="C5" i="4"/>
  <c r="C11" i="4" l="1"/>
  <c r="C12" i="4" s="1"/>
</calcChain>
</file>

<file path=xl/sharedStrings.xml><?xml version="1.0" encoding="utf-8"?>
<sst xmlns="http://schemas.openxmlformats.org/spreadsheetml/2006/main" count="147" uniqueCount="142">
  <si>
    <t>목표값 찾기</t>
    <phoneticPr fontId="2" type="noConversion"/>
  </si>
  <si>
    <t>식탁용 의자</t>
    <phoneticPr fontId="2" type="noConversion"/>
  </si>
  <si>
    <t>식탁</t>
    <phoneticPr fontId="2" type="noConversion"/>
  </si>
  <si>
    <t>가용자원</t>
    <phoneticPr fontId="2" type="noConversion"/>
  </si>
  <si>
    <t>이익(천원/개)</t>
    <phoneticPr fontId="2" type="noConversion"/>
  </si>
  <si>
    <t>노동시간(시간)</t>
    <phoneticPr fontId="2" type="noConversion"/>
  </si>
  <si>
    <t>목재(board feet)</t>
    <phoneticPr fontId="2" type="noConversion"/>
  </si>
  <si>
    <t>생산한 의자의 갯수</t>
    <phoneticPr fontId="2" type="noConversion"/>
  </si>
  <si>
    <t>생산한 식탁의 갯수</t>
    <phoneticPr fontId="2" type="noConversion"/>
  </si>
  <si>
    <t>사용한 목재의 총량</t>
    <phoneticPr fontId="2" type="noConversion"/>
  </si>
  <si>
    <t>사용한 노동시간의 총량</t>
    <phoneticPr fontId="2" type="noConversion"/>
  </si>
  <si>
    <t>총 이익</t>
    <phoneticPr fontId="2" type="noConversion"/>
  </si>
  <si>
    <t>도구 -&gt; 추가기능 -&gt; Solver 추가</t>
    <phoneticPr fontId="2" type="noConversion"/>
  </si>
  <si>
    <t>데이터 -&gt; 해 찾기</t>
    <phoneticPr fontId="2" type="noConversion"/>
  </si>
  <si>
    <t>판매가</t>
    <phoneticPr fontId="2" type="noConversion"/>
  </si>
  <si>
    <t>판매대수</t>
    <phoneticPr fontId="2" type="noConversion"/>
  </si>
  <si>
    <t>이익</t>
    <phoneticPr fontId="2" type="noConversion"/>
  </si>
  <si>
    <t>이익율</t>
    <phoneticPr fontId="2" type="noConversion"/>
  </si>
  <si>
    <t>판매원가</t>
    <phoneticPr fontId="2" type="noConversion"/>
  </si>
  <si>
    <t>고정비용</t>
    <phoneticPr fontId="2" type="noConversion"/>
  </si>
  <si>
    <t>총 비용</t>
    <phoneticPr fontId="2" type="noConversion"/>
  </si>
  <si>
    <t>총 수입</t>
    <phoneticPr fontId="2" type="noConversion"/>
  </si>
  <si>
    <t>데이터 -&gt; 가상분석 -&gt; 목표값</t>
    <phoneticPr fontId="2" type="noConversion"/>
  </si>
  <si>
    <t>연습문제 13번</t>
    <phoneticPr fontId="2" type="noConversion"/>
  </si>
  <si>
    <t>책장</t>
    <phoneticPr fontId="2" type="noConversion"/>
  </si>
  <si>
    <t>생산한 책장의 갯수</t>
    <phoneticPr fontId="2" type="noConversion"/>
  </si>
  <si>
    <t>연습문제 14번</t>
    <phoneticPr fontId="2" type="noConversion"/>
  </si>
  <si>
    <t>연습문제 15번</t>
    <phoneticPr fontId="2" type="noConversion"/>
  </si>
  <si>
    <t>연습문제 19번</t>
    <phoneticPr fontId="2" type="noConversion"/>
  </si>
  <si>
    <t>연습문제 20번</t>
    <phoneticPr fontId="2" type="noConversion"/>
  </si>
  <si>
    <t>이항분포</t>
    <phoneticPr fontId="2" type="noConversion"/>
  </si>
  <si>
    <t>n번 시행, x번 발생, 확률 p</t>
    <phoneticPr fontId="2" type="noConversion"/>
  </si>
  <si>
    <t>20번 시행, 확률 0.2</t>
    <phoneticPr fontId="2" type="noConversion"/>
  </si>
  <si>
    <t>1) x = 0</t>
    <phoneticPr fontId="2" type="noConversion"/>
  </si>
  <si>
    <t>2) x &gt;= 8</t>
    <phoneticPr fontId="2" type="noConversion"/>
  </si>
  <si>
    <t>3) 4 &lt;= x &lt;= 6</t>
    <phoneticPr fontId="2" type="noConversion"/>
  </si>
  <si>
    <t>BINOMDIST(x,n,p,1) == P(X &lt;= x)</t>
    <phoneticPr fontId="2" type="noConversion"/>
  </si>
  <si>
    <t>BINOMDIST(x,n,p,0) == P(X = x)</t>
    <phoneticPr fontId="2" type="noConversion"/>
  </si>
  <si>
    <t>정규분포</t>
    <phoneticPr fontId="2" type="noConversion"/>
  </si>
  <si>
    <t>평균 u, 표준편차 sigma</t>
    <phoneticPr fontId="2" type="noConversion"/>
  </si>
  <si>
    <t>X ~ N(u, s^2)</t>
    <phoneticPr fontId="2" type="noConversion"/>
  </si>
  <si>
    <t>f(x) - sqrt(2 pi s)^(-1) exp(-(x - u)^2/(2 s^2))</t>
    <phoneticPr fontId="2" type="noConversion"/>
  </si>
  <si>
    <t>NORMDIST(x, u, sigma, 1) == P(X &lt;= x)</t>
    <phoneticPr fontId="2" type="noConversion"/>
  </si>
  <si>
    <t>NORMDIST(x, u, sigma, 0) == P(X = x)</t>
    <phoneticPr fontId="2" type="noConversion"/>
  </si>
  <si>
    <t>u = 14, s = 2</t>
    <phoneticPr fontId="2" type="noConversion"/>
  </si>
  <si>
    <t>== P(X &lt;= 11) if N(14, 2^2)</t>
    <phoneticPr fontId="2" type="noConversion"/>
  </si>
  <si>
    <t>== P(X &lt;= 80) if N(90, 20^2)</t>
    <phoneticPr fontId="2" type="noConversion"/>
  </si>
  <si>
    <t>== P(X = ?) = 0.05</t>
    <phoneticPr fontId="2" type="noConversion"/>
  </si>
  <si>
    <t>다음은 공정한 동전을 던지는 실험에 대한 시뮬레이션 결과이다 (p=1/2)</t>
    <phoneticPr fontId="2" type="noConversion"/>
  </si>
  <si>
    <t>1: 동전의 앞면, 0: 동전의 뒷면</t>
    <phoneticPr fontId="2" type="noConversion"/>
  </si>
  <si>
    <t>시행</t>
    <phoneticPr fontId="2" type="noConversion"/>
  </si>
  <si>
    <t>총 앞면수</t>
    <phoneticPr fontId="2" type="noConversion"/>
  </si>
  <si>
    <t>Bin</t>
  </si>
  <si>
    <t>More</t>
  </si>
  <si>
    <t>Frequency</t>
  </si>
  <si>
    <t>하나</t>
    <phoneticPr fontId="2" type="noConversion"/>
  </si>
  <si>
    <t>둘</t>
    <phoneticPr fontId="2" type="noConversion"/>
  </si>
  <si>
    <t>셋</t>
    <phoneticPr fontId="2" type="noConversion"/>
  </si>
  <si>
    <t>넷</t>
    <phoneticPr fontId="2" type="noConversion"/>
  </si>
  <si>
    <t>다섯</t>
    <phoneticPr fontId="2" type="noConversion"/>
  </si>
  <si>
    <r>
      <t>&lt;시장지수현황&gt;</t>
    </r>
    <r>
      <rPr>
        <b/>
        <sz val="11"/>
        <color theme="1"/>
        <rFont val="Dotum"/>
        <family val="2"/>
        <charset val="129"/>
      </rPr>
      <t xml:space="preserve"> </t>
    </r>
  </si>
  <si>
    <t>금융투자협회</t>
  </si>
  <si>
    <t>[단위 : P]</t>
  </si>
  <si>
    <t>구분</t>
  </si>
  <si>
    <t>KOSPI지수</t>
  </si>
  <si>
    <t>전일비 증감</t>
  </si>
  <si>
    <t>전일비 증감율(%)</t>
  </si>
  <si>
    <t>-</t>
  </si>
  <si>
    <t>통계표</t>
  </si>
  <si>
    <t>8.8.1.3 원화의 대미달러, 원화의 대위안, 대엔 환율</t>
  </si>
  <si>
    <t>항목명1</t>
  </si>
  <si>
    <t>원/달러(시가)</t>
  </si>
  <si>
    <t>단위</t>
  </si>
  <si>
    <t xml:space="preserve">원 </t>
  </si>
  <si>
    <t>변환</t>
  </si>
  <si>
    <t>원자료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</si>
  <si>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</si>
  <si>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</si>
  <si>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</si>
  <si>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</si>
  <si>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</si>
  <si>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</si>
  <si>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</si>
  <si>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</si>
  <si>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</si>
  <si>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</si>
  <si>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</si>
  <si>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</si>
  <si>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</si>
  <si>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</si>
  <si>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</si>
  <si>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</si>
  <si>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</si>
  <si>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</si>
  <si>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</si>
  <si>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</si>
  <si>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</si>
  <si>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</si>
  <si>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2019/02/01</t>
  </si>
  <si>
    <t>2019/02/07</t>
  </si>
  <si>
    <t>2019/02/08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</si>
  <si>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</si>
  <si>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</si>
  <si>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</si>
  <si>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</si>
  <si>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</si>
  <si>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</si>
  <si>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</si>
  <si>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</si>
  <si>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</si>
  <si>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</si>
  <si>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</si>
  <si>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</si>
  <si>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</si>
  <si>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</si>
  <si>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</si>
  <si>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</si>
  <si>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</si>
  <si>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</si>
  <si>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</si>
  <si>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</si>
  <si>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</si>
  <si>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</si>
  <si>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</si>
  <si>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</si>
  <si>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</si>
  <si>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</si>
  <si>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</si>
  <si>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</si>
  <si>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</si>
  <si>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</si>
  <si>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</si>
  <si>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</si>
  <si>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</si>
  <si>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</si>
  <si>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</si>
  <si>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</si>
  <si>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</si>
  <si>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2019/04/04</t>
  </si>
  <si>
    <t>2019/04/05</t>
  </si>
  <si>
    <t>날짜</t>
    <phoneticPr fontId="2" type="noConversion"/>
  </si>
  <si>
    <t>원/달러(시가)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</si>
</sst>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m&quot;월&quot;\ d&quot;일&quot;"/>
    <numFmt numFmtId="178" formatCode="yyyy\-mm\-dd;@"/>
    <numFmt numFmtId="180" formatCode="0.00_ "/>
  </numFmts>
  <fonts count="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 tint="0.14999847407452621"/>
      <name val="맑은 고딕"/>
      <family val="2"/>
      <charset val="129"/>
      <scheme val="minor"/>
    </font>
    <font>
      <b/>
      <sz val="12"/>
      <color theme="1"/>
      <name val="Dotum"/>
      <family val="2"/>
      <charset val="129"/>
    </font>
    <font>
      <b/>
      <sz val="11"/>
      <color theme="1"/>
      <name val="Dotum"/>
      <family val="2"/>
      <charset val="129"/>
    </font>
    <font>
      <b/>
      <sz val="11"/>
      <color rgb="FF000000"/>
      <name val="Dotum"/>
      <family val="2"/>
      <charset val="129"/>
    </font>
    <font>
      <sz val="11"/>
      <color rgb="FF000000"/>
      <name val="Dotum"/>
      <family val="2"/>
      <charset val="129"/>
    </font>
    <font>
      <sz val="10"/>
      <color indexed="5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41" fontId="0" fillId="0" borderId="0" xfId="2" applyFont="1">
      <alignment vertical="center"/>
    </xf>
    <xf numFmtId="41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4" fontId="7" fillId="0" borderId="3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4" fontId="8" fillId="3" borderId="5" xfId="0" applyNumberFormat="1" applyFont="1" applyFill="1" applyBorder="1" applyAlignment="1">
      <alignment horizontal="right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baseline="0">
                <a:effectLst/>
              </a:rPr>
              <a:t>종합주가지수와 대미환율</a:t>
            </a:r>
            <a:endParaRPr lang="en-US" altLang="ko-KR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문제1!$J$4</c:f>
              <c:strCache>
                <c:ptCount val="1"/>
                <c:pt idx="0">
                  <c:v>KOSPI지수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문제1!$I$5:$I$68</c:f>
              <c:numCache>
                <c:formatCode>yyyy\-mm\-dd;@</c:formatCode>
                <c:ptCount val="6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</c:numCache>
            </c:numRef>
          </c:cat>
          <c:val>
            <c:numRef>
              <c:f>문제1!$J$5:$J$68</c:f>
              <c:numCache>
                <c:formatCode>General</c:formatCode>
                <c:ptCount val="64"/>
                <c:pt idx="3">
                  <c:v>2037.1</c:v>
                </c:pt>
                <c:pt idx="4">
                  <c:v>2025.27</c:v>
                </c:pt>
                <c:pt idx="5">
                  <c:v>2064.71</c:v>
                </c:pt>
                <c:pt idx="6">
                  <c:v>2063.2800000000002</c:v>
                </c:pt>
                <c:pt idx="7">
                  <c:v>2075.5700000000002</c:v>
                </c:pt>
                <c:pt idx="8">
                  <c:v>2064.52</c:v>
                </c:pt>
                <c:pt idx="9">
                  <c:v>2097.1799999999998</c:v>
                </c:pt>
                <c:pt idx="10">
                  <c:v>2106.1</c:v>
                </c:pt>
                <c:pt idx="11">
                  <c:v>2107.06</c:v>
                </c:pt>
                <c:pt idx="12">
                  <c:v>2124.2800000000002</c:v>
                </c:pt>
                <c:pt idx="13">
                  <c:v>2124.61</c:v>
                </c:pt>
                <c:pt idx="14">
                  <c:v>2117.77</c:v>
                </c:pt>
                <c:pt idx="15">
                  <c:v>2127.7800000000002</c:v>
                </c:pt>
                <c:pt idx="16">
                  <c:v>2145.0300000000002</c:v>
                </c:pt>
                <c:pt idx="17">
                  <c:v>2177.73</c:v>
                </c:pt>
                <c:pt idx="18">
                  <c:v>2177.3000000000002</c:v>
                </c:pt>
                <c:pt idx="19">
                  <c:v>2183.36</c:v>
                </c:pt>
                <c:pt idx="20">
                  <c:v>2206.1999999999998</c:v>
                </c:pt>
                <c:pt idx="21">
                  <c:v>2204.85</c:v>
                </c:pt>
                <c:pt idx="22">
                  <c:v>2203.46</c:v>
                </c:pt>
                <c:pt idx="23">
                  <c:v>2203.42</c:v>
                </c:pt>
                <c:pt idx="24">
                  <c:v>2177.0500000000002</c:v>
                </c:pt>
                <c:pt idx="25">
                  <c:v>2180.73</c:v>
                </c:pt>
                <c:pt idx="26">
                  <c:v>2190.4699999999998</c:v>
                </c:pt>
                <c:pt idx="27">
                  <c:v>2201.48</c:v>
                </c:pt>
                <c:pt idx="28">
                  <c:v>2225.85</c:v>
                </c:pt>
                <c:pt idx="29">
                  <c:v>2196.09</c:v>
                </c:pt>
                <c:pt idx="30">
                  <c:v>2210.89</c:v>
                </c:pt>
                <c:pt idx="31">
                  <c:v>2205.63</c:v>
                </c:pt>
                <c:pt idx="32">
                  <c:v>2229.7600000000002</c:v>
                </c:pt>
                <c:pt idx="33">
                  <c:v>2228.66</c:v>
                </c:pt>
                <c:pt idx="34">
                  <c:v>2230.5</c:v>
                </c:pt>
                <c:pt idx="35">
                  <c:v>2232.56</c:v>
                </c:pt>
                <c:pt idx="36">
                  <c:v>2226.6</c:v>
                </c:pt>
                <c:pt idx="37">
                  <c:v>2234.79</c:v>
                </c:pt>
                <c:pt idx="38">
                  <c:v>2195.44</c:v>
                </c:pt>
                <c:pt idx="39">
                  <c:v>2190.66</c:v>
                </c:pt>
                <c:pt idx="40">
                  <c:v>2179.23</c:v>
                </c:pt>
                <c:pt idx="41">
                  <c:v>2175.6</c:v>
                </c:pt>
                <c:pt idx="42">
                  <c:v>2165.79</c:v>
                </c:pt>
                <c:pt idx="43">
                  <c:v>2137.44</c:v>
                </c:pt>
                <c:pt idx="44">
                  <c:v>2138.1</c:v>
                </c:pt>
                <c:pt idx="45">
                  <c:v>2157.1799999999998</c:v>
                </c:pt>
                <c:pt idx="46">
                  <c:v>2148.41</c:v>
                </c:pt>
                <c:pt idx="47">
                  <c:v>2155.6799999999998</c:v>
                </c:pt>
                <c:pt idx="48">
                  <c:v>2176.11</c:v>
                </c:pt>
                <c:pt idx="49">
                  <c:v>2179.4899999999998</c:v>
                </c:pt>
                <c:pt idx="50">
                  <c:v>2177.62</c:v>
                </c:pt>
                <c:pt idx="51">
                  <c:v>2177.1</c:v>
                </c:pt>
                <c:pt idx="52">
                  <c:v>2184.88</c:v>
                </c:pt>
                <c:pt idx="53">
                  <c:v>2186.9499999999998</c:v>
                </c:pt>
                <c:pt idx="54">
                  <c:v>2144.86</c:v>
                </c:pt>
                <c:pt idx="55">
                  <c:v>2148.8000000000002</c:v>
                </c:pt>
                <c:pt idx="56">
                  <c:v>2145.62</c:v>
                </c:pt>
                <c:pt idx="57">
                  <c:v>2128.1</c:v>
                </c:pt>
                <c:pt idx="58">
                  <c:v>2140.67</c:v>
                </c:pt>
                <c:pt idx="59">
                  <c:v>2168.2800000000002</c:v>
                </c:pt>
                <c:pt idx="60">
                  <c:v>2177.1799999999998</c:v>
                </c:pt>
                <c:pt idx="61">
                  <c:v>2203.27</c:v>
                </c:pt>
                <c:pt idx="62">
                  <c:v>2206.5300000000002</c:v>
                </c:pt>
                <c:pt idx="63">
                  <c:v>2209.61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8-944C-8ECC-435346AB0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864239"/>
        <c:axId val="1734152303"/>
      </c:lineChart>
      <c:lineChart>
        <c:grouping val="standard"/>
        <c:varyColors val="0"/>
        <c:ser>
          <c:idx val="1"/>
          <c:order val="1"/>
          <c:tx>
            <c:strRef>
              <c:f>문제1!$K$4</c:f>
              <c:strCache>
                <c:ptCount val="1"/>
                <c:pt idx="0">
                  <c:v>원/달러(시가)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문제1!$I$5:$I$68</c:f>
              <c:numCache>
                <c:formatCode>yyyy\-mm\-dd;@</c:formatCode>
                <c:ptCount val="6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</c:numCache>
            </c:numRef>
          </c:cat>
          <c:val>
            <c:numRef>
              <c:f>문제1!$K$5:$K$68</c:f>
              <c:numCache>
                <c:formatCode>0.00_ </c:formatCode>
                <c:ptCount val="64"/>
                <c:pt idx="0">
                  <c:v>1115</c:v>
                </c:pt>
                <c:pt idx="1">
                  <c:v>1125</c:v>
                </c:pt>
                <c:pt idx="2">
                  <c:v>1126.2</c:v>
                </c:pt>
                <c:pt idx="3">
                  <c:v>1117.8</c:v>
                </c:pt>
                <c:pt idx="4">
                  <c:v>1117.9000000000001</c:v>
                </c:pt>
                <c:pt idx="5">
                  <c:v>1122</c:v>
                </c:pt>
                <c:pt idx="6">
                  <c:v>1119</c:v>
                </c:pt>
                <c:pt idx="7">
                  <c:v>1118.5</c:v>
                </c:pt>
                <c:pt idx="8">
                  <c:v>1119.8</c:v>
                </c:pt>
                <c:pt idx="9">
                  <c:v>1122.3</c:v>
                </c:pt>
                <c:pt idx="10">
                  <c:v>1122</c:v>
                </c:pt>
                <c:pt idx="11">
                  <c:v>1120.5</c:v>
                </c:pt>
                <c:pt idx="12">
                  <c:v>1121.5999999999999</c:v>
                </c:pt>
                <c:pt idx="13">
                  <c:v>1124.5</c:v>
                </c:pt>
                <c:pt idx="14">
                  <c:v>1130</c:v>
                </c:pt>
                <c:pt idx="15">
                  <c:v>1130.5</c:v>
                </c:pt>
                <c:pt idx="16">
                  <c:v>1126</c:v>
                </c:pt>
                <c:pt idx="17">
                  <c:v>1127</c:v>
                </c:pt>
                <c:pt idx="18">
                  <c:v>1118</c:v>
                </c:pt>
                <c:pt idx="19">
                  <c:v>1119.5</c:v>
                </c:pt>
                <c:pt idx="20">
                  <c:v>1116.5</c:v>
                </c:pt>
                <c:pt idx="21">
                  <c:v>1112</c:v>
                </c:pt>
                <c:pt idx="22">
                  <c:v>1112.2</c:v>
                </c:pt>
                <c:pt idx="23">
                  <c:v>1120</c:v>
                </c:pt>
                <c:pt idx="24">
                  <c:v>1126</c:v>
                </c:pt>
                <c:pt idx="25">
                  <c:v>1123.0999999999999</c:v>
                </c:pt>
                <c:pt idx="26">
                  <c:v>1126</c:v>
                </c:pt>
                <c:pt idx="27">
                  <c:v>1121.5</c:v>
                </c:pt>
                <c:pt idx="28">
                  <c:v>1125</c:v>
                </c:pt>
                <c:pt idx="29">
                  <c:v>1126.5999999999999</c:v>
                </c:pt>
                <c:pt idx="30">
                  <c:v>1126</c:v>
                </c:pt>
                <c:pt idx="31">
                  <c:v>1126</c:v>
                </c:pt>
                <c:pt idx="32">
                  <c:v>1123</c:v>
                </c:pt>
                <c:pt idx="33">
                  <c:v>1122.5</c:v>
                </c:pt>
                <c:pt idx="34">
                  <c:v>1126.4000000000001</c:v>
                </c:pt>
                <c:pt idx="35">
                  <c:v>1122.8</c:v>
                </c:pt>
                <c:pt idx="36">
                  <c:v>1117.0999999999999</c:v>
                </c:pt>
                <c:pt idx="37">
                  <c:v>1115.5</c:v>
                </c:pt>
                <c:pt idx="38">
                  <c:v>1118.5999999999999</c:v>
                </c:pt>
                <c:pt idx="39">
                  <c:v>1126</c:v>
                </c:pt>
                <c:pt idx="40">
                  <c:v>1126.4000000000001</c:v>
                </c:pt>
                <c:pt idx="41">
                  <c:v>1125.5</c:v>
                </c:pt>
                <c:pt idx="42">
                  <c:v>1128.5</c:v>
                </c:pt>
                <c:pt idx="43">
                  <c:v>1134</c:v>
                </c:pt>
                <c:pt idx="44">
                  <c:v>1134</c:v>
                </c:pt>
                <c:pt idx="45">
                  <c:v>1131.3</c:v>
                </c:pt>
                <c:pt idx="46">
                  <c:v>1129</c:v>
                </c:pt>
                <c:pt idx="47">
                  <c:v>1131.0999999999999</c:v>
                </c:pt>
                <c:pt idx="48">
                  <c:v>1136.0999999999999</c:v>
                </c:pt>
                <c:pt idx="49">
                  <c:v>1136</c:v>
                </c:pt>
                <c:pt idx="50">
                  <c:v>1131.5</c:v>
                </c:pt>
                <c:pt idx="51">
                  <c:v>1131</c:v>
                </c:pt>
                <c:pt idx="52">
                  <c:v>1125.8</c:v>
                </c:pt>
                <c:pt idx="53">
                  <c:v>1129</c:v>
                </c:pt>
                <c:pt idx="54">
                  <c:v>1135.5</c:v>
                </c:pt>
                <c:pt idx="55">
                  <c:v>1132.0999999999999</c:v>
                </c:pt>
                <c:pt idx="56">
                  <c:v>1134.5</c:v>
                </c:pt>
                <c:pt idx="57">
                  <c:v>1139</c:v>
                </c:pt>
                <c:pt idx="58">
                  <c:v>1137.0999999999999</c:v>
                </c:pt>
                <c:pt idx="59">
                  <c:v>1134.8</c:v>
                </c:pt>
                <c:pt idx="60">
                  <c:v>1133.3</c:v>
                </c:pt>
                <c:pt idx="61">
                  <c:v>1137.5</c:v>
                </c:pt>
                <c:pt idx="62">
                  <c:v>1135</c:v>
                </c:pt>
                <c:pt idx="63">
                  <c:v>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8-944C-8ECC-435346AB0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338367"/>
        <c:axId val="1705048735"/>
      </c:lineChart>
      <c:dateAx>
        <c:axId val="1665864239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4152303"/>
        <c:crosses val="autoZero"/>
        <c:auto val="1"/>
        <c:lblOffset val="100"/>
        <c:baseTimeUnit val="days"/>
        <c:majorUnit val="5"/>
        <c:majorTimeUnit val="days"/>
      </c:dateAx>
      <c:valAx>
        <c:axId val="173415230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5864239"/>
        <c:crosses val="autoZero"/>
        <c:crossBetween val="between"/>
      </c:valAx>
      <c:valAx>
        <c:axId val="1705048735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338367"/>
        <c:crosses val="max"/>
        <c:crossBetween val="between"/>
      </c:valAx>
      <c:dateAx>
        <c:axId val="1730338367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70504873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'교재 5장 - 15'!$M$4:$M$14</c:f>
              <c:strCache>
                <c:ptCount val="11"/>
                <c:pt idx="0">
                  <c:v>1</c:v>
                </c:pt>
                <c:pt idx="1">
                  <c:v>1.8</c:v>
                </c:pt>
                <c:pt idx="2">
                  <c:v>2.6</c:v>
                </c:pt>
                <c:pt idx="3">
                  <c:v>3.4</c:v>
                </c:pt>
                <c:pt idx="4">
                  <c:v>4.2</c:v>
                </c:pt>
                <c:pt idx="5">
                  <c:v>5</c:v>
                </c:pt>
                <c:pt idx="6">
                  <c:v>5.8</c:v>
                </c:pt>
                <c:pt idx="7">
                  <c:v>6.6</c:v>
                </c:pt>
                <c:pt idx="8">
                  <c:v>7.4</c:v>
                </c:pt>
                <c:pt idx="9">
                  <c:v>8.2</c:v>
                </c:pt>
                <c:pt idx="10">
                  <c:v>More</c:v>
                </c:pt>
              </c:strCache>
            </c:strRef>
          </c:cat>
          <c:val>
            <c:numRef>
              <c:f>'교재 5장 - 15'!$N$4:$N$14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14</c:v>
                </c:pt>
                <c:pt idx="5">
                  <c:v>24</c:v>
                </c:pt>
                <c:pt idx="6">
                  <c:v>0</c:v>
                </c:pt>
                <c:pt idx="7">
                  <c:v>21</c:v>
                </c:pt>
                <c:pt idx="8">
                  <c:v>14</c:v>
                </c:pt>
                <c:pt idx="9">
                  <c:v>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D-9B41-B04F-B2BE8FFF8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414528"/>
        <c:axId val="567238096"/>
      </c:barChart>
      <c:catAx>
        <c:axId val="5664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238096"/>
        <c:crosses val="autoZero"/>
        <c:auto val="1"/>
        <c:lblAlgn val="ctr"/>
        <c:lblOffset val="100"/>
        <c:noMultiLvlLbl val="0"/>
      </c:catAx>
      <c:valAx>
        <c:axId val="56723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4145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'교재 5장 - 16'!$D$4:$D$14</c:f>
              <c:strCache>
                <c:ptCount val="11"/>
                <c:pt idx="0">
                  <c:v>-2.065225999</c:v>
                </c:pt>
                <c:pt idx="1">
                  <c:v>-1.615730071</c:v>
                </c:pt>
                <c:pt idx="2">
                  <c:v>-1.166234142</c:v>
                </c:pt>
                <c:pt idx="3">
                  <c:v>-0.716738214</c:v>
                </c:pt>
                <c:pt idx="4">
                  <c:v>-0.267242285</c:v>
                </c:pt>
                <c:pt idx="5">
                  <c:v>0.182253643</c:v>
                </c:pt>
                <c:pt idx="6">
                  <c:v>0.631749572</c:v>
                </c:pt>
                <c:pt idx="7">
                  <c:v>1.0812455</c:v>
                </c:pt>
                <c:pt idx="8">
                  <c:v>1.530741429</c:v>
                </c:pt>
                <c:pt idx="9">
                  <c:v>1.980237357</c:v>
                </c:pt>
                <c:pt idx="10">
                  <c:v>More</c:v>
                </c:pt>
              </c:strCache>
            </c:strRef>
          </c:cat>
          <c:val>
            <c:numRef>
              <c:f>'교재 5장 - 16'!$E$4:$E$14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24</c:v>
                </c:pt>
                <c:pt idx="6">
                  <c:v>18</c:v>
                </c:pt>
                <c:pt idx="7">
                  <c:v>11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D-BC41-972F-2BDC354B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242032"/>
        <c:axId val="627217360"/>
      </c:barChart>
      <c:catAx>
        <c:axId val="62724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217360"/>
        <c:crosses val="autoZero"/>
        <c:auto val="1"/>
        <c:lblAlgn val="ctr"/>
        <c:lblOffset val="100"/>
        <c:noMultiLvlLbl val="0"/>
      </c:catAx>
      <c:valAx>
        <c:axId val="62721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242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누적값</a:t>
            </a:r>
            <a:r>
              <a:rPr lang="en-US" altLang="ko-KR"/>
              <a:t> - </a:t>
            </a:r>
            <a:r>
              <a:rPr lang="ko-KR" altLang="en-US"/>
              <a:t>왼쪽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'교재 5장 - 18'!$B$1</c:f>
              <c:strCache>
                <c:ptCount val="1"/>
                <c:pt idx="0">
                  <c:v>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'교재 5장 - 18'!$A$2:$A$101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'교재 5장 - 18'!$B$2:$B$101</c:f>
              <c:numCache>
                <c:formatCode>General</c:formatCode>
                <c:ptCount val="100"/>
                <c:pt idx="0">
                  <c:v>0.45168519685859021</c:v>
                </c:pt>
                <c:pt idx="1">
                  <c:v>0.37597900408640594</c:v>
                </c:pt>
                <c:pt idx="2">
                  <c:v>-0.14980392673772824</c:v>
                </c:pt>
                <c:pt idx="3">
                  <c:v>-2.1497797955203901E-2</c:v>
                </c:pt>
                <c:pt idx="4">
                  <c:v>3.7568647875452665E-2</c:v>
                </c:pt>
                <c:pt idx="5">
                  <c:v>-0.26657756158482304</c:v>
                </c:pt>
                <c:pt idx="6">
                  <c:v>-0.45506497922297307</c:v>
                </c:pt>
                <c:pt idx="7">
                  <c:v>0.2099907903870637</c:v>
                </c:pt>
                <c:pt idx="8">
                  <c:v>0.1913551506016643</c:v>
                </c:pt>
                <c:pt idx="9">
                  <c:v>-7.1706304582248692E-2</c:v>
                </c:pt>
                <c:pt idx="10">
                  <c:v>0.13260845636560359</c:v>
                </c:pt>
                <c:pt idx="11">
                  <c:v>-0.21483147842144079</c:v>
                </c:pt>
                <c:pt idx="12">
                  <c:v>0.1309150041113567</c:v>
                </c:pt>
                <c:pt idx="13">
                  <c:v>0.43510485175482705</c:v>
                </c:pt>
                <c:pt idx="14">
                  <c:v>2.2449119031051845E-2</c:v>
                </c:pt>
                <c:pt idx="15">
                  <c:v>0.31172665056322357</c:v>
                </c:pt>
                <c:pt idx="16">
                  <c:v>-3.3905370354852193E-2</c:v>
                </c:pt>
                <c:pt idx="17">
                  <c:v>-0.21049248562305789</c:v>
                </c:pt>
                <c:pt idx="18">
                  <c:v>-0.32847181415410254</c:v>
                </c:pt>
                <c:pt idx="19">
                  <c:v>0.44105101659921775</c:v>
                </c:pt>
                <c:pt idx="20">
                  <c:v>-0.13959391439510571</c:v>
                </c:pt>
                <c:pt idx="21">
                  <c:v>0.10905368254131476</c:v>
                </c:pt>
                <c:pt idx="22">
                  <c:v>2.4871654150949607E-2</c:v>
                </c:pt>
                <c:pt idx="23">
                  <c:v>-0.34029147570393747</c:v>
                </c:pt>
                <c:pt idx="24">
                  <c:v>0.35683794506358513</c:v>
                </c:pt>
                <c:pt idx="25">
                  <c:v>0.38253116906961615</c:v>
                </c:pt>
                <c:pt idx="26">
                  <c:v>-0.21139018674124321</c:v>
                </c:pt>
                <c:pt idx="27">
                  <c:v>-0.15103407304391336</c:v>
                </c:pt>
                <c:pt idx="28">
                  <c:v>4.1076474572810606E-2</c:v>
                </c:pt>
                <c:pt idx="29">
                  <c:v>-3.1667146577073702E-2</c:v>
                </c:pt>
                <c:pt idx="30">
                  <c:v>0.19745575002850557</c:v>
                </c:pt>
                <c:pt idx="31">
                  <c:v>-8.8983159759028596E-2</c:v>
                </c:pt>
                <c:pt idx="32">
                  <c:v>0.17498566644984104</c:v>
                </c:pt>
                <c:pt idx="33">
                  <c:v>0.18873766534840564</c:v>
                </c:pt>
                <c:pt idx="34">
                  <c:v>0.40281406984489831</c:v>
                </c:pt>
                <c:pt idx="35">
                  <c:v>0.34477811298536787</c:v>
                </c:pt>
                <c:pt idx="36">
                  <c:v>0.42880879699409269</c:v>
                </c:pt>
                <c:pt idx="37">
                  <c:v>0.10139741783756406</c:v>
                </c:pt>
                <c:pt idx="38">
                  <c:v>-0.13040453635606264</c:v>
                </c:pt>
                <c:pt idx="39">
                  <c:v>-0.15820432369973769</c:v>
                </c:pt>
                <c:pt idx="40">
                  <c:v>-0.31111633743099143</c:v>
                </c:pt>
                <c:pt idx="41">
                  <c:v>-2.6121591432858304E-2</c:v>
                </c:pt>
                <c:pt idx="42">
                  <c:v>7.5513091815977318E-2</c:v>
                </c:pt>
                <c:pt idx="43">
                  <c:v>0.48367985874155417</c:v>
                </c:pt>
                <c:pt idx="44">
                  <c:v>0.35039923927841887</c:v>
                </c:pt>
                <c:pt idx="45">
                  <c:v>-0.46204035625206918</c:v>
                </c:pt>
                <c:pt idx="46">
                  <c:v>9.2512724924745715E-2</c:v>
                </c:pt>
                <c:pt idx="47">
                  <c:v>0.21326955304685558</c:v>
                </c:pt>
                <c:pt idx="48">
                  <c:v>0.40119369808325123</c:v>
                </c:pt>
                <c:pt idx="49">
                  <c:v>-0.26620598669110496</c:v>
                </c:pt>
                <c:pt idx="50">
                  <c:v>0.3317773042715082</c:v>
                </c:pt>
                <c:pt idx="51">
                  <c:v>-2.8597017862683538E-2</c:v>
                </c:pt>
                <c:pt idx="52">
                  <c:v>-0.12570864129172021</c:v>
                </c:pt>
                <c:pt idx="53">
                  <c:v>-0.32846774144509661</c:v>
                </c:pt>
                <c:pt idx="54">
                  <c:v>-2.8557328886629318E-2</c:v>
                </c:pt>
                <c:pt idx="55">
                  <c:v>-0.32902071017184376</c:v>
                </c:pt>
                <c:pt idx="56">
                  <c:v>0.47487974386097587</c:v>
                </c:pt>
                <c:pt idx="57">
                  <c:v>0.11658035500559571</c:v>
                </c:pt>
                <c:pt idx="58">
                  <c:v>0.41348050220917454</c:v>
                </c:pt>
                <c:pt idx="59">
                  <c:v>0.41490878583125479</c:v>
                </c:pt>
                <c:pt idx="60">
                  <c:v>-0.39569507187115405</c:v>
                </c:pt>
                <c:pt idx="61">
                  <c:v>-0.2870051320027236</c:v>
                </c:pt>
                <c:pt idx="62">
                  <c:v>-0.36485848154364764</c:v>
                </c:pt>
                <c:pt idx="63">
                  <c:v>-0.33117480102281238</c:v>
                </c:pt>
                <c:pt idx="64">
                  <c:v>6.2500432017432495E-2</c:v>
                </c:pt>
                <c:pt idx="65">
                  <c:v>-0.45123023841145338</c:v>
                </c:pt>
                <c:pt idx="66">
                  <c:v>-0.18421341702803673</c:v>
                </c:pt>
                <c:pt idx="67">
                  <c:v>-0.16423647159576693</c:v>
                </c:pt>
                <c:pt idx="68">
                  <c:v>0.40740084277300082</c:v>
                </c:pt>
                <c:pt idx="69">
                  <c:v>-0.23175915873343134</c:v>
                </c:pt>
                <c:pt idx="70">
                  <c:v>0.41145930609632031</c:v>
                </c:pt>
                <c:pt idx="71">
                  <c:v>0.20394454100341874</c:v>
                </c:pt>
                <c:pt idx="72">
                  <c:v>0.47769808917005074</c:v>
                </c:pt>
                <c:pt idx="73">
                  <c:v>-0.42794890091351745</c:v>
                </c:pt>
                <c:pt idx="74">
                  <c:v>-0.203623001088168</c:v>
                </c:pt>
                <c:pt idx="75">
                  <c:v>-1.1388320203270741E-2</c:v>
                </c:pt>
                <c:pt idx="76">
                  <c:v>-1.4026959699169006E-2</c:v>
                </c:pt>
                <c:pt idx="77">
                  <c:v>-0.18919045683636349</c:v>
                </c:pt>
                <c:pt idx="78">
                  <c:v>0.10913266581363101</c:v>
                </c:pt>
                <c:pt idx="79">
                  <c:v>0.46017701784693654</c:v>
                </c:pt>
                <c:pt idx="80">
                  <c:v>0.3829499775299422</c:v>
                </c:pt>
                <c:pt idx="81">
                  <c:v>0.35512463869104538</c:v>
                </c:pt>
                <c:pt idx="82">
                  <c:v>3.8113879743121748E-2</c:v>
                </c:pt>
                <c:pt idx="83">
                  <c:v>-3.212694658391424E-2</c:v>
                </c:pt>
                <c:pt idx="84">
                  <c:v>-9.0035309881672299E-2</c:v>
                </c:pt>
                <c:pt idx="85">
                  <c:v>0.10656333193719336</c:v>
                </c:pt>
                <c:pt idx="86">
                  <c:v>0.33133251246670392</c:v>
                </c:pt>
                <c:pt idx="87">
                  <c:v>8.4443077957386481E-2</c:v>
                </c:pt>
                <c:pt idx="88">
                  <c:v>3.9358354141524887E-2</c:v>
                </c:pt>
                <c:pt idx="89">
                  <c:v>0.32896795451551897</c:v>
                </c:pt>
                <c:pt idx="90">
                  <c:v>0.39330454818869653</c:v>
                </c:pt>
                <c:pt idx="91">
                  <c:v>2.4486970174503409E-2</c:v>
                </c:pt>
                <c:pt idx="92">
                  <c:v>0.46337449922865548</c:v>
                </c:pt>
                <c:pt idx="93">
                  <c:v>0.35464428968108352</c:v>
                </c:pt>
                <c:pt idx="94">
                  <c:v>1.901136952425575E-2</c:v>
                </c:pt>
                <c:pt idx="95">
                  <c:v>0.22825337927646894</c:v>
                </c:pt>
                <c:pt idx="96">
                  <c:v>0.37679641522553953</c:v>
                </c:pt>
                <c:pt idx="97">
                  <c:v>9.8050359321916969E-2</c:v>
                </c:pt>
                <c:pt idx="98">
                  <c:v>0.4804079286234032</c:v>
                </c:pt>
                <c:pt idx="99">
                  <c:v>-0.42669143377668683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9-2041-BF23-EAEFE5437AB7}"/>
            </c:ext>
          </c:extLst>
        </c:ser>
        <c:ser>
          <c:idx val="2"/>
          <c:order val="1"/>
          <c:tx>
            <c:strRef>
              <c:f>'교재 5장 - 18'!$C$1</c:f>
              <c:strCache>
                <c:ptCount val="1"/>
                <c:pt idx="0">
                  <c:v>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'교재 5장 - 18'!$A$2:$A$101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'교재 5장 - 18'!$C$2:$C$101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0.37597900408640594</c:v>
                </c:pt>
                <c:pt idx="2">
                  <c:v>0.2261750773486777</c:v>
                </c:pt>
                <c:pt idx="3">
                  <c:v>0.2046772793934738</c:v>
                </c:pt>
                <c:pt idx="4">
                  <c:v>0.24224592726892646</c:v>
                </c:pt>
                <c:pt idx="5">
                  <c:v>-2.4331634315896578E-2</c:v>
                </c:pt>
                <c:pt idx="6">
                  <c:v>-0.47939661353886964</c:v>
                </c:pt>
                <c:pt idx="7">
                  <c:v>-0.26940582315180595</c:v>
                </c:pt>
                <c:pt idx="8">
                  <c:v>-7.8050672550141642E-2</c:v>
                </c:pt>
                <c:pt idx="9">
                  <c:v>-0.14975697713239033</c:v>
                </c:pt>
                <c:pt idx="10">
                  <c:v>-1.7148520766786746E-2</c:v>
                </c:pt>
                <c:pt idx="11">
                  <c:v>-0.23197999918822754</c:v>
                </c:pt>
                <c:pt idx="12">
                  <c:v>-0.10106499507687083</c:v>
                </c:pt>
                <c:pt idx="13">
                  <c:v>0.33403985667795622</c:v>
                </c:pt>
                <c:pt idx="14">
                  <c:v>0.35648897570900806</c:v>
                </c:pt>
                <c:pt idx="15">
                  <c:v>0.66821562627223163</c:v>
                </c:pt>
                <c:pt idx="16">
                  <c:v>0.63431025591737944</c:v>
                </c:pt>
                <c:pt idx="17">
                  <c:v>0.42381777029432155</c:v>
                </c:pt>
                <c:pt idx="18">
                  <c:v>9.5345956140219013E-2</c:v>
                </c:pt>
                <c:pt idx="19">
                  <c:v>0.53639697273943676</c:v>
                </c:pt>
                <c:pt idx="20">
                  <c:v>0.39680305834433105</c:v>
                </c:pt>
                <c:pt idx="21">
                  <c:v>0.50585674088564581</c:v>
                </c:pt>
                <c:pt idx="22">
                  <c:v>0.53072839503659541</c:v>
                </c:pt>
                <c:pt idx="23">
                  <c:v>0.19043691933265794</c:v>
                </c:pt>
                <c:pt idx="24">
                  <c:v>0.54727486439624307</c:v>
                </c:pt>
                <c:pt idx="25">
                  <c:v>0.92980603346585922</c:v>
                </c:pt>
                <c:pt idx="26">
                  <c:v>0.718415846724616</c:v>
                </c:pt>
                <c:pt idx="27">
                  <c:v>0.56738177368070264</c:v>
                </c:pt>
                <c:pt idx="28">
                  <c:v>0.60845824825351325</c:v>
                </c:pt>
                <c:pt idx="29">
                  <c:v>0.57679110167643954</c:v>
                </c:pt>
                <c:pt idx="30">
                  <c:v>0.77424685170494512</c:v>
                </c:pt>
                <c:pt idx="31">
                  <c:v>0.68526369194591652</c:v>
                </c:pt>
                <c:pt idx="32">
                  <c:v>0.86024935839575756</c:v>
                </c:pt>
                <c:pt idx="33">
                  <c:v>1.0489870237441632</c:v>
                </c:pt>
                <c:pt idx="34">
                  <c:v>1.4518010935890615</c:v>
                </c:pt>
                <c:pt idx="35">
                  <c:v>1.7965792065744295</c:v>
                </c:pt>
                <c:pt idx="36">
                  <c:v>2.2253880035685221</c:v>
                </c:pt>
                <c:pt idx="37">
                  <c:v>2.3267854214060861</c:v>
                </c:pt>
                <c:pt idx="38">
                  <c:v>2.1963808850500235</c:v>
                </c:pt>
                <c:pt idx="39">
                  <c:v>2.0381765613502858</c:v>
                </c:pt>
                <c:pt idx="40">
                  <c:v>1.7270602239192945</c:v>
                </c:pt>
                <c:pt idx="41">
                  <c:v>1.7009386324864362</c:v>
                </c:pt>
                <c:pt idx="42">
                  <c:v>1.7764517243024134</c:v>
                </c:pt>
                <c:pt idx="43">
                  <c:v>2.2601315830439677</c:v>
                </c:pt>
                <c:pt idx="44">
                  <c:v>2.6105308223223864</c:v>
                </c:pt>
                <c:pt idx="45">
                  <c:v>2.1484904660703172</c:v>
                </c:pt>
                <c:pt idx="46">
                  <c:v>2.241003190995063</c:v>
                </c:pt>
                <c:pt idx="47">
                  <c:v>2.4542727440419183</c:v>
                </c:pt>
                <c:pt idx="48">
                  <c:v>2.8554664421251696</c:v>
                </c:pt>
                <c:pt idx="49">
                  <c:v>2.5892604554340646</c:v>
                </c:pt>
                <c:pt idx="50">
                  <c:v>2.9210377597055728</c:v>
                </c:pt>
                <c:pt idx="51">
                  <c:v>2.892440741842889</c:v>
                </c:pt>
                <c:pt idx="52">
                  <c:v>2.7667321005511689</c:v>
                </c:pt>
                <c:pt idx="53">
                  <c:v>2.4382643591060722</c:v>
                </c:pt>
                <c:pt idx="54">
                  <c:v>2.409707030219443</c:v>
                </c:pt>
                <c:pt idx="55">
                  <c:v>2.0806863200475991</c:v>
                </c:pt>
                <c:pt idx="56">
                  <c:v>2.5555660639085751</c:v>
                </c:pt>
                <c:pt idx="57">
                  <c:v>2.6721464189141706</c:v>
                </c:pt>
                <c:pt idx="58">
                  <c:v>3.0856269211233451</c:v>
                </c:pt>
                <c:pt idx="59">
                  <c:v>3.5005357069545999</c:v>
                </c:pt>
                <c:pt idx="60">
                  <c:v>3.1048406350834457</c:v>
                </c:pt>
                <c:pt idx="61">
                  <c:v>2.8178355030807221</c:v>
                </c:pt>
                <c:pt idx="62">
                  <c:v>2.4529770215370745</c:v>
                </c:pt>
                <c:pt idx="63">
                  <c:v>2.1218022205142621</c:v>
                </c:pt>
                <c:pt idx="64">
                  <c:v>2.1843026525316946</c:v>
                </c:pt>
                <c:pt idx="65">
                  <c:v>1.7330724141202412</c:v>
                </c:pt>
                <c:pt idx="66">
                  <c:v>1.5488589970922044</c:v>
                </c:pt>
                <c:pt idx="67">
                  <c:v>1.3846225254964375</c:v>
                </c:pt>
                <c:pt idx="68">
                  <c:v>1.7920233682694384</c:v>
                </c:pt>
                <c:pt idx="69">
                  <c:v>1.5602642095360071</c:v>
                </c:pt>
                <c:pt idx="70">
                  <c:v>1.9717235156323274</c:v>
                </c:pt>
                <c:pt idx="71">
                  <c:v>2.1756680566357463</c:v>
                </c:pt>
                <c:pt idx="72">
                  <c:v>2.6533661458057969</c:v>
                </c:pt>
                <c:pt idx="73">
                  <c:v>2.2254172448922795</c:v>
                </c:pt>
                <c:pt idx="74">
                  <c:v>2.0217942438041114</c:v>
                </c:pt>
                <c:pt idx="75">
                  <c:v>2.0104059236008407</c:v>
                </c:pt>
                <c:pt idx="76">
                  <c:v>1.9963789639016718</c:v>
                </c:pt>
                <c:pt idx="77">
                  <c:v>1.8071885070653084</c:v>
                </c:pt>
                <c:pt idx="78">
                  <c:v>1.9163211728789395</c:v>
                </c:pt>
                <c:pt idx="79">
                  <c:v>2.3764981907258762</c:v>
                </c:pt>
                <c:pt idx="80">
                  <c:v>2.7594481682558185</c:v>
                </c:pt>
                <c:pt idx="81">
                  <c:v>3.1145728069468639</c:v>
                </c:pt>
                <c:pt idx="82">
                  <c:v>3.1526866866899859</c:v>
                </c:pt>
                <c:pt idx="83">
                  <c:v>3.1205597401060716</c:v>
                </c:pt>
                <c:pt idx="84">
                  <c:v>3.0305244302243994</c:v>
                </c:pt>
                <c:pt idx="85">
                  <c:v>3.1370877621615927</c:v>
                </c:pt>
                <c:pt idx="86">
                  <c:v>3.4684202746282966</c:v>
                </c:pt>
                <c:pt idx="87">
                  <c:v>3.5528633525856832</c:v>
                </c:pt>
                <c:pt idx="88">
                  <c:v>3.5922217067272082</c:v>
                </c:pt>
                <c:pt idx="89">
                  <c:v>3.9211896612427273</c:v>
                </c:pt>
                <c:pt idx="90">
                  <c:v>4.314494209431424</c:v>
                </c:pt>
                <c:pt idx="91">
                  <c:v>4.338981179605927</c:v>
                </c:pt>
                <c:pt idx="92">
                  <c:v>4.8023556788345827</c:v>
                </c:pt>
                <c:pt idx="93">
                  <c:v>5.1569999685156667</c:v>
                </c:pt>
                <c:pt idx="94">
                  <c:v>5.1760113380399222</c:v>
                </c:pt>
                <c:pt idx="95">
                  <c:v>5.4042647173163907</c:v>
                </c:pt>
                <c:pt idx="96">
                  <c:v>5.7810611325419305</c:v>
                </c:pt>
                <c:pt idx="97">
                  <c:v>5.8791114918638474</c:v>
                </c:pt>
                <c:pt idx="98">
                  <c:v>6.3595194204872509</c:v>
                </c:pt>
                <c:pt idx="99">
                  <c:v>5.9328279867105644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9-2041-BF23-EAEFE543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953344"/>
        <c:axId val="625955024"/>
      </c:lineChart>
      <c:catAx>
        <c:axId val="6259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9550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25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9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누적값</a:t>
            </a:r>
            <a:r>
              <a:rPr lang="en-US" altLang="ko-KR" baseline="0"/>
              <a:t> - </a:t>
            </a:r>
            <a:r>
              <a:rPr lang="ko-KR" altLang="en-US" baseline="0"/>
              <a:t>오른쪽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'교재 5장 - 18'!$I$1</c:f>
              <c:strCache>
                <c:ptCount val="1"/>
                <c:pt idx="0">
                  <c:v>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'교재 5장 - 18'!$A$2:$A$101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'교재 5장 - 18'!$I$2:$I$101</c:f>
              <c:numCache>
                <c:formatCode>General</c:formatCode>
                <c:ptCount val="100"/>
                <c:pt idx="0">
                  <c:v>-7.9452488920472297E-2</c:v>
                </c:pt>
                <c:pt idx="1">
                  <c:v>0.29635282478349412</c:v>
                </c:pt>
                <c:pt idx="2">
                  <c:v>0.27328424041572363</c:v>
                </c:pt>
                <c:pt idx="3">
                  <c:v>1.029535120091285E-2</c:v>
                </c:pt>
                <c:pt idx="4">
                  <c:v>0.31952357139904841</c:v>
                </c:pt>
                <c:pt idx="5">
                  <c:v>0.2501631352409035</c:v>
                </c:pt>
                <c:pt idx="6">
                  <c:v>0.19352403896831138</c:v>
                </c:pt>
                <c:pt idx="7">
                  <c:v>0.2060102111655755</c:v>
                </c:pt>
                <c:pt idx="8">
                  <c:v>-0.45975768587837251</c:v>
                </c:pt>
                <c:pt idx="9">
                  <c:v>6.7081115293232241E-2</c:v>
                </c:pt>
                <c:pt idx="10">
                  <c:v>2.2391975498117667E-2</c:v>
                </c:pt>
                <c:pt idx="11">
                  <c:v>2.7246013082107057E-2</c:v>
                </c:pt>
                <c:pt idx="12">
                  <c:v>0.47854825715220517</c:v>
                </c:pt>
                <c:pt idx="13">
                  <c:v>-0.20608258335153673</c:v>
                </c:pt>
                <c:pt idx="14">
                  <c:v>0.48465284723490709</c:v>
                </c:pt>
                <c:pt idx="15">
                  <c:v>-0.34641614556085265</c:v>
                </c:pt>
                <c:pt idx="16">
                  <c:v>-4.9532324315229248E-2</c:v>
                </c:pt>
                <c:pt idx="17">
                  <c:v>-0.3466536331894261</c:v>
                </c:pt>
                <c:pt idx="18">
                  <c:v>-0.35538367294661088</c:v>
                </c:pt>
                <c:pt idx="19">
                  <c:v>0.25770779855002957</c:v>
                </c:pt>
                <c:pt idx="20">
                  <c:v>-0.43823737678235886</c:v>
                </c:pt>
                <c:pt idx="21">
                  <c:v>-0.43421715896081559</c:v>
                </c:pt>
                <c:pt idx="22">
                  <c:v>-5.1131207652093447E-2</c:v>
                </c:pt>
                <c:pt idx="23">
                  <c:v>0.21237846873953459</c:v>
                </c:pt>
                <c:pt idx="24">
                  <c:v>-0.30080763817845779</c:v>
                </c:pt>
                <c:pt idx="25">
                  <c:v>0.19081216132852308</c:v>
                </c:pt>
                <c:pt idx="26">
                  <c:v>-0.36865392389781693</c:v>
                </c:pt>
                <c:pt idx="27">
                  <c:v>-0.27598321803469306</c:v>
                </c:pt>
                <c:pt idx="28">
                  <c:v>0.33443402297721592</c:v>
                </c:pt>
                <c:pt idx="29">
                  <c:v>0.43040209289108122</c:v>
                </c:pt>
                <c:pt idx="30">
                  <c:v>0.48469192615508061</c:v>
                </c:pt>
                <c:pt idx="31">
                  <c:v>0.14606298335615697</c:v>
                </c:pt>
                <c:pt idx="32">
                  <c:v>0.40507163041428762</c:v>
                </c:pt>
                <c:pt idx="33">
                  <c:v>-0.35882705282025507</c:v>
                </c:pt>
                <c:pt idx="34">
                  <c:v>0.23352823228170827</c:v>
                </c:pt>
                <c:pt idx="35">
                  <c:v>1.4813364207061697E-2</c:v>
                </c:pt>
                <c:pt idx="36">
                  <c:v>-0.32574049293779239</c:v>
                </c:pt>
                <c:pt idx="37">
                  <c:v>0.36014979732041175</c:v>
                </c:pt>
                <c:pt idx="38">
                  <c:v>-6.5988690212634982E-2</c:v>
                </c:pt>
                <c:pt idx="39">
                  <c:v>-0.25267720741811484</c:v>
                </c:pt>
                <c:pt idx="40">
                  <c:v>-0.14277648370349239</c:v>
                </c:pt>
                <c:pt idx="41">
                  <c:v>0.32258523259438088</c:v>
                </c:pt>
                <c:pt idx="42">
                  <c:v>-0.4317134078378988</c:v>
                </c:pt>
                <c:pt idx="43">
                  <c:v>-0.10011547617439998</c:v>
                </c:pt>
                <c:pt idx="44">
                  <c:v>2.0360516823790364E-2</c:v>
                </c:pt>
                <c:pt idx="45">
                  <c:v>-0.34444992699564991</c:v>
                </c:pt>
                <c:pt idx="46">
                  <c:v>8.9223206797089283E-2</c:v>
                </c:pt>
                <c:pt idx="47">
                  <c:v>-6.4504516835731329E-2</c:v>
                </c:pt>
                <c:pt idx="48">
                  <c:v>5.0946670276348249E-2</c:v>
                </c:pt>
                <c:pt idx="49">
                  <c:v>-0.14516108051912691</c:v>
                </c:pt>
                <c:pt idx="50">
                  <c:v>0.35903548442885358</c:v>
                </c:pt>
                <c:pt idx="51">
                  <c:v>-0.18294406648704231</c:v>
                </c:pt>
                <c:pt idx="52">
                  <c:v>6.6860848239892356E-2</c:v>
                </c:pt>
                <c:pt idx="53">
                  <c:v>0.48689229035526593</c:v>
                </c:pt>
                <c:pt idx="54">
                  <c:v>-0.20863374102830301</c:v>
                </c:pt>
                <c:pt idx="55">
                  <c:v>0.24999425397953257</c:v>
                </c:pt>
                <c:pt idx="56">
                  <c:v>0.24089659689335208</c:v>
                </c:pt>
                <c:pt idx="57">
                  <c:v>-0.40148538255258981</c:v>
                </c:pt>
                <c:pt idx="58">
                  <c:v>0.4211398246212702</c:v>
                </c:pt>
                <c:pt idx="59">
                  <c:v>-0.17304776036329306</c:v>
                </c:pt>
                <c:pt idx="60">
                  <c:v>-0.40203732650217938</c:v>
                </c:pt>
                <c:pt idx="61">
                  <c:v>-0.26960160978934633</c:v>
                </c:pt>
                <c:pt idx="62">
                  <c:v>0.47860602538950403</c:v>
                </c:pt>
                <c:pt idx="63">
                  <c:v>8.4803786916705759E-2</c:v>
                </c:pt>
                <c:pt idx="64">
                  <c:v>0.3745491206362398</c:v>
                </c:pt>
                <c:pt idx="65">
                  <c:v>-0.30699148633821971</c:v>
                </c:pt>
                <c:pt idx="66">
                  <c:v>0.12498666266677505</c:v>
                </c:pt>
                <c:pt idx="67">
                  <c:v>-0.32829589089622813</c:v>
                </c:pt>
                <c:pt idx="68">
                  <c:v>-0.30519246752667206</c:v>
                </c:pt>
                <c:pt idx="69">
                  <c:v>-0.34872171220678083</c:v>
                </c:pt>
                <c:pt idx="70">
                  <c:v>-7.8322778325606857E-3</c:v>
                </c:pt>
                <c:pt idx="71">
                  <c:v>-0.38077099232341616</c:v>
                </c:pt>
                <c:pt idx="72">
                  <c:v>0.19164574325659911</c:v>
                </c:pt>
                <c:pt idx="73">
                  <c:v>-0.2376074455900028</c:v>
                </c:pt>
                <c:pt idx="74">
                  <c:v>-5.7184070280632326E-2</c:v>
                </c:pt>
                <c:pt idx="75">
                  <c:v>0.1538025801482571</c:v>
                </c:pt>
                <c:pt idx="76">
                  <c:v>-0.3771387308849794</c:v>
                </c:pt>
                <c:pt idx="77">
                  <c:v>0.11097956681616961</c:v>
                </c:pt>
                <c:pt idx="78">
                  <c:v>8.9650569009897652E-2</c:v>
                </c:pt>
                <c:pt idx="79">
                  <c:v>-0.24171299444387417</c:v>
                </c:pt>
                <c:pt idx="80">
                  <c:v>0.34617552580038102</c:v>
                </c:pt>
                <c:pt idx="81">
                  <c:v>-0.40778168742934018</c:v>
                </c:pt>
                <c:pt idx="82">
                  <c:v>0.19240403424886487</c:v>
                </c:pt>
                <c:pt idx="83">
                  <c:v>-0.37876435489949245</c:v>
                </c:pt>
                <c:pt idx="84">
                  <c:v>-0.44858967519780168</c:v>
                </c:pt>
                <c:pt idx="85">
                  <c:v>-2.7367659002847988E-2</c:v>
                </c:pt>
                <c:pt idx="86">
                  <c:v>0.17135044279958977</c:v>
                </c:pt>
                <c:pt idx="87">
                  <c:v>-0.46018662373035524</c:v>
                </c:pt>
                <c:pt idx="88">
                  <c:v>-0.20782623068299344</c:v>
                </c:pt>
                <c:pt idx="89">
                  <c:v>0.13694557588301892</c:v>
                </c:pt>
                <c:pt idx="90">
                  <c:v>-2.6511318960847907E-3</c:v>
                </c:pt>
                <c:pt idx="91">
                  <c:v>-0.2764566798064354</c:v>
                </c:pt>
                <c:pt idx="92">
                  <c:v>-0.46227048577192409</c:v>
                </c:pt>
                <c:pt idx="93">
                  <c:v>0.2921584442152847</c:v>
                </c:pt>
                <c:pt idx="94">
                  <c:v>-0.14303532618558834</c:v>
                </c:pt>
                <c:pt idx="95">
                  <c:v>0.4957177334530074</c:v>
                </c:pt>
                <c:pt idx="96">
                  <c:v>-0.48041823999425615</c:v>
                </c:pt>
                <c:pt idx="97">
                  <c:v>-0.403327599398007</c:v>
                </c:pt>
                <c:pt idx="98">
                  <c:v>0.15422375115767206</c:v>
                </c:pt>
                <c:pt idx="99">
                  <c:v>-1.3358077140132374E-2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7-AB4C-915A-1A01EDD9EA74}"/>
            </c:ext>
          </c:extLst>
        </c:ser>
        <c:ser>
          <c:idx val="1"/>
          <c:order val="1"/>
          <c:tx>
            <c:strRef>
              <c:f>'교재 5장 - 18'!$J$1</c:f>
              <c:strCache>
                <c:ptCount val="1"/>
                <c:pt idx="0">
                  <c:v>다섯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'교재 5장 - 18'!$A$2:$A$101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'교재 5장 - 18'!$J$2:$J$101</c:f>
              <c:numCache>
                <c:formatCode>General</c:formatCode>
                <c:ptCount val="100"/>
                <c:pt idx="0">
                  <c:v>0</c:v>
                </c:pt>
                <c:pt idx="1">
                  <c:v>0.29635282478349412</c:v>
                </c:pt>
                <c:pt idx="2">
                  <c:v>0.56963706519921775</c:v>
                </c:pt>
                <c:pt idx="3">
                  <c:v>0.5799324164001306</c:v>
                </c:pt>
                <c:pt idx="4">
                  <c:v>0.89945598779917901</c:v>
                </c:pt>
                <c:pt idx="5">
                  <c:v>1.1496191230400825</c:v>
                </c:pt>
                <c:pt idx="6">
                  <c:v>1.3431431620083938</c:v>
                </c:pt>
                <c:pt idx="7">
                  <c:v>1.5491533731739693</c:v>
                </c:pt>
                <c:pt idx="8">
                  <c:v>1.0893956872955968</c:v>
                </c:pt>
                <c:pt idx="9">
                  <c:v>1.156476802588829</c:v>
                </c:pt>
                <c:pt idx="10">
                  <c:v>1.1788687780869467</c:v>
                </c:pt>
                <c:pt idx="11">
                  <c:v>1.2061147911690537</c:v>
                </c:pt>
                <c:pt idx="12">
                  <c:v>1.684663048321259</c:v>
                </c:pt>
                <c:pt idx="13">
                  <c:v>1.4785804649697223</c:v>
                </c:pt>
                <c:pt idx="14">
                  <c:v>1.9632333122046295</c:v>
                </c:pt>
                <c:pt idx="15">
                  <c:v>1.6168171666437767</c:v>
                </c:pt>
                <c:pt idx="16">
                  <c:v>1.5672848423285475</c:v>
                </c:pt>
                <c:pt idx="17">
                  <c:v>1.2206312091391214</c:v>
                </c:pt>
                <c:pt idx="18">
                  <c:v>0.86524753619251049</c:v>
                </c:pt>
                <c:pt idx="19">
                  <c:v>1.1229553347425401</c:v>
                </c:pt>
                <c:pt idx="20">
                  <c:v>0.6847179579601812</c:v>
                </c:pt>
                <c:pt idx="21">
                  <c:v>0.25050079899936561</c:v>
                </c:pt>
                <c:pt idx="22">
                  <c:v>0.19936959134727217</c:v>
                </c:pt>
                <c:pt idx="23">
                  <c:v>0.41174806008680676</c:v>
                </c:pt>
                <c:pt idx="24">
                  <c:v>0.11094042190834896</c:v>
                </c:pt>
                <c:pt idx="25">
                  <c:v>0.30175258323687204</c:v>
                </c:pt>
                <c:pt idx="26">
                  <c:v>-6.6901340660944886E-2</c:v>
                </c:pt>
                <c:pt idx="27">
                  <c:v>-0.34288455869563794</c:v>
                </c:pt>
                <c:pt idx="28">
                  <c:v>-8.4505357184220253E-3</c:v>
                </c:pt>
                <c:pt idx="29">
                  <c:v>0.4219515571726592</c:v>
                </c:pt>
                <c:pt idx="30">
                  <c:v>0.90664348332773981</c:v>
                </c:pt>
                <c:pt idx="31">
                  <c:v>1.0527064666838968</c:v>
                </c:pt>
                <c:pt idx="32">
                  <c:v>1.4577780970981844</c:v>
                </c:pt>
                <c:pt idx="33">
                  <c:v>1.0989510442779293</c:v>
                </c:pt>
                <c:pt idx="34">
                  <c:v>1.3324792765596376</c:v>
                </c:pt>
                <c:pt idx="35">
                  <c:v>1.3472926407666992</c:v>
                </c:pt>
                <c:pt idx="36">
                  <c:v>1.0215521478289067</c:v>
                </c:pt>
                <c:pt idx="37">
                  <c:v>1.3817019451493184</c:v>
                </c:pt>
                <c:pt idx="38">
                  <c:v>1.3157132549366835</c:v>
                </c:pt>
                <c:pt idx="39">
                  <c:v>1.0630360475185685</c:v>
                </c:pt>
                <c:pt idx="40">
                  <c:v>0.92025956381507612</c:v>
                </c:pt>
                <c:pt idx="41">
                  <c:v>1.2428447964094569</c:v>
                </c:pt>
                <c:pt idx="42">
                  <c:v>0.81113138857155809</c:v>
                </c:pt>
                <c:pt idx="43">
                  <c:v>0.71101591239715811</c:v>
                </c:pt>
                <c:pt idx="44">
                  <c:v>0.73137642922094848</c:v>
                </c:pt>
                <c:pt idx="45">
                  <c:v>0.38692650222529856</c:v>
                </c:pt>
                <c:pt idx="46">
                  <c:v>0.47614970902238785</c:v>
                </c:pt>
                <c:pt idx="47">
                  <c:v>0.41164519218665652</c:v>
                </c:pt>
                <c:pt idx="48">
                  <c:v>0.46259186246300477</c:v>
                </c:pt>
                <c:pt idx="49">
                  <c:v>0.31743078194387786</c:v>
                </c:pt>
                <c:pt idx="50">
                  <c:v>0.67646626637273144</c:v>
                </c:pt>
                <c:pt idx="51">
                  <c:v>0.49352219988568913</c:v>
                </c:pt>
                <c:pt idx="52">
                  <c:v>0.56038304812558148</c:v>
                </c:pt>
                <c:pt idx="53">
                  <c:v>1.0472753384808473</c:v>
                </c:pt>
                <c:pt idx="54">
                  <c:v>0.8386415974525443</c:v>
                </c:pt>
                <c:pt idx="55">
                  <c:v>1.0886358514320769</c:v>
                </c:pt>
                <c:pt idx="56">
                  <c:v>1.3295324483254289</c:v>
                </c:pt>
                <c:pt idx="57">
                  <c:v>0.92804706577283913</c:v>
                </c:pt>
                <c:pt idx="58">
                  <c:v>1.3491868903941093</c:v>
                </c:pt>
                <c:pt idx="59">
                  <c:v>1.1761391300308164</c:v>
                </c:pt>
                <c:pt idx="60">
                  <c:v>0.774101803528637</c:v>
                </c:pt>
                <c:pt idx="61">
                  <c:v>0.50450019373929067</c:v>
                </c:pt>
                <c:pt idx="62">
                  <c:v>0.9831062191287947</c:v>
                </c:pt>
                <c:pt idx="63">
                  <c:v>1.0679100060455005</c:v>
                </c:pt>
                <c:pt idx="64">
                  <c:v>1.4424591266817401</c:v>
                </c:pt>
                <c:pt idx="65">
                  <c:v>1.1354676403435204</c:v>
                </c:pt>
                <c:pt idx="66">
                  <c:v>1.2604543030102955</c:v>
                </c:pt>
                <c:pt idx="67">
                  <c:v>0.93215841211406736</c:v>
                </c:pt>
                <c:pt idx="68">
                  <c:v>0.6269659445873953</c:v>
                </c:pt>
                <c:pt idx="69">
                  <c:v>0.27824423238061446</c:v>
                </c:pt>
                <c:pt idx="70">
                  <c:v>0.27041195454805378</c:v>
                </c:pt>
                <c:pt idx="71">
                  <c:v>-0.11035903777536238</c:v>
                </c:pt>
                <c:pt idx="72">
                  <c:v>8.1286705481236732E-2</c:v>
                </c:pt>
                <c:pt idx="73">
                  <c:v>-0.15632074010876607</c:v>
                </c:pt>
                <c:pt idx="74">
                  <c:v>-0.21350481038939839</c:v>
                </c:pt>
                <c:pt idx="75">
                  <c:v>-5.9702230241141296E-2</c:v>
                </c:pt>
                <c:pt idx="76">
                  <c:v>-0.4368409611261207</c:v>
                </c:pt>
                <c:pt idx="77">
                  <c:v>-0.32586139430995109</c:v>
                </c:pt>
                <c:pt idx="78">
                  <c:v>-0.23621082530005344</c:v>
                </c:pt>
                <c:pt idx="79">
                  <c:v>-0.47792381974392761</c:v>
                </c:pt>
                <c:pt idx="80">
                  <c:v>-0.13174829394354659</c:v>
                </c:pt>
                <c:pt idx="81">
                  <c:v>-0.53952998137288677</c:v>
                </c:pt>
                <c:pt idx="82">
                  <c:v>-0.34712594712402189</c:v>
                </c:pt>
                <c:pt idx="83">
                  <c:v>-0.72589030202351434</c:v>
                </c:pt>
                <c:pt idx="84">
                  <c:v>-1.1744799772213161</c:v>
                </c:pt>
                <c:pt idx="85">
                  <c:v>-1.2018476362241641</c:v>
                </c:pt>
                <c:pt idx="86">
                  <c:v>-1.0304971934245744</c:v>
                </c:pt>
                <c:pt idx="87">
                  <c:v>-1.4906838171549297</c:v>
                </c:pt>
                <c:pt idx="88">
                  <c:v>-1.6985100478379231</c:v>
                </c:pt>
                <c:pt idx="89">
                  <c:v>-1.5615644719549042</c:v>
                </c:pt>
                <c:pt idx="90">
                  <c:v>-1.5642156038509891</c:v>
                </c:pt>
                <c:pt idx="91">
                  <c:v>-1.8406722836574245</c:v>
                </c:pt>
                <c:pt idx="92">
                  <c:v>-2.3029427694293485</c:v>
                </c:pt>
                <c:pt idx="93">
                  <c:v>-2.0107843252140638</c:v>
                </c:pt>
                <c:pt idx="94">
                  <c:v>-2.1538196513996519</c:v>
                </c:pt>
                <c:pt idx="95">
                  <c:v>-1.6581019179466445</c:v>
                </c:pt>
                <c:pt idx="96">
                  <c:v>-2.1385201579409006</c:v>
                </c:pt>
                <c:pt idx="97">
                  <c:v>-2.5418477573389078</c:v>
                </c:pt>
                <c:pt idx="98">
                  <c:v>-2.3876240061812357</c:v>
                </c:pt>
                <c:pt idx="99">
                  <c:v>-2.400982083321368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7-AB4C-915A-1A01EDD9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797248"/>
        <c:axId val="637617680"/>
      </c:lineChart>
      <c:catAx>
        <c:axId val="6277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617680"/>
        <c:crosses val="autoZero"/>
        <c:auto val="1"/>
        <c:lblAlgn val="ctr"/>
        <c:lblOffset val="100"/>
        <c:tickLblSkip val="10"/>
        <c:noMultiLvlLbl val="0"/>
      </c:catAx>
      <c:valAx>
        <c:axId val="6376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7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0</xdr:row>
      <xdr:rowOff>114300</xdr:rowOff>
    </xdr:from>
    <xdr:to>
      <xdr:col>11</xdr:col>
      <xdr:colOff>330200</xdr:colOff>
      <xdr:row>27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ED62D8-1787-404B-B980-AE6011A9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15</xdr:row>
      <xdr:rowOff>57150</xdr:rowOff>
    </xdr:from>
    <xdr:to>
      <xdr:col>16</xdr:col>
      <xdr:colOff>63500</xdr:colOff>
      <xdr:row>25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F6A6F1-5DD7-EC4A-B356-A97FA3179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927100</xdr:colOff>
      <xdr:row>15</xdr:row>
      <xdr:rowOff>146050</xdr:rowOff>
    </xdr:from>
    <xdr:to>
      <xdr:col>8</xdr:col>
      <xdr:colOff>927100</xdr:colOff>
      <xdr:row>25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24620A-6666-594D-A5E2-1A04A1FF5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95250</xdr:rowOff>
    </xdr:from>
    <xdr:to>
      <xdr:col>7</xdr:col>
      <xdr:colOff>927100</xdr:colOff>
      <xdr:row>13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6EAB92-9E21-D04D-B8A3-6F0771435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14</xdr:row>
      <xdr:rowOff>146050</xdr:rowOff>
    </xdr:from>
    <xdr:to>
      <xdr:col>7</xdr:col>
      <xdr:colOff>863600</xdr:colOff>
      <xdr:row>26</xdr:row>
      <xdr:rowOff>146050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F6D6FA0-21B6-5245-A6F5-7CD0AD670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C61D-8739-E442-A9AC-442820400E13}">
  <dimension ref="A1:K68"/>
  <sheetViews>
    <sheetView tabSelected="1" workbookViewId="0">
      <selection activeCell="E3" sqref="E3"/>
    </sheetView>
  </sheetViews>
  <sheetFormatPr baseColWidth="10" defaultRowHeight="18"/>
  <cols>
    <col min="1" max="1" width="11.140625" bestFit="1" customWidth="1"/>
    <col min="2" max="2" width="9.42578125" bestFit="1" customWidth="1"/>
    <col min="3" max="3" width="10.140625" bestFit="1" customWidth="1"/>
    <col min="4" max="4" width="14.42578125" bestFit="1" customWidth="1"/>
    <col min="5" max="5" width="11.140625" bestFit="1" customWidth="1"/>
    <col min="6" max="6" width="11.28515625" style="24" customWidth="1"/>
    <col min="7" max="7" width="17.140625" style="24" bestFit="1" customWidth="1"/>
    <col min="9" max="9" width="11.140625" bestFit="1" customWidth="1"/>
  </cols>
  <sheetData>
    <row r="1" spans="1:11" ht="58" thickBot="1">
      <c r="A1" s="25" t="s">
        <v>60</v>
      </c>
      <c r="B1" s="25"/>
      <c r="C1" s="25"/>
      <c r="D1" s="25"/>
      <c r="F1" s="21" t="s">
        <v>68</v>
      </c>
      <c r="G1" s="22" t="s">
        <v>69</v>
      </c>
    </row>
    <row r="2" spans="1:11" ht="20" thickBot="1">
      <c r="A2" s="14" t="s">
        <v>61</v>
      </c>
      <c r="B2" s="15"/>
      <c r="C2" s="15"/>
      <c r="D2" s="16" t="s">
        <v>62</v>
      </c>
      <c r="F2" s="21" t="s">
        <v>70</v>
      </c>
      <c r="G2" s="22" t="s">
        <v>71</v>
      </c>
      <c r="J2">
        <f>MIN(J$5:J$68)</f>
        <v>2025.27</v>
      </c>
      <c r="K2">
        <f>MIN(K$5:K$68)</f>
        <v>1112</v>
      </c>
    </row>
    <row r="3" spans="1:11" ht="20" thickBot="1">
      <c r="A3" s="17" t="s">
        <v>63</v>
      </c>
      <c r="B3" s="17" t="s">
        <v>64</v>
      </c>
      <c r="C3" s="17" t="s">
        <v>65</v>
      </c>
      <c r="D3" s="17" t="s">
        <v>66</v>
      </c>
      <c r="F3" s="21" t="s">
        <v>72</v>
      </c>
      <c r="G3" s="22" t="s">
        <v>73</v>
      </c>
      <c r="J3">
        <f>MAX(J$5:J$68)</f>
        <v>2234.79</v>
      </c>
      <c r="K3">
        <f>MAX(K$5:K$68)</f>
        <v>1139</v>
      </c>
    </row>
    <row r="4" spans="1:11" ht="20" thickBot="1">
      <c r="F4" s="21" t="s">
        <v>74</v>
      </c>
      <c r="G4" s="22" t="s">
        <v>75</v>
      </c>
      <c r="I4" t="s">
        <v>140</v>
      </c>
      <c r="J4" t="s">
        <v>64</v>
      </c>
      <c r="K4" t="s">
        <v>141</v>
      </c>
    </row>
    <row r="5" spans="1:11" ht="20" thickBot="1">
      <c r="A5" s="26"/>
      <c r="B5" s="27">
        <f>B$8</f>
        <v>2037.1</v>
      </c>
      <c r="E5" s="28">
        <v>43467</v>
      </c>
      <c r="F5" s="21" t="s">
        <v>76</v>
      </c>
      <c r="G5" s="23">
        <v>1115</v>
      </c>
      <c r="I5" s="28">
        <f>E5</f>
        <v>43467</v>
      </c>
      <c r="K5" s="29">
        <f>G5</f>
        <v>1115</v>
      </c>
    </row>
    <row r="6" spans="1:11" ht="20" thickBot="1">
      <c r="B6" s="27">
        <f>B$8</f>
        <v>2037.1</v>
      </c>
      <c r="E6" s="28">
        <v>43468</v>
      </c>
      <c r="F6" s="21" t="s">
        <v>77</v>
      </c>
      <c r="G6" s="23">
        <v>1125</v>
      </c>
      <c r="I6" s="28">
        <f t="shared" ref="I6:K68" si="0">E6</f>
        <v>43468</v>
      </c>
      <c r="K6" s="29">
        <f t="shared" ref="K6:K68" si="1">G6</f>
        <v>1125</v>
      </c>
    </row>
    <row r="7" spans="1:11" ht="20" thickBot="1">
      <c r="B7" s="27">
        <f>B$8</f>
        <v>2037.1</v>
      </c>
      <c r="E7" s="28">
        <v>43469</v>
      </c>
      <c r="F7" s="21" t="s">
        <v>78</v>
      </c>
      <c r="G7" s="23">
        <v>1126.2</v>
      </c>
      <c r="I7" s="28">
        <f t="shared" si="0"/>
        <v>43469</v>
      </c>
      <c r="K7" s="29">
        <f t="shared" si="1"/>
        <v>1126.2</v>
      </c>
    </row>
    <row r="8" spans="1:11" ht="20" thickBot="1">
      <c r="A8" s="18">
        <v>43472</v>
      </c>
      <c r="B8" s="19">
        <v>2037.1</v>
      </c>
      <c r="C8" s="20" t="s">
        <v>67</v>
      </c>
      <c r="D8" s="20" t="s">
        <v>67</v>
      </c>
      <c r="E8" s="28">
        <v>43472</v>
      </c>
      <c r="F8" s="21" t="s">
        <v>79</v>
      </c>
      <c r="G8" s="23">
        <v>1117.8</v>
      </c>
      <c r="I8" s="28">
        <f t="shared" si="0"/>
        <v>43472</v>
      </c>
      <c r="J8">
        <f t="shared" ref="J5:J67" si="2">B8</f>
        <v>2037.1</v>
      </c>
      <c r="K8" s="29">
        <f t="shared" si="1"/>
        <v>1117.8</v>
      </c>
    </row>
    <row r="9" spans="1:11" ht="20" thickBot="1">
      <c r="A9" s="18">
        <v>43473</v>
      </c>
      <c r="B9" s="19">
        <v>2025.27</v>
      </c>
      <c r="C9" s="20">
        <v>-11.83</v>
      </c>
      <c r="D9" s="20">
        <v>-0.57999999999999996</v>
      </c>
      <c r="E9" s="28">
        <v>43473</v>
      </c>
      <c r="F9" s="21" t="s">
        <v>80</v>
      </c>
      <c r="G9" s="23">
        <v>1117.9000000000001</v>
      </c>
      <c r="I9" s="28">
        <f t="shared" si="0"/>
        <v>43473</v>
      </c>
      <c r="J9">
        <f t="shared" si="2"/>
        <v>2025.27</v>
      </c>
      <c r="K9" s="29">
        <f t="shared" si="1"/>
        <v>1117.9000000000001</v>
      </c>
    </row>
    <row r="10" spans="1:11" ht="20" thickBot="1">
      <c r="A10" s="18">
        <v>43474</v>
      </c>
      <c r="B10" s="19">
        <v>2064.71</v>
      </c>
      <c r="C10" s="20">
        <v>39.44</v>
      </c>
      <c r="D10" s="20">
        <v>1.95</v>
      </c>
      <c r="E10" s="28">
        <v>43474</v>
      </c>
      <c r="F10" s="21" t="s">
        <v>81</v>
      </c>
      <c r="G10" s="23">
        <v>1122</v>
      </c>
      <c r="I10" s="28">
        <f t="shared" si="0"/>
        <v>43474</v>
      </c>
      <c r="J10">
        <f t="shared" si="2"/>
        <v>2064.71</v>
      </c>
      <c r="K10" s="29">
        <f t="shared" si="1"/>
        <v>1122</v>
      </c>
    </row>
    <row r="11" spans="1:11" ht="20" thickBot="1">
      <c r="A11" s="18">
        <v>43475</v>
      </c>
      <c r="B11" s="19">
        <v>2063.2800000000002</v>
      </c>
      <c r="C11" s="20">
        <v>-1.43</v>
      </c>
      <c r="D11" s="20">
        <v>-7.0000000000000007E-2</v>
      </c>
      <c r="E11" s="28">
        <v>43475</v>
      </c>
      <c r="F11" s="21" t="s">
        <v>82</v>
      </c>
      <c r="G11" s="23">
        <v>1119</v>
      </c>
      <c r="I11" s="28">
        <f t="shared" si="0"/>
        <v>43475</v>
      </c>
      <c r="J11">
        <f t="shared" si="2"/>
        <v>2063.2800000000002</v>
      </c>
      <c r="K11" s="29">
        <f t="shared" si="1"/>
        <v>1119</v>
      </c>
    </row>
    <row r="12" spans="1:11" ht="20" thickBot="1">
      <c r="A12" s="18">
        <v>43476</v>
      </c>
      <c r="B12" s="19">
        <v>2075.5700000000002</v>
      </c>
      <c r="C12" s="20">
        <v>12.29</v>
      </c>
      <c r="D12" s="20">
        <v>0.6</v>
      </c>
      <c r="E12" s="28">
        <v>43476</v>
      </c>
      <c r="F12" s="21" t="s">
        <v>83</v>
      </c>
      <c r="G12" s="23">
        <v>1118.5</v>
      </c>
      <c r="I12" s="28">
        <f t="shared" si="0"/>
        <v>43476</v>
      </c>
      <c r="J12">
        <f t="shared" si="2"/>
        <v>2075.5700000000002</v>
      </c>
      <c r="K12" s="29">
        <f t="shared" si="1"/>
        <v>1118.5</v>
      </c>
    </row>
    <row r="13" spans="1:11" ht="20" thickBot="1">
      <c r="A13" s="18">
        <v>43479</v>
      </c>
      <c r="B13" s="19">
        <v>2064.52</v>
      </c>
      <c r="C13" s="20">
        <v>-11.05</v>
      </c>
      <c r="D13" s="20">
        <v>-0.53</v>
      </c>
      <c r="E13" s="28">
        <v>43479</v>
      </c>
      <c r="F13" s="21" t="s">
        <v>84</v>
      </c>
      <c r="G13" s="23">
        <v>1119.8</v>
      </c>
      <c r="I13" s="28">
        <f t="shared" si="0"/>
        <v>43479</v>
      </c>
      <c r="J13">
        <f t="shared" si="2"/>
        <v>2064.52</v>
      </c>
      <c r="K13" s="29">
        <f t="shared" si="1"/>
        <v>1119.8</v>
      </c>
    </row>
    <row r="14" spans="1:11" ht="20" thickBot="1">
      <c r="A14" s="18">
        <v>43480</v>
      </c>
      <c r="B14" s="19">
        <v>2097.1799999999998</v>
      </c>
      <c r="C14" s="20">
        <v>32.659999999999997</v>
      </c>
      <c r="D14" s="20">
        <v>1.58</v>
      </c>
      <c r="E14" s="28">
        <v>43480</v>
      </c>
      <c r="F14" s="21" t="s">
        <v>85</v>
      </c>
      <c r="G14" s="23">
        <v>1122.3</v>
      </c>
      <c r="I14" s="28">
        <f t="shared" si="0"/>
        <v>43480</v>
      </c>
      <c r="J14">
        <f t="shared" si="2"/>
        <v>2097.1799999999998</v>
      </c>
      <c r="K14" s="29">
        <f t="shared" si="1"/>
        <v>1122.3</v>
      </c>
    </row>
    <row r="15" spans="1:11" ht="20" thickBot="1">
      <c r="A15" s="18">
        <v>43481</v>
      </c>
      <c r="B15" s="19">
        <v>2106.1</v>
      </c>
      <c r="C15" s="20">
        <v>8.92</v>
      </c>
      <c r="D15" s="20">
        <v>0.43</v>
      </c>
      <c r="E15" s="28">
        <v>43481</v>
      </c>
      <c r="F15" s="21" t="s">
        <v>86</v>
      </c>
      <c r="G15" s="23">
        <v>1122</v>
      </c>
      <c r="I15" s="28">
        <f t="shared" si="0"/>
        <v>43481</v>
      </c>
      <c r="J15">
        <f t="shared" si="2"/>
        <v>2106.1</v>
      </c>
      <c r="K15" s="29">
        <f t="shared" si="1"/>
        <v>1122</v>
      </c>
    </row>
    <row r="16" spans="1:11" ht="20" thickBot="1">
      <c r="A16" s="18">
        <v>43482</v>
      </c>
      <c r="B16" s="19">
        <v>2107.06</v>
      </c>
      <c r="C16" s="20">
        <v>0.96</v>
      </c>
      <c r="D16" s="20">
        <v>0.05</v>
      </c>
      <c r="E16" s="28">
        <v>43482</v>
      </c>
      <c r="F16" s="21" t="s">
        <v>87</v>
      </c>
      <c r="G16" s="23">
        <v>1120.5</v>
      </c>
      <c r="I16" s="28">
        <f t="shared" si="0"/>
        <v>43482</v>
      </c>
      <c r="J16">
        <f t="shared" si="2"/>
        <v>2107.06</v>
      </c>
      <c r="K16" s="29">
        <f t="shared" si="1"/>
        <v>1120.5</v>
      </c>
    </row>
    <row r="17" spans="1:11" ht="20" thickBot="1">
      <c r="A17" s="18">
        <v>43483</v>
      </c>
      <c r="B17" s="19">
        <v>2124.2800000000002</v>
      </c>
      <c r="C17" s="20">
        <v>17.22</v>
      </c>
      <c r="D17" s="20">
        <v>0.82</v>
      </c>
      <c r="E17" s="28">
        <v>43483</v>
      </c>
      <c r="F17" s="21" t="s">
        <v>88</v>
      </c>
      <c r="G17" s="23">
        <v>1121.5999999999999</v>
      </c>
      <c r="I17" s="28">
        <f t="shared" si="0"/>
        <v>43483</v>
      </c>
      <c r="J17">
        <f t="shared" si="2"/>
        <v>2124.2800000000002</v>
      </c>
      <c r="K17" s="29">
        <f t="shared" si="1"/>
        <v>1121.5999999999999</v>
      </c>
    </row>
    <row r="18" spans="1:11" ht="20" thickBot="1">
      <c r="A18" s="18">
        <v>43486</v>
      </c>
      <c r="B18" s="19">
        <v>2124.61</v>
      </c>
      <c r="C18" s="20">
        <v>0.33</v>
      </c>
      <c r="D18" s="20">
        <v>0.02</v>
      </c>
      <c r="E18" s="28">
        <v>43486</v>
      </c>
      <c r="F18" s="21" t="s">
        <v>89</v>
      </c>
      <c r="G18" s="23">
        <v>1124.5</v>
      </c>
      <c r="I18" s="28">
        <f t="shared" si="0"/>
        <v>43486</v>
      </c>
      <c r="J18">
        <f t="shared" si="2"/>
        <v>2124.61</v>
      </c>
      <c r="K18" s="29">
        <f t="shared" si="1"/>
        <v>1124.5</v>
      </c>
    </row>
    <row r="19" spans="1:11" ht="20" thickBot="1">
      <c r="A19" s="18">
        <v>43487</v>
      </c>
      <c r="B19" s="19">
        <v>2117.77</v>
      </c>
      <c r="C19" s="20">
        <v>-6.84</v>
      </c>
      <c r="D19" s="20">
        <v>-0.32</v>
      </c>
      <c r="E19" s="28">
        <v>43487</v>
      </c>
      <c r="F19" s="21" t="s">
        <v>90</v>
      </c>
      <c r="G19" s="23">
        <v>1130</v>
      </c>
      <c r="I19" s="28">
        <f t="shared" si="0"/>
        <v>43487</v>
      </c>
      <c r="J19">
        <f t="shared" si="2"/>
        <v>2117.77</v>
      </c>
      <c r="K19" s="29">
        <f t="shared" si="1"/>
        <v>1130</v>
      </c>
    </row>
    <row r="20" spans="1:11" ht="20" thickBot="1">
      <c r="A20" s="18">
        <v>43488</v>
      </c>
      <c r="B20" s="19">
        <v>2127.7800000000002</v>
      </c>
      <c r="C20" s="20">
        <v>10.01</v>
      </c>
      <c r="D20" s="20">
        <v>0.47</v>
      </c>
      <c r="E20" s="28">
        <v>43488</v>
      </c>
      <c r="F20" s="21" t="s">
        <v>91</v>
      </c>
      <c r="G20" s="23">
        <v>1130.5</v>
      </c>
      <c r="I20" s="28">
        <f t="shared" si="0"/>
        <v>43488</v>
      </c>
      <c r="J20">
        <f t="shared" si="2"/>
        <v>2127.7800000000002</v>
      </c>
      <c r="K20" s="29">
        <f t="shared" si="1"/>
        <v>1130.5</v>
      </c>
    </row>
    <row r="21" spans="1:11" ht="20" thickBot="1">
      <c r="A21" s="18">
        <v>43489</v>
      </c>
      <c r="B21" s="19">
        <v>2145.0300000000002</v>
      </c>
      <c r="C21" s="20">
        <v>17.25</v>
      </c>
      <c r="D21" s="20">
        <v>0.81</v>
      </c>
      <c r="E21" s="28">
        <v>43489</v>
      </c>
      <c r="F21" s="21" t="s">
        <v>92</v>
      </c>
      <c r="G21" s="23">
        <v>1126</v>
      </c>
      <c r="I21" s="28">
        <f t="shared" si="0"/>
        <v>43489</v>
      </c>
      <c r="J21">
        <f t="shared" si="2"/>
        <v>2145.0300000000002</v>
      </c>
      <c r="K21" s="29">
        <f t="shared" si="1"/>
        <v>1126</v>
      </c>
    </row>
    <row r="22" spans="1:11" ht="20" thickBot="1">
      <c r="A22" s="18">
        <v>43490</v>
      </c>
      <c r="B22" s="19">
        <v>2177.73</v>
      </c>
      <c r="C22" s="20">
        <v>32.700000000000003</v>
      </c>
      <c r="D22" s="20">
        <v>1.52</v>
      </c>
      <c r="E22" s="28">
        <v>43490</v>
      </c>
      <c r="F22" s="21" t="s">
        <v>93</v>
      </c>
      <c r="G22" s="23">
        <v>1127</v>
      </c>
      <c r="I22" s="28">
        <f t="shared" si="0"/>
        <v>43490</v>
      </c>
      <c r="J22">
        <f t="shared" si="2"/>
        <v>2177.73</v>
      </c>
      <c r="K22" s="29">
        <f t="shared" si="1"/>
        <v>1127</v>
      </c>
    </row>
    <row r="23" spans="1:11" ht="20" thickBot="1">
      <c r="A23" s="18">
        <v>43493</v>
      </c>
      <c r="B23" s="19">
        <v>2177.3000000000002</v>
      </c>
      <c r="C23" s="20">
        <v>-0.43</v>
      </c>
      <c r="D23" s="20">
        <v>-0.02</v>
      </c>
      <c r="E23" s="28">
        <v>43493</v>
      </c>
      <c r="F23" s="21" t="s">
        <v>94</v>
      </c>
      <c r="G23" s="23">
        <v>1118</v>
      </c>
      <c r="I23" s="28">
        <f t="shared" si="0"/>
        <v>43493</v>
      </c>
      <c r="J23">
        <f t="shared" si="2"/>
        <v>2177.3000000000002</v>
      </c>
      <c r="K23" s="29">
        <f t="shared" si="1"/>
        <v>1118</v>
      </c>
    </row>
    <row r="24" spans="1:11" ht="20" thickBot="1">
      <c r="A24" s="18">
        <v>43494</v>
      </c>
      <c r="B24" s="19">
        <v>2183.36</v>
      </c>
      <c r="C24" s="20">
        <v>6.06</v>
      </c>
      <c r="D24" s="20">
        <v>0.28000000000000003</v>
      </c>
      <c r="E24" s="28">
        <v>43494</v>
      </c>
      <c r="F24" s="21" t="s">
        <v>95</v>
      </c>
      <c r="G24" s="23">
        <v>1119.5</v>
      </c>
      <c r="I24" s="28">
        <f t="shared" si="0"/>
        <v>43494</v>
      </c>
      <c r="J24">
        <f t="shared" si="2"/>
        <v>2183.36</v>
      </c>
      <c r="K24" s="29">
        <f t="shared" si="1"/>
        <v>1119.5</v>
      </c>
    </row>
    <row r="25" spans="1:11" ht="20" thickBot="1">
      <c r="A25" s="18">
        <v>43495</v>
      </c>
      <c r="B25" s="19">
        <v>2206.1999999999998</v>
      </c>
      <c r="C25" s="20">
        <v>22.84</v>
      </c>
      <c r="D25" s="20">
        <v>1.05</v>
      </c>
      <c r="E25" s="28">
        <v>43495</v>
      </c>
      <c r="F25" s="21" t="s">
        <v>96</v>
      </c>
      <c r="G25" s="23">
        <v>1116.5</v>
      </c>
      <c r="I25" s="28">
        <f t="shared" si="0"/>
        <v>43495</v>
      </c>
      <c r="J25">
        <f t="shared" si="2"/>
        <v>2206.1999999999998</v>
      </c>
      <c r="K25" s="29">
        <f t="shared" si="1"/>
        <v>1116.5</v>
      </c>
    </row>
    <row r="26" spans="1:11" ht="20" thickBot="1">
      <c r="A26" s="18">
        <v>43496</v>
      </c>
      <c r="B26" s="19">
        <v>2204.85</v>
      </c>
      <c r="C26" s="20">
        <v>-1.35</v>
      </c>
      <c r="D26" s="20">
        <v>-0.06</v>
      </c>
      <c r="E26" s="28">
        <v>43496</v>
      </c>
      <c r="F26" s="21" t="s">
        <v>97</v>
      </c>
      <c r="G26" s="23">
        <v>1112</v>
      </c>
      <c r="I26" s="28">
        <f t="shared" si="0"/>
        <v>43496</v>
      </c>
      <c r="J26">
        <f t="shared" si="2"/>
        <v>2204.85</v>
      </c>
      <c r="K26" s="29">
        <f t="shared" si="1"/>
        <v>1112</v>
      </c>
    </row>
    <row r="27" spans="1:11" ht="20" thickBot="1">
      <c r="A27" s="18">
        <v>43497</v>
      </c>
      <c r="B27" s="19">
        <v>2203.46</v>
      </c>
      <c r="C27" s="20">
        <v>-1.39</v>
      </c>
      <c r="D27" s="20">
        <v>-0.06</v>
      </c>
      <c r="E27" s="28">
        <v>43497</v>
      </c>
      <c r="F27" s="21" t="s">
        <v>98</v>
      </c>
      <c r="G27" s="23">
        <v>1112.2</v>
      </c>
      <c r="I27" s="28">
        <f t="shared" si="0"/>
        <v>43497</v>
      </c>
      <c r="J27">
        <f t="shared" si="2"/>
        <v>2203.46</v>
      </c>
      <c r="K27" s="29">
        <f t="shared" si="1"/>
        <v>1112.2</v>
      </c>
    </row>
    <row r="28" spans="1:11" ht="20" thickBot="1">
      <c r="A28" s="18">
        <v>43503</v>
      </c>
      <c r="B28" s="19">
        <v>2203.42</v>
      </c>
      <c r="C28" s="20">
        <v>-0.04</v>
      </c>
      <c r="D28" s="20">
        <v>0</v>
      </c>
      <c r="E28" s="28">
        <v>43503</v>
      </c>
      <c r="F28" s="21" t="s">
        <v>99</v>
      </c>
      <c r="G28" s="23">
        <v>1120</v>
      </c>
      <c r="I28" s="28">
        <f t="shared" si="0"/>
        <v>43503</v>
      </c>
      <c r="J28">
        <f t="shared" si="2"/>
        <v>2203.42</v>
      </c>
      <c r="K28" s="29">
        <f t="shared" si="1"/>
        <v>1120</v>
      </c>
    </row>
    <row r="29" spans="1:11" ht="20" thickBot="1">
      <c r="A29" s="18">
        <v>43504</v>
      </c>
      <c r="B29" s="19">
        <v>2177.0500000000002</v>
      </c>
      <c r="C29" s="20">
        <v>-26.37</v>
      </c>
      <c r="D29" s="20">
        <v>-1.2</v>
      </c>
      <c r="E29" s="28">
        <v>43504</v>
      </c>
      <c r="F29" s="21" t="s">
        <v>100</v>
      </c>
      <c r="G29" s="23">
        <v>1126</v>
      </c>
      <c r="I29" s="28">
        <f t="shared" si="0"/>
        <v>43504</v>
      </c>
      <c r="J29">
        <f t="shared" si="2"/>
        <v>2177.0500000000002</v>
      </c>
      <c r="K29" s="29">
        <f t="shared" si="1"/>
        <v>1126</v>
      </c>
    </row>
    <row r="30" spans="1:11" ht="20" thickBot="1">
      <c r="A30" s="18">
        <v>43507</v>
      </c>
      <c r="B30" s="19">
        <v>2180.73</v>
      </c>
      <c r="C30" s="20">
        <v>3.68</v>
      </c>
      <c r="D30" s="20">
        <v>0.17</v>
      </c>
      <c r="E30" s="28">
        <v>43507</v>
      </c>
      <c r="F30" s="21" t="s">
        <v>101</v>
      </c>
      <c r="G30" s="23">
        <v>1123.0999999999999</v>
      </c>
      <c r="I30" s="28">
        <f t="shared" si="0"/>
        <v>43507</v>
      </c>
      <c r="J30">
        <f t="shared" si="2"/>
        <v>2180.73</v>
      </c>
      <c r="K30" s="29">
        <f t="shared" si="1"/>
        <v>1123.0999999999999</v>
      </c>
    </row>
    <row r="31" spans="1:11" ht="20" thickBot="1">
      <c r="A31" s="18">
        <v>43508</v>
      </c>
      <c r="B31" s="19">
        <v>2190.4699999999998</v>
      </c>
      <c r="C31" s="20">
        <v>9.74</v>
      </c>
      <c r="D31" s="20">
        <v>0.45</v>
      </c>
      <c r="E31" s="28">
        <v>43508</v>
      </c>
      <c r="F31" s="21" t="s">
        <v>102</v>
      </c>
      <c r="G31" s="23">
        <v>1126</v>
      </c>
      <c r="I31" s="28">
        <f t="shared" si="0"/>
        <v>43508</v>
      </c>
      <c r="J31">
        <f t="shared" si="2"/>
        <v>2190.4699999999998</v>
      </c>
      <c r="K31" s="29">
        <f t="shared" si="1"/>
        <v>1126</v>
      </c>
    </row>
    <row r="32" spans="1:11" ht="20" thickBot="1">
      <c r="A32" s="18">
        <v>43509</v>
      </c>
      <c r="B32" s="19">
        <v>2201.48</v>
      </c>
      <c r="C32" s="20">
        <v>11.01</v>
      </c>
      <c r="D32" s="20">
        <v>0.5</v>
      </c>
      <c r="E32" s="28">
        <v>43509</v>
      </c>
      <c r="F32" s="21" t="s">
        <v>103</v>
      </c>
      <c r="G32" s="23">
        <v>1121.5</v>
      </c>
      <c r="I32" s="28">
        <f t="shared" si="0"/>
        <v>43509</v>
      </c>
      <c r="J32">
        <f t="shared" si="2"/>
        <v>2201.48</v>
      </c>
      <c r="K32" s="29">
        <f t="shared" si="1"/>
        <v>1121.5</v>
      </c>
    </row>
    <row r="33" spans="1:11" ht="20" thickBot="1">
      <c r="A33" s="18">
        <v>43510</v>
      </c>
      <c r="B33" s="19">
        <v>2225.85</v>
      </c>
      <c r="C33" s="20">
        <v>24.37</v>
      </c>
      <c r="D33" s="20">
        <v>1.1100000000000001</v>
      </c>
      <c r="E33" s="28">
        <v>43510</v>
      </c>
      <c r="F33" s="21" t="s">
        <v>104</v>
      </c>
      <c r="G33" s="23">
        <v>1125</v>
      </c>
      <c r="I33" s="28">
        <f t="shared" si="0"/>
        <v>43510</v>
      </c>
      <c r="J33">
        <f t="shared" si="2"/>
        <v>2225.85</v>
      </c>
      <c r="K33" s="29">
        <f t="shared" si="1"/>
        <v>1125</v>
      </c>
    </row>
    <row r="34" spans="1:11" ht="20" thickBot="1">
      <c r="A34" s="18">
        <v>43511</v>
      </c>
      <c r="B34" s="19">
        <v>2196.09</v>
      </c>
      <c r="C34" s="20">
        <v>-29.76</v>
      </c>
      <c r="D34" s="20">
        <v>-1.34</v>
      </c>
      <c r="E34" s="28">
        <v>43511</v>
      </c>
      <c r="F34" s="21" t="s">
        <v>105</v>
      </c>
      <c r="G34" s="23">
        <v>1126.5999999999999</v>
      </c>
      <c r="I34" s="28">
        <f t="shared" si="0"/>
        <v>43511</v>
      </c>
      <c r="J34">
        <f t="shared" si="2"/>
        <v>2196.09</v>
      </c>
      <c r="K34" s="29">
        <f t="shared" si="1"/>
        <v>1126.5999999999999</v>
      </c>
    </row>
    <row r="35" spans="1:11" ht="20" thickBot="1">
      <c r="A35" s="18">
        <v>43514</v>
      </c>
      <c r="B35" s="19">
        <v>2210.89</v>
      </c>
      <c r="C35" s="20">
        <v>14.8</v>
      </c>
      <c r="D35" s="20">
        <v>0.67</v>
      </c>
      <c r="E35" s="28">
        <v>43514</v>
      </c>
      <c r="F35" s="21" t="s">
        <v>106</v>
      </c>
      <c r="G35" s="23">
        <v>1126</v>
      </c>
      <c r="I35" s="28">
        <f t="shared" si="0"/>
        <v>43514</v>
      </c>
      <c r="J35">
        <f t="shared" si="2"/>
        <v>2210.89</v>
      </c>
      <c r="K35" s="29">
        <f t="shared" si="1"/>
        <v>1126</v>
      </c>
    </row>
    <row r="36" spans="1:11" ht="20" thickBot="1">
      <c r="A36" s="18">
        <v>43515</v>
      </c>
      <c r="B36" s="19">
        <v>2205.63</v>
      </c>
      <c r="C36" s="20">
        <v>-5.26</v>
      </c>
      <c r="D36" s="20">
        <v>-0.24</v>
      </c>
      <c r="E36" s="28">
        <v>43515</v>
      </c>
      <c r="F36" s="21" t="s">
        <v>107</v>
      </c>
      <c r="G36" s="23">
        <v>1126</v>
      </c>
      <c r="I36" s="28">
        <f t="shared" si="0"/>
        <v>43515</v>
      </c>
      <c r="J36">
        <f t="shared" si="2"/>
        <v>2205.63</v>
      </c>
      <c r="K36" s="29">
        <f t="shared" si="1"/>
        <v>1126</v>
      </c>
    </row>
    <row r="37" spans="1:11" ht="20" thickBot="1">
      <c r="A37" s="18">
        <v>43516</v>
      </c>
      <c r="B37" s="19">
        <v>2229.7600000000002</v>
      </c>
      <c r="C37" s="20">
        <v>24.13</v>
      </c>
      <c r="D37" s="20">
        <v>1.0900000000000001</v>
      </c>
      <c r="E37" s="28">
        <v>43516</v>
      </c>
      <c r="F37" s="21" t="s">
        <v>108</v>
      </c>
      <c r="G37" s="23">
        <v>1123</v>
      </c>
      <c r="I37" s="28">
        <f t="shared" si="0"/>
        <v>43516</v>
      </c>
      <c r="J37">
        <f t="shared" si="2"/>
        <v>2229.7600000000002</v>
      </c>
      <c r="K37" s="29">
        <f t="shared" si="1"/>
        <v>1123</v>
      </c>
    </row>
    <row r="38" spans="1:11" ht="20" thickBot="1">
      <c r="A38" s="18">
        <v>43517</v>
      </c>
      <c r="B38" s="19">
        <v>2228.66</v>
      </c>
      <c r="C38" s="20">
        <v>-1.1000000000000001</v>
      </c>
      <c r="D38" s="20">
        <v>-0.05</v>
      </c>
      <c r="E38" s="28">
        <v>43517</v>
      </c>
      <c r="F38" s="21" t="s">
        <v>109</v>
      </c>
      <c r="G38" s="23">
        <v>1122.5</v>
      </c>
      <c r="I38" s="28">
        <f t="shared" si="0"/>
        <v>43517</v>
      </c>
      <c r="J38">
        <f t="shared" si="2"/>
        <v>2228.66</v>
      </c>
      <c r="K38" s="29">
        <f t="shared" si="1"/>
        <v>1122.5</v>
      </c>
    </row>
    <row r="39" spans="1:11" ht="20" thickBot="1">
      <c r="A39" s="18">
        <v>43518</v>
      </c>
      <c r="B39" s="19">
        <v>2230.5</v>
      </c>
      <c r="C39" s="20">
        <v>1.84</v>
      </c>
      <c r="D39" s="20">
        <v>0.08</v>
      </c>
      <c r="E39" s="28">
        <v>43518</v>
      </c>
      <c r="F39" s="21" t="s">
        <v>110</v>
      </c>
      <c r="G39" s="23">
        <v>1126.4000000000001</v>
      </c>
      <c r="I39" s="28">
        <f t="shared" si="0"/>
        <v>43518</v>
      </c>
      <c r="J39">
        <f t="shared" si="2"/>
        <v>2230.5</v>
      </c>
      <c r="K39" s="29">
        <f t="shared" si="1"/>
        <v>1126.4000000000001</v>
      </c>
    </row>
    <row r="40" spans="1:11" ht="20" thickBot="1">
      <c r="A40" s="18">
        <v>43521</v>
      </c>
      <c r="B40" s="19">
        <v>2232.56</v>
      </c>
      <c r="C40" s="20">
        <v>2.06</v>
      </c>
      <c r="D40" s="20">
        <v>0.09</v>
      </c>
      <c r="E40" s="28">
        <v>43521</v>
      </c>
      <c r="F40" s="21" t="s">
        <v>111</v>
      </c>
      <c r="G40" s="23">
        <v>1122.8</v>
      </c>
      <c r="I40" s="28">
        <f t="shared" si="0"/>
        <v>43521</v>
      </c>
      <c r="J40">
        <f t="shared" si="2"/>
        <v>2232.56</v>
      </c>
      <c r="K40" s="29">
        <f t="shared" si="1"/>
        <v>1122.8</v>
      </c>
    </row>
    <row r="41" spans="1:11" ht="20" thickBot="1">
      <c r="A41" s="18">
        <v>43522</v>
      </c>
      <c r="B41" s="19">
        <v>2226.6</v>
      </c>
      <c r="C41" s="20">
        <v>-5.96</v>
      </c>
      <c r="D41" s="20">
        <v>-0.27</v>
      </c>
      <c r="E41" s="28">
        <v>43522</v>
      </c>
      <c r="F41" s="21" t="s">
        <v>112</v>
      </c>
      <c r="G41" s="23">
        <v>1117.0999999999999</v>
      </c>
      <c r="I41" s="28">
        <f t="shared" si="0"/>
        <v>43522</v>
      </c>
      <c r="J41">
        <f t="shared" si="2"/>
        <v>2226.6</v>
      </c>
      <c r="K41" s="29">
        <f t="shared" si="1"/>
        <v>1117.0999999999999</v>
      </c>
    </row>
    <row r="42" spans="1:11" ht="20" thickBot="1">
      <c r="A42" s="18">
        <v>43523</v>
      </c>
      <c r="B42" s="19">
        <v>2234.79</v>
      </c>
      <c r="C42" s="20">
        <v>8.19</v>
      </c>
      <c r="D42" s="20">
        <v>0.37</v>
      </c>
      <c r="E42" s="28">
        <v>43523</v>
      </c>
      <c r="F42" s="21" t="s">
        <v>113</v>
      </c>
      <c r="G42" s="23">
        <v>1115.5</v>
      </c>
      <c r="I42" s="28">
        <f t="shared" si="0"/>
        <v>43523</v>
      </c>
      <c r="J42">
        <f t="shared" si="2"/>
        <v>2234.79</v>
      </c>
      <c r="K42" s="29">
        <f t="shared" si="1"/>
        <v>1115.5</v>
      </c>
    </row>
    <row r="43" spans="1:11" ht="20" thickBot="1">
      <c r="A43" s="18">
        <v>43524</v>
      </c>
      <c r="B43" s="19">
        <v>2195.44</v>
      </c>
      <c r="C43" s="20">
        <v>-39.35</v>
      </c>
      <c r="D43" s="20">
        <v>-1.76</v>
      </c>
      <c r="E43" s="28">
        <v>43524</v>
      </c>
      <c r="F43" s="21" t="s">
        <v>114</v>
      </c>
      <c r="G43" s="23">
        <v>1118.5999999999999</v>
      </c>
      <c r="I43" s="28">
        <f t="shared" si="0"/>
        <v>43524</v>
      </c>
      <c r="J43">
        <f t="shared" si="2"/>
        <v>2195.44</v>
      </c>
      <c r="K43" s="29">
        <f t="shared" si="1"/>
        <v>1118.5999999999999</v>
      </c>
    </row>
    <row r="44" spans="1:11" ht="20" thickBot="1">
      <c r="A44" s="18">
        <v>43528</v>
      </c>
      <c r="B44" s="19">
        <v>2190.66</v>
      </c>
      <c r="C44" s="20">
        <v>-4.78</v>
      </c>
      <c r="D44" s="20">
        <v>-0.22</v>
      </c>
      <c r="E44" s="28">
        <v>43528</v>
      </c>
      <c r="F44" s="21" t="s">
        <v>115</v>
      </c>
      <c r="G44" s="23">
        <v>1126</v>
      </c>
      <c r="I44" s="28">
        <f t="shared" si="0"/>
        <v>43528</v>
      </c>
      <c r="J44">
        <f t="shared" si="2"/>
        <v>2190.66</v>
      </c>
      <c r="K44" s="29">
        <f t="shared" si="1"/>
        <v>1126</v>
      </c>
    </row>
    <row r="45" spans="1:11" ht="20" thickBot="1">
      <c r="A45" s="18">
        <v>43529</v>
      </c>
      <c r="B45" s="19">
        <v>2179.23</v>
      </c>
      <c r="C45" s="20">
        <v>-11.43</v>
      </c>
      <c r="D45" s="20">
        <v>-0.52</v>
      </c>
      <c r="E45" s="28">
        <v>43529</v>
      </c>
      <c r="F45" s="21" t="s">
        <v>116</v>
      </c>
      <c r="G45" s="23">
        <v>1126.4000000000001</v>
      </c>
      <c r="I45" s="28">
        <f t="shared" si="0"/>
        <v>43529</v>
      </c>
      <c r="J45">
        <f t="shared" si="2"/>
        <v>2179.23</v>
      </c>
      <c r="K45" s="29">
        <f t="shared" si="1"/>
        <v>1126.4000000000001</v>
      </c>
    </row>
    <row r="46" spans="1:11" ht="20" thickBot="1">
      <c r="A46" s="18">
        <v>43530</v>
      </c>
      <c r="B46" s="19">
        <v>2175.6</v>
      </c>
      <c r="C46" s="20">
        <v>-3.63</v>
      </c>
      <c r="D46" s="20">
        <v>-0.17</v>
      </c>
      <c r="E46" s="28">
        <v>43530</v>
      </c>
      <c r="F46" s="21" t="s">
        <v>117</v>
      </c>
      <c r="G46" s="23">
        <v>1125.5</v>
      </c>
      <c r="I46" s="28">
        <f t="shared" si="0"/>
        <v>43530</v>
      </c>
      <c r="J46">
        <f t="shared" si="2"/>
        <v>2175.6</v>
      </c>
      <c r="K46" s="29">
        <f t="shared" si="1"/>
        <v>1125.5</v>
      </c>
    </row>
    <row r="47" spans="1:11" ht="20" thickBot="1">
      <c r="A47" s="18">
        <v>43531</v>
      </c>
      <c r="B47" s="19">
        <v>2165.79</v>
      </c>
      <c r="C47" s="20">
        <v>-9.81</v>
      </c>
      <c r="D47" s="20">
        <v>-0.45</v>
      </c>
      <c r="E47" s="28">
        <v>43531</v>
      </c>
      <c r="F47" s="21" t="s">
        <v>118</v>
      </c>
      <c r="G47" s="23">
        <v>1128.5</v>
      </c>
      <c r="I47" s="28">
        <f t="shared" si="0"/>
        <v>43531</v>
      </c>
      <c r="J47">
        <f t="shared" si="2"/>
        <v>2165.79</v>
      </c>
      <c r="K47" s="29">
        <f t="shared" si="1"/>
        <v>1128.5</v>
      </c>
    </row>
    <row r="48" spans="1:11" ht="20" thickBot="1">
      <c r="A48" s="18">
        <v>43532</v>
      </c>
      <c r="B48" s="19">
        <v>2137.44</v>
      </c>
      <c r="C48" s="20">
        <v>-28.35</v>
      </c>
      <c r="D48" s="20">
        <v>-1.31</v>
      </c>
      <c r="E48" s="28">
        <v>43532</v>
      </c>
      <c r="F48" s="21" t="s">
        <v>119</v>
      </c>
      <c r="G48" s="23">
        <v>1134</v>
      </c>
      <c r="I48" s="28">
        <f t="shared" si="0"/>
        <v>43532</v>
      </c>
      <c r="J48">
        <f t="shared" si="2"/>
        <v>2137.44</v>
      </c>
      <c r="K48" s="29">
        <f t="shared" si="1"/>
        <v>1134</v>
      </c>
    </row>
    <row r="49" spans="1:11" ht="20" thickBot="1">
      <c r="A49" s="18">
        <v>43535</v>
      </c>
      <c r="B49" s="19">
        <v>2138.1</v>
      </c>
      <c r="C49" s="20">
        <v>0.66</v>
      </c>
      <c r="D49" s="20">
        <v>0.03</v>
      </c>
      <c r="E49" s="28">
        <v>43535</v>
      </c>
      <c r="F49" s="21" t="s">
        <v>120</v>
      </c>
      <c r="G49" s="23">
        <v>1134</v>
      </c>
      <c r="I49" s="28">
        <f t="shared" si="0"/>
        <v>43535</v>
      </c>
      <c r="J49">
        <f t="shared" si="2"/>
        <v>2138.1</v>
      </c>
      <c r="K49" s="29">
        <f t="shared" si="1"/>
        <v>1134</v>
      </c>
    </row>
    <row r="50" spans="1:11" ht="20" thickBot="1">
      <c r="A50" s="18">
        <v>43536</v>
      </c>
      <c r="B50" s="19">
        <v>2157.1799999999998</v>
      </c>
      <c r="C50" s="20">
        <v>19.079999999999998</v>
      </c>
      <c r="D50" s="20">
        <v>0.89</v>
      </c>
      <c r="E50" s="28">
        <v>43536</v>
      </c>
      <c r="F50" s="21" t="s">
        <v>121</v>
      </c>
      <c r="G50" s="23">
        <v>1131.3</v>
      </c>
      <c r="I50" s="28">
        <f t="shared" si="0"/>
        <v>43536</v>
      </c>
      <c r="J50">
        <f t="shared" si="2"/>
        <v>2157.1799999999998</v>
      </c>
      <c r="K50" s="29">
        <f t="shared" si="1"/>
        <v>1131.3</v>
      </c>
    </row>
    <row r="51" spans="1:11" ht="20" thickBot="1">
      <c r="A51" s="18">
        <v>43537</v>
      </c>
      <c r="B51" s="19">
        <v>2148.41</v>
      </c>
      <c r="C51" s="20">
        <v>-8.77</v>
      </c>
      <c r="D51" s="20">
        <v>-0.41</v>
      </c>
      <c r="E51" s="28">
        <v>43537</v>
      </c>
      <c r="F51" s="21" t="s">
        <v>122</v>
      </c>
      <c r="G51" s="23">
        <v>1129</v>
      </c>
      <c r="I51" s="28">
        <f t="shared" si="0"/>
        <v>43537</v>
      </c>
      <c r="J51">
        <f t="shared" si="2"/>
        <v>2148.41</v>
      </c>
      <c r="K51" s="29">
        <f t="shared" si="1"/>
        <v>1129</v>
      </c>
    </row>
    <row r="52" spans="1:11" ht="20" thickBot="1">
      <c r="A52" s="18">
        <v>43538</v>
      </c>
      <c r="B52" s="19">
        <v>2155.6799999999998</v>
      </c>
      <c r="C52" s="20">
        <v>7.27</v>
      </c>
      <c r="D52" s="20">
        <v>0.34</v>
      </c>
      <c r="E52" s="28">
        <v>43538</v>
      </c>
      <c r="F52" s="21" t="s">
        <v>123</v>
      </c>
      <c r="G52" s="23">
        <v>1131.0999999999999</v>
      </c>
      <c r="I52" s="28">
        <f t="shared" si="0"/>
        <v>43538</v>
      </c>
      <c r="J52">
        <f t="shared" si="2"/>
        <v>2155.6799999999998</v>
      </c>
      <c r="K52" s="29">
        <f t="shared" si="1"/>
        <v>1131.0999999999999</v>
      </c>
    </row>
    <row r="53" spans="1:11" ht="20" thickBot="1">
      <c r="A53" s="18">
        <v>43539</v>
      </c>
      <c r="B53" s="19">
        <v>2176.11</v>
      </c>
      <c r="C53" s="20">
        <v>20.43</v>
      </c>
      <c r="D53" s="20">
        <v>0.95</v>
      </c>
      <c r="E53" s="28">
        <v>43539</v>
      </c>
      <c r="F53" s="21" t="s">
        <v>124</v>
      </c>
      <c r="G53" s="23">
        <v>1136.0999999999999</v>
      </c>
      <c r="I53" s="28">
        <f t="shared" si="0"/>
        <v>43539</v>
      </c>
      <c r="J53">
        <f t="shared" si="2"/>
        <v>2176.11</v>
      </c>
      <c r="K53" s="29">
        <f t="shared" si="1"/>
        <v>1136.0999999999999</v>
      </c>
    </row>
    <row r="54" spans="1:11" ht="20" thickBot="1">
      <c r="A54" s="18">
        <v>43542</v>
      </c>
      <c r="B54" s="19">
        <v>2179.4899999999998</v>
      </c>
      <c r="C54" s="20">
        <v>3.38</v>
      </c>
      <c r="D54" s="20">
        <v>0.16</v>
      </c>
      <c r="E54" s="28">
        <v>43542</v>
      </c>
      <c r="F54" s="21" t="s">
        <v>125</v>
      </c>
      <c r="G54" s="23">
        <v>1136</v>
      </c>
      <c r="I54" s="28">
        <f t="shared" si="0"/>
        <v>43542</v>
      </c>
      <c r="J54">
        <f t="shared" si="2"/>
        <v>2179.4899999999998</v>
      </c>
      <c r="K54" s="29">
        <f t="shared" si="1"/>
        <v>1136</v>
      </c>
    </row>
    <row r="55" spans="1:11" ht="20" thickBot="1">
      <c r="A55" s="18">
        <v>43543</v>
      </c>
      <c r="B55" s="19">
        <v>2177.62</v>
      </c>
      <c r="C55" s="20">
        <v>-1.87</v>
      </c>
      <c r="D55" s="20">
        <v>-0.09</v>
      </c>
      <c r="E55" s="28">
        <v>43543</v>
      </c>
      <c r="F55" s="21" t="s">
        <v>126</v>
      </c>
      <c r="G55" s="23">
        <v>1131.5</v>
      </c>
      <c r="I55" s="28">
        <f t="shared" si="0"/>
        <v>43543</v>
      </c>
      <c r="J55">
        <f t="shared" si="2"/>
        <v>2177.62</v>
      </c>
      <c r="K55" s="29">
        <f t="shared" si="1"/>
        <v>1131.5</v>
      </c>
    </row>
    <row r="56" spans="1:11" ht="20" thickBot="1">
      <c r="A56" s="18">
        <v>43544</v>
      </c>
      <c r="B56" s="19">
        <v>2177.1</v>
      </c>
      <c r="C56" s="20">
        <v>-0.52</v>
      </c>
      <c r="D56" s="20">
        <v>-0.02</v>
      </c>
      <c r="E56" s="28">
        <v>43544</v>
      </c>
      <c r="F56" s="21" t="s">
        <v>127</v>
      </c>
      <c r="G56" s="23">
        <v>1131</v>
      </c>
      <c r="I56" s="28">
        <f t="shared" si="0"/>
        <v>43544</v>
      </c>
      <c r="J56">
        <f t="shared" si="2"/>
        <v>2177.1</v>
      </c>
      <c r="K56" s="29">
        <f t="shared" si="1"/>
        <v>1131</v>
      </c>
    </row>
    <row r="57" spans="1:11" ht="20" thickBot="1">
      <c r="A57" s="18">
        <v>43545</v>
      </c>
      <c r="B57" s="19">
        <v>2184.88</v>
      </c>
      <c r="C57" s="20">
        <v>7.78</v>
      </c>
      <c r="D57" s="20">
        <v>0.36</v>
      </c>
      <c r="E57" s="28">
        <v>43545</v>
      </c>
      <c r="F57" s="21" t="s">
        <v>128</v>
      </c>
      <c r="G57" s="23">
        <v>1125.8</v>
      </c>
      <c r="I57" s="28">
        <f t="shared" si="0"/>
        <v>43545</v>
      </c>
      <c r="J57">
        <f t="shared" si="2"/>
        <v>2184.88</v>
      </c>
      <c r="K57" s="29">
        <f t="shared" si="1"/>
        <v>1125.8</v>
      </c>
    </row>
    <row r="58" spans="1:11" ht="20" thickBot="1">
      <c r="A58" s="18">
        <v>43546</v>
      </c>
      <c r="B58" s="19">
        <v>2186.9499999999998</v>
      </c>
      <c r="C58" s="20">
        <v>2.0699999999999998</v>
      </c>
      <c r="D58" s="20">
        <v>0.09</v>
      </c>
      <c r="E58" s="28">
        <v>43546</v>
      </c>
      <c r="F58" s="21" t="s">
        <v>129</v>
      </c>
      <c r="G58" s="23">
        <v>1129</v>
      </c>
      <c r="I58" s="28">
        <f t="shared" si="0"/>
        <v>43546</v>
      </c>
      <c r="J58">
        <f t="shared" si="2"/>
        <v>2186.9499999999998</v>
      </c>
      <c r="K58" s="29">
        <f t="shared" si="1"/>
        <v>1129</v>
      </c>
    </row>
    <row r="59" spans="1:11" ht="20" thickBot="1">
      <c r="A59" s="18">
        <v>43549</v>
      </c>
      <c r="B59" s="19">
        <v>2144.86</v>
      </c>
      <c r="C59" s="20">
        <v>-42.09</v>
      </c>
      <c r="D59" s="20">
        <v>-1.92</v>
      </c>
      <c r="E59" s="28">
        <v>43549</v>
      </c>
      <c r="F59" s="21" t="s">
        <v>130</v>
      </c>
      <c r="G59" s="23">
        <v>1135.5</v>
      </c>
      <c r="I59" s="28">
        <f t="shared" si="0"/>
        <v>43549</v>
      </c>
      <c r="J59">
        <f t="shared" si="2"/>
        <v>2144.86</v>
      </c>
      <c r="K59" s="29">
        <f t="shared" si="1"/>
        <v>1135.5</v>
      </c>
    </row>
    <row r="60" spans="1:11" ht="20" thickBot="1">
      <c r="A60" s="18">
        <v>43550</v>
      </c>
      <c r="B60" s="19">
        <v>2148.8000000000002</v>
      </c>
      <c r="C60" s="20">
        <v>3.94</v>
      </c>
      <c r="D60" s="20">
        <v>0.18</v>
      </c>
      <c r="E60" s="28">
        <v>43550</v>
      </c>
      <c r="F60" s="21" t="s">
        <v>131</v>
      </c>
      <c r="G60" s="23">
        <v>1132.0999999999999</v>
      </c>
      <c r="I60" s="28">
        <f t="shared" si="0"/>
        <v>43550</v>
      </c>
      <c r="J60">
        <f t="shared" si="2"/>
        <v>2148.8000000000002</v>
      </c>
      <c r="K60" s="29">
        <f t="shared" si="1"/>
        <v>1132.0999999999999</v>
      </c>
    </row>
    <row r="61" spans="1:11" ht="20" thickBot="1">
      <c r="A61" s="18">
        <v>43551</v>
      </c>
      <c r="B61" s="19">
        <v>2145.62</v>
      </c>
      <c r="C61" s="20">
        <v>-3.18</v>
      </c>
      <c r="D61" s="20">
        <v>-0.15</v>
      </c>
      <c r="E61" s="28">
        <v>43551</v>
      </c>
      <c r="F61" s="21" t="s">
        <v>132</v>
      </c>
      <c r="G61" s="23">
        <v>1134.5</v>
      </c>
      <c r="I61" s="28">
        <f t="shared" si="0"/>
        <v>43551</v>
      </c>
      <c r="J61">
        <f t="shared" si="2"/>
        <v>2145.62</v>
      </c>
      <c r="K61" s="29">
        <f t="shared" si="1"/>
        <v>1134.5</v>
      </c>
    </row>
    <row r="62" spans="1:11" ht="20" thickBot="1">
      <c r="A62" s="18">
        <v>43552</v>
      </c>
      <c r="B62" s="19">
        <v>2128.1</v>
      </c>
      <c r="C62" s="20">
        <v>-17.52</v>
      </c>
      <c r="D62" s="20">
        <v>-0.82</v>
      </c>
      <c r="E62" s="28">
        <v>43552</v>
      </c>
      <c r="F62" s="21" t="s">
        <v>133</v>
      </c>
      <c r="G62" s="23">
        <v>1139</v>
      </c>
      <c r="I62" s="28">
        <f t="shared" si="0"/>
        <v>43552</v>
      </c>
      <c r="J62">
        <f t="shared" si="2"/>
        <v>2128.1</v>
      </c>
      <c r="K62" s="29">
        <f t="shared" si="1"/>
        <v>1139</v>
      </c>
    </row>
    <row r="63" spans="1:11" ht="20" thickBot="1">
      <c r="A63" s="18">
        <v>43553</v>
      </c>
      <c r="B63" s="19">
        <v>2140.67</v>
      </c>
      <c r="C63" s="20">
        <v>12.57</v>
      </c>
      <c r="D63" s="20">
        <v>0.59</v>
      </c>
      <c r="E63" s="28">
        <v>43553</v>
      </c>
      <c r="F63" s="21" t="s">
        <v>134</v>
      </c>
      <c r="G63" s="23">
        <v>1137.0999999999999</v>
      </c>
      <c r="I63" s="28">
        <f t="shared" si="0"/>
        <v>43553</v>
      </c>
      <c r="J63">
        <f t="shared" si="2"/>
        <v>2140.67</v>
      </c>
      <c r="K63" s="29">
        <f t="shared" si="1"/>
        <v>1137.0999999999999</v>
      </c>
    </row>
    <row r="64" spans="1:11" ht="20" thickBot="1">
      <c r="A64" s="18">
        <v>43556</v>
      </c>
      <c r="B64" s="19">
        <v>2168.2800000000002</v>
      </c>
      <c r="C64" s="20">
        <v>27.61</v>
      </c>
      <c r="D64" s="20">
        <v>1.29</v>
      </c>
      <c r="E64" s="28">
        <v>43556</v>
      </c>
      <c r="F64" s="21" t="s">
        <v>135</v>
      </c>
      <c r="G64" s="23">
        <v>1134.8</v>
      </c>
      <c r="I64" s="28">
        <f t="shared" si="0"/>
        <v>43556</v>
      </c>
      <c r="J64">
        <f t="shared" si="2"/>
        <v>2168.2800000000002</v>
      </c>
      <c r="K64" s="29">
        <f t="shared" si="1"/>
        <v>1134.8</v>
      </c>
    </row>
    <row r="65" spans="1:11" ht="20" thickBot="1">
      <c r="A65" s="18">
        <v>43557</v>
      </c>
      <c r="B65" s="19">
        <v>2177.1799999999998</v>
      </c>
      <c r="C65" s="20">
        <v>8.9</v>
      </c>
      <c r="D65" s="20">
        <v>0.41</v>
      </c>
      <c r="E65" s="28">
        <v>43557</v>
      </c>
      <c r="F65" s="21" t="s">
        <v>136</v>
      </c>
      <c r="G65" s="23">
        <v>1133.3</v>
      </c>
      <c r="I65" s="28">
        <f t="shared" si="0"/>
        <v>43557</v>
      </c>
      <c r="J65">
        <f t="shared" si="2"/>
        <v>2177.1799999999998</v>
      </c>
      <c r="K65" s="29">
        <f t="shared" si="1"/>
        <v>1133.3</v>
      </c>
    </row>
    <row r="66" spans="1:11" ht="20" thickBot="1">
      <c r="A66" s="18">
        <v>43558</v>
      </c>
      <c r="B66" s="19">
        <v>2203.27</v>
      </c>
      <c r="C66" s="20">
        <v>26.09</v>
      </c>
      <c r="D66" s="20">
        <v>1.2</v>
      </c>
      <c r="E66" s="28">
        <v>43558</v>
      </c>
      <c r="F66" s="21" t="s">
        <v>137</v>
      </c>
      <c r="G66" s="23">
        <v>1137.5</v>
      </c>
      <c r="I66" s="28">
        <f t="shared" si="0"/>
        <v>43558</v>
      </c>
      <c r="J66">
        <f t="shared" si="2"/>
        <v>2203.27</v>
      </c>
      <c r="K66" s="29">
        <f t="shared" si="1"/>
        <v>1137.5</v>
      </c>
    </row>
    <row r="67" spans="1:11" ht="20" thickBot="1">
      <c r="A67" s="18">
        <v>43559</v>
      </c>
      <c r="B67" s="19">
        <v>2206.5300000000002</v>
      </c>
      <c r="C67" s="20">
        <v>3.26</v>
      </c>
      <c r="D67" s="20">
        <v>0.15</v>
      </c>
      <c r="E67" s="28">
        <v>43559</v>
      </c>
      <c r="F67" s="21" t="s">
        <v>138</v>
      </c>
      <c r="G67" s="23">
        <v>1135</v>
      </c>
      <c r="I67" s="28">
        <f t="shared" si="0"/>
        <v>43559</v>
      </c>
      <c r="J67">
        <f t="shared" si="2"/>
        <v>2206.5300000000002</v>
      </c>
      <c r="K67" s="29">
        <f t="shared" si="1"/>
        <v>1135</v>
      </c>
    </row>
    <row r="68" spans="1:11" ht="20" thickBot="1">
      <c r="A68" s="18">
        <v>43560</v>
      </c>
      <c r="B68" s="19">
        <v>2209.61</v>
      </c>
      <c r="C68" s="20">
        <v>3.08</v>
      </c>
      <c r="D68" s="20">
        <v>0.14000000000000001</v>
      </c>
      <c r="E68" s="28">
        <v>43560</v>
      </c>
      <c r="F68" s="21" t="s">
        <v>139</v>
      </c>
      <c r="G68" s="23">
        <v>1137</v>
      </c>
      <c r="I68" s="28">
        <f t="shared" si="0"/>
        <v>43560</v>
      </c>
      <c r="J68">
        <f t="shared" ref="J68" si="3">B68</f>
        <v>2209.61</v>
      </c>
      <c r="K68" s="29">
        <f t="shared" si="1"/>
        <v>1137</v>
      </c>
    </row>
  </sheetData>
  <sortState xmlns:xlrd2="http://schemas.microsoft.com/office/spreadsheetml/2017/richdata2" ref="A8:D68">
    <sortCondition ref="A8:A68"/>
  </sortState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5F55-D435-124F-97C7-54071B0AA988}">
  <dimension ref="A1"/>
  <sheetViews>
    <sheetView workbookViewId="0">
      <selection activeCell="M10" sqref="M10"/>
    </sheetView>
  </sheetViews>
  <sheetFormatPr baseColWidth="10" defaultRowHeight="18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A5D-7001-B440-836A-2834C9406FC0}">
  <dimension ref="B2:I18"/>
  <sheetViews>
    <sheetView workbookViewId="0">
      <selection activeCell="L16" sqref="L16"/>
    </sheetView>
  </sheetViews>
  <sheetFormatPr baseColWidth="10" defaultRowHeight="18"/>
  <cols>
    <col min="5" max="5" width="20.7109375" bestFit="1" customWidth="1"/>
  </cols>
  <sheetData>
    <row r="2" spans="2:9">
      <c r="B2" t="s">
        <v>23</v>
      </c>
      <c r="E2" t="s">
        <v>26</v>
      </c>
    </row>
    <row r="3" spans="2:9">
      <c r="B3" s="1" t="s">
        <v>14</v>
      </c>
      <c r="C3" s="5">
        <v>406.33333536833254</v>
      </c>
      <c r="F3" s="1" t="s">
        <v>1</v>
      </c>
      <c r="G3" s="1" t="s">
        <v>2</v>
      </c>
      <c r="H3" s="1" t="s">
        <v>24</v>
      </c>
      <c r="I3" s="1" t="s">
        <v>3</v>
      </c>
    </row>
    <row r="4" spans="2:9">
      <c r="B4" t="s">
        <v>15</v>
      </c>
      <c r="C4" s="5">
        <v>10000</v>
      </c>
      <c r="E4" t="s">
        <v>6</v>
      </c>
      <c r="F4">
        <v>5</v>
      </c>
      <c r="G4">
        <v>20</v>
      </c>
      <c r="H4">
        <v>10</v>
      </c>
      <c r="I4">
        <v>1500</v>
      </c>
    </row>
    <row r="5" spans="2:9">
      <c r="B5" t="s">
        <v>21</v>
      </c>
      <c r="C5" s="5">
        <f>C3*C4</f>
        <v>4063333.3536833255</v>
      </c>
      <c r="E5" t="s">
        <v>5</v>
      </c>
      <c r="F5">
        <v>10</v>
      </c>
      <c r="G5">
        <v>15</v>
      </c>
      <c r="H5">
        <v>12</v>
      </c>
      <c r="I5">
        <v>1200</v>
      </c>
    </row>
    <row r="6" spans="2:9">
      <c r="C6" s="5"/>
      <c r="E6" t="s">
        <v>4</v>
      </c>
      <c r="F6" s="5">
        <v>45</v>
      </c>
      <c r="G6" s="5">
        <v>80</v>
      </c>
      <c r="H6" s="5">
        <v>60</v>
      </c>
    </row>
    <row r="7" spans="2:9">
      <c r="B7" t="s">
        <v>18</v>
      </c>
      <c r="C7" s="5">
        <v>300</v>
      </c>
    </row>
    <row r="8" spans="2:9">
      <c r="B8" t="s">
        <v>19</v>
      </c>
      <c r="C8" s="5">
        <v>250000</v>
      </c>
      <c r="E8" t="s">
        <v>7</v>
      </c>
      <c r="F8">
        <v>0</v>
      </c>
    </row>
    <row r="9" spans="2:9">
      <c r="B9" t="s">
        <v>20</v>
      </c>
      <c r="C9" s="5">
        <f>C4*C7+C8</f>
        <v>3250000</v>
      </c>
      <c r="E9" t="s">
        <v>8</v>
      </c>
      <c r="F9">
        <v>67</v>
      </c>
    </row>
    <row r="10" spans="2:9">
      <c r="C10" s="5"/>
      <c r="E10" t="s">
        <v>25</v>
      </c>
      <c r="F10">
        <v>16</v>
      </c>
    </row>
    <row r="11" spans="2:9">
      <c r="B11" t="s">
        <v>16</v>
      </c>
      <c r="C11" s="5">
        <f>C5-C9</f>
        <v>813333.35368332546</v>
      </c>
    </row>
    <row r="12" spans="2:9">
      <c r="B12" t="s">
        <v>17</v>
      </c>
      <c r="C12" s="2">
        <f>C11/C5</f>
        <v>0.20016407291468125</v>
      </c>
      <c r="E12" t="s">
        <v>9</v>
      </c>
      <c r="F12">
        <f>F8*F4+F9*G4+H4*F10</f>
        <v>1500</v>
      </c>
    </row>
    <row r="13" spans="2:9">
      <c r="E13" t="s">
        <v>10</v>
      </c>
      <c r="F13">
        <f>F8*F5+F9*G5+H5*F10</f>
        <v>1197</v>
      </c>
    </row>
    <row r="15" spans="2:9">
      <c r="E15" t="s">
        <v>11</v>
      </c>
      <c r="F15" s="6">
        <f>F6*F8+G6*F9+F10*H6</f>
        <v>6320</v>
      </c>
    </row>
    <row r="17" spans="2:6">
      <c r="B17" t="s">
        <v>0</v>
      </c>
      <c r="F17" t="s">
        <v>12</v>
      </c>
    </row>
    <row r="18" spans="2:6">
      <c r="B18" s="4" t="s">
        <v>22</v>
      </c>
      <c r="F18" t="s">
        <v>13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605B-CCB8-5542-B3DA-DB1BD542F7D0}">
  <dimension ref="B1:L25"/>
  <sheetViews>
    <sheetView zoomScale="99" workbookViewId="0">
      <selection activeCell="G14" sqref="G14"/>
    </sheetView>
  </sheetViews>
  <sheetFormatPr baseColWidth="10" defaultRowHeight="18"/>
  <cols>
    <col min="3" max="3" width="10.7109375" style="1"/>
    <col min="12" max="12" width="10.7109375" style="1"/>
  </cols>
  <sheetData>
    <row r="1" spans="2:12" s="7" customFormat="1">
      <c r="C1" s="8"/>
      <c r="J1" s="8"/>
      <c r="L1" s="8"/>
    </row>
    <row r="2" spans="2:12">
      <c r="B2" t="s">
        <v>30</v>
      </c>
      <c r="C2" t="s">
        <v>31</v>
      </c>
      <c r="F2" t="s">
        <v>38</v>
      </c>
      <c r="G2" t="s">
        <v>39</v>
      </c>
    </row>
    <row r="3" spans="2:12">
      <c r="C3" t="s">
        <v>36</v>
      </c>
      <c r="F3" t="s">
        <v>40</v>
      </c>
      <c r="G3" t="s">
        <v>41</v>
      </c>
    </row>
    <row r="4" spans="2:12">
      <c r="C4" t="s">
        <v>37</v>
      </c>
      <c r="G4" t="s">
        <v>42</v>
      </c>
    </row>
    <row r="5" spans="2:12">
      <c r="G5" t="s">
        <v>43</v>
      </c>
    </row>
    <row r="7" spans="2:12">
      <c r="B7" s="7" t="s">
        <v>27</v>
      </c>
      <c r="F7" s="7" t="s">
        <v>28</v>
      </c>
    </row>
    <row r="8" spans="2:12">
      <c r="B8" t="s">
        <v>32</v>
      </c>
      <c r="G8" t="s">
        <v>44</v>
      </c>
    </row>
    <row r="9" spans="2:12">
      <c r="B9" t="s">
        <v>33</v>
      </c>
      <c r="D9" s="9">
        <f>_xlfn.BINOM.DIST(0,20,0.2,0)</f>
        <v>1.1529215046068471E-2</v>
      </c>
      <c r="E9" s="9"/>
      <c r="G9">
        <f>_xlfn.NORM.DIST(11,14,2,1)</f>
        <v>6.6807201268858057E-2</v>
      </c>
      <c r="H9" s="10" t="s">
        <v>45</v>
      </c>
    </row>
    <row r="10" spans="2:12">
      <c r="B10" t="s">
        <v>34</v>
      </c>
      <c r="D10">
        <f>1-_xlfn.BINOM.DIST(7,20,0.2,1)</f>
        <v>3.21426630808751E-2</v>
      </c>
      <c r="H10" s="10"/>
    </row>
    <row r="11" spans="2:12">
      <c r="B11" t="s">
        <v>35</v>
      </c>
      <c r="D11">
        <f>_xlfn.BINOM.DIST(6,20,0.2,1)-_xlfn.BINOM.DIST(3,20,0.2,1)</f>
        <v>0.50185862447603125</v>
      </c>
      <c r="F11" s="7" t="s">
        <v>29</v>
      </c>
    </row>
    <row r="12" spans="2:12">
      <c r="G12">
        <f>_xlfn.NORM.DIST(80, 90, 20, 1)</f>
        <v>0.30853753872598688</v>
      </c>
      <c r="H12" s="10" t="s">
        <v>46</v>
      </c>
    </row>
    <row r="13" spans="2:12">
      <c r="G13">
        <f>_xlfn.NORM.INV(0.05, 80, 20)</f>
        <v>47.102927460970548</v>
      </c>
      <c r="H13" s="10" t="s">
        <v>47</v>
      </c>
    </row>
    <row r="20" spans="7:12">
      <c r="K20" s="3"/>
    </row>
    <row r="21" spans="7:12">
      <c r="L21" s="4"/>
    </row>
    <row r="25" spans="7:12">
      <c r="G25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0512-E1BA-1641-8CBD-976B68E0649C}">
  <dimension ref="A1:N103"/>
  <sheetViews>
    <sheetView workbookViewId="0">
      <selection activeCell="O7" sqref="O7"/>
    </sheetView>
  </sheetViews>
  <sheetFormatPr baseColWidth="10" defaultRowHeight="18"/>
  <sheetData>
    <row r="1" spans="1:14">
      <c r="A1" t="s">
        <v>48</v>
      </c>
    </row>
    <row r="2" spans="1:14" ht="19" thickBot="1">
      <c r="A2" t="s">
        <v>49</v>
      </c>
    </row>
    <row r="3" spans="1:14">
      <c r="A3" t="s">
        <v>50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51</v>
      </c>
      <c r="M3" s="13" t="s">
        <v>52</v>
      </c>
      <c r="N3" s="13" t="s">
        <v>54</v>
      </c>
    </row>
    <row r="4" spans="1:14">
      <c r="A4">
        <v>1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f>SUM(B4:K4)</f>
        <v>6</v>
      </c>
      <c r="M4" s="11">
        <v>1</v>
      </c>
      <c r="N4" s="11">
        <v>2</v>
      </c>
    </row>
    <row r="5" spans="1:14">
      <c r="A5">
        <v>2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f t="shared" ref="L5:L68" si="0">SUM(B5:K5)</f>
        <v>7</v>
      </c>
      <c r="M5" s="11">
        <v>1.8</v>
      </c>
      <c r="N5" s="11">
        <v>0</v>
      </c>
    </row>
    <row r="6" spans="1:14">
      <c r="A6">
        <v>3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f t="shared" si="0"/>
        <v>8</v>
      </c>
      <c r="M6" s="11">
        <v>2.6</v>
      </c>
      <c r="N6" s="11">
        <v>4</v>
      </c>
    </row>
    <row r="7" spans="1:14">
      <c r="A7">
        <v>4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f t="shared" si="0"/>
        <v>6</v>
      </c>
      <c r="M7" s="11">
        <v>3.4000000000000004</v>
      </c>
      <c r="N7" s="11">
        <v>11</v>
      </c>
    </row>
    <row r="8" spans="1:14">
      <c r="A8">
        <v>5</v>
      </c>
      <c r="B8">
        <v>1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f t="shared" si="0"/>
        <v>5</v>
      </c>
      <c r="M8" s="11">
        <v>4.2</v>
      </c>
      <c r="N8" s="11">
        <v>14</v>
      </c>
    </row>
    <row r="9" spans="1:14">
      <c r="A9">
        <v>6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f t="shared" si="0"/>
        <v>5</v>
      </c>
      <c r="M9" s="11">
        <v>5</v>
      </c>
      <c r="N9" s="11">
        <v>24</v>
      </c>
    </row>
    <row r="10" spans="1:14">
      <c r="A10">
        <v>7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f t="shared" si="0"/>
        <v>5</v>
      </c>
      <c r="M10" s="11">
        <v>5.8000000000000007</v>
      </c>
      <c r="N10" s="11">
        <v>0</v>
      </c>
    </row>
    <row r="11" spans="1:14">
      <c r="A11">
        <v>8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f t="shared" si="0"/>
        <v>6</v>
      </c>
      <c r="M11" s="11">
        <v>6.6000000000000005</v>
      </c>
      <c r="N11" s="11">
        <v>21</v>
      </c>
    </row>
    <row r="12" spans="1:14">
      <c r="A12">
        <v>9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f t="shared" si="0"/>
        <v>3</v>
      </c>
      <c r="M12" s="11">
        <v>7.4</v>
      </c>
      <c r="N12" s="11">
        <v>14</v>
      </c>
    </row>
    <row r="13" spans="1:14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f t="shared" si="0"/>
        <v>7</v>
      </c>
      <c r="M13" s="11">
        <v>8.1999999999999993</v>
      </c>
      <c r="N13" s="11">
        <v>9</v>
      </c>
    </row>
    <row r="14" spans="1:14" ht="19" thickBot="1">
      <c r="A14">
        <v>11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f t="shared" si="0"/>
        <v>3</v>
      </c>
      <c r="M14" s="12" t="s">
        <v>53</v>
      </c>
      <c r="N14" s="12">
        <v>1</v>
      </c>
    </row>
    <row r="15" spans="1:14">
      <c r="A15">
        <v>12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f t="shared" si="0"/>
        <v>7</v>
      </c>
    </row>
    <row r="16" spans="1:14">
      <c r="A16">
        <v>13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f t="shared" si="0"/>
        <v>6</v>
      </c>
    </row>
    <row r="17" spans="1:12">
      <c r="A17">
        <v>14</v>
      </c>
      <c r="B17">
        <v>1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7</v>
      </c>
    </row>
    <row r="18" spans="1:12">
      <c r="A18">
        <v>15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f t="shared" si="0"/>
        <v>5</v>
      </c>
    </row>
    <row r="19" spans="1:12">
      <c r="A19">
        <v>16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f t="shared" si="0"/>
        <v>3</v>
      </c>
    </row>
    <row r="20" spans="1:12">
      <c r="A20">
        <v>17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f t="shared" si="0"/>
        <v>4</v>
      </c>
    </row>
    <row r="21" spans="1:12">
      <c r="A21">
        <v>18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>
        <f t="shared" si="0"/>
        <v>5</v>
      </c>
    </row>
    <row r="22" spans="1:12">
      <c r="A22">
        <v>19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f t="shared" si="0"/>
        <v>4</v>
      </c>
    </row>
    <row r="23" spans="1:12">
      <c r="A23">
        <v>20</v>
      </c>
      <c r="B23">
        <v>0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f t="shared" si="0"/>
        <v>6</v>
      </c>
    </row>
    <row r="24" spans="1:12">
      <c r="A24">
        <v>21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f t="shared" si="0"/>
        <v>6</v>
      </c>
    </row>
    <row r="25" spans="1:12">
      <c r="A25">
        <v>22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1</v>
      </c>
    </row>
    <row r="26" spans="1:12">
      <c r="A26">
        <v>23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f t="shared" si="0"/>
        <v>6</v>
      </c>
    </row>
    <row r="27" spans="1:12">
      <c r="A27">
        <v>24</v>
      </c>
      <c r="B27">
        <v>1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1</v>
      </c>
      <c r="L27">
        <f t="shared" si="0"/>
        <v>6</v>
      </c>
    </row>
    <row r="28" spans="1:12">
      <c r="A28">
        <v>25</v>
      </c>
      <c r="B28">
        <v>1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f t="shared" si="0"/>
        <v>3</v>
      </c>
    </row>
    <row r="29" spans="1:12">
      <c r="A29">
        <v>26</v>
      </c>
      <c r="B29">
        <v>1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0</v>
      </c>
      <c r="K29">
        <v>1</v>
      </c>
      <c r="L29">
        <f t="shared" si="0"/>
        <v>5</v>
      </c>
    </row>
    <row r="30" spans="1:12">
      <c r="A30">
        <v>27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f t="shared" si="0"/>
        <v>7</v>
      </c>
    </row>
    <row r="31" spans="1:12">
      <c r="A31">
        <v>28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f t="shared" si="0"/>
        <v>7</v>
      </c>
    </row>
    <row r="32" spans="1:12">
      <c r="A32">
        <v>29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f t="shared" si="0"/>
        <v>5</v>
      </c>
    </row>
    <row r="33" spans="1:12">
      <c r="A33">
        <v>30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f t="shared" si="0"/>
        <v>4</v>
      </c>
    </row>
    <row r="34" spans="1:12">
      <c r="A34">
        <v>31</v>
      </c>
      <c r="B34">
        <v>0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4</v>
      </c>
    </row>
    <row r="35" spans="1:12">
      <c r="A35">
        <v>32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f t="shared" si="0"/>
        <v>3</v>
      </c>
    </row>
    <row r="36" spans="1:12">
      <c r="A36">
        <v>33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f t="shared" si="0"/>
        <v>2</v>
      </c>
    </row>
    <row r="37" spans="1:12">
      <c r="A37">
        <v>34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f t="shared" si="0"/>
        <v>5</v>
      </c>
    </row>
    <row r="38" spans="1:12">
      <c r="A38">
        <v>35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f t="shared" si="0"/>
        <v>5</v>
      </c>
    </row>
    <row r="39" spans="1:12">
      <c r="A39">
        <v>36</v>
      </c>
      <c r="B39">
        <v>1</v>
      </c>
      <c r="C39">
        <v>0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f t="shared" si="0"/>
        <v>7</v>
      </c>
    </row>
    <row r="40" spans="1:12">
      <c r="A40">
        <v>37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f t="shared" si="0"/>
        <v>6</v>
      </c>
    </row>
    <row r="41" spans="1:12">
      <c r="A41">
        <v>38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f t="shared" si="0"/>
        <v>7</v>
      </c>
    </row>
    <row r="42" spans="1:12">
      <c r="A42">
        <v>39</v>
      </c>
      <c r="B42">
        <v>1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f t="shared" si="0"/>
        <v>8</v>
      </c>
    </row>
    <row r="43" spans="1:12">
      <c r="A43">
        <v>40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f t="shared" si="0"/>
        <v>4</v>
      </c>
    </row>
    <row r="44" spans="1:12">
      <c r="A44">
        <v>41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f t="shared" si="0"/>
        <v>3</v>
      </c>
    </row>
    <row r="45" spans="1:12">
      <c r="A45">
        <v>42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f t="shared" si="0"/>
        <v>6</v>
      </c>
    </row>
    <row r="46" spans="1:12">
      <c r="A46">
        <v>43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f t="shared" si="0"/>
        <v>3</v>
      </c>
    </row>
    <row r="47" spans="1:12">
      <c r="A47">
        <v>44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1</v>
      </c>
      <c r="I47">
        <v>1</v>
      </c>
      <c r="J47">
        <v>0</v>
      </c>
      <c r="K47">
        <v>1</v>
      </c>
      <c r="L47">
        <f t="shared" si="0"/>
        <v>7</v>
      </c>
    </row>
    <row r="48" spans="1:12">
      <c r="A48">
        <v>45</v>
      </c>
      <c r="B48">
        <v>1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f t="shared" si="0"/>
        <v>8</v>
      </c>
    </row>
    <row r="49" spans="1:12">
      <c r="A49">
        <v>46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1</v>
      </c>
      <c r="J49">
        <v>0</v>
      </c>
      <c r="K49">
        <v>0</v>
      </c>
      <c r="L49">
        <f t="shared" si="0"/>
        <v>6</v>
      </c>
    </row>
    <row r="50" spans="1:12">
      <c r="A50">
        <v>47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1</v>
      </c>
      <c r="L50">
        <f t="shared" si="0"/>
        <v>6</v>
      </c>
    </row>
    <row r="51" spans="1:12">
      <c r="A51">
        <v>48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f t="shared" si="0"/>
        <v>4</v>
      </c>
    </row>
    <row r="52" spans="1:12">
      <c r="A52">
        <v>49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f t="shared" si="0"/>
        <v>4</v>
      </c>
    </row>
    <row r="53" spans="1:12">
      <c r="A53">
        <v>50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2</v>
      </c>
    </row>
    <row r="54" spans="1:12">
      <c r="A54">
        <v>51</v>
      </c>
      <c r="B54">
        <v>1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1</v>
      </c>
      <c r="L54">
        <f t="shared" si="0"/>
        <v>5</v>
      </c>
    </row>
    <row r="55" spans="1:12">
      <c r="A55">
        <v>52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f t="shared" si="0"/>
        <v>4</v>
      </c>
    </row>
    <row r="56" spans="1:12">
      <c r="A56">
        <v>53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f t="shared" si="0"/>
        <v>5</v>
      </c>
    </row>
    <row r="57" spans="1:12">
      <c r="A57">
        <v>54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f t="shared" si="0"/>
        <v>8</v>
      </c>
    </row>
    <row r="58" spans="1:12">
      <c r="A58">
        <v>55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f t="shared" si="0"/>
        <v>5</v>
      </c>
    </row>
    <row r="59" spans="1:12">
      <c r="A59">
        <v>56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f t="shared" si="0"/>
        <v>7</v>
      </c>
    </row>
    <row r="60" spans="1:12">
      <c r="A60">
        <v>57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f t="shared" si="0"/>
        <v>2</v>
      </c>
    </row>
    <row r="61" spans="1:12">
      <c r="A61">
        <v>58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f t="shared" si="0"/>
        <v>6</v>
      </c>
    </row>
    <row r="62" spans="1:12">
      <c r="A62">
        <v>59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f t="shared" si="0"/>
        <v>6</v>
      </c>
    </row>
    <row r="63" spans="1:12">
      <c r="A63">
        <v>60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f t="shared" si="0"/>
        <v>9</v>
      </c>
    </row>
    <row r="64" spans="1:12">
      <c r="A64">
        <v>61</v>
      </c>
      <c r="B64">
        <v>1</v>
      </c>
      <c r="C64">
        <v>1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f t="shared" si="0"/>
        <v>8</v>
      </c>
    </row>
    <row r="65" spans="1:12">
      <c r="A65">
        <v>62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f t="shared" si="0"/>
        <v>5</v>
      </c>
    </row>
    <row r="66" spans="1:12">
      <c r="A66">
        <v>63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f t="shared" si="0"/>
        <v>4</v>
      </c>
    </row>
    <row r="67" spans="1:12">
      <c r="A67">
        <v>64</v>
      </c>
      <c r="B67">
        <v>0</v>
      </c>
      <c r="C67">
        <v>1</v>
      </c>
      <c r="D67">
        <v>0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f t="shared" si="0"/>
        <v>7</v>
      </c>
    </row>
    <row r="68" spans="1:12">
      <c r="A68">
        <v>65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f t="shared" si="0"/>
        <v>8</v>
      </c>
    </row>
    <row r="69" spans="1:12">
      <c r="A69">
        <v>66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f t="shared" ref="L69:L103" si="1">SUM(B69:K69)</f>
        <v>8</v>
      </c>
    </row>
    <row r="70" spans="1:12">
      <c r="A70">
        <v>67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f t="shared" si="1"/>
        <v>4</v>
      </c>
    </row>
    <row r="71" spans="1:12">
      <c r="A71">
        <v>68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0</v>
      </c>
      <c r="L71">
        <f t="shared" si="1"/>
        <v>5</v>
      </c>
    </row>
    <row r="72" spans="1:12">
      <c r="A72">
        <v>69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f t="shared" si="1"/>
        <v>3</v>
      </c>
    </row>
    <row r="73" spans="1:12">
      <c r="A73">
        <v>70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f t="shared" si="1"/>
        <v>5</v>
      </c>
    </row>
    <row r="74" spans="1:12">
      <c r="A74">
        <v>71</v>
      </c>
      <c r="B74">
        <v>1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L74">
        <f t="shared" si="1"/>
        <v>3</v>
      </c>
    </row>
    <row r="75" spans="1:12">
      <c r="A75">
        <v>72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f t="shared" si="1"/>
        <v>6</v>
      </c>
    </row>
    <row r="76" spans="1:12">
      <c r="A76">
        <v>73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0</v>
      </c>
      <c r="L76">
        <f t="shared" si="1"/>
        <v>7</v>
      </c>
    </row>
    <row r="77" spans="1:12">
      <c r="A77">
        <v>74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f t="shared" si="1"/>
        <v>5</v>
      </c>
    </row>
    <row r="78" spans="1:12">
      <c r="A78">
        <v>75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1</v>
      </c>
      <c r="L78">
        <f t="shared" si="1"/>
        <v>5</v>
      </c>
    </row>
    <row r="79" spans="1:12">
      <c r="A79">
        <v>76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1"/>
        <v>8</v>
      </c>
    </row>
    <row r="80" spans="1:12">
      <c r="A80">
        <v>77</v>
      </c>
      <c r="B80">
        <v>1</v>
      </c>
      <c r="C80">
        <v>1</v>
      </c>
      <c r="D80">
        <v>0</v>
      </c>
      <c r="E80">
        <v>1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f t="shared" si="1"/>
        <v>8</v>
      </c>
    </row>
    <row r="81" spans="1:12">
      <c r="A81">
        <v>78</v>
      </c>
      <c r="B81">
        <v>1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1</v>
      </c>
      <c r="L81">
        <f t="shared" si="1"/>
        <v>5</v>
      </c>
    </row>
    <row r="82" spans="1:12">
      <c r="A82">
        <v>79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f t="shared" si="1"/>
        <v>4</v>
      </c>
    </row>
    <row r="83" spans="1:12">
      <c r="A83">
        <v>80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1</v>
      </c>
      <c r="K83">
        <v>1</v>
      </c>
      <c r="L83">
        <f t="shared" si="1"/>
        <v>7</v>
      </c>
    </row>
    <row r="84" spans="1:12">
      <c r="A84">
        <v>81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f t="shared" si="1"/>
        <v>3</v>
      </c>
    </row>
    <row r="85" spans="1:12">
      <c r="A85">
        <v>82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f t="shared" si="1"/>
        <v>5</v>
      </c>
    </row>
    <row r="86" spans="1:12">
      <c r="A86">
        <v>83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f t="shared" si="1"/>
        <v>5</v>
      </c>
    </row>
    <row r="87" spans="1:12">
      <c r="A87">
        <v>84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f t="shared" si="1"/>
        <v>6</v>
      </c>
    </row>
    <row r="88" spans="1:12">
      <c r="A88">
        <v>85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f t="shared" si="1"/>
        <v>4</v>
      </c>
    </row>
    <row r="89" spans="1:12">
      <c r="A89">
        <v>86</v>
      </c>
      <c r="B89">
        <v>1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f t="shared" si="1"/>
        <v>4</v>
      </c>
    </row>
    <row r="90" spans="1:12">
      <c r="A90">
        <v>87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f t="shared" si="1"/>
        <v>6</v>
      </c>
    </row>
    <row r="91" spans="1:12">
      <c r="A91">
        <v>88</v>
      </c>
      <c r="B91">
        <v>0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f t="shared" si="1"/>
        <v>2</v>
      </c>
    </row>
    <row r="92" spans="1:12">
      <c r="A92">
        <v>89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f t="shared" si="1"/>
        <v>6</v>
      </c>
    </row>
    <row r="93" spans="1:12">
      <c r="A93">
        <v>90</v>
      </c>
      <c r="B93">
        <v>1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0</v>
      </c>
      <c r="L93">
        <f t="shared" si="1"/>
        <v>6</v>
      </c>
    </row>
    <row r="94" spans="1:12">
      <c r="A94">
        <v>91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f t="shared" si="1"/>
        <v>7</v>
      </c>
    </row>
    <row r="95" spans="1:12">
      <c r="A95">
        <v>92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1</v>
      </c>
    </row>
    <row r="96" spans="1:12">
      <c r="A96">
        <v>93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f t="shared" si="1"/>
        <v>3</v>
      </c>
    </row>
    <row r="97" spans="1:12">
      <c r="A97">
        <v>94</v>
      </c>
      <c r="B97">
        <v>1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f t="shared" si="1"/>
        <v>5</v>
      </c>
    </row>
    <row r="98" spans="1:12">
      <c r="A98">
        <v>95</v>
      </c>
      <c r="B98">
        <v>1</v>
      </c>
      <c r="C98">
        <v>0</v>
      </c>
      <c r="D98">
        <v>1</v>
      </c>
      <c r="E98">
        <v>0</v>
      </c>
      <c r="F98">
        <v>0</v>
      </c>
      <c r="G98">
        <v>1</v>
      </c>
      <c r="H98">
        <v>1</v>
      </c>
      <c r="I98">
        <v>0</v>
      </c>
      <c r="J98">
        <v>1</v>
      </c>
      <c r="K98">
        <v>0</v>
      </c>
      <c r="L98">
        <f t="shared" si="1"/>
        <v>5</v>
      </c>
    </row>
    <row r="99" spans="1:12">
      <c r="A99">
        <v>96</v>
      </c>
      <c r="B99">
        <v>0</v>
      </c>
      <c r="C99">
        <v>0</v>
      </c>
      <c r="D99">
        <v>0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  <c r="K99">
        <v>1</v>
      </c>
      <c r="L99">
        <f t="shared" si="1"/>
        <v>5</v>
      </c>
    </row>
    <row r="100" spans="1:12">
      <c r="A100">
        <v>97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</v>
      </c>
      <c r="L100">
        <f t="shared" si="1"/>
        <v>4</v>
      </c>
    </row>
    <row r="101" spans="1:12">
      <c r="A101">
        <v>98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0</v>
      </c>
      <c r="L101">
        <f t="shared" si="1"/>
        <v>6</v>
      </c>
    </row>
    <row r="102" spans="1:12">
      <c r="A102">
        <v>99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f t="shared" si="1"/>
        <v>5</v>
      </c>
    </row>
    <row r="103" spans="1:12">
      <c r="A103">
        <v>100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f t="shared" si="1"/>
        <v>6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C8340-41DD-6D47-8765-BDAF070E4AB3}">
  <dimension ref="B2:E102"/>
  <sheetViews>
    <sheetView workbookViewId="0">
      <selection activeCell="G10" sqref="G10"/>
    </sheetView>
  </sheetViews>
  <sheetFormatPr baseColWidth="10" defaultRowHeight="18"/>
  <sheetData>
    <row r="2" spans="2:5" ht="19" thickBot="1"/>
    <row r="3" spans="2:5">
      <c r="B3">
        <v>0.69017460191389546</v>
      </c>
      <c r="D3" s="13" t="s">
        <v>52</v>
      </c>
      <c r="E3" s="13" t="s">
        <v>54</v>
      </c>
    </row>
    <row r="4" spans="2:5">
      <c r="B4">
        <v>0.19204435375286266</v>
      </c>
      <c r="D4" s="11">
        <v>-2.0652259991038591</v>
      </c>
      <c r="E4" s="11">
        <v>1</v>
      </c>
    </row>
    <row r="5" spans="2:5">
      <c r="B5">
        <v>-0.55146756494650617</v>
      </c>
      <c r="D5" s="11">
        <v>-1.6157300706254318</v>
      </c>
      <c r="E5" s="11">
        <v>3</v>
      </c>
    </row>
    <row r="6" spans="2:5">
      <c r="B6">
        <v>-1.5277328202500939</v>
      </c>
      <c r="D6" s="11">
        <v>-1.1662341421470046</v>
      </c>
      <c r="E6" s="11">
        <v>4</v>
      </c>
    </row>
    <row r="7" spans="2:5">
      <c r="B7">
        <v>0.54698602980352007</v>
      </c>
      <c r="D7" s="11">
        <v>-0.71673821366857737</v>
      </c>
      <c r="E7" s="11">
        <v>13</v>
      </c>
    </row>
    <row r="8" spans="2:5">
      <c r="B8">
        <v>-1.2966211215825751</v>
      </c>
      <c r="D8" s="11">
        <v>-0.26724228519015014</v>
      </c>
      <c r="E8" s="11">
        <v>13</v>
      </c>
    </row>
    <row r="9" spans="2:5">
      <c r="B9">
        <v>0.4743662884720834</v>
      </c>
      <c r="D9" s="11">
        <v>0.18225364328827709</v>
      </c>
      <c r="E9" s="11">
        <v>24</v>
      </c>
    </row>
    <row r="10" spans="2:5">
      <c r="B10">
        <v>0.74612330536183435</v>
      </c>
      <c r="D10" s="11">
        <v>0.63174957176670432</v>
      </c>
      <c r="E10" s="11">
        <v>18</v>
      </c>
    </row>
    <row r="11" spans="2:5">
      <c r="B11">
        <v>-0.1875514499261044</v>
      </c>
      <c r="D11" s="11">
        <v>1.0812455002451316</v>
      </c>
      <c r="E11" s="11">
        <v>11</v>
      </c>
    </row>
    <row r="12" spans="2:5">
      <c r="B12">
        <v>-0.52017185225849971</v>
      </c>
      <c r="D12" s="11">
        <v>1.5307414287235588</v>
      </c>
      <c r="E12" s="11">
        <v>6</v>
      </c>
    </row>
    <row r="13" spans="2:5">
      <c r="B13">
        <v>0.98099690148956142</v>
      </c>
      <c r="D13" s="11">
        <v>1.980237357201986</v>
      </c>
      <c r="E13" s="11">
        <v>4</v>
      </c>
    </row>
    <row r="14" spans="2:5" ht="19" thickBot="1">
      <c r="B14">
        <v>-9.0766434368561022E-2</v>
      </c>
      <c r="D14" s="12" t="s">
        <v>53</v>
      </c>
      <c r="E14" s="12">
        <v>3</v>
      </c>
    </row>
    <row r="15" spans="2:5">
      <c r="B15">
        <v>0.65396307036280632</v>
      </c>
    </row>
    <row r="16" spans="2:5">
      <c r="B16">
        <v>1.0968824426527135</v>
      </c>
    </row>
    <row r="17" spans="2:2">
      <c r="B17">
        <v>-0.18137143342755735</v>
      </c>
    </row>
    <row r="18" spans="2:2">
      <c r="B18">
        <v>-1.8541049939813092</v>
      </c>
    </row>
    <row r="19" spans="2:2">
      <c r="B19">
        <v>5.4762949730502442E-3</v>
      </c>
    </row>
    <row r="20" spans="2:2">
      <c r="B20">
        <v>-0.78073981057968922</v>
      </c>
    </row>
    <row r="21" spans="2:2">
      <c r="B21">
        <v>-1.0315352483303286</v>
      </c>
    </row>
    <row r="22" spans="2:2">
      <c r="B22">
        <v>-0.54835709306644276</v>
      </c>
    </row>
    <row r="23" spans="2:2">
      <c r="B23">
        <v>2.4297332856804132</v>
      </c>
    </row>
    <row r="24" spans="2:2">
      <c r="B24">
        <v>-1.9983235688414425</v>
      </c>
    </row>
    <row r="25" spans="2:2">
      <c r="B25">
        <v>1.1942574928980321</v>
      </c>
    </row>
    <row r="26" spans="2:2">
      <c r="B26">
        <v>-0.7828771231288556</v>
      </c>
    </row>
    <row r="27" spans="2:2">
      <c r="B27">
        <v>0.2263561782456236</v>
      </c>
    </row>
    <row r="28" spans="2:2">
      <c r="B28">
        <v>-0.35311359170009382</v>
      </c>
    </row>
    <row r="29" spans="2:2">
      <c r="B29">
        <v>-0.96930762083502486</v>
      </c>
    </row>
    <row r="30" spans="2:2">
      <c r="B30">
        <v>-0.65475887822685763</v>
      </c>
    </row>
    <row r="31" spans="2:2">
      <c r="B31">
        <v>0.93302332970779389</v>
      </c>
    </row>
    <row r="32" spans="2:2">
      <c r="B32">
        <v>2.1568484953604639</v>
      </c>
    </row>
    <row r="33" spans="2:2">
      <c r="B33">
        <v>-0.38423422665800899</v>
      </c>
    </row>
    <row r="34" spans="2:2">
      <c r="B34">
        <v>-0.78838638728484511</v>
      </c>
    </row>
    <row r="35" spans="2:2">
      <c r="B35">
        <v>-0.10173494047194254</v>
      </c>
    </row>
    <row r="36" spans="2:2">
      <c r="B36">
        <v>0.10085727808473166</v>
      </c>
    </row>
    <row r="37" spans="2:2">
      <c r="B37">
        <v>0.26902398531092331</v>
      </c>
    </row>
    <row r="38" spans="2:2">
      <c r="B38">
        <v>0.78765197031316347</v>
      </c>
    </row>
    <row r="39" spans="2:2">
      <c r="B39">
        <v>1.4429133443627506</v>
      </c>
    </row>
    <row r="40" spans="2:2">
      <c r="B40">
        <v>-5.5160853662528098E-3</v>
      </c>
    </row>
    <row r="41" spans="2:2">
      <c r="B41">
        <v>4.4149146560812369E-2</v>
      </c>
    </row>
    <row r="42" spans="2:2">
      <c r="B42">
        <v>-0.18589389583212323</v>
      </c>
    </row>
    <row r="43" spans="2:2">
      <c r="B43">
        <v>-0.75967022894474212</v>
      </c>
    </row>
    <row r="44" spans="2:2">
      <c r="B44">
        <v>-0.99758835858665407</v>
      </c>
    </row>
    <row r="45" spans="2:2">
      <c r="B45">
        <v>-0.4153571353526786</v>
      </c>
    </row>
    <row r="46" spans="2:2">
      <c r="B46">
        <v>0.16795524970802944</v>
      </c>
    </row>
    <row r="47" spans="2:2">
      <c r="B47">
        <v>-0.33202240956597961</v>
      </c>
    </row>
    <row r="48" spans="2:2">
      <c r="B48">
        <v>4.6793502406217158E-2</v>
      </c>
    </row>
    <row r="49" spans="2:2">
      <c r="B49">
        <v>-1.1078805073339026</v>
      </c>
    </row>
    <row r="50" spans="2:2">
      <c r="B50">
        <v>-0.21734649635618553</v>
      </c>
    </row>
    <row r="51" spans="2:2">
      <c r="B51">
        <v>0.20667357603088021</v>
      </c>
    </row>
    <row r="52" spans="2:2">
      <c r="B52">
        <v>-0.12408008842612617</v>
      </c>
    </row>
    <row r="53" spans="2:2">
      <c r="B53">
        <v>0.43855493458977435</v>
      </c>
    </row>
    <row r="54" spans="2:2">
      <c r="B54">
        <v>-0.20642801246140152</v>
      </c>
    </row>
    <row r="55" spans="2:2">
      <c r="B55">
        <v>-0.98676082416204736</v>
      </c>
    </row>
    <row r="56" spans="2:2">
      <c r="B56">
        <v>0.57890133575710934</v>
      </c>
    </row>
    <row r="57" spans="2:2">
      <c r="B57">
        <v>0.59575313571258448</v>
      </c>
    </row>
    <row r="58" spans="2:2">
      <c r="B58">
        <v>0.90796220320044085</v>
      </c>
    </row>
    <row r="59" spans="2:2">
      <c r="B59">
        <v>2.0352672436274588</v>
      </c>
    </row>
    <row r="60" spans="2:2">
      <c r="B60">
        <v>7.9354549598065205E-2</v>
      </c>
    </row>
    <row r="61" spans="2:2">
      <c r="B61">
        <v>-2.0652259991038591</v>
      </c>
    </row>
    <row r="62" spans="2:2">
      <c r="B62">
        <v>1.3585304259322584</v>
      </c>
    </row>
    <row r="63" spans="2:2">
      <c r="B63">
        <v>-0.51478536988724954</v>
      </c>
    </row>
    <row r="64" spans="2:2">
      <c r="B64">
        <v>-0.17290176401729695</v>
      </c>
    </row>
    <row r="65" spans="2:2">
      <c r="B65">
        <v>1.5356135918409564</v>
      </c>
    </row>
    <row r="66" spans="2:2">
      <c r="B66">
        <v>0.3822651706286706</v>
      </c>
    </row>
    <row r="67" spans="2:2">
      <c r="B67">
        <v>3.4402773962938227E-2</v>
      </c>
    </row>
    <row r="68" spans="2:2">
      <c r="B68">
        <v>-1.1401652955100872</v>
      </c>
    </row>
    <row r="69" spans="2:2">
      <c r="B69">
        <v>-0.47019170779094566</v>
      </c>
    </row>
    <row r="70" spans="2:2">
      <c r="B70">
        <v>-0.62613935369881801</v>
      </c>
    </row>
    <row r="71" spans="2:2">
      <c r="B71">
        <v>-1.0973712960549165</v>
      </c>
    </row>
    <row r="72" spans="2:2">
      <c r="B72">
        <v>0.76105152402305976</v>
      </c>
    </row>
    <row r="73" spans="2:2">
      <c r="B73">
        <v>0.76542846727534197</v>
      </c>
    </row>
    <row r="74" spans="2:2">
      <c r="B74">
        <v>0.53642452257918194</v>
      </c>
    </row>
    <row r="75" spans="2:2">
      <c r="B75">
        <v>1.6078001863206737</v>
      </c>
    </row>
    <row r="76" spans="2:2">
      <c r="B76">
        <v>-0.15655018614779692</v>
      </c>
    </row>
    <row r="77" spans="2:2">
      <c r="B77">
        <v>-1.2904729373985901</v>
      </c>
    </row>
    <row r="78" spans="2:2">
      <c r="B78">
        <v>9.3207290774444118E-2</v>
      </c>
    </row>
    <row r="79" spans="2:2">
      <c r="B79">
        <v>0.14459828889812343</v>
      </c>
    </row>
    <row r="80" spans="2:2">
      <c r="B80">
        <v>0.44612534111365676</v>
      </c>
    </row>
    <row r="81" spans="2:2">
      <c r="B81">
        <v>-0.12784312275471166</v>
      </c>
    </row>
    <row r="82" spans="2:2">
      <c r="B82">
        <v>0.34754975786199793</v>
      </c>
    </row>
    <row r="83" spans="2:2">
      <c r="B83">
        <v>0.69107954914215952</v>
      </c>
    </row>
    <row r="84" spans="2:2">
      <c r="B84">
        <v>-0.37188328860793263</v>
      </c>
    </row>
    <row r="85" spans="2:2">
      <c r="B85">
        <v>-0.47779167289263569</v>
      </c>
    </row>
    <row r="86" spans="2:2">
      <c r="B86">
        <v>0.57650822782306932</v>
      </c>
    </row>
    <row r="87" spans="2:2">
      <c r="B87">
        <v>-1.046958004735643</v>
      </c>
    </row>
    <row r="88" spans="2:2">
      <c r="B88">
        <v>-1.8160335457650945</v>
      </c>
    </row>
    <row r="89" spans="2:2">
      <c r="B89">
        <v>1.3608928384201135</v>
      </c>
    </row>
    <row r="90" spans="2:2">
      <c r="B90">
        <v>0.23068650989443995</v>
      </c>
    </row>
    <row r="91" spans="2:2">
      <c r="B91">
        <v>0.39249016481335275</v>
      </c>
    </row>
    <row r="92" spans="2:2">
      <c r="B92">
        <v>-1.1687779988278635</v>
      </c>
    </row>
    <row r="93" spans="2:2">
      <c r="B93">
        <v>0.82921133071067743</v>
      </c>
    </row>
    <row r="94" spans="2:2">
      <c r="B94">
        <v>1.2836699170293286</v>
      </c>
    </row>
    <row r="95" spans="2:2">
      <c r="B95">
        <v>8.9223703980678692E-2</v>
      </c>
    </row>
    <row r="96" spans="2:2">
      <c r="B96">
        <v>1.6616922948742285</v>
      </c>
    </row>
    <row r="97" spans="2:2">
      <c r="B97">
        <v>-0.16288936421915423</v>
      </c>
    </row>
    <row r="98" spans="2:2">
      <c r="B98">
        <v>-1.1080828699050471</v>
      </c>
    </row>
    <row r="99" spans="2:2">
      <c r="B99">
        <v>0.46165723688318394</v>
      </c>
    </row>
    <row r="100" spans="2:2">
      <c r="B100">
        <v>-0.25181861929013394</v>
      </c>
    </row>
    <row r="101" spans="2:2">
      <c r="B101">
        <v>0.59845206124009565</v>
      </c>
    </row>
    <row r="102" spans="2:2">
      <c r="B102">
        <v>1.6996273188851774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03D0-679A-2F4C-AFA5-F259E6CCFBE5}">
  <dimension ref="A1:J101"/>
  <sheetViews>
    <sheetView workbookViewId="0">
      <selection activeCell="L17" sqref="L17"/>
    </sheetView>
  </sheetViews>
  <sheetFormatPr baseColWidth="10" defaultRowHeight="18"/>
  <sheetData>
    <row r="1" spans="1:10">
      <c r="A1" t="s">
        <v>55</v>
      </c>
      <c r="B1" t="s">
        <v>56</v>
      </c>
      <c r="C1" t="s">
        <v>57</v>
      </c>
      <c r="I1" t="s">
        <v>58</v>
      </c>
      <c r="J1" t="s">
        <v>59</v>
      </c>
    </row>
    <row r="2" spans="1:10">
      <c r="A2">
        <v>0</v>
      </c>
      <c r="B2">
        <v>0.45168519685859021</v>
      </c>
      <c r="C2">
        <v>0</v>
      </c>
      <c r="I2">
        <v>-7.9452488920472297E-2</v>
      </c>
      <c r="J2">
        <v>0</v>
      </c>
    </row>
    <row r="3" spans="1:10">
      <c r="A3">
        <v>1</v>
      </c>
      <c r="B3">
        <v>0.37597900408640594</v>
      </c>
      <c r="C3">
        <f>C2+B3</f>
        <v>0.37597900408640594</v>
      </c>
      <c r="I3">
        <v>0.29635282478349412</v>
      </c>
      <c r="J3">
        <f>J2+I3</f>
        <v>0.29635282478349412</v>
      </c>
    </row>
    <row r="4" spans="1:10">
      <c r="A4">
        <v>2</v>
      </c>
      <c r="B4">
        <v>-0.14980392673772824</v>
      </c>
      <c r="C4">
        <f t="shared" ref="C4:C67" si="0">C3+B4</f>
        <v>0.2261750773486777</v>
      </c>
      <c r="I4">
        <v>0.27328424041572363</v>
      </c>
      <c r="J4">
        <f t="shared" ref="J4:J67" si="1">J3+I4</f>
        <v>0.56963706519921775</v>
      </c>
    </row>
    <row r="5" spans="1:10">
      <c r="A5">
        <v>3</v>
      </c>
      <c r="B5">
        <v>-2.1497797955203901E-2</v>
      </c>
      <c r="C5">
        <f t="shared" si="0"/>
        <v>0.2046772793934738</v>
      </c>
      <c r="I5">
        <v>1.029535120091285E-2</v>
      </c>
      <c r="J5">
        <f t="shared" si="1"/>
        <v>0.5799324164001306</v>
      </c>
    </row>
    <row r="6" spans="1:10">
      <c r="A6">
        <v>4</v>
      </c>
      <c r="B6">
        <v>3.7568647875452665E-2</v>
      </c>
      <c r="C6">
        <f t="shared" si="0"/>
        <v>0.24224592726892646</v>
      </c>
      <c r="I6">
        <v>0.31952357139904841</v>
      </c>
      <c r="J6">
        <f t="shared" si="1"/>
        <v>0.89945598779917901</v>
      </c>
    </row>
    <row r="7" spans="1:10">
      <c r="A7">
        <v>5</v>
      </c>
      <c r="B7">
        <v>-0.26657756158482304</v>
      </c>
      <c r="C7">
        <f t="shared" si="0"/>
        <v>-2.4331634315896578E-2</v>
      </c>
      <c r="I7">
        <v>0.2501631352409035</v>
      </c>
      <c r="J7">
        <f t="shared" si="1"/>
        <v>1.1496191230400825</v>
      </c>
    </row>
    <row r="8" spans="1:10">
      <c r="A8">
        <v>6</v>
      </c>
      <c r="B8">
        <v>-0.45506497922297307</v>
      </c>
      <c r="C8">
        <f t="shared" si="0"/>
        <v>-0.47939661353886964</v>
      </c>
      <c r="I8">
        <v>0.19352403896831138</v>
      </c>
      <c r="J8">
        <f t="shared" si="1"/>
        <v>1.3431431620083938</v>
      </c>
    </row>
    <row r="9" spans="1:10">
      <c r="A9">
        <v>7</v>
      </c>
      <c r="B9">
        <v>0.2099907903870637</v>
      </c>
      <c r="C9">
        <f t="shared" si="0"/>
        <v>-0.26940582315180595</v>
      </c>
      <c r="I9">
        <v>0.2060102111655755</v>
      </c>
      <c r="J9">
        <f t="shared" si="1"/>
        <v>1.5491533731739693</v>
      </c>
    </row>
    <row r="10" spans="1:10">
      <c r="A10">
        <v>8</v>
      </c>
      <c r="B10">
        <v>0.1913551506016643</v>
      </c>
      <c r="C10">
        <f t="shared" si="0"/>
        <v>-7.8050672550141642E-2</v>
      </c>
      <c r="I10">
        <v>-0.45975768587837251</v>
      </c>
      <c r="J10">
        <f t="shared" si="1"/>
        <v>1.0893956872955968</v>
      </c>
    </row>
    <row r="11" spans="1:10">
      <c r="A11">
        <v>9</v>
      </c>
      <c r="B11">
        <v>-7.1706304582248692E-2</v>
      </c>
      <c r="C11">
        <f t="shared" si="0"/>
        <v>-0.14975697713239033</v>
      </c>
      <c r="I11">
        <v>6.7081115293232241E-2</v>
      </c>
      <c r="J11">
        <f t="shared" si="1"/>
        <v>1.156476802588829</v>
      </c>
    </row>
    <row r="12" spans="1:10">
      <c r="A12">
        <v>10</v>
      </c>
      <c r="B12">
        <v>0.13260845636560359</v>
      </c>
      <c r="C12">
        <f t="shared" si="0"/>
        <v>-1.7148520766786746E-2</v>
      </c>
      <c r="I12">
        <v>2.2391975498117667E-2</v>
      </c>
      <c r="J12">
        <f t="shared" si="1"/>
        <v>1.1788687780869467</v>
      </c>
    </row>
    <row r="13" spans="1:10">
      <c r="A13">
        <v>11</v>
      </c>
      <c r="B13">
        <v>-0.21483147842144079</v>
      </c>
      <c r="C13">
        <f t="shared" si="0"/>
        <v>-0.23197999918822754</v>
      </c>
      <c r="I13">
        <v>2.7246013082107057E-2</v>
      </c>
      <c r="J13">
        <f t="shared" si="1"/>
        <v>1.2061147911690537</v>
      </c>
    </row>
    <row r="14" spans="1:10">
      <c r="A14">
        <v>12</v>
      </c>
      <c r="B14">
        <v>0.1309150041113567</v>
      </c>
      <c r="C14">
        <f t="shared" si="0"/>
        <v>-0.10106499507687083</v>
      </c>
      <c r="I14">
        <v>0.47854825715220517</v>
      </c>
      <c r="J14">
        <f t="shared" si="1"/>
        <v>1.684663048321259</v>
      </c>
    </row>
    <row r="15" spans="1:10">
      <c r="A15">
        <v>13</v>
      </c>
      <c r="B15">
        <v>0.43510485175482705</v>
      </c>
      <c r="C15">
        <f t="shared" si="0"/>
        <v>0.33403985667795622</v>
      </c>
      <c r="I15">
        <v>-0.20608258335153673</v>
      </c>
      <c r="J15">
        <f t="shared" si="1"/>
        <v>1.4785804649697223</v>
      </c>
    </row>
    <row r="16" spans="1:10">
      <c r="A16">
        <v>14</v>
      </c>
      <c r="B16">
        <v>2.2449119031051845E-2</v>
      </c>
      <c r="C16">
        <f t="shared" si="0"/>
        <v>0.35648897570900806</v>
      </c>
      <c r="I16">
        <v>0.48465284723490709</v>
      </c>
      <c r="J16">
        <f t="shared" si="1"/>
        <v>1.9632333122046295</v>
      </c>
    </row>
    <row r="17" spans="1:10">
      <c r="A17">
        <v>15</v>
      </c>
      <c r="B17">
        <v>0.31172665056322357</v>
      </c>
      <c r="C17">
        <f t="shared" si="0"/>
        <v>0.66821562627223163</v>
      </c>
      <c r="I17">
        <v>-0.34641614556085265</v>
      </c>
      <c r="J17">
        <f t="shared" si="1"/>
        <v>1.6168171666437767</v>
      </c>
    </row>
    <row r="18" spans="1:10">
      <c r="A18">
        <v>16</v>
      </c>
      <c r="B18">
        <v>-3.3905370354852193E-2</v>
      </c>
      <c r="C18">
        <f t="shared" si="0"/>
        <v>0.63431025591737944</v>
      </c>
      <c r="I18">
        <v>-4.9532324315229248E-2</v>
      </c>
      <c r="J18">
        <f t="shared" si="1"/>
        <v>1.5672848423285475</v>
      </c>
    </row>
    <row r="19" spans="1:10">
      <c r="A19">
        <v>17</v>
      </c>
      <c r="B19">
        <v>-0.21049248562305789</v>
      </c>
      <c r="C19">
        <f t="shared" si="0"/>
        <v>0.42381777029432155</v>
      </c>
      <c r="I19">
        <v>-0.3466536331894261</v>
      </c>
      <c r="J19">
        <f t="shared" si="1"/>
        <v>1.2206312091391214</v>
      </c>
    </row>
    <row r="20" spans="1:10">
      <c r="A20">
        <v>18</v>
      </c>
      <c r="B20">
        <v>-0.32847181415410254</v>
      </c>
      <c r="C20">
        <f t="shared" si="0"/>
        <v>9.5345956140219013E-2</v>
      </c>
      <c r="I20">
        <v>-0.35538367294661088</v>
      </c>
      <c r="J20">
        <f t="shared" si="1"/>
        <v>0.86524753619251049</v>
      </c>
    </row>
    <row r="21" spans="1:10">
      <c r="A21">
        <v>19</v>
      </c>
      <c r="B21">
        <v>0.44105101659921775</v>
      </c>
      <c r="C21">
        <f t="shared" si="0"/>
        <v>0.53639697273943676</v>
      </c>
      <c r="I21">
        <v>0.25770779855002957</v>
      </c>
      <c r="J21">
        <f t="shared" si="1"/>
        <v>1.1229553347425401</v>
      </c>
    </row>
    <row r="22" spans="1:10">
      <c r="A22">
        <v>20</v>
      </c>
      <c r="B22">
        <v>-0.13959391439510571</v>
      </c>
      <c r="C22">
        <f t="shared" si="0"/>
        <v>0.39680305834433105</v>
      </c>
      <c r="I22">
        <v>-0.43823737678235886</v>
      </c>
      <c r="J22">
        <f t="shared" si="1"/>
        <v>0.6847179579601812</v>
      </c>
    </row>
    <row r="23" spans="1:10">
      <c r="A23">
        <v>21</v>
      </c>
      <c r="B23">
        <v>0.10905368254131476</v>
      </c>
      <c r="C23">
        <f t="shared" si="0"/>
        <v>0.50585674088564581</v>
      </c>
      <c r="I23">
        <v>-0.43421715896081559</v>
      </c>
      <c r="J23">
        <f t="shared" si="1"/>
        <v>0.25050079899936561</v>
      </c>
    </row>
    <row r="24" spans="1:10">
      <c r="A24">
        <v>22</v>
      </c>
      <c r="B24">
        <v>2.4871654150949607E-2</v>
      </c>
      <c r="C24">
        <f t="shared" si="0"/>
        <v>0.53072839503659541</v>
      </c>
      <c r="I24">
        <v>-5.1131207652093447E-2</v>
      </c>
      <c r="J24">
        <f t="shared" si="1"/>
        <v>0.19936959134727217</v>
      </c>
    </row>
    <row r="25" spans="1:10">
      <c r="A25">
        <v>23</v>
      </c>
      <c r="B25">
        <v>-0.34029147570393747</v>
      </c>
      <c r="C25">
        <f t="shared" si="0"/>
        <v>0.19043691933265794</v>
      </c>
      <c r="I25">
        <v>0.21237846873953459</v>
      </c>
      <c r="J25">
        <f t="shared" si="1"/>
        <v>0.41174806008680676</v>
      </c>
    </row>
    <row r="26" spans="1:10">
      <c r="A26">
        <v>24</v>
      </c>
      <c r="B26">
        <v>0.35683794506358513</v>
      </c>
      <c r="C26">
        <f t="shared" si="0"/>
        <v>0.54727486439624307</v>
      </c>
      <c r="I26">
        <v>-0.30080763817845779</v>
      </c>
      <c r="J26">
        <f t="shared" si="1"/>
        <v>0.11094042190834896</v>
      </c>
    </row>
    <row r="27" spans="1:10">
      <c r="A27">
        <v>25</v>
      </c>
      <c r="B27">
        <v>0.38253116906961615</v>
      </c>
      <c r="C27">
        <f t="shared" si="0"/>
        <v>0.92980603346585922</v>
      </c>
      <c r="I27">
        <v>0.19081216132852308</v>
      </c>
      <c r="J27">
        <f t="shared" si="1"/>
        <v>0.30175258323687204</v>
      </c>
    </row>
    <row r="28" spans="1:10">
      <c r="A28">
        <v>26</v>
      </c>
      <c r="B28">
        <v>-0.21139018674124321</v>
      </c>
      <c r="C28">
        <f t="shared" si="0"/>
        <v>0.718415846724616</v>
      </c>
      <c r="I28">
        <v>-0.36865392389781693</v>
      </c>
      <c r="J28">
        <f t="shared" si="1"/>
        <v>-6.6901340660944886E-2</v>
      </c>
    </row>
    <row r="29" spans="1:10">
      <c r="A29">
        <v>27</v>
      </c>
      <c r="B29">
        <v>-0.15103407304391336</v>
      </c>
      <c r="C29">
        <f t="shared" si="0"/>
        <v>0.56738177368070264</v>
      </c>
      <c r="I29">
        <v>-0.27598321803469306</v>
      </c>
      <c r="J29">
        <f t="shared" si="1"/>
        <v>-0.34288455869563794</v>
      </c>
    </row>
    <row r="30" spans="1:10">
      <c r="A30">
        <v>28</v>
      </c>
      <c r="B30">
        <v>4.1076474572810606E-2</v>
      </c>
      <c r="C30">
        <f t="shared" si="0"/>
        <v>0.60845824825351325</v>
      </c>
      <c r="I30">
        <v>0.33443402297721592</v>
      </c>
      <c r="J30">
        <f t="shared" si="1"/>
        <v>-8.4505357184220253E-3</v>
      </c>
    </row>
    <row r="31" spans="1:10">
      <c r="A31">
        <v>29</v>
      </c>
      <c r="B31">
        <v>-3.1667146577073702E-2</v>
      </c>
      <c r="C31">
        <f t="shared" si="0"/>
        <v>0.57679110167643954</v>
      </c>
      <c r="I31">
        <v>0.43040209289108122</v>
      </c>
      <c r="J31">
        <f t="shared" si="1"/>
        <v>0.4219515571726592</v>
      </c>
    </row>
    <row r="32" spans="1:10">
      <c r="A32">
        <v>30</v>
      </c>
      <c r="B32">
        <v>0.19745575002850557</v>
      </c>
      <c r="C32">
        <f t="shared" si="0"/>
        <v>0.77424685170494512</v>
      </c>
      <c r="I32">
        <v>0.48469192615508061</v>
      </c>
      <c r="J32">
        <f t="shared" si="1"/>
        <v>0.90664348332773981</v>
      </c>
    </row>
    <row r="33" spans="1:10">
      <c r="A33">
        <v>31</v>
      </c>
      <c r="B33">
        <v>-8.8983159759028596E-2</v>
      </c>
      <c r="C33">
        <f t="shared" si="0"/>
        <v>0.68526369194591652</v>
      </c>
      <c r="I33">
        <v>0.14606298335615697</v>
      </c>
      <c r="J33">
        <f t="shared" si="1"/>
        <v>1.0527064666838968</v>
      </c>
    </row>
    <row r="34" spans="1:10">
      <c r="A34">
        <v>32</v>
      </c>
      <c r="B34">
        <v>0.17498566644984104</v>
      </c>
      <c r="C34">
        <f t="shared" si="0"/>
        <v>0.86024935839575756</v>
      </c>
      <c r="I34">
        <v>0.40507163041428762</v>
      </c>
      <c r="J34">
        <f t="shared" si="1"/>
        <v>1.4577780970981844</v>
      </c>
    </row>
    <row r="35" spans="1:10">
      <c r="A35">
        <v>33</v>
      </c>
      <c r="B35">
        <v>0.18873766534840564</v>
      </c>
      <c r="C35">
        <f t="shared" si="0"/>
        <v>1.0489870237441632</v>
      </c>
      <c r="I35">
        <v>-0.35882705282025507</v>
      </c>
      <c r="J35">
        <f t="shared" si="1"/>
        <v>1.0989510442779293</v>
      </c>
    </row>
    <row r="36" spans="1:10">
      <c r="A36">
        <v>34</v>
      </c>
      <c r="B36">
        <v>0.40281406984489831</v>
      </c>
      <c r="C36">
        <f t="shared" si="0"/>
        <v>1.4518010935890615</v>
      </c>
      <c r="I36">
        <v>0.23352823228170827</v>
      </c>
      <c r="J36">
        <f t="shared" si="1"/>
        <v>1.3324792765596376</v>
      </c>
    </row>
    <row r="37" spans="1:10">
      <c r="A37">
        <v>35</v>
      </c>
      <c r="B37">
        <v>0.34477811298536787</v>
      </c>
      <c r="C37">
        <f t="shared" si="0"/>
        <v>1.7965792065744295</v>
      </c>
      <c r="I37">
        <v>1.4813364207061697E-2</v>
      </c>
      <c r="J37">
        <f t="shared" si="1"/>
        <v>1.3472926407666992</v>
      </c>
    </row>
    <row r="38" spans="1:10">
      <c r="A38">
        <v>36</v>
      </c>
      <c r="B38">
        <v>0.42880879699409269</v>
      </c>
      <c r="C38">
        <f t="shared" si="0"/>
        <v>2.2253880035685221</v>
      </c>
      <c r="I38">
        <v>-0.32574049293779239</v>
      </c>
      <c r="J38">
        <f t="shared" si="1"/>
        <v>1.0215521478289067</v>
      </c>
    </row>
    <row r="39" spans="1:10">
      <c r="A39">
        <v>37</v>
      </c>
      <c r="B39">
        <v>0.10139741783756406</v>
      </c>
      <c r="C39">
        <f t="shared" si="0"/>
        <v>2.3267854214060861</v>
      </c>
      <c r="I39">
        <v>0.36014979732041175</v>
      </c>
      <c r="J39">
        <f t="shared" si="1"/>
        <v>1.3817019451493184</v>
      </c>
    </row>
    <row r="40" spans="1:10">
      <c r="A40">
        <v>38</v>
      </c>
      <c r="B40">
        <v>-0.13040453635606264</v>
      </c>
      <c r="C40">
        <f t="shared" si="0"/>
        <v>2.1963808850500235</v>
      </c>
      <c r="I40">
        <v>-6.5988690212634982E-2</v>
      </c>
      <c r="J40">
        <f t="shared" si="1"/>
        <v>1.3157132549366835</v>
      </c>
    </row>
    <row r="41" spans="1:10">
      <c r="A41">
        <v>39</v>
      </c>
      <c r="B41">
        <v>-0.15820432369973769</v>
      </c>
      <c r="C41">
        <f t="shared" si="0"/>
        <v>2.0381765613502858</v>
      </c>
      <c r="I41">
        <v>-0.25267720741811484</v>
      </c>
      <c r="J41">
        <f t="shared" si="1"/>
        <v>1.0630360475185685</v>
      </c>
    </row>
    <row r="42" spans="1:10">
      <c r="A42">
        <v>40</v>
      </c>
      <c r="B42">
        <v>-0.31111633743099143</v>
      </c>
      <c r="C42">
        <f t="shared" si="0"/>
        <v>1.7270602239192945</v>
      </c>
      <c r="I42">
        <v>-0.14277648370349239</v>
      </c>
      <c r="J42">
        <f t="shared" si="1"/>
        <v>0.92025956381507612</v>
      </c>
    </row>
    <row r="43" spans="1:10">
      <c r="A43">
        <v>41</v>
      </c>
      <c r="B43">
        <v>-2.6121591432858304E-2</v>
      </c>
      <c r="C43">
        <f t="shared" si="0"/>
        <v>1.7009386324864362</v>
      </c>
      <c r="I43">
        <v>0.32258523259438088</v>
      </c>
      <c r="J43">
        <f t="shared" si="1"/>
        <v>1.2428447964094569</v>
      </c>
    </row>
    <row r="44" spans="1:10">
      <c r="A44">
        <v>42</v>
      </c>
      <c r="B44">
        <v>7.5513091815977318E-2</v>
      </c>
      <c r="C44">
        <f t="shared" si="0"/>
        <v>1.7764517243024134</v>
      </c>
      <c r="I44">
        <v>-0.4317134078378988</v>
      </c>
      <c r="J44">
        <f t="shared" si="1"/>
        <v>0.81113138857155809</v>
      </c>
    </row>
    <row r="45" spans="1:10">
      <c r="A45">
        <v>43</v>
      </c>
      <c r="B45">
        <v>0.48367985874155417</v>
      </c>
      <c r="C45">
        <f t="shared" si="0"/>
        <v>2.2601315830439677</v>
      </c>
      <c r="I45">
        <v>-0.10011547617439998</v>
      </c>
      <c r="J45">
        <f t="shared" si="1"/>
        <v>0.71101591239715811</v>
      </c>
    </row>
    <row r="46" spans="1:10">
      <c r="A46">
        <v>44</v>
      </c>
      <c r="B46">
        <v>0.35039923927841887</v>
      </c>
      <c r="C46">
        <f t="shared" si="0"/>
        <v>2.6105308223223864</v>
      </c>
      <c r="I46">
        <v>2.0360516823790364E-2</v>
      </c>
      <c r="J46">
        <f t="shared" si="1"/>
        <v>0.73137642922094848</v>
      </c>
    </row>
    <row r="47" spans="1:10">
      <c r="A47">
        <v>45</v>
      </c>
      <c r="B47">
        <v>-0.46204035625206918</v>
      </c>
      <c r="C47">
        <f t="shared" si="0"/>
        <v>2.1484904660703172</v>
      </c>
      <c r="I47">
        <v>-0.34444992699564991</v>
      </c>
      <c r="J47">
        <f t="shared" si="1"/>
        <v>0.38692650222529856</v>
      </c>
    </row>
    <row r="48" spans="1:10">
      <c r="A48">
        <v>46</v>
      </c>
      <c r="B48">
        <v>9.2512724924745715E-2</v>
      </c>
      <c r="C48">
        <f t="shared" si="0"/>
        <v>2.241003190995063</v>
      </c>
      <c r="I48">
        <v>8.9223206797089283E-2</v>
      </c>
      <c r="J48">
        <f t="shared" si="1"/>
        <v>0.47614970902238785</v>
      </c>
    </row>
    <row r="49" spans="1:10">
      <c r="A49">
        <v>47</v>
      </c>
      <c r="B49">
        <v>0.21326955304685558</v>
      </c>
      <c r="C49">
        <f t="shared" si="0"/>
        <v>2.4542727440419183</v>
      </c>
      <c r="I49">
        <v>-6.4504516835731329E-2</v>
      </c>
      <c r="J49">
        <f t="shared" si="1"/>
        <v>0.41164519218665652</v>
      </c>
    </row>
    <row r="50" spans="1:10">
      <c r="A50">
        <v>48</v>
      </c>
      <c r="B50">
        <v>0.40119369808325123</v>
      </c>
      <c r="C50">
        <f t="shared" si="0"/>
        <v>2.8554664421251696</v>
      </c>
      <c r="I50">
        <v>5.0946670276348249E-2</v>
      </c>
      <c r="J50">
        <f t="shared" si="1"/>
        <v>0.46259186246300477</v>
      </c>
    </row>
    <row r="51" spans="1:10">
      <c r="A51">
        <v>49</v>
      </c>
      <c r="B51">
        <v>-0.26620598669110496</v>
      </c>
      <c r="C51">
        <f t="shared" si="0"/>
        <v>2.5892604554340646</v>
      </c>
      <c r="I51">
        <v>-0.14516108051912691</v>
      </c>
      <c r="J51">
        <f t="shared" si="1"/>
        <v>0.31743078194387786</v>
      </c>
    </row>
    <row r="52" spans="1:10">
      <c r="A52">
        <v>50</v>
      </c>
      <c r="B52">
        <v>0.3317773042715082</v>
      </c>
      <c r="C52">
        <f t="shared" si="0"/>
        <v>2.9210377597055728</v>
      </c>
      <c r="I52">
        <v>0.35903548442885358</v>
      </c>
      <c r="J52">
        <f t="shared" si="1"/>
        <v>0.67646626637273144</v>
      </c>
    </row>
    <row r="53" spans="1:10">
      <c r="A53">
        <v>51</v>
      </c>
      <c r="B53">
        <v>-2.8597017862683538E-2</v>
      </c>
      <c r="C53">
        <f t="shared" si="0"/>
        <v>2.892440741842889</v>
      </c>
      <c r="I53">
        <v>-0.18294406648704231</v>
      </c>
      <c r="J53">
        <f t="shared" si="1"/>
        <v>0.49352219988568913</v>
      </c>
    </row>
    <row r="54" spans="1:10">
      <c r="A54">
        <v>52</v>
      </c>
      <c r="B54">
        <v>-0.12570864129172021</v>
      </c>
      <c r="C54">
        <f t="shared" si="0"/>
        <v>2.7667321005511689</v>
      </c>
      <c r="I54">
        <v>6.6860848239892356E-2</v>
      </c>
      <c r="J54">
        <f t="shared" si="1"/>
        <v>0.56038304812558148</v>
      </c>
    </row>
    <row r="55" spans="1:10">
      <c r="A55">
        <v>53</v>
      </c>
      <c r="B55">
        <v>-0.32846774144509661</v>
      </c>
      <c r="C55">
        <f t="shared" si="0"/>
        <v>2.4382643591060722</v>
      </c>
      <c r="I55">
        <v>0.48689229035526593</v>
      </c>
      <c r="J55">
        <f t="shared" si="1"/>
        <v>1.0472753384808473</v>
      </c>
    </row>
    <row r="56" spans="1:10">
      <c r="A56">
        <v>54</v>
      </c>
      <c r="B56">
        <v>-2.8557328886629318E-2</v>
      </c>
      <c r="C56">
        <f t="shared" si="0"/>
        <v>2.409707030219443</v>
      </c>
      <c r="I56">
        <v>-0.20863374102830301</v>
      </c>
      <c r="J56">
        <f t="shared" si="1"/>
        <v>0.8386415974525443</v>
      </c>
    </row>
    <row r="57" spans="1:10">
      <c r="A57">
        <v>55</v>
      </c>
      <c r="B57">
        <v>-0.32902071017184376</v>
      </c>
      <c r="C57">
        <f t="shared" si="0"/>
        <v>2.0806863200475991</v>
      </c>
      <c r="I57">
        <v>0.24999425397953257</v>
      </c>
      <c r="J57">
        <f t="shared" si="1"/>
        <v>1.0886358514320769</v>
      </c>
    </row>
    <row r="58" spans="1:10">
      <c r="A58">
        <v>56</v>
      </c>
      <c r="B58">
        <v>0.47487974386097587</v>
      </c>
      <c r="C58">
        <f t="shared" si="0"/>
        <v>2.5555660639085751</v>
      </c>
      <c r="I58">
        <v>0.24089659689335208</v>
      </c>
      <c r="J58">
        <f t="shared" si="1"/>
        <v>1.3295324483254289</v>
      </c>
    </row>
    <row r="59" spans="1:10">
      <c r="A59">
        <v>57</v>
      </c>
      <c r="B59">
        <v>0.11658035500559571</v>
      </c>
      <c r="C59">
        <f t="shared" si="0"/>
        <v>2.6721464189141706</v>
      </c>
      <c r="I59">
        <v>-0.40148538255258981</v>
      </c>
      <c r="J59">
        <f t="shared" si="1"/>
        <v>0.92804706577283913</v>
      </c>
    </row>
    <row r="60" spans="1:10">
      <c r="A60">
        <v>58</v>
      </c>
      <c r="B60">
        <v>0.41348050220917454</v>
      </c>
      <c r="C60">
        <f t="shared" si="0"/>
        <v>3.0856269211233451</v>
      </c>
      <c r="I60">
        <v>0.4211398246212702</v>
      </c>
      <c r="J60">
        <f t="shared" si="1"/>
        <v>1.3491868903941093</v>
      </c>
    </row>
    <row r="61" spans="1:10">
      <c r="A61">
        <v>59</v>
      </c>
      <c r="B61">
        <v>0.41490878583125479</v>
      </c>
      <c r="C61">
        <f t="shared" si="0"/>
        <v>3.5005357069545999</v>
      </c>
      <c r="I61">
        <v>-0.17304776036329306</v>
      </c>
      <c r="J61">
        <f t="shared" si="1"/>
        <v>1.1761391300308164</v>
      </c>
    </row>
    <row r="62" spans="1:10">
      <c r="A62">
        <v>60</v>
      </c>
      <c r="B62">
        <v>-0.39569507187115405</v>
      </c>
      <c r="C62">
        <f t="shared" si="0"/>
        <v>3.1048406350834457</v>
      </c>
      <c r="I62">
        <v>-0.40203732650217938</v>
      </c>
      <c r="J62">
        <f t="shared" si="1"/>
        <v>0.774101803528637</v>
      </c>
    </row>
    <row r="63" spans="1:10">
      <c r="A63">
        <v>61</v>
      </c>
      <c r="B63">
        <v>-0.2870051320027236</v>
      </c>
      <c r="C63">
        <f t="shared" si="0"/>
        <v>2.8178355030807221</v>
      </c>
      <c r="I63">
        <v>-0.26960160978934633</v>
      </c>
      <c r="J63">
        <f t="shared" si="1"/>
        <v>0.50450019373929067</v>
      </c>
    </row>
    <row r="64" spans="1:10">
      <c r="A64">
        <v>62</v>
      </c>
      <c r="B64">
        <v>-0.36485848154364764</v>
      </c>
      <c r="C64">
        <f t="shared" si="0"/>
        <v>2.4529770215370745</v>
      </c>
      <c r="I64">
        <v>0.47860602538950403</v>
      </c>
      <c r="J64">
        <f t="shared" si="1"/>
        <v>0.9831062191287947</v>
      </c>
    </row>
    <row r="65" spans="1:10">
      <c r="A65">
        <v>63</v>
      </c>
      <c r="B65">
        <v>-0.33117480102281238</v>
      </c>
      <c r="C65">
        <f t="shared" si="0"/>
        <v>2.1218022205142621</v>
      </c>
      <c r="I65">
        <v>8.4803786916705759E-2</v>
      </c>
      <c r="J65">
        <f t="shared" si="1"/>
        <v>1.0679100060455005</v>
      </c>
    </row>
    <row r="66" spans="1:10">
      <c r="A66">
        <v>64</v>
      </c>
      <c r="B66">
        <v>6.2500432017432495E-2</v>
      </c>
      <c r="C66">
        <f t="shared" si="0"/>
        <v>2.1843026525316946</v>
      </c>
      <c r="I66">
        <v>0.3745491206362398</v>
      </c>
      <c r="J66">
        <f t="shared" si="1"/>
        <v>1.4424591266817401</v>
      </c>
    </row>
    <row r="67" spans="1:10">
      <c r="A67">
        <v>65</v>
      </c>
      <c r="B67">
        <v>-0.45123023841145338</v>
      </c>
      <c r="C67">
        <f t="shared" si="0"/>
        <v>1.7330724141202412</v>
      </c>
      <c r="I67">
        <v>-0.30699148633821971</v>
      </c>
      <c r="J67">
        <f t="shared" si="1"/>
        <v>1.1354676403435204</v>
      </c>
    </row>
    <row r="68" spans="1:10">
      <c r="A68">
        <v>66</v>
      </c>
      <c r="B68">
        <v>-0.18421341702803673</v>
      </c>
      <c r="C68">
        <f t="shared" ref="C68:C101" si="2">C67+B68</f>
        <v>1.5488589970922044</v>
      </c>
      <c r="I68">
        <v>0.12498666266677505</v>
      </c>
      <c r="J68">
        <f t="shared" ref="J68:J101" si="3">J67+I68</f>
        <v>1.2604543030102955</v>
      </c>
    </row>
    <row r="69" spans="1:10">
      <c r="A69">
        <v>67</v>
      </c>
      <c r="B69">
        <v>-0.16423647159576693</v>
      </c>
      <c r="C69">
        <f t="shared" si="2"/>
        <v>1.3846225254964375</v>
      </c>
      <c r="I69">
        <v>-0.32829589089622813</v>
      </c>
      <c r="J69">
        <f t="shared" si="3"/>
        <v>0.93215841211406736</v>
      </c>
    </row>
    <row r="70" spans="1:10">
      <c r="A70">
        <v>68</v>
      </c>
      <c r="B70">
        <v>0.40740084277300082</v>
      </c>
      <c r="C70">
        <f t="shared" si="2"/>
        <v>1.7920233682694384</v>
      </c>
      <c r="I70">
        <v>-0.30519246752667206</v>
      </c>
      <c r="J70">
        <f t="shared" si="3"/>
        <v>0.6269659445873953</v>
      </c>
    </row>
    <row r="71" spans="1:10">
      <c r="A71">
        <v>69</v>
      </c>
      <c r="B71">
        <v>-0.23175915873343134</v>
      </c>
      <c r="C71">
        <f t="shared" si="2"/>
        <v>1.5602642095360071</v>
      </c>
      <c r="I71">
        <v>-0.34872171220678083</v>
      </c>
      <c r="J71">
        <f t="shared" si="3"/>
        <v>0.27824423238061446</v>
      </c>
    </row>
    <row r="72" spans="1:10">
      <c r="A72">
        <v>70</v>
      </c>
      <c r="B72">
        <v>0.41145930609632031</v>
      </c>
      <c r="C72">
        <f t="shared" si="2"/>
        <v>1.9717235156323274</v>
      </c>
      <c r="I72">
        <v>-7.8322778325606857E-3</v>
      </c>
      <c r="J72">
        <f t="shared" si="3"/>
        <v>0.27041195454805378</v>
      </c>
    </row>
    <row r="73" spans="1:10">
      <c r="A73">
        <v>71</v>
      </c>
      <c r="B73">
        <v>0.20394454100341874</v>
      </c>
      <c r="C73">
        <f t="shared" si="2"/>
        <v>2.1756680566357463</v>
      </c>
      <c r="I73">
        <v>-0.38077099232341616</v>
      </c>
      <c r="J73">
        <f t="shared" si="3"/>
        <v>-0.11035903777536238</v>
      </c>
    </row>
    <row r="74" spans="1:10">
      <c r="A74">
        <v>72</v>
      </c>
      <c r="B74">
        <v>0.47769808917005074</v>
      </c>
      <c r="C74">
        <f t="shared" si="2"/>
        <v>2.6533661458057969</v>
      </c>
      <c r="I74">
        <v>0.19164574325659911</v>
      </c>
      <c r="J74">
        <f t="shared" si="3"/>
        <v>8.1286705481236732E-2</v>
      </c>
    </row>
    <row r="75" spans="1:10">
      <c r="A75">
        <v>73</v>
      </c>
      <c r="B75">
        <v>-0.42794890091351745</v>
      </c>
      <c r="C75">
        <f t="shared" si="2"/>
        <v>2.2254172448922795</v>
      </c>
      <c r="I75">
        <v>-0.2376074455900028</v>
      </c>
      <c r="J75">
        <f t="shared" si="3"/>
        <v>-0.15632074010876607</v>
      </c>
    </row>
    <row r="76" spans="1:10">
      <c r="A76">
        <v>74</v>
      </c>
      <c r="B76">
        <v>-0.203623001088168</v>
      </c>
      <c r="C76">
        <f t="shared" si="2"/>
        <v>2.0217942438041114</v>
      </c>
      <c r="I76">
        <v>-5.7184070280632326E-2</v>
      </c>
      <c r="J76">
        <f t="shared" si="3"/>
        <v>-0.21350481038939839</v>
      </c>
    </row>
    <row r="77" spans="1:10">
      <c r="A77">
        <v>75</v>
      </c>
      <c r="B77">
        <v>-1.1388320203270741E-2</v>
      </c>
      <c r="C77">
        <f t="shared" si="2"/>
        <v>2.0104059236008407</v>
      </c>
      <c r="I77">
        <v>0.1538025801482571</v>
      </c>
      <c r="J77">
        <f t="shared" si="3"/>
        <v>-5.9702230241141296E-2</v>
      </c>
    </row>
    <row r="78" spans="1:10">
      <c r="A78">
        <v>76</v>
      </c>
      <c r="B78">
        <v>-1.4026959699169006E-2</v>
      </c>
      <c r="C78">
        <f t="shared" si="2"/>
        <v>1.9963789639016718</v>
      </c>
      <c r="I78">
        <v>-0.3771387308849794</v>
      </c>
      <c r="J78">
        <f t="shared" si="3"/>
        <v>-0.4368409611261207</v>
      </c>
    </row>
    <row r="79" spans="1:10">
      <c r="A79">
        <v>77</v>
      </c>
      <c r="B79">
        <v>-0.18919045683636349</v>
      </c>
      <c r="C79">
        <f t="shared" si="2"/>
        <v>1.8071885070653084</v>
      </c>
      <c r="I79">
        <v>0.11097956681616961</v>
      </c>
      <c r="J79">
        <f t="shared" si="3"/>
        <v>-0.32586139430995109</v>
      </c>
    </row>
    <row r="80" spans="1:10">
      <c r="A80">
        <v>78</v>
      </c>
      <c r="B80">
        <v>0.10913266581363101</v>
      </c>
      <c r="C80">
        <f t="shared" si="2"/>
        <v>1.9163211728789395</v>
      </c>
      <c r="I80">
        <v>8.9650569009897652E-2</v>
      </c>
      <c r="J80">
        <f t="shared" si="3"/>
        <v>-0.23621082530005344</v>
      </c>
    </row>
    <row r="81" spans="1:10">
      <c r="A81">
        <v>79</v>
      </c>
      <c r="B81">
        <v>0.46017701784693654</v>
      </c>
      <c r="C81">
        <f t="shared" si="2"/>
        <v>2.3764981907258762</v>
      </c>
      <c r="I81">
        <v>-0.24171299444387417</v>
      </c>
      <c r="J81">
        <f t="shared" si="3"/>
        <v>-0.47792381974392761</v>
      </c>
    </row>
    <row r="82" spans="1:10">
      <c r="A82">
        <v>80</v>
      </c>
      <c r="B82">
        <v>0.3829499775299422</v>
      </c>
      <c r="C82">
        <f t="shared" si="2"/>
        <v>2.7594481682558185</v>
      </c>
      <c r="I82">
        <v>0.34617552580038102</v>
      </c>
      <c r="J82">
        <f t="shared" si="3"/>
        <v>-0.13174829394354659</v>
      </c>
    </row>
    <row r="83" spans="1:10">
      <c r="A83">
        <v>81</v>
      </c>
      <c r="B83">
        <v>0.35512463869104538</v>
      </c>
      <c r="C83">
        <f t="shared" si="2"/>
        <v>3.1145728069468639</v>
      </c>
      <c r="I83">
        <v>-0.40778168742934018</v>
      </c>
      <c r="J83">
        <f t="shared" si="3"/>
        <v>-0.53952998137288677</v>
      </c>
    </row>
    <row r="84" spans="1:10">
      <c r="A84">
        <v>82</v>
      </c>
      <c r="B84">
        <v>3.8113879743121748E-2</v>
      </c>
      <c r="C84">
        <f t="shared" si="2"/>
        <v>3.1526866866899859</v>
      </c>
      <c r="I84">
        <v>0.19240403424886487</v>
      </c>
      <c r="J84">
        <f t="shared" si="3"/>
        <v>-0.34712594712402189</v>
      </c>
    </row>
    <row r="85" spans="1:10">
      <c r="A85">
        <v>83</v>
      </c>
      <c r="B85">
        <v>-3.212694658391424E-2</v>
      </c>
      <c r="C85">
        <f t="shared" si="2"/>
        <v>3.1205597401060716</v>
      </c>
      <c r="I85">
        <v>-0.37876435489949245</v>
      </c>
      <c r="J85">
        <f t="shared" si="3"/>
        <v>-0.72589030202351434</v>
      </c>
    </row>
    <row r="86" spans="1:10">
      <c r="A86">
        <v>84</v>
      </c>
      <c r="B86">
        <v>-9.0035309881672299E-2</v>
      </c>
      <c r="C86">
        <f t="shared" si="2"/>
        <v>3.0305244302243994</v>
      </c>
      <c r="I86">
        <v>-0.44858967519780168</v>
      </c>
      <c r="J86">
        <f t="shared" si="3"/>
        <v>-1.1744799772213161</v>
      </c>
    </row>
    <row r="87" spans="1:10">
      <c r="A87">
        <v>85</v>
      </c>
      <c r="B87">
        <v>0.10656333193719336</v>
      </c>
      <c r="C87">
        <f t="shared" si="2"/>
        <v>3.1370877621615927</v>
      </c>
      <c r="I87">
        <v>-2.7367659002847988E-2</v>
      </c>
      <c r="J87">
        <f t="shared" si="3"/>
        <v>-1.2018476362241641</v>
      </c>
    </row>
    <row r="88" spans="1:10">
      <c r="A88">
        <v>86</v>
      </c>
      <c r="B88">
        <v>0.33133251246670392</v>
      </c>
      <c r="C88">
        <f t="shared" si="2"/>
        <v>3.4684202746282966</v>
      </c>
      <c r="I88">
        <v>0.17135044279958977</v>
      </c>
      <c r="J88">
        <f t="shared" si="3"/>
        <v>-1.0304971934245744</v>
      </c>
    </row>
    <row r="89" spans="1:10">
      <c r="A89">
        <v>87</v>
      </c>
      <c r="B89">
        <v>8.4443077957386481E-2</v>
      </c>
      <c r="C89">
        <f t="shared" si="2"/>
        <v>3.5528633525856832</v>
      </c>
      <c r="I89">
        <v>-0.46018662373035524</v>
      </c>
      <c r="J89">
        <f t="shared" si="3"/>
        <v>-1.4906838171549297</v>
      </c>
    </row>
    <row r="90" spans="1:10">
      <c r="A90">
        <v>88</v>
      </c>
      <c r="B90">
        <v>3.9358354141524887E-2</v>
      </c>
      <c r="C90">
        <f t="shared" si="2"/>
        <v>3.5922217067272082</v>
      </c>
      <c r="I90">
        <v>-0.20782623068299344</v>
      </c>
      <c r="J90">
        <f t="shared" si="3"/>
        <v>-1.6985100478379231</v>
      </c>
    </row>
    <row r="91" spans="1:10">
      <c r="A91">
        <v>89</v>
      </c>
      <c r="B91">
        <v>0.32896795451551897</v>
      </c>
      <c r="C91">
        <f t="shared" si="2"/>
        <v>3.9211896612427273</v>
      </c>
      <c r="I91">
        <v>0.13694557588301892</v>
      </c>
      <c r="J91">
        <f t="shared" si="3"/>
        <v>-1.5615644719549042</v>
      </c>
    </row>
    <row r="92" spans="1:10">
      <c r="A92">
        <v>90</v>
      </c>
      <c r="B92">
        <v>0.39330454818869653</v>
      </c>
      <c r="C92">
        <f t="shared" si="2"/>
        <v>4.314494209431424</v>
      </c>
      <c r="I92">
        <v>-2.6511318960847907E-3</v>
      </c>
      <c r="J92">
        <f t="shared" si="3"/>
        <v>-1.5642156038509891</v>
      </c>
    </row>
    <row r="93" spans="1:10">
      <c r="A93">
        <v>91</v>
      </c>
      <c r="B93">
        <v>2.4486970174503409E-2</v>
      </c>
      <c r="C93">
        <f t="shared" si="2"/>
        <v>4.338981179605927</v>
      </c>
      <c r="I93">
        <v>-0.2764566798064354</v>
      </c>
      <c r="J93">
        <f t="shared" si="3"/>
        <v>-1.8406722836574245</v>
      </c>
    </row>
    <row r="94" spans="1:10">
      <c r="A94">
        <v>92</v>
      </c>
      <c r="B94">
        <v>0.46337449922865548</v>
      </c>
      <c r="C94">
        <f t="shared" si="2"/>
        <v>4.8023556788345827</v>
      </c>
      <c r="I94">
        <v>-0.46227048577192409</v>
      </c>
      <c r="J94">
        <f t="shared" si="3"/>
        <v>-2.3029427694293485</v>
      </c>
    </row>
    <row r="95" spans="1:10">
      <c r="A95">
        <v>93</v>
      </c>
      <c r="B95">
        <v>0.35464428968108352</v>
      </c>
      <c r="C95">
        <f t="shared" si="2"/>
        <v>5.1569999685156667</v>
      </c>
      <c r="I95">
        <v>0.2921584442152847</v>
      </c>
      <c r="J95">
        <f t="shared" si="3"/>
        <v>-2.0107843252140638</v>
      </c>
    </row>
    <row r="96" spans="1:10">
      <c r="A96">
        <v>94</v>
      </c>
      <c r="B96">
        <v>1.901136952425575E-2</v>
      </c>
      <c r="C96">
        <f t="shared" si="2"/>
        <v>5.1760113380399222</v>
      </c>
      <c r="I96">
        <v>-0.14303532618558834</v>
      </c>
      <c r="J96">
        <f t="shared" si="3"/>
        <v>-2.1538196513996519</v>
      </c>
    </row>
    <row r="97" spans="1:10">
      <c r="A97">
        <v>95</v>
      </c>
      <c r="B97">
        <v>0.22825337927646894</v>
      </c>
      <c r="C97">
        <f t="shared" si="2"/>
        <v>5.4042647173163907</v>
      </c>
      <c r="I97">
        <v>0.4957177334530074</v>
      </c>
      <c r="J97">
        <f t="shared" si="3"/>
        <v>-1.6581019179466445</v>
      </c>
    </row>
    <row r="98" spans="1:10">
      <c r="A98">
        <v>96</v>
      </c>
      <c r="B98">
        <v>0.37679641522553953</v>
      </c>
      <c r="C98">
        <f t="shared" si="2"/>
        <v>5.7810611325419305</v>
      </c>
      <c r="I98">
        <v>-0.48041823999425615</v>
      </c>
      <c r="J98">
        <f t="shared" si="3"/>
        <v>-2.1385201579409006</v>
      </c>
    </row>
    <row r="99" spans="1:10">
      <c r="A99">
        <v>97</v>
      </c>
      <c r="B99">
        <v>9.8050359321916969E-2</v>
      </c>
      <c r="C99">
        <f t="shared" si="2"/>
        <v>5.8791114918638474</v>
      </c>
      <c r="I99">
        <v>-0.403327599398007</v>
      </c>
      <c r="J99">
        <f t="shared" si="3"/>
        <v>-2.5418477573389078</v>
      </c>
    </row>
    <row r="100" spans="1:10">
      <c r="A100">
        <v>98</v>
      </c>
      <c r="B100">
        <v>0.4804079286234032</v>
      </c>
      <c r="C100">
        <f t="shared" si="2"/>
        <v>6.3595194204872509</v>
      </c>
      <c r="I100">
        <v>0.15422375115767206</v>
      </c>
      <c r="J100">
        <f t="shared" si="3"/>
        <v>-2.3876240061812357</v>
      </c>
    </row>
    <row r="101" spans="1:10">
      <c r="A101">
        <v>99</v>
      </c>
      <c r="B101">
        <v>-0.42669143377668683</v>
      </c>
      <c r="C101">
        <f t="shared" si="2"/>
        <v>5.9328279867105644</v>
      </c>
      <c r="I101">
        <v>-1.3358077140132374E-2</v>
      </c>
      <c r="J101">
        <f t="shared" si="3"/>
        <v>-2.400982083321368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문제1</vt:lpstr>
      <vt:lpstr>문제1.Graph</vt:lpstr>
      <vt:lpstr>교재 3장</vt:lpstr>
      <vt:lpstr>교재 4장</vt:lpstr>
      <vt:lpstr>교재 5장 - 15</vt:lpstr>
      <vt:lpstr>교재 5장 - 16</vt:lpstr>
      <vt:lpstr>교재 5장 - 18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Yong-iL Joh</dc:creator>
  <cp:lastModifiedBy>JohnSmith</cp:lastModifiedBy>
  <dcterms:created xsi:type="dcterms:W3CDTF">2019-03-01T13:17:29Z</dcterms:created>
  <dcterms:modified xsi:type="dcterms:W3CDTF">2019-06-01T12:39:50Z</dcterms:modified>
</cp:coreProperties>
</file>