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lkien/work/misc/R.2019.2/sample.survey/"/>
    </mc:Choice>
  </mc:AlternateContent>
  <xr:revisionPtr revIDLastSave="0" documentId="13_ncr:1_{6DD31291-7F41-B14D-9812-B0C4908F68BB}" xr6:coauthVersionLast="45" xr6:coauthVersionMax="45" xr10:uidLastSave="{00000000-0000-0000-0000-000000000000}"/>
  <bookViews>
    <workbookView xWindow="7880" yWindow="2100" windowWidth="15600" windowHeight="11600" activeTab="2" xr2:uid="{00000000-000D-0000-FFFF-FFFF00000000}"/>
  </bookViews>
  <sheets>
    <sheet name="9강 엑셀실습" sheetId="1" r:id="rId1"/>
    <sheet name="Sheet1" sheetId="2" r:id="rId2"/>
    <sheet name="homewor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C9" i="3"/>
  <c r="C8" i="3"/>
  <c r="C6" i="3"/>
  <c r="C5" i="3"/>
  <c r="C15" i="3"/>
  <c r="C14" i="3"/>
  <c r="C12" i="3"/>
  <c r="C13" i="3"/>
  <c r="C4" i="3"/>
  <c r="J11" i="1" l="1"/>
  <c r="J14" i="1" s="1"/>
  <c r="J12" i="1" s="1"/>
  <c r="J13" i="1" s="1"/>
  <c r="L10" i="1" s="1"/>
  <c r="J10" i="1"/>
  <c r="L11" i="1" l="1"/>
</calcChain>
</file>

<file path=xl/sharedStrings.xml><?xml version="1.0" encoding="utf-8"?>
<sst xmlns="http://schemas.openxmlformats.org/spreadsheetml/2006/main" count="154" uniqueCount="69">
  <si>
    <t>일련번호</t>
  </si>
  <si>
    <t>구 명칭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</si>
  <si>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</si>
  <si>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</si>
  <si>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</si>
  <si>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</si>
  <si>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</si>
  <si>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</si>
  <si>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</si>
  <si>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</si>
  <si>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</si>
  <si>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</si>
  <si>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</si>
  <si>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</si>
  <si>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</si>
  <si>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</si>
  <si>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</si>
  <si>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</si>
  <si>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</si>
  <si>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</si>
  <si>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</si>
  <si>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</si>
  <si>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</si>
  <si>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</si>
  <si>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</si>
  <si>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</si>
  <si>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</si>
  <si>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23.91</t>
  </si>
  <si>
    <t>9.96</t>
  </si>
  <si>
    <t>21.87</t>
  </si>
  <si>
    <t>16.85</t>
  </si>
  <si>
    <t>17.06</t>
  </si>
  <si>
    <t>14.20</t>
  </si>
  <si>
    <t>18.50</t>
  </si>
  <si>
    <t>24.57</t>
  </si>
  <si>
    <t>23.60</t>
  </si>
  <si>
    <t>20.70</t>
  </si>
  <si>
    <t>35.44</t>
  </si>
  <si>
    <t>29.69</t>
  </si>
  <si>
    <t>17.60</t>
  </si>
  <si>
    <t>23.84</t>
  </si>
  <si>
    <t>17.41</t>
  </si>
  <si>
    <t>41.43</t>
  </si>
  <si>
    <t>20.12</t>
  </si>
  <si>
    <t>13.00</t>
  </si>
  <si>
    <t>16.35</t>
  </si>
  <si>
    <t>29.57</t>
  </si>
  <si>
    <t>47.00</t>
  </si>
  <si>
    <t>39.51</t>
  </si>
  <si>
    <t>33.88</t>
  </si>
  <si>
    <t>24.59</t>
  </si>
  <si>
    <t>인구(2005년)</t>
  </si>
  <si>
    <t>면적</t>
    <phoneticPr fontId="3" type="noConversion"/>
  </si>
  <si>
    <t>인구(2010년)</t>
    <phoneticPr fontId="3" type="noConversion"/>
  </si>
  <si>
    <t>표본평균</t>
  </si>
  <si>
    <t>신뢰구간 하한</t>
  </si>
  <si>
    <t>표본표준편차</t>
  </si>
  <si>
    <t>신뢰구간 상한</t>
  </si>
  <si>
    <t>추정 표준오차</t>
  </si>
  <si>
    <t>오차의 한계</t>
  </si>
  <si>
    <t>교재 166쪽 엑셀 실습 예제</t>
    <phoneticPr fontId="3" type="noConversion"/>
  </si>
  <si>
    <t>숙제 5</t>
    <phoneticPr fontId="3" type="noConversion"/>
  </si>
  <si>
    <t>N</t>
    <phoneticPr fontId="3" type="noConversion"/>
  </si>
  <si>
    <t>n</t>
    <phoneticPr fontId="3" type="noConversion"/>
  </si>
  <si>
    <t>y_s</t>
    <phoneticPr fontId="3" type="noConversion"/>
  </si>
  <si>
    <t>V(y_s)</t>
    <phoneticPr fontId="3" type="noConversion"/>
  </si>
  <si>
    <t>s^2</t>
    <phoneticPr fontId="3" type="noConversion"/>
  </si>
  <si>
    <t>((N-n)/N)*s^2/n</t>
    <phoneticPr fontId="3" type="noConversion"/>
  </si>
  <si>
    <t>신뢰구간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</si>
</sst>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_-;\-* #,##0_-;_-* &quot;-&quot;_-;_-@_-"/>
    <numFmt numFmtId="177" formatCode="_-* #,##0.00_-;\-* #,##0.00_-;_-* &quot;-&quot;??_-;_-@_-"/>
    <numFmt numFmtId="178" formatCode="_-* #,##0.0_-;\-* #,##0.0_-;_-* &quot;-&quot;_-;_-@_-"/>
    <numFmt numFmtId="179" formatCode="_-* #,##0.0_-;\-* #,##0.0_-;_-* &quot;-&quot;??_-;_-@_-"/>
    <numFmt numFmtId="180" formatCode="0_ "/>
  </numFmts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4"/>
      <color rgb="FF232323"/>
      <name val="맑은 고딕"/>
      <family val="3"/>
      <charset val="129"/>
      <scheme val="major"/>
    </font>
    <font>
      <sz val="14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176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>
      <alignment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>
      <alignment horizontal="center" vertical="center"/>
    </xf>
    <xf numFmtId="0" fontId="5" fillId="0" borderId="2" xfId="1" applyFont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 applyProtection="1">
      <alignment horizontal="center" vertical="center"/>
      <protection locked="0"/>
    </xf>
    <xf numFmtId="180" fontId="6" fillId="0" borderId="2" xfId="3" applyNumberFormat="1" applyFont="1" applyFill="1" applyBorder="1" applyAlignment="1">
      <alignment horizontal="right" vertical="center"/>
    </xf>
    <xf numFmtId="38" fontId="7" fillId="0" borderId="2" xfId="2" applyNumberFormat="1" applyFont="1" applyFill="1" applyBorder="1" applyAlignment="1" applyProtection="1">
      <alignment vertical="center"/>
      <protection locked="0"/>
    </xf>
    <xf numFmtId="38" fontId="8" fillId="0" borderId="2" xfId="0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5" fillId="0" borderId="1" xfId="1" applyFont="1" applyBorder="1" applyAlignment="1" applyProtection="1">
      <alignment horizontal="center"/>
      <protection locked="0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176" fontId="5" fillId="0" borderId="0" xfId="1" applyNumberFormat="1" applyFont="1"/>
    <xf numFmtId="0" fontId="5" fillId="0" borderId="0" xfId="1" applyFont="1"/>
    <xf numFmtId="179" fontId="5" fillId="0" borderId="0" xfId="1" applyNumberFormat="1" applyFont="1"/>
    <xf numFmtId="178" fontId="5" fillId="0" borderId="0" xfId="2" applyNumberFormat="1" applyFont="1"/>
    <xf numFmtId="176" fontId="9" fillId="0" borderId="0" xfId="1" applyNumberFormat="1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  <protection locked="0"/>
    </xf>
    <xf numFmtId="180" fontId="6" fillId="2" borderId="2" xfId="3" applyNumberFormat="1" applyFont="1" applyFill="1" applyBorder="1" applyAlignment="1">
      <alignment horizontal="right" vertical="center"/>
    </xf>
    <xf numFmtId="38" fontId="7" fillId="2" borderId="2" xfId="2" applyNumberFormat="1" applyFont="1" applyFill="1" applyBorder="1" applyAlignment="1" applyProtection="1">
      <alignment vertical="center"/>
      <protection locked="0"/>
    </xf>
    <xf numFmtId="38" fontId="8" fillId="2" borderId="2" xfId="0" applyNumberFormat="1" applyFont="1" applyFill="1" applyBorder="1" applyAlignment="1">
      <alignment horizontal="right" vertical="center" wrapText="1"/>
    </xf>
    <xf numFmtId="177" fontId="6" fillId="0" borderId="0" xfId="0" applyNumberFormat="1" applyFont="1" applyFill="1" applyAlignment="1">
      <alignment vertical="center"/>
    </xf>
    <xf numFmtId="38" fontId="6" fillId="0" borderId="0" xfId="0" applyNumberFormat="1" applyFont="1" applyFill="1" applyAlignment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</cellXfs>
  <cellStyles count="4">
    <cellStyle name="쉼표 [0] 2" xfId="2" xr:uid="{00000000-0005-0000-0000-000000000000}"/>
    <cellStyle name="표준" xfId="0" builtinId="0"/>
    <cellStyle name="표준 2" xfId="1" xr:uid="{00000000-0005-0000-0000-000002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F3" workbookViewId="0">
      <selection activeCell="H14" sqref="H14"/>
    </sheetView>
  </sheetViews>
  <sheetFormatPr baseColWidth="10" defaultColWidth="9" defaultRowHeight="20"/>
  <cols>
    <col min="1" max="2" width="10.6640625" style="5" customWidth="1"/>
    <col min="3" max="3" width="10.1640625" style="5" customWidth="1"/>
    <col min="4" max="5" width="13.33203125" style="5" bestFit="1" customWidth="1"/>
    <col min="6" max="6" width="11.6640625" style="5" bestFit="1" customWidth="1"/>
    <col min="7" max="7" width="9" style="5"/>
    <col min="8" max="8" width="10.83203125" style="5" bestFit="1" customWidth="1"/>
    <col min="9" max="9" width="16.6640625" style="5" bestFit="1" customWidth="1"/>
    <col min="10" max="10" width="21.83203125" style="5" bestFit="1" customWidth="1"/>
    <col min="11" max="11" width="16.6640625" style="5" bestFit="1" customWidth="1"/>
    <col min="12" max="12" width="15.6640625" style="5" bestFit="1" customWidth="1"/>
    <col min="13" max="16384" width="9" style="5"/>
  </cols>
  <sheetData>
    <row r="1" spans="1:12">
      <c r="B1" s="5" t="s">
        <v>60</v>
      </c>
    </row>
    <row r="2" spans="1:12">
      <c r="F2" s="5">
        <v>3</v>
      </c>
    </row>
    <row r="3" spans="1:12">
      <c r="A3" s="1" t="s">
        <v>0</v>
      </c>
      <c r="B3" s="2" t="s">
        <v>1</v>
      </c>
      <c r="C3" s="3" t="s">
        <v>52</v>
      </c>
      <c r="D3" s="4" t="s">
        <v>51</v>
      </c>
      <c r="E3" s="4" t="s">
        <v>53</v>
      </c>
    </row>
    <row r="4" spans="1:12" ht="21" thickBot="1">
      <c r="A4" s="6">
        <v>1</v>
      </c>
      <c r="B4" s="7" t="s">
        <v>2</v>
      </c>
      <c r="C4" s="8" t="s">
        <v>27</v>
      </c>
      <c r="D4" s="9">
        <v>156018</v>
      </c>
      <c r="E4" s="10">
        <v>151069</v>
      </c>
      <c r="H4" s="11" t="s">
        <v>0</v>
      </c>
      <c r="I4" s="12" t="s">
        <v>1</v>
      </c>
      <c r="J4" s="13" t="s">
        <v>52</v>
      </c>
      <c r="K4" s="14" t="s">
        <v>51</v>
      </c>
      <c r="L4" s="14" t="s">
        <v>53</v>
      </c>
    </row>
    <row r="5" spans="1:12">
      <c r="A5" s="6">
        <v>2</v>
      </c>
      <c r="B5" s="7" t="s">
        <v>3</v>
      </c>
      <c r="C5" s="8" t="s">
        <v>28</v>
      </c>
      <c r="D5" s="9">
        <v>128443</v>
      </c>
      <c r="E5" s="10">
        <v>117253</v>
      </c>
      <c r="H5" s="22">
        <v>3</v>
      </c>
      <c r="I5" s="23" t="s">
        <v>4</v>
      </c>
      <c r="J5" s="24" t="s">
        <v>29</v>
      </c>
      <c r="K5" s="25">
        <v>217708</v>
      </c>
      <c r="L5" s="26">
        <v>217228</v>
      </c>
    </row>
    <row r="6" spans="1:12">
      <c r="A6" s="22">
        <v>3</v>
      </c>
      <c r="B6" s="23" t="s">
        <v>4</v>
      </c>
      <c r="C6" s="24" t="s">
        <v>29</v>
      </c>
      <c r="D6" s="25">
        <v>217708</v>
      </c>
      <c r="E6" s="26">
        <v>217228</v>
      </c>
      <c r="H6" s="22">
        <v>5</v>
      </c>
      <c r="I6" s="23" t="s">
        <v>6</v>
      </c>
      <c r="J6" s="24" t="s">
        <v>31</v>
      </c>
      <c r="K6" s="25">
        <v>366746</v>
      </c>
      <c r="L6" s="26">
        <v>358319</v>
      </c>
    </row>
    <row r="7" spans="1:12">
      <c r="A7" s="6">
        <v>4</v>
      </c>
      <c r="B7" s="7" t="s">
        <v>5</v>
      </c>
      <c r="C7" s="8" t="s">
        <v>30</v>
      </c>
      <c r="D7" s="9">
        <v>327566</v>
      </c>
      <c r="E7" s="10">
        <v>290277</v>
      </c>
      <c r="H7" s="22">
        <v>19</v>
      </c>
      <c r="I7" s="23" t="s">
        <v>20</v>
      </c>
      <c r="J7" s="24" t="s">
        <v>34</v>
      </c>
      <c r="K7" s="25">
        <v>398251</v>
      </c>
      <c r="L7" s="26">
        <v>374543</v>
      </c>
    </row>
    <row r="8" spans="1:12">
      <c r="A8" s="6">
        <v>5</v>
      </c>
      <c r="B8" s="7" t="s">
        <v>6</v>
      </c>
      <c r="C8" s="8" t="s">
        <v>31</v>
      </c>
      <c r="D8" s="9">
        <v>366746</v>
      </c>
      <c r="E8" s="10">
        <v>358319</v>
      </c>
      <c r="H8" s="22">
        <v>25</v>
      </c>
      <c r="I8" s="23" t="s">
        <v>26</v>
      </c>
      <c r="J8" s="24" t="s">
        <v>50</v>
      </c>
      <c r="K8" s="25">
        <v>445339</v>
      </c>
      <c r="L8" s="26">
        <v>462500</v>
      </c>
    </row>
    <row r="9" spans="1:12">
      <c r="A9" s="6">
        <v>6</v>
      </c>
      <c r="B9" s="7" t="s">
        <v>7</v>
      </c>
      <c r="C9" s="8" t="s">
        <v>32</v>
      </c>
      <c r="D9" s="9">
        <v>373232</v>
      </c>
      <c r="E9" s="10">
        <v>339599</v>
      </c>
      <c r="H9" s="22">
        <v>16</v>
      </c>
      <c r="I9" s="23" t="s">
        <v>17</v>
      </c>
      <c r="J9" s="24" t="s">
        <v>42</v>
      </c>
      <c r="K9" s="25">
        <v>538997</v>
      </c>
      <c r="L9" s="26">
        <v>543559</v>
      </c>
    </row>
    <row r="10" spans="1:12">
      <c r="A10" s="6">
        <v>7</v>
      </c>
      <c r="B10" s="7" t="s">
        <v>8</v>
      </c>
      <c r="C10" s="8" t="s">
        <v>33</v>
      </c>
      <c r="D10" s="9">
        <v>413760</v>
      </c>
      <c r="E10" s="10">
        <v>400027</v>
      </c>
      <c r="H10" s="15"/>
      <c r="I10" s="16" t="s">
        <v>54</v>
      </c>
      <c r="J10" s="17">
        <f>AVERAGE(L5:L9)</f>
        <v>391229.8</v>
      </c>
      <c r="K10" s="18" t="s">
        <v>55</v>
      </c>
      <c r="L10" s="19">
        <f>J10-J13</f>
        <v>293314.06231923692</v>
      </c>
    </row>
    <row r="11" spans="1:12">
      <c r="A11" s="22">
        <v>8</v>
      </c>
      <c r="B11" s="23" t="s">
        <v>9</v>
      </c>
      <c r="C11" s="24" t="s">
        <v>34</v>
      </c>
      <c r="D11" s="25">
        <v>442426</v>
      </c>
      <c r="E11" s="26">
        <v>452704</v>
      </c>
      <c r="H11" s="15"/>
      <c r="I11" s="16" t="s">
        <v>56</v>
      </c>
      <c r="J11" s="20">
        <f>STDEV(L5:L9)</f>
        <v>122394.67210095386</v>
      </c>
      <c r="K11" s="18" t="s">
        <v>57</v>
      </c>
      <c r="L11" s="19">
        <f>J10+J13</f>
        <v>489145.53768076305</v>
      </c>
    </row>
    <row r="12" spans="1:12">
      <c r="A12" s="6">
        <v>9</v>
      </c>
      <c r="B12" s="7" t="s">
        <v>10</v>
      </c>
      <c r="C12" s="8" t="s">
        <v>35</v>
      </c>
      <c r="D12" s="9">
        <v>339147</v>
      </c>
      <c r="E12" s="10">
        <v>322587</v>
      </c>
      <c r="H12" s="15"/>
      <c r="I12" s="16" t="s">
        <v>58</v>
      </c>
      <c r="J12" s="19">
        <f>SQRT(J14)</f>
        <v>48957.868840381547</v>
      </c>
      <c r="K12" s="18"/>
      <c r="L12" s="18"/>
    </row>
    <row r="13" spans="1:12">
      <c r="A13" s="6">
        <v>10</v>
      </c>
      <c r="B13" s="7" t="s">
        <v>11</v>
      </c>
      <c r="C13" s="8" t="s">
        <v>36</v>
      </c>
      <c r="D13" s="9">
        <v>368716</v>
      </c>
      <c r="E13" s="10">
        <v>347220</v>
      </c>
      <c r="H13" s="15"/>
      <c r="I13" s="16" t="s">
        <v>59</v>
      </c>
      <c r="J13" s="19">
        <f>2*J12</f>
        <v>97915.737680763094</v>
      </c>
      <c r="K13" s="18"/>
      <c r="L13" s="18"/>
    </row>
    <row r="14" spans="1:12">
      <c r="A14" s="6">
        <v>11</v>
      </c>
      <c r="B14" s="7" t="s">
        <v>12</v>
      </c>
      <c r="C14" s="8" t="s">
        <v>37</v>
      </c>
      <c r="D14" s="9">
        <v>604161</v>
      </c>
      <c r="E14" s="10">
        <v>584906</v>
      </c>
      <c r="J14" s="27">
        <f>((25-5)/25)*J11^2/5</f>
        <v>2396872921.3920021</v>
      </c>
    </row>
    <row r="15" spans="1:12">
      <c r="A15" s="6">
        <v>12</v>
      </c>
      <c r="B15" s="7" t="s">
        <v>13</v>
      </c>
      <c r="C15" s="8" t="s">
        <v>38</v>
      </c>
      <c r="D15" s="9">
        <v>447611</v>
      </c>
      <c r="E15" s="10">
        <v>448112</v>
      </c>
    </row>
    <row r="16" spans="1:12">
      <c r="A16" s="22">
        <v>13</v>
      </c>
      <c r="B16" s="23" t="s">
        <v>14</v>
      </c>
      <c r="C16" s="24" t="s">
        <v>39</v>
      </c>
      <c r="D16" s="25">
        <v>343593</v>
      </c>
      <c r="E16" s="26">
        <v>307562</v>
      </c>
    </row>
    <row r="17" spans="1:5">
      <c r="A17" s="6">
        <v>14</v>
      </c>
      <c r="B17" s="7" t="s">
        <v>15</v>
      </c>
      <c r="C17" s="8" t="s">
        <v>40</v>
      </c>
      <c r="D17" s="9">
        <v>373057</v>
      </c>
      <c r="E17" s="10">
        <v>363343</v>
      </c>
    </row>
    <row r="18" spans="1:5">
      <c r="A18" s="6">
        <v>15</v>
      </c>
      <c r="B18" s="7" t="s">
        <v>16</v>
      </c>
      <c r="C18" s="8" t="s">
        <v>41</v>
      </c>
      <c r="D18" s="9">
        <v>474247</v>
      </c>
      <c r="E18" s="10">
        <v>466456</v>
      </c>
    </row>
    <row r="19" spans="1:5">
      <c r="A19" s="6">
        <v>16</v>
      </c>
      <c r="B19" s="7" t="s">
        <v>17</v>
      </c>
      <c r="C19" s="8" t="s">
        <v>42</v>
      </c>
      <c r="D19" s="9">
        <v>538997</v>
      </c>
      <c r="E19" s="10">
        <v>543559</v>
      </c>
    </row>
    <row r="20" spans="1:5">
      <c r="A20" s="6">
        <v>17</v>
      </c>
      <c r="B20" s="7" t="s">
        <v>18</v>
      </c>
      <c r="C20" s="8" t="s">
        <v>43</v>
      </c>
      <c r="D20" s="9">
        <v>406299</v>
      </c>
      <c r="E20" s="10">
        <v>401239</v>
      </c>
    </row>
    <row r="21" spans="1:5">
      <c r="A21" s="22">
        <v>18</v>
      </c>
      <c r="B21" s="23" t="s">
        <v>19</v>
      </c>
      <c r="C21" s="24" t="s">
        <v>44</v>
      </c>
      <c r="D21" s="25">
        <v>252446</v>
      </c>
      <c r="E21" s="26">
        <v>230447</v>
      </c>
    </row>
    <row r="22" spans="1:5">
      <c r="A22" s="6">
        <v>19</v>
      </c>
      <c r="B22" s="7" t="s">
        <v>20</v>
      </c>
      <c r="C22" s="8" t="s">
        <v>34</v>
      </c>
      <c r="D22" s="9">
        <v>398251</v>
      </c>
      <c r="E22" s="10">
        <v>374543</v>
      </c>
    </row>
    <row r="23" spans="1:5">
      <c r="A23" s="6">
        <v>20</v>
      </c>
      <c r="B23" s="7" t="s">
        <v>21</v>
      </c>
      <c r="C23" s="8" t="s">
        <v>45</v>
      </c>
      <c r="D23" s="9">
        <v>409519</v>
      </c>
      <c r="E23" s="10">
        <v>390197</v>
      </c>
    </row>
    <row r="24" spans="1:5">
      <c r="A24" s="6">
        <v>21</v>
      </c>
      <c r="B24" s="7" t="s">
        <v>22</v>
      </c>
      <c r="C24" s="8" t="s">
        <v>46</v>
      </c>
      <c r="D24" s="9">
        <v>530833</v>
      </c>
      <c r="E24" s="10">
        <v>511185</v>
      </c>
    </row>
    <row r="25" spans="1:5">
      <c r="A25" s="6">
        <v>22</v>
      </c>
      <c r="B25" s="7" t="s">
        <v>23</v>
      </c>
      <c r="C25" s="8" t="s">
        <v>47</v>
      </c>
      <c r="D25" s="9">
        <v>372795</v>
      </c>
      <c r="E25" s="10">
        <v>388220</v>
      </c>
    </row>
    <row r="26" spans="1:5">
      <c r="A26" s="22">
        <v>23</v>
      </c>
      <c r="B26" s="23" t="s">
        <v>24</v>
      </c>
      <c r="C26" s="24" t="s">
        <v>48</v>
      </c>
      <c r="D26" s="25">
        <v>510221</v>
      </c>
      <c r="E26" s="26">
        <v>522198</v>
      </c>
    </row>
    <row r="27" spans="1:5">
      <c r="A27" s="6">
        <v>24</v>
      </c>
      <c r="B27" s="7" t="s">
        <v>25</v>
      </c>
      <c r="C27" s="8" t="s">
        <v>49</v>
      </c>
      <c r="D27" s="9">
        <v>579040</v>
      </c>
      <c r="E27" s="10">
        <v>640732</v>
      </c>
    </row>
    <row r="28" spans="1:5">
      <c r="A28" s="6">
        <v>25</v>
      </c>
      <c r="B28" s="7" t="s">
        <v>26</v>
      </c>
      <c r="C28" s="8" t="s">
        <v>50</v>
      </c>
      <c r="D28" s="9">
        <v>445339</v>
      </c>
      <c r="E28" s="10">
        <v>462500</v>
      </c>
    </row>
    <row r="29" spans="1:5">
      <c r="D29" s="21"/>
      <c r="E29" s="28"/>
    </row>
  </sheetData>
  <sortState xmlns:xlrd2="http://schemas.microsoft.com/office/spreadsheetml/2017/richdata2" ref="A2:F26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H13" sqref="H13"/>
    </sheetView>
  </sheetViews>
  <sheetFormatPr baseColWidth="10" defaultColWidth="8.83203125" defaultRowHeight="17"/>
  <cols>
    <col min="4" max="5" width="16.6640625" bestFit="1" customWidth="1"/>
    <col min="11" max="11" width="10.5" bestFit="1" customWidth="1"/>
    <col min="12" max="12" width="10.6640625" bestFit="1" customWidth="1"/>
  </cols>
  <sheetData>
    <row r="1" spans="1:12" ht="20">
      <c r="A1" s="1" t="s">
        <v>0</v>
      </c>
      <c r="B1" s="2" t="s">
        <v>1</v>
      </c>
      <c r="C1" s="3" t="s">
        <v>52</v>
      </c>
      <c r="D1" s="4" t="s">
        <v>51</v>
      </c>
      <c r="E1" s="4" t="s">
        <v>53</v>
      </c>
    </row>
    <row r="2" spans="1:12" ht="20">
      <c r="A2" s="6">
        <v>2</v>
      </c>
      <c r="B2" s="7" t="s">
        <v>3</v>
      </c>
      <c r="C2" s="8" t="s">
        <v>28</v>
      </c>
      <c r="D2" s="9">
        <v>128443</v>
      </c>
      <c r="E2" s="10">
        <v>117253</v>
      </c>
      <c r="F2" s="29">
        <v>1</v>
      </c>
    </row>
    <row r="3" spans="1:12" ht="20">
      <c r="A3" s="6">
        <v>1</v>
      </c>
      <c r="B3" s="7" t="s">
        <v>2</v>
      </c>
      <c r="C3" s="8" t="s">
        <v>27</v>
      </c>
      <c r="D3" s="9">
        <v>156018</v>
      </c>
      <c r="E3" s="10">
        <v>151069</v>
      </c>
      <c r="F3" s="29">
        <v>2</v>
      </c>
    </row>
    <row r="4" spans="1:12" ht="20">
      <c r="A4" s="22">
        <v>3</v>
      </c>
      <c r="B4" s="23" t="s">
        <v>4</v>
      </c>
      <c r="C4" s="24" t="s">
        <v>29</v>
      </c>
      <c r="D4" s="25">
        <v>217708</v>
      </c>
      <c r="E4" s="26">
        <v>217228</v>
      </c>
      <c r="F4" s="30">
        <v>3</v>
      </c>
      <c r="H4" s="22">
        <v>3</v>
      </c>
      <c r="I4" s="23" t="s">
        <v>4</v>
      </c>
      <c r="J4" s="24" t="s">
        <v>29</v>
      </c>
      <c r="K4" s="25">
        <v>217708</v>
      </c>
      <c r="L4" s="26">
        <v>217228</v>
      </c>
    </row>
    <row r="5" spans="1:12" ht="20">
      <c r="A5" s="6">
        <v>18</v>
      </c>
      <c r="B5" s="7" t="s">
        <v>19</v>
      </c>
      <c r="C5" s="8" t="s">
        <v>44</v>
      </c>
      <c r="D5" s="9">
        <v>252446</v>
      </c>
      <c r="E5" s="10">
        <v>230447</v>
      </c>
      <c r="F5" s="29">
        <v>4</v>
      </c>
      <c r="H5" s="22">
        <v>5</v>
      </c>
      <c r="I5" s="23" t="s">
        <v>6</v>
      </c>
      <c r="J5" s="24" t="s">
        <v>31</v>
      </c>
      <c r="K5" s="25">
        <v>366746</v>
      </c>
      <c r="L5" s="26">
        <v>358319</v>
      </c>
    </row>
    <row r="6" spans="1:12" ht="20">
      <c r="A6" s="6">
        <v>4</v>
      </c>
      <c r="B6" s="7" t="s">
        <v>5</v>
      </c>
      <c r="C6" s="8" t="s">
        <v>30</v>
      </c>
      <c r="D6" s="9">
        <v>327566</v>
      </c>
      <c r="E6" s="10">
        <v>290277</v>
      </c>
      <c r="F6" s="29">
        <v>5</v>
      </c>
      <c r="H6" s="22">
        <v>19</v>
      </c>
      <c r="I6" s="23" t="s">
        <v>20</v>
      </c>
      <c r="J6" s="24" t="s">
        <v>34</v>
      </c>
      <c r="K6" s="25">
        <v>398251</v>
      </c>
      <c r="L6" s="26">
        <v>374543</v>
      </c>
    </row>
    <row r="7" spans="1:12" ht="20">
      <c r="A7" s="6">
        <v>9</v>
      </c>
      <c r="B7" s="7" t="s">
        <v>10</v>
      </c>
      <c r="C7" s="8" t="s">
        <v>35</v>
      </c>
      <c r="D7" s="9">
        <v>339147</v>
      </c>
      <c r="E7" s="10">
        <v>322587</v>
      </c>
      <c r="F7" s="29">
        <v>6</v>
      </c>
      <c r="H7" s="22">
        <v>25</v>
      </c>
      <c r="I7" s="23" t="s">
        <v>26</v>
      </c>
      <c r="J7" s="24" t="s">
        <v>50</v>
      </c>
      <c r="K7" s="25">
        <v>445339</v>
      </c>
      <c r="L7" s="26">
        <v>462500</v>
      </c>
    </row>
    <row r="8" spans="1:12" ht="20">
      <c r="A8" s="6">
        <v>13</v>
      </c>
      <c r="B8" s="7" t="s">
        <v>14</v>
      </c>
      <c r="C8" s="8" t="s">
        <v>39</v>
      </c>
      <c r="D8" s="9">
        <v>343593</v>
      </c>
      <c r="E8" s="10">
        <v>307562</v>
      </c>
      <c r="F8" s="29">
        <v>7</v>
      </c>
      <c r="H8" s="22">
        <v>16</v>
      </c>
      <c r="I8" s="23" t="s">
        <v>17</v>
      </c>
      <c r="J8" s="24" t="s">
        <v>42</v>
      </c>
      <c r="K8" s="25">
        <v>538997</v>
      </c>
      <c r="L8" s="26">
        <v>543559</v>
      </c>
    </row>
    <row r="9" spans="1:12" ht="20">
      <c r="A9" s="22">
        <v>5</v>
      </c>
      <c r="B9" s="23" t="s">
        <v>6</v>
      </c>
      <c r="C9" s="24" t="s">
        <v>31</v>
      </c>
      <c r="D9" s="25">
        <v>366746</v>
      </c>
      <c r="E9" s="26">
        <v>358319</v>
      </c>
      <c r="F9" s="30">
        <v>8</v>
      </c>
    </row>
    <row r="10" spans="1:12" ht="20">
      <c r="A10" s="6">
        <v>10</v>
      </c>
      <c r="B10" s="7" t="s">
        <v>11</v>
      </c>
      <c r="C10" s="8" t="s">
        <v>36</v>
      </c>
      <c r="D10" s="9">
        <v>368716</v>
      </c>
      <c r="E10" s="10">
        <v>347220</v>
      </c>
      <c r="F10" s="29">
        <v>9</v>
      </c>
    </row>
    <row r="11" spans="1:12" ht="20">
      <c r="A11" s="6">
        <v>22</v>
      </c>
      <c r="B11" s="7" t="s">
        <v>23</v>
      </c>
      <c r="C11" s="8" t="s">
        <v>47</v>
      </c>
      <c r="D11" s="9">
        <v>372795</v>
      </c>
      <c r="E11" s="10">
        <v>388220</v>
      </c>
      <c r="F11" s="29">
        <v>10</v>
      </c>
    </row>
    <row r="12" spans="1:12" ht="20">
      <c r="A12" s="6">
        <v>14</v>
      </c>
      <c r="B12" s="7" t="s">
        <v>15</v>
      </c>
      <c r="C12" s="8" t="s">
        <v>40</v>
      </c>
      <c r="D12" s="9">
        <v>373057</v>
      </c>
      <c r="E12" s="10">
        <v>363343</v>
      </c>
      <c r="F12" s="29">
        <v>11</v>
      </c>
    </row>
    <row r="13" spans="1:12" ht="20">
      <c r="A13" s="6">
        <v>6</v>
      </c>
      <c r="B13" s="7" t="s">
        <v>7</v>
      </c>
      <c r="C13" s="8" t="s">
        <v>32</v>
      </c>
      <c r="D13" s="9">
        <v>373232</v>
      </c>
      <c r="E13" s="10">
        <v>339599</v>
      </c>
      <c r="F13" s="29">
        <v>12</v>
      </c>
    </row>
    <row r="14" spans="1:12" ht="20">
      <c r="A14" s="22">
        <v>19</v>
      </c>
      <c r="B14" s="23" t="s">
        <v>20</v>
      </c>
      <c r="C14" s="24" t="s">
        <v>34</v>
      </c>
      <c r="D14" s="25">
        <v>398251</v>
      </c>
      <c r="E14" s="26">
        <v>374543</v>
      </c>
      <c r="F14" s="30">
        <v>13</v>
      </c>
    </row>
    <row r="15" spans="1:12" ht="20">
      <c r="A15" s="6">
        <v>17</v>
      </c>
      <c r="B15" s="7" t="s">
        <v>18</v>
      </c>
      <c r="C15" s="8" t="s">
        <v>43</v>
      </c>
      <c r="D15" s="9">
        <v>406299</v>
      </c>
      <c r="E15" s="10">
        <v>401239</v>
      </c>
      <c r="F15" s="29">
        <v>14</v>
      </c>
    </row>
    <row r="16" spans="1:12" ht="20">
      <c r="A16" s="6">
        <v>20</v>
      </c>
      <c r="B16" s="7" t="s">
        <v>21</v>
      </c>
      <c r="C16" s="8" t="s">
        <v>45</v>
      </c>
      <c r="D16" s="9">
        <v>409519</v>
      </c>
      <c r="E16" s="10">
        <v>390197</v>
      </c>
      <c r="F16" s="29">
        <v>15</v>
      </c>
    </row>
    <row r="17" spans="1:6" ht="20">
      <c r="A17" s="6">
        <v>7</v>
      </c>
      <c r="B17" s="7" t="s">
        <v>8</v>
      </c>
      <c r="C17" s="8" t="s">
        <v>33</v>
      </c>
      <c r="D17" s="9">
        <v>413760</v>
      </c>
      <c r="E17" s="10">
        <v>400027</v>
      </c>
      <c r="F17" s="29">
        <v>16</v>
      </c>
    </row>
    <row r="18" spans="1:6" ht="20">
      <c r="A18" s="6">
        <v>8</v>
      </c>
      <c r="B18" s="7" t="s">
        <v>9</v>
      </c>
      <c r="C18" s="8" t="s">
        <v>34</v>
      </c>
      <c r="D18" s="9">
        <v>442426</v>
      </c>
      <c r="E18" s="10">
        <v>452704</v>
      </c>
      <c r="F18" s="29">
        <v>17</v>
      </c>
    </row>
    <row r="19" spans="1:6" ht="20">
      <c r="A19" s="22">
        <v>25</v>
      </c>
      <c r="B19" s="23" t="s">
        <v>26</v>
      </c>
      <c r="C19" s="24" t="s">
        <v>50</v>
      </c>
      <c r="D19" s="25">
        <v>445339</v>
      </c>
      <c r="E19" s="26">
        <v>462500</v>
      </c>
      <c r="F19" s="30">
        <v>18</v>
      </c>
    </row>
    <row r="20" spans="1:6" ht="20">
      <c r="A20" s="6">
        <v>12</v>
      </c>
      <c r="B20" s="7" t="s">
        <v>13</v>
      </c>
      <c r="C20" s="8" t="s">
        <v>38</v>
      </c>
      <c r="D20" s="9">
        <v>447611</v>
      </c>
      <c r="E20" s="10">
        <v>448112</v>
      </c>
      <c r="F20" s="29">
        <v>19</v>
      </c>
    </row>
    <row r="21" spans="1:6" ht="20">
      <c r="A21" s="6">
        <v>15</v>
      </c>
      <c r="B21" s="7" t="s">
        <v>16</v>
      </c>
      <c r="C21" s="8" t="s">
        <v>41</v>
      </c>
      <c r="D21" s="9">
        <v>474247</v>
      </c>
      <c r="E21" s="10">
        <v>466456</v>
      </c>
      <c r="F21" s="29">
        <v>20</v>
      </c>
    </row>
    <row r="22" spans="1:6" ht="20">
      <c r="A22" s="6">
        <v>23</v>
      </c>
      <c r="B22" s="7" t="s">
        <v>24</v>
      </c>
      <c r="C22" s="8" t="s">
        <v>48</v>
      </c>
      <c r="D22" s="9">
        <v>510221</v>
      </c>
      <c r="E22" s="10">
        <v>522198</v>
      </c>
      <c r="F22" s="29">
        <v>21</v>
      </c>
    </row>
    <row r="23" spans="1:6" ht="20">
      <c r="A23" s="6">
        <v>21</v>
      </c>
      <c r="B23" s="7" t="s">
        <v>22</v>
      </c>
      <c r="C23" s="8" t="s">
        <v>46</v>
      </c>
      <c r="D23" s="9">
        <v>530833</v>
      </c>
      <c r="E23" s="10">
        <v>511185</v>
      </c>
      <c r="F23" s="29">
        <v>22</v>
      </c>
    </row>
    <row r="24" spans="1:6" ht="20">
      <c r="A24" s="22">
        <v>16</v>
      </c>
      <c r="B24" s="23" t="s">
        <v>17</v>
      </c>
      <c r="C24" s="24" t="s">
        <v>42</v>
      </c>
      <c r="D24" s="25">
        <v>538997</v>
      </c>
      <c r="E24" s="26">
        <v>543559</v>
      </c>
      <c r="F24" s="30">
        <v>23</v>
      </c>
    </row>
    <row r="25" spans="1:6" ht="20">
      <c r="A25" s="6">
        <v>24</v>
      </c>
      <c r="B25" s="7" t="s">
        <v>25</v>
      </c>
      <c r="C25" s="8" t="s">
        <v>49</v>
      </c>
      <c r="D25" s="9">
        <v>579040</v>
      </c>
      <c r="E25" s="10">
        <v>640732</v>
      </c>
      <c r="F25" s="29">
        <v>24</v>
      </c>
    </row>
    <row r="26" spans="1:6" ht="20">
      <c r="A26" s="6">
        <v>11</v>
      </c>
      <c r="B26" s="7" t="s">
        <v>12</v>
      </c>
      <c r="C26" s="8" t="s">
        <v>37</v>
      </c>
      <c r="D26" s="9">
        <v>604161</v>
      </c>
      <c r="E26" s="10">
        <v>584906</v>
      </c>
      <c r="F26" s="29">
        <v>25</v>
      </c>
    </row>
  </sheetData>
  <sortState xmlns:xlrd2="http://schemas.microsoft.com/office/spreadsheetml/2017/richdata2" ref="A2:E26">
    <sortCondition ref="D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AE34-8D83-6B4E-9658-5AD4F437C1B1}">
  <dimension ref="B2:J16"/>
  <sheetViews>
    <sheetView tabSelected="1" workbookViewId="0">
      <selection activeCell="D10" sqref="D10"/>
    </sheetView>
  </sheetViews>
  <sheetFormatPr baseColWidth="10" defaultRowHeight="17"/>
  <sheetData>
    <row r="2" spans="2:10">
      <c r="B2" t="s">
        <v>61</v>
      </c>
    </row>
    <row r="3" spans="2:10">
      <c r="B3" t="s">
        <v>62</v>
      </c>
      <c r="C3">
        <v>1800</v>
      </c>
      <c r="E3">
        <v>12</v>
      </c>
      <c r="F3">
        <v>11.97</v>
      </c>
      <c r="G3">
        <v>12.01</v>
      </c>
      <c r="H3">
        <v>12.03</v>
      </c>
      <c r="I3">
        <v>12.01</v>
      </c>
      <c r="J3">
        <v>11.8</v>
      </c>
    </row>
    <row r="4" spans="2:10">
      <c r="B4" t="s">
        <v>63</v>
      </c>
      <c r="C4">
        <f>COUNT(E3:J8)</f>
        <v>36</v>
      </c>
      <c r="E4">
        <v>11.91</v>
      </c>
      <c r="F4">
        <v>11.98</v>
      </c>
      <c r="G4">
        <v>12.03</v>
      </c>
      <c r="H4">
        <v>11.98</v>
      </c>
      <c r="I4">
        <v>12</v>
      </c>
      <c r="J4">
        <v>11.83</v>
      </c>
    </row>
    <row r="5" spans="2:10">
      <c r="B5" t="s">
        <v>64</v>
      </c>
      <c r="C5">
        <f>SUM(E3:J8)/C4</f>
        <v>11.945555555555558</v>
      </c>
      <c r="E5">
        <v>11.87</v>
      </c>
      <c r="F5">
        <v>12.01</v>
      </c>
      <c r="G5">
        <v>11.98</v>
      </c>
      <c r="H5">
        <v>11.87</v>
      </c>
      <c r="I5">
        <v>11.9</v>
      </c>
      <c r="J5">
        <v>11.88</v>
      </c>
    </row>
    <row r="6" spans="2:10">
      <c r="B6" t="s">
        <v>66</v>
      </c>
      <c r="C6">
        <f>_xlfn.VAR.S(E3:J8)</f>
        <v>5.8082539682539746E-3</v>
      </c>
      <c r="E6">
        <v>12.05</v>
      </c>
      <c r="F6">
        <v>11.87</v>
      </c>
      <c r="G6">
        <v>11.91</v>
      </c>
      <c r="H6">
        <v>11.93</v>
      </c>
      <c r="I6">
        <v>11.94</v>
      </c>
      <c r="J6">
        <v>11.89</v>
      </c>
    </row>
    <row r="7" spans="2:10">
      <c r="E7">
        <v>11.75</v>
      </c>
      <c r="F7">
        <v>11.93</v>
      </c>
      <c r="G7">
        <v>11.95</v>
      </c>
      <c r="H7">
        <v>11.97</v>
      </c>
      <c r="I7">
        <v>11.93</v>
      </c>
      <c r="J7">
        <v>12.05</v>
      </c>
    </row>
    <row r="8" spans="2:10">
      <c r="B8" t="s">
        <v>65</v>
      </c>
      <c r="C8">
        <f>((C3-C4)/C3)*C6/C4</f>
        <v>1.5811358024691376E-4</v>
      </c>
      <c r="D8" t="s">
        <v>67</v>
      </c>
      <c r="E8">
        <v>11.85</v>
      </c>
      <c r="F8">
        <v>11.98</v>
      </c>
      <c r="G8">
        <v>11.87</v>
      </c>
      <c r="H8">
        <v>12.05</v>
      </c>
      <c r="I8">
        <v>12.02</v>
      </c>
      <c r="J8">
        <v>12.04</v>
      </c>
    </row>
    <row r="9" spans="2:10">
      <c r="B9" t="s">
        <v>68</v>
      </c>
      <c r="C9">
        <f>C5-2*SQRT(C8)</f>
        <v>11.920406911039647</v>
      </c>
      <c r="D9">
        <f>C5+2*SQRT(C8)</f>
        <v>11.970704200071468</v>
      </c>
    </row>
    <row r="12" spans="2:10">
      <c r="B12" t="s">
        <v>62</v>
      </c>
      <c r="C12">
        <f>C13*100</f>
        <v>2000</v>
      </c>
      <c r="E12">
        <v>120</v>
      </c>
      <c r="F12">
        <v>119.7</v>
      </c>
      <c r="G12">
        <v>120.1</v>
      </c>
      <c r="H12">
        <v>120.3</v>
      </c>
    </row>
    <row r="13" spans="2:10">
      <c r="B13" t="s">
        <v>63</v>
      </c>
      <c r="C13">
        <f>COUNT(E12:H16)</f>
        <v>20</v>
      </c>
      <c r="E13">
        <v>119.1</v>
      </c>
      <c r="F13">
        <v>119.8</v>
      </c>
      <c r="G13">
        <v>120.3</v>
      </c>
      <c r="H13">
        <v>119.8</v>
      </c>
    </row>
    <row r="14" spans="2:10">
      <c r="B14" t="s">
        <v>64</v>
      </c>
      <c r="C14">
        <f>SUM(E12:H16)/C13</f>
        <v>119.49999999999997</v>
      </c>
      <c r="E14">
        <v>118.7</v>
      </c>
      <c r="F14">
        <v>120.1</v>
      </c>
      <c r="G14">
        <v>119.8</v>
      </c>
      <c r="H14">
        <v>118.7</v>
      </c>
    </row>
    <row r="15" spans="2:10">
      <c r="B15" t="s">
        <v>65</v>
      </c>
      <c r="C15">
        <f>_xlfn.VAR.S(E12:H16)</f>
        <v>0.5221052631578933</v>
      </c>
      <c r="E15">
        <v>120.5</v>
      </c>
      <c r="F15">
        <v>118.7</v>
      </c>
      <c r="G15">
        <v>119.1</v>
      </c>
      <c r="H15">
        <v>119.3</v>
      </c>
    </row>
    <row r="16" spans="2:10">
      <c r="E16">
        <v>117.5</v>
      </c>
      <c r="F16">
        <v>119.3</v>
      </c>
      <c r="G16">
        <v>119.5</v>
      </c>
      <c r="H16">
        <v>119.7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9강 엑셀실습</vt:lpstr>
      <vt:lpstr>Sheet1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</dc:creator>
  <cp:lastModifiedBy>JohnSmith</cp:lastModifiedBy>
  <dcterms:created xsi:type="dcterms:W3CDTF">2013-01-18T07:20:30Z</dcterms:created>
  <dcterms:modified xsi:type="dcterms:W3CDTF">2019-10-29T22:55:58Z</dcterms:modified>
</cp:coreProperties>
</file>