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5600" windowHeight="9795" activeTab="2"/>
  </bookViews>
  <sheets>
    <sheet name="3장 실습" sheetId="1" r:id="rId1"/>
    <sheet name="교재 104쪽 연습문제 8" sheetId="2" r:id="rId2"/>
    <sheet name="105쪽 심화문제 1-5번" sheetId="3" r:id="rId3"/>
  </sheets>
  <calcPr calcId="145621"/>
</workbook>
</file>

<file path=xl/calcChain.xml><?xml version="1.0" encoding="utf-8"?>
<calcChain xmlns="http://schemas.openxmlformats.org/spreadsheetml/2006/main">
  <c r="G17" i="3" l="1"/>
  <c r="H16" i="3"/>
  <c r="G16" i="3"/>
  <c r="E10" i="3"/>
  <c r="E5" i="3"/>
  <c r="E6" i="3"/>
  <c r="E7" i="3"/>
  <c r="E8" i="3"/>
  <c r="E9" i="3"/>
  <c r="E4" i="3"/>
  <c r="D5" i="3"/>
  <c r="D6" i="3"/>
  <c r="D7" i="3"/>
  <c r="D8" i="3"/>
  <c r="D9" i="3"/>
  <c r="D4" i="3"/>
  <c r="F16" i="3"/>
  <c r="C12" i="3"/>
  <c r="D17" i="3"/>
  <c r="C11" i="3"/>
  <c r="B11" i="3"/>
  <c r="D16" i="3"/>
  <c r="C16" i="3"/>
  <c r="C10" i="3"/>
  <c r="B10" i="3"/>
  <c r="F25" i="1"/>
  <c r="E25" i="1"/>
  <c r="C25" i="1"/>
  <c r="C24" i="1"/>
  <c r="F2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5" i="1"/>
  <c r="C23" i="1"/>
  <c r="D22" i="1"/>
  <c r="C22" i="1"/>
</calcChain>
</file>

<file path=xl/sharedStrings.xml><?xml version="1.0" encoding="utf-8"?>
<sst xmlns="http://schemas.openxmlformats.org/spreadsheetml/2006/main" count="35" uniqueCount="34">
  <si>
    <t>표본평균</t>
    <phoneticPr fontId="2" type="noConversion"/>
  </si>
  <si>
    <t>y-r*x</t>
    <phoneticPr fontId="2" type="noConversion"/>
  </si>
  <si>
    <t>(y-r*x)^2</t>
    <phoneticPr fontId="2" type="noConversion"/>
  </si>
  <si>
    <t>비추정값(= r)</t>
    <phoneticPr fontId="2" type="noConversion"/>
  </si>
  <si>
    <t>표본 아파트</t>
    <phoneticPr fontId="2" type="noConversion"/>
  </si>
  <si>
    <t>평형</t>
    <phoneticPr fontId="2" type="noConversion"/>
  </si>
  <si>
    <t>N=109,  n=17</t>
    <phoneticPr fontId="2" type="noConversion"/>
  </si>
  <si>
    <t>아파트 매매가격 변동비 추정</t>
    <phoneticPr fontId="2" type="noConversion"/>
  </si>
  <si>
    <t>표본가구</t>
  </si>
  <si>
    <t>총수입 (x)</t>
    <phoneticPr fontId="2" type="noConversion"/>
  </si>
  <si>
    <t>식료품비 (y)</t>
    <phoneticPr fontId="2" type="noConversion"/>
  </si>
  <si>
    <t>N=150가구</t>
    <phoneticPr fontId="2" type="noConversion"/>
  </si>
  <si>
    <t>가구당 연간 총 소득액 중 식료품비의 비(ratio) 추정</t>
    <phoneticPr fontId="2" type="noConversion"/>
  </si>
  <si>
    <t>r=</t>
    <phoneticPr fontId="2" type="noConversion"/>
  </si>
  <si>
    <t>매매가격
(10년 1월)</t>
    <phoneticPr fontId="2" type="noConversion"/>
  </si>
  <si>
    <t>매매가격
(11년 1월)</t>
    <phoneticPr fontId="2" type="noConversion"/>
  </si>
  <si>
    <t>표준산업분류</t>
    <phoneticPr fontId="2" type="noConversion"/>
  </si>
  <si>
    <t>2005년 수익</t>
    <phoneticPr fontId="2" type="noConversion"/>
  </si>
  <si>
    <t>2010년 수익</t>
    <phoneticPr fontId="2" type="noConversion"/>
  </si>
  <si>
    <t>목재</t>
    <phoneticPr fontId="2" type="noConversion"/>
  </si>
  <si>
    <t>전기, 전자 장비</t>
    <phoneticPr fontId="2" type="noConversion"/>
  </si>
  <si>
    <t>자동차</t>
    <phoneticPr fontId="2" type="noConversion"/>
  </si>
  <si>
    <t>식료</t>
    <phoneticPr fontId="2" type="noConversion"/>
  </si>
  <si>
    <t>섬유</t>
    <phoneticPr fontId="2" type="noConversion"/>
  </si>
  <si>
    <t>화학</t>
    <phoneticPr fontId="2" type="noConversion"/>
  </si>
  <si>
    <t>교재 105쪽 심화문제 1-3</t>
    <phoneticPr fontId="2" type="noConversion"/>
  </si>
  <si>
    <t>추정량 분산</t>
    <phoneticPr fontId="2" type="noConversion"/>
  </si>
  <si>
    <t>표준오차</t>
    <phoneticPr fontId="2" type="noConversion"/>
  </si>
  <si>
    <t>N=19</t>
    <phoneticPr fontId="2" type="noConversion"/>
  </si>
  <si>
    <t>평균</t>
    <phoneticPr fontId="2" type="noConversion"/>
  </si>
  <si>
    <t>표본분산</t>
    <phoneticPr fontId="2" type="noConversion"/>
  </si>
  <si>
    <t>ratio</t>
    <phoneticPr fontId="2" type="noConversion"/>
  </si>
  <si>
    <t>y-r*x</t>
    <phoneticPr fontId="2" type="noConversion"/>
  </si>
  <si>
    <t>(y-r*x)^2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</si>
</sst>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0.0"/>
    <numFmt numFmtId="177" formatCode="0.000"/>
    <numFmt numFmtId="178" formatCode="0.0000"/>
    <numFmt numFmtId="179" formatCode="0.000000"/>
    <numFmt numFmtId="180" formatCode="0.00_);[Red]\(0.00\)"/>
    <numFmt numFmtId="181" formatCode="0.0_);[Red]\(0.0\)"/>
  </numFmts>
  <fonts count="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6"/>
      <name val="돋움"/>
      <family val="3"/>
      <charset val="129"/>
    </font>
    <font>
      <sz val="16"/>
      <name val="돋움"/>
      <family val="3"/>
      <charset val="129"/>
    </font>
    <font>
      <b/>
      <sz val="16"/>
      <color rgb="FF000000"/>
      <name val="한양신명조"/>
      <family val="3"/>
      <charset val="129"/>
    </font>
    <font>
      <b/>
      <sz val="16"/>
      <color rgb="FFC00000"/>
      <name val="돋움"/>
      <family val="3"/>
      <charset val="129"/>
    </font>
    <font>
      <b/>
      <sz val="16"/>
      <color rgb="FFFF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4" xfId="0" applyFont="1" applyBorder="1" applyAlignment="1">
      <alignment horizontal="center" wrapText="1"/>
    </xf>
    <xf numFmtId="0" fontId="4" fillId="0" borderId="4" xfId="0" applyFont="1" applyBorder="1"/>
    <xf numFmtId="1" fontId="4" fillId="0" borderId="0" xfId="0" applyNumberFormat="1" applyFont="1"/>
    <xf numFmtId="2" fontId="4" fillId="0" borderId="0" xfId="0" applyNumberFormat="1" applyFont="1"/>
    <xf numFmtId="0" fontId="3" fillId="0" borderId="2" xfId="0" applyFont="1" applyBorder="1"/>
    <xf numFmtId="177" fontId="3" fillId="0" borderId="2" xfId="0" applyNumberFormat="1" applyFont="1" applyBorder="1"/>
    <xf numFmtId="2" fontId="3" fillId="0" borderId="2" xfId="0" applyNumberFormat="1" applyFont="1" applyBorder="1"/>
    <xf numFmtId="0" fontId="4" fillId="0" borderId="0" xfId="0" applyFont="1" applyBorder="1"/>
    <xf numFmtId="0" fontId="3" fillId="0" borderId="1" xfId="0" applyFont="1" applyBorder="1"/>
    <xf numFmtId="178" fontId="3" fillId="0" borderId="1" xfId="0" applyNumberFormat="1" applyFont="1" applyBorder="1"/>
    <xf numFmtId="179" fontId="3" fillId="0" borderId="1" xfId="0" applyNumberFormat="1" applyFont="1" applyBorder="1"/>
    <xf numFmtId="0" fontId="4" fillId="0" borderId="1" xfId="0" applyFont="1" applyBorder="1"/>
    <xf numFmtId="181" fontId="3" fillId="0" borderId="1" xfId="0" applyNumberFormat="1" applyFont="1" applyBorder="1"/>
    <xf numFmtId="176" fontId="4" fillId="0" borderId="0" xfId="0" applyNumberFormat="1" applyFo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41" fontId="3" fillId="0" borderId="0" xfId="1" applyFont="1"/>
    <xf numFmtId="2" fontId="3" fillId="0" borderId="0" xfId="0" applyNumberFormat="1" applyFont="1"/>
    <xf numFmtId="180" fontId="3" fillId="0" borderId="0" xfId="0" applyNumberFormat="1" applyFont="1"/>
    <xf numFmtId="41" fontId="3" fillId="0" borderId="1" xfId="1" applyFont="1" applyBorder="1"/>
    <xf numFmtId="0" fontId="5" fillId="2" borderId="4" xfId="0" applyFont="1" applyFill="1" applyBorder="1" applyAlignment="1">
      <alignment horizontal="center" wrapText="1"/>
    </xf>
    <xf numFmtId="0" fontId="4" fillId="2" borderId="4" xfId="0" applyFont="1" applyFill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6" fillId="0" borderId="0" xfId="0" applyFont="1"/>
    <xf numFmtId="178" fontId="3" fillId="2" borderId="1" xfId="0" applyNumberFormat="1" applyFont="1" applyFill="1" applyBorder="1"/>
    <xf numFmtId="178" fontId="4" fillId="0" borderId="0" xfId="0" applyNumberFormat="1" applyFont="1"/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176" fontId="3" fillId="0" borderId="4" xfId="0" applyNumberFormat="1" applyFont="1" applyBorder="1" applyAlignment="1">
      <alignment horizontal="center"/>
    </xf>
    <xf numFmtId="176" fontId="3" fillId="0" borderId="0" xfId="0" applyNumberFormat="1" applyFont="1"/>
    <xf numFmtId="0" fontId="3" fillId="2" borderId="0" xfId="0" applyFont="1" applyFill="1"/>
    <xf numFmtId="0" fontId="7" fillId="0" borderId="4" xfId="0" applyFont="1" applyBorder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992420</xdr:colOff>
      <xdr:row>6</xdr:row>
      <xdr:rowOff>247370</xdr:rowOff>
    </xdr:from>
    <xdr:to>
      <xdr:col>12</xdr:col>
      <xdr:colOff>543686</xdr:colOff>
      <xdr:row>12</xdr:row>
      <xdr:rowOff>112059</xdr:rowOff>
    </xdr:to>
    <xdr:pic>
      <xdr:nvPicPr>
        <xdr:cNvPr id="1026" name="그림 1" descr="수식_실습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9258" y="2026304"/>
          <a:ext cx="5994649" cy="1377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3</xdr:col>
      <xdr:colOff>800100</xdr:colOff>
      <xdr:row>25</xdr:row>
      <xdr:rowOff>123825</xdr:rowOff>
    </xdr:to>
    <xdr:pic>
      <xdr:nvPicPr>
        <xdr:cNvPr id="2049" name="그림 1" descr="수식_실습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0675"/>
          <a:ext cx="4924425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1</xdr:col>
      <xdr:colOff>514350</xdr:colOff>
      <xdr:row>18</xdr:row>
      <xdr:rowOff>136670</xdr:rowOff>
    </xdr:to>
    <xdr:pic>
      <xdr:nvPicPr>
        <xdr:cNvPr id="2" name="_x187684464" descr="DRW000017b82e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438525"/>
          <a:ext cx="2371725" cy="1327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57151</xdr:colOff>
      <xdr:row>19</xdr:row>
      <xdr:rowOff>57150</xdr:rowOff>
    </xdr:from>
    <xdr:to>
      <xdr:col>3</xdr:col>
      <xdr:colOff>276226</xdr:colOff>
      <xdr:row>23</xdr:row>
      <xdr:rowOff>9514</xdr:rowOff>
    </xdr:to>
    <xdr:pic>
      <xdr:nvPicPr>
        <xdr:cNvPr id="3" name="_x187685984" descr="DRW000017b82e0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4943475"/>
          <a:ext cx="4876800" cy="98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="68" zoomScaleNormal="68" workbookViewId="0">
      <selection activeCell="H23" sqref="H23"/>
    </sheetView>
  </sheetViews>
  <sheetFormatPr defaultRowHeight="20.25"/>
  <cols>
    <col min="1" max="1" width="15.21875" style="2" bestFit="1" customWidth="1"/>
    <col min="2" max="2" width="6.109375" style="2" bestFit="1" customWidth="1"/>
    <col min="3" max="3" width="16.33203125" style="2" bestFit="1" customWidth="1"/>
    <col min="4" max="4" width="15.5546875" style="2" customWidth="1"/>
    <col min="5" max="5" width="15" style="2" bestFit="1" customWidth="1"/>
    <col min="6" max="6" width="22.21875" style="2" bestFit="1" customWidth="1"/>
    <col min="7" max="16384" width="8.88671875" style="2"/>
  </cols>
  <sheetData>
    <row r="1" spans="1:6">
      <c r="A1" s="29" t="s">
        <v>7</v>
      </c>
    </row>
    <row r="2" spans="1:6">
      <c r="A2" s="1"/>
    </row>
    <row r="3" spans="1:6">
      <c r="A3" s="1" t="s">
        <v>6</v>
      </c>
    </row>
    <row r="4" spans="1:6" ht="40.5">
      <c r="A4" s="17" t="s">
        <v>4</v>
      </c>
      <c r="B4" s="17" t="s">
        <v>5</v>
      </c>
      <c r="C4" s="18" t="s">
        <v>14</v>
      </c>
      <c r="D4" s="18" t="s">
        <v>15</v>
      </c>
      <c r="E4" s="17" t="s">
        <v>1</v>
      </c>
      <c r="F4" s="17" t="s">
        <v>2</v>
      </c>
    </row>
    <row r="5" spans="1:6">
      <c r="A5" s="19">
        <v>1</v>
      </c>
      <c r="B5" s="20">
        <v>32</v>
      </c>
      <c r="C5" s="21">
        <v>32000</v>
      </c>
      <c r="D5" s="21">
        <v>32500</v>
      </c>
      <c r="E5" s="22">
        <f>D5-$C$23*C5</f>
        <v>-690.55731321489293</v>
      </c>
      <c r="F5" s="23">
        <f>E5^2</f>
        <v>476869.40283457172</v>
      </c>
    </row>
    <row r="6" spans="1:6">
      <c r="A6" s="19">
        <v>2</v>
      </c>
      <c r="B6" s="20">
        <v>18</v>
      </c>
      <c r="C6" s="21">
        <v>17250</v>
      </c>
      <c r="D6" s="21">
        <v>18375</v>
      </c>
      <c r="E6" s="22">
        <f t="shared" ref="E6:E21" si="0">D6-$C$23*C6</f>
        <v>483.21519834509672</v>
      </c>
      <c r="F6" s="23">
        <f t="shared" ref="F6:F21" si="1">E6^2</f>
        <v>233496.92791169116</v>
      </c>
    </row>
    <row r="7" spans="1:6">
      <c r="A7" s="19">
        <v>3</v>
      </c>
      <c r="B7" s="20">
        <v>38</v>
      </c>
      <c r="C7" s="21">
        <v>32000</v>
      </c>
      <c r="D7" s="21">
        <v>37250</v>
      </c>
      <c r="E7" s="22">
        <f t="shared" si="0"/>
        <v>4059.4426867851071</v>
      </c>
      <c r="F7" s="23">
        <f t="shared" si="1"/>
        <v>16479074.927293088</v>
      </c>
    </row>
    <row r="8" spans="1:6">
      <c r="A8" s="19">
        <v>4</v>
      </c>
      <c r="B8" s="20">
        <v>33</v>
      </c>
      <c r="C8" s="21">
        <v>21250</v>
      </c>
      <c r="D8" s="21">
        <v>22750</v>
      </c>
      <c r="E8" s="22">
        <f t="shared" si="0"/>
        <v>709.3955341932342</v>
      </c>
      <c r="F8" s="23">
        <f t="shared" si="1"/>
        <v>503242.02393330412</v>
      </c>
    </row>
    <row r="9" spans="1:6">
      <c r="A9" s="19">
        <v>5</v>
      </c>
      <c r="B9" s="20">
        <v>51</v>
      </c>
      <c r="C9" s="21">
        <v>61500</v>
      </c>
      <c r="D9" s="21">
        <v>67500</v>
      </c>
      <c r="E9" s="22">
        <f t="shared" si="0"/>
        <v>3711.8976636651205</v>
      </c>
      <c r="F9" s="23">
        <f t="shared" si="1"/>
        <v>13778184.265522581</v>
      </c>
    </row>
    <row r="10" spans="1:6">
      <c r="A10" s="19">
        <v>6</v>
      </c>
      <c r="B10" s="20">
        <v>30</v>
      </c>
      <c r="C10" s="21">
        <v>13000</v>
      </c>
      <c r="D10" s="21">
        <v>13000</v>
      </c>
      <c r="E10" s="22">
        <f t="shared" si="0"/>
        <v>-483.6639084935523</v>
      </c>
      <c r="F10" s="23">
        <f t="shared" si="1"/>
        <v>233930.77637925933</v>
      </c>
    </row>
    <row r="11" spans="1:6">
      <c r="A11" s="19">
        <v>7</v>
      </c>
      <c r="B11" s="20">
        <v>55</v>
      </c>
      <c r="C11" s="21">
        <v>79500</v>
      </c>
      <c r="D11" s="21">
        <v>83000</v>
      </c>
      <c r="E11" s="22">
        <f t="shared" si="0"/>
        <v>542.20917498174822</v>
      </c>
      <c r="F11" s="23">
        <f t="shared" si="1"/>
        <v>293990.78943438805</v>
      </c>
    </row>
    <row r="12" spans="1:6">
      <c r="A12" s="19">
        <v>8</v>
      </c>
      <c r="B12" s="20">
        <v>50</v>
      </c>
      <c r="C12" s="21">
        <v>70000</v>
      </c>
      <c r="D12" s="21">
        <v>73500</v>
      </c>
      <c r="E12" s="22">
        <f t="shared" si="0"/>
        <v>895.65587734241853</v>
      </c>
      <c r="F12" s="23">
        <f t="shared" si="1"/>
        <v>802199.45061801746</v>
      </c>
    </row>
    <row r="13" spans="1:6">
      <c r="A13" s="19">
        <v>9</v>
      </c>
      <c r="B13" s="20">
        <v>44</v>
      </c>
      <c r="C13" s="21">
        <v>63000</v>
      </c>
      <c r="D13" s="21">
        <v>68000</v>
      </c>
      <c r="E13" s="22">
        <f t="shared" si="0"/>
        <v>2656.0902896081752</v>
      </c>
      <c r="F13" s="23">
        <f t="shared" si="1"/>
        <v>7054815.6265508402</v>
      </c>
    </row>
    <row r="14" spans="1:6">
      <c r="A14" s="19">
        <v>10</v>
      </c>
      <c r="B14" s="20">
        <v>56</v>
      </c>
      <c r="C14" s="21">
        <v>72500</v>
      </c>
      <c r="D14" s="21">
        <v>77500</v>
      </c>
      <c r="E14" s="22">
        <f t="shared" si="0"/>
        <v>2302.6435872474976</v>
      </c>
      <c r="F14" s="23">
        <f t="shared" si="1"/>
        <v>5302167.4898920245</v>
      </c>
    </row>
    <row r="15" spans="1:6">
      <c r="A15" s="19">
        <v>11</v>
      </c>
      <c r="B15" s="20">
        <v>12</v>
      </c>
      <c r="C15" s="21">
        <v>18250</v>
      </c>
      <c r="D15" s="21">
        <v>17500</v>
      </c>
      <c r="E15" s="22">
        <f t="shared" si="0"/>
        <v>-1428.9897176928716</v>
      </c>
      <c r="F15" s="23">
        <f t="shared" si="1"/>
        <v>2042011.6132719531</v>
      </c>
    </row>
    <row r="16" spans="1:6">
      <c r="A16" s="19">
        <v>12</v>
      </c>
      <c r="B16" s="20">
        <v>17</v>
      </c>
      <c r="C16" s="21">
        <v>24400</v>
      </c>
      <c r="D16" s="21">
        <v>24000</v>
      </c>
      <c r="E16" s="22">
        <f t="shared" si="0"/>
        <v>-1307.7999513263567</v>
      </c>
      <c r="F16" s="23">
        <f t="shared" si="1"/>
        <v>1710340.7126892209</v>
      </c>
    </row>
    <row r="17" spans="1:6">
      <c r="A17" s="19">
        <v>13</v>
      </c>
      <c r="B17" s="20">
        <v>56</v>
      </c>
      <c r="C17" s="21">
        <v>80500</v>
      </c>
      <c r="D17" s="21">
        <v>80000</v>
      </c>
      <c r="E17" s="22">
        <f t="shared" si="0"/>
        <v>-3494.9957410562201</v>
      </c>
      <c r="F17" s="23">
        <f t="shared" si="1"/>
        <v>12214995.230001118</v>
      </c>
    </row>
    <row r="18" spans="1:6">
      <c r="A18" s="19">
        <v>14</v>
      </c>
      <c r="B18" s="20">
        <v>35</v>
      </c>
      <c r="C18" s="21">
        <v>53750</v>
      </c>
      <c r="D18" s="21">
        <v>52000</v>
      </c>
      <c r="E18" s="22">
        <f t="shared" si="0"/>
        <v>-3749.7642370406465</v>
      </c>
      <c r="F18" s="23">
        <f t="shared" si="1"/>
        <v>14060731.833389021</v>
      </c>
    </row>
    <row r="19" spans="1:6">
      <c r="A19" s="19">
        <v>15</v>
      </c>
      <c r="B19" s="20">
        <v>19</v>
      </c>
      <c r="C19" s="21">
        <v>26150</v>
      </c>
      <c r="D19" s="21">
        <v>26000</v>
      </c>
      <c r="E19" s="22">
        <f t="shared" si="0"/>
        <v>-1122.9085543927977</v>
      </c>
      <c r="F19" s="23">
        <f t="shared" si="1"/>
        <v>1260923.6215285226</v>
      </c>
    </row>
    <row r="20" spans="1:6">
      <c r="A20" s="19">
        <v>16</v>
      </c>
      <c r="B20" s="20">
        <v>60</v>
      </c>
      <c r="C20" s="21">
        <v>94000</v>
      </c>
      <c r="D20" s="21">
        <v>94000</v>
      </c>
      <c r="E20" s="22">
        <f t="shared" si="0"/>
        <v>-3497.2621075687639</v>
      </c>
      <c r="F20" s="23">
        <f t="shared" si="1"/>
        <v>12230842.249036312</v>
      </c>
    </row>
    <row r="21" spans="1:6">
      <c r="A21" s="19">
        <v>17</v>
      </c>
      <c r="B21" s="20">
        <v>48</v>
      </c>
      <c r="C21" s="21">
        <v>62750</v>
      </c>
      <c r="D21" s="24">
        <v>65500</v>
      </c>
      <c r="E21" s="22">
        <f t="shared" si="0"/>
        <v>415.39151861766732</v>
      </c>
      <c r="F21" s="23">
        <f t="shared" si="1"/>
        <v>172550.11373949185</v>
      </c>
    </row>
    <row r="22" spans="1:6">
      <c r="A22" s="7" t="s">
        <v>0</v>
      </c>
      <c r="B22" s="8"/>
      <c r="C22" s="9">
        <f>AVERAGE(C5:C21)</f>
        <v>48341.176470588238</v>
      </c>
      <c r="D22" s="9">
        <f>AVERAGE(D5:D21)</f>
        <v>50139.705882352944</v>
      </c>
      <c r="E22" s="10"/>
      <c r="F22" s="10">
        <f>SUM(F5:F21)/16</f>
        <v>5553147.9408765873</v>
      </c>
    </row>
    <row r="23" spans="1:6">
      <c r="A23" s="11" t="s">
        <v>3</v>
      </c>
      <c r="B23" s="12"/>
      <c r="C23" s="30">
        <f>D22/C22</f>
        <v>1.0372049160379655</v>
      </c>
      <c r="D23" s="13"/>
      <c r="E23" s="14"/>
      <c r="F23" s="15"/>
    </row>
    <row r="24" spans="1:6">
      <c r="A24" s="2" t="s">
        <v>26</v>
      </c>
      <c r="C24" s="2">
        <f>((109-17)/109)*(1/17)*(1/C22^2)*F22</f>
        <v>1.1798239842615478E-4</v>
      </c>
    </row>
    <row r="25" spans="1:6">
      <c r="A25" s="2" t="s">
        <v>27</v>
      </c>
      <c r="C25" s="2">
        <f>SQRT(C24)</f>
        <v>1.0861970282879382E-2</v>
      </c>
      <c r="E25" s="31">
        <f>C23-2*C25</f>
        <v>1.0154809754722067</v>
      </c>
      <c r="F25" s="31">
        <f>C23+1.96*C25</f>
        <v>1.0584943777924092</v>
      </c>
    </row>
    <row r="26" spans="1:6">
      <c r="D26" s="16"/>
    </row>
    <row r="27" spans="1:6">
      <c r="D27" s="16"/>
      <c r="F27" s="16"/>
    </row>
    <row r="30" spans="1:6">
      <c r="D30" s="5"/>
    </row>
    <row r="32" spans="1:6">
      <c r="E32" s="6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60" zoomScaleNormal="60" workbookViewId="0">
      <selection activeCell="E23" sqref="E23"/>
    </sheetView>
  </sheetViews>
  <sheetFormatPr defaultColWidth="15.33203125" defaultRowHeight="20.25"/>
  <cols>
    <col min="1" max="2" width="15.33203125" style="2" customWidth="1"/>
    <col min="3" max="3" width="17.44140625" style="2" customWidth="1"/>
    <col min="4" max="16384" width="15.33203125" style="2"/>
  </cols>
  <sheetData>
    <row r="1" spans="1:5">
      <c r="A1" s="29" t="s">
        <v>12</v>
      </c>
    </row>
    <row r="2" spans="1:5">
      <c r="A2" s="1"/>
    </row>
    <row r="3" spans="1:5">
      <c r="A3" s="1" t="s">
        <v>11</v>
      </c>
    </row>
    <row r="4" spans="1:5">
      <c r="A4" s="25" t="s">
        <v>8</v>
      </c>
      <c r="B4" s="25" t="s">
        <v>9</v>
      </c>
      <c r="C4" s="25" t="s">
        <v>10</v>
      </c>
      <c r="D4" s="26"/>
      <c r="E4" s="26"/>
    </row>
    <row r="5" spans="1:5">
      <c r="A5" s="3">
        <v>1</v>
      </c>
      <c r="B5" s="3">
        <v>25100</v>
      </c>
      <c r="C5" s="3">
        <v>3800</v>
      </c>
      <c r="D5" s="4"/>
      <c r="E5" s="4"/>
    </row>
    <row r="6" spans="1:5">
      <c r="A6" s="3">
        <v>2</v>
      </c>
      <c r="B6" s="3">
        <v>32200</v>
      </c>
      <c r="C6" s="3">
        <v>5100</v>
      </c>
      <c r="D6" s="4"/>
      <c r="E6" s="4"/>
    </row>
    <row r="7" spans="1:5">
      <c r="A7" s="3">
        <v>3</v>
      </c>
      <c r="B7" s="3">
        <v>29600</v>
      </c>
      <c r="C7" s="3">
        <v>4200</v>
      </c>
      <c r="D7" s="4"/>
      <c r="E7" s="4"/>
    </row>
    <row r="8" spans="1:5">
      <c r="A8" s="3">
        <v>4</v>
      </c>
      <c r="B8" s="3">
        <v>35000</v>
      </c>
      <c r="C8" s="3">
        <v>6200</v>
      </c>
      <c r="D8" s="4"/>
      <c r="E8" s="4"/>
    </row>
    <row r="9" spans="1:5">
      <c r="A9" s="3">
        <v>5</v>
      </c>
      <c r="B9" s="3">
        <v>34400</v>
      </c>
      <c r="C9" s="3">
        <v>5800</v>
      </c>
      <c r="D9" s="4"/>
      <c r="E9" s="4"/>
    </row>
    <row r="10" spans="1:5">
      <c r="A10" s="3">
        <v>6</v>
      </c>
      <c r="B10" s="3">
        <v>26500</v>
      </c>
      <c r="C10" s="3">
        <v>4100</v>
      </c>
      <c r="D10" s="4"/>
      <c r="E10" s="4"/>
    </row>
    <row r="11" spans="1:5">
      <c r="A11" s="3">
        <v>7</v>
      </c>
      <c r="B11" s="3">
        <v>28700</v>
      </c>
      <c r="C11" s="3">
        <v>3900</v>
      </c>
      <c r="D11" s="4"/>
      <c r="E11" s="4"/>
    </row>
    <row r="12" spans="1:5">
      <c r="A12" s="3">
        <v>8</v>
      </c>
      <c r="B12" s="3">
        <v>28200</v>
      </c>
      <c r="C12" s="3">
        <v>3600</v>
      </c>
      <c r="D12" s="4"/>
      <c r="E12" s="4"/>
    </row>
    <row r="13" spans="1:5">
      <c r="A13" s="3">
        <v>9</v>
      </c>
      <c r="B13" s="3">
        <v>34600</v>
      </c>
      <c r="C13" s="3">
        <v>3800</v>
      </c>
      <c r="D13" s="4"/>
      <c r="E13" s="4"/>
    </row>
    <row r="14" spans="1:5">
      <c r="A14" s="3">
        <v>10</v>
      </c>
      <c r="B14" s="3">
        <v>32700</v>
      </c>
      <c r="C14" s="3">
        <v>4100</v>
      </c>
      <c r="D14" s="4"/>
      <c r="E14" s="4"/>
    </row>
    <row r="15" spans="1:5">
      <c r="A15" s="3">
        <v>11</v>
      </c>
      <c r="B15" s="3">
        <v>31500</v>
      </c>
      <c r="C15" s="3">
        <v>4500</v>
      </c>
      <c r="D15" s="4"/>
      <c r="E15" s="4"/>
    </row>
    <row r="16" spans="1:5">
      <c r="A16" s="3">
        <v>12</v>
      </c>
      <c r="B16" s="3">
        <v>30600</v>
      </c>
      <c r="C16" s="3">
        <v>5100</v>
      </c>
      <c r="D16" s="4"/>
      <c r="E16" s="4"/>
    </row>
    <row r="17" spans="1:5">
      <c r="A17" s="3">
        <v>13</v>
      </c>
      <c r="B17" s="3">
        <v>27700</v>
      </c>
      <c r="C17" s="3">
        <v>4200</v>
      </c>
      <c r="D17" s="4"/>
      <c r="E17" s="4"/>
    </row>
    <row r="18" spans="1:5">
      <c r="A18" s="3">
        <v>14</v>
      </c>
      <c r="B18" s="3">
        <v>28500</v>
      </c>
      <c r="C18" s="3">
        <v>4000</v>
      </c>
      <c r="D18" s="4"/>
      <c r="E18" s="4"/>
    </row>
    <row r="19" spans="1:5">
      <c r="A19" s="27" t="s">
        <v>0</v>
      </c>
      <c r="B19" s="4"/>
      <c r="C19" s="4"/>
      <c r="D19" s="4"/>
      <c r="E19" s="4"/>
    </row>
    <row r="20" spans="1:5">
      <c r="A20" s="28" t="s">
        <v>13</v>
      </c>
      <c r="B20" s="4"/>
      <c r="C20" s="4"/>
      <c r="D20" s="4"/>
      <c r="E20" s="4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70" zoomScaleNormal="70" workbookViewId="0">
      <selection activeCell="B6" sqref="B6"/>
    </sheetView>
  </sheetViews>
  <sheetFormatPr defaultRowHeight="20.25"/>
  <cols>
    <col min="1" max="1" width="22.77734375" style="1" customWidth="1"/>
    <col min="2" max="3" width="15.77734375" style="1" customWidth="1"/>
    <col min="4" max="4" width="15.5546875" style="1" bestFit="1" customWidth="1"/>
    <col min="5" max="5" width="13.33203125" style="1" customWidth="1"/>
    <col min="6" max="6" width="11.21875" style="1" customWidth="1"/>
    <col min="7" max="7" width="13.33203125" style="1" customWidth="1"/>
    <col min="8" max="16384" width="8.88671875" style="1"/>
  </cols>
  <sheetData>
    <row r="1" spans="1:8">
      <c r="A1" s="29" t="s">
        <v>25</v>
      </c>
    </row>
    <row r="2" spans="1:8">
      <c r="B2" s="1" t="s">
        <v>28</v>
      </c>
    </row>
    <row r="3" spans="1:8">
      <c r="A3" s="27" t="s">
        <v>16</v>
      </c>
      <c r="B3" s="32" t="s">
        <v>17</v>
      </c>
      <c r="C3" s="27" t="s">
        <v>18</v>
      </c>
      <c r="D3" s="27" t="s">
        <v>32</v>
      </c>
      <c r="E3" s="27" t="s">
        <v>33</v>
      </c>
      <c r="F3" s="27"/>
    </row>
    <row r="4" spans="1:8">
      <c r="A4" s="27" t="s">
        <v>19</v>
      </c>
      <c r="B4" s="33">
        <v>21</v>
      </c>
      <c r="C4" s="28">
        <v>26</v>
      </c>
      <c r="D4" s="27">
        <f>C4-$C$12*B4</f>
        <v>-2.0285714285714285</v>
      </c>
      <c r="E4" s="27">
        <f>D4^2</f>
        <v>4.1151020408163257</v>
      </c>
      <c r="F4" s="27"/>
    </row>
    <row r="5" spans="1:8">
      <c r="A5" s="27" t="s">
        <v>20</v>
      </c>
      <c r="B5" s="33">
        <v>63</v>
      </c>
      <c r="C5" s="28">
        <v>91</v>
      </c>
      <c r="D5" s="27">
        <f t="shared" ref="D5:D9" si="0">C5-$C$12*B5</f>
        <v>6.914285714285711</v>
      </c>
      <c r="E5" s="27">
        <f t="shared" ref="E5:E9" si="1">D5^2</f>
        <v>47.807346938775467</v>
      </c>
      <c r="F5" s="27"/>
    </row>
    <row r="6" spans="1:8">
      <c r="A6" s="27" t="s">
        <v>21</v>
      </c>
      <c r="B6" s="33">
        <v>35</v>
      </c>
      <c r="C6" s="28">
        <v>47</v>
      </c>
      <c r="D6" s="27">
        <f t="shared" si="0"/>
        <v>0.2857142857142847</v>
      </c>
      <c r="E6" s="27">
        <f t="shared" si="1"/>
        <v>8.1632653061223914E-2</v>
      </c>
      <c r="F6" s="27"/>
    </row>
    <row r="7" spans="1:8">
      <c r="A7" s="27" t="s">
        <v>22</v>
      </c>
      <c r="B7" s="33">
        <v>60</v>
      </c>
      <c r="C7" s="28">
        <v>70</v>
      </c>
      <c r="D7" s="27">
        <f t="shared" si="0"/>
        <v>-10.08163265306122</v>
      </c>
      <c r="E7" s="27">
        <f t="shared" si="1"/>
        <v>101.63931695127022</v>
      </c>
      <c r="F7" s="27"/>
    </row>
    <row r="8" spans="1:8">
      <c r="A8" s="27" t="s">
        <v>23</v>
      </c>
      <c r="B8" s="33">
        <v>16</v>
      </c>
      <c r="C8" s="28">
        <v>17</v>
      </c>
      <c r="D8" s="27">
        <f t="shared" si="0"/>
        <v>-4.3551020408163268</v>
      </c>
      <c r="E8" s="27">
        <f t="shared" si="1"/>
        <v>18.966913785922536</v>
      </c>
      <c r="F8" s="27"/>
    </row>
    <row r="9" spans="1:8">
      <c r="A9" s="27" t="s">
        <v>24</v>
      </c>
      <c r="B9" s="33">
        <v>50</v>
      </c>
      <c r="C9" s="28">
        <v>76</v>
      </c>
      <c r="D9" s="27">
        <f t="shared" si="0"/>
        <v>9.2653061224489761</v>
      </c>
      <c r="E9" s="27">
        <f t="shared" si="1"/>
        <v>85.84589754269048</v>
      </c>
      <c r="F9" s="27"/>
    </row>
    <row r="10" spans="1:8">
      <c r="A10" s="27" t="s">
        <v>29</v>
      </c>
      <c r="B10" s="34">
        <f>AVERAGE(B4:B9)</f>
        <v>40.833333333333336</v>
      </c>
      <c r="C10" s="34">
        <f>AVERAGE(C4:C9)</f>
        <v>54.5</v>
      </c>
      <c r="D10" s="27"/>
      <c r="E10" s="38">
        <f>SUM(E4:E9)/5</f>
        <v>51.691241982507258</v>
      </c>
      <c r="F10" s="27"/>
    </row>
    <row r="11" spans="1:8">
      <c r="A11" s="27" t="s">
        <v>30</v>
      </c>
      <c r="B11" s="35">
        <f>VAR(B4:B9)</f>
        <v>397.36666666666679</v>
      </c>
      <c r="C11" s="35">
        <f>VAR(C4:C9)</f>
        <v>861.9</v>
      </c>
      <c r="D11" s="27"/>
      <c r="E11" s="27"/>
      <c r="F11" s="27"/>
    </row>
    <row r="12" spans="1:8">
      <c r="A12" s="27" t="s">
        <v>31</v>
      </c>
      <c r="B12" s="28"/>
      <c r="C12" s="34">
        <f>C10/B10</f>
        <v>1.3346938775510204</v>
      </c>
      <c r="D12" s="27"/>
      <c r="E12" s="27"/>
      <c r="F12" s="27"/>
    </row>
    <row r="16" spans="1:8">
      <c r="A16"/>
      <c r="C16" s="1">
        <f>19*C10</f>
        <v>1035.5</v>
      </c>
      <c r="D16" s="1">
        <f>19^2*((19-6)/19)*C11/6</f>
        <v>35481.549999999996</v>
      </c>
      <c r="F16" s="37">
        <f>C12*674</f>
        <v>899.5836734693878</v>
      </c>
      <c r="G16" s="1">
        <f>19^2*((19-6)/19)*(1/6)*E10</f>
        <v>2127.9561282798818</v>
      </c>
      <c r="H16" s="1">
        <f>D16/G16</f>
        <v>16.674004472395421</v>
      </c>
    </row>
    <row r="17" spans="3:7">
      <c r="D17" s="36">
        <f>2*SQRT(D16)</f>
        <v>376.7309384693537</v>
      </c>
      <c r="G17" s="22">
        <f>2*SQRT(G16)</f>
        <v>92.259549712317195</v>
      </c>
    </row>
    <row r="19" spans="3:7">
      <c r="C19"/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3장 실습</vt:lpstr>
      <vt:lpstr>교재 104쪽 연습문제 8</vt:lpstr>
      <vt:lpstr>105쪽 심화문제 1-5번</vt:lpstr>
    </vt:vector>
  </TitlesOfParts>
  <Company>정보통계학과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정통-이기재</dc:creator>
  <cp:lastModifiedBy>웹1-ST</cp:lastModifiedBy>
  <dcterms:created xsi:type="dcterms:W3CDTF">2007-04-03T02:52:42Z</dcterms:created>
  <dcterms:modified xsi:type="dcterms:W3CDTF">2013-09-16T05:42:37Z</dcterms:modified>
</cp:coreProperties>
</file>