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600" windowHeight="9795" activeTab="1"/>
  </bookViews>
  <sheets>
    <sheet name="예제 4-3" sheetId="1" r:id="rId1"/>
    <sheet name="교재 143쪽 연습문제 8번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2" l="1"/>
  <c r="C18" i="2"/>
  <c r="C17" i="2"/>
  <c r="C16" i="2"/>
  <c r="C15" i="2"/>
  <c r="H8" i="2"/>
  <c r="H5" i="2"/>
  <c r="H6" i="2"/>
  <c r="H7" i="2"/>
  <c r="H4" i="2"/>
  <c r="C14" i="2"/>
  <c r="G5" i="2"/>
  <c r="G6" i="2"/>
  <c r="G7" i="2"/>
  <c r="G4" i="2"/>
  <c r="F5" i="2"/>
  <c r="F6" i="2"/>
  <c r="F7" i="2"/>
  <c r="F4" i="2"/>
  <c r="F14" i="1"/>
  <c r="F13" i="1"/>
  <c r="F12" i="1"/>
  <c r="D21" i="1"/>
  <c r="C21" i="1"/>
  <c r="B21" i="1"/>
  <c r="F11" i="1"/>
  <c r="C20" i="1"/>
  <c r="B20" i="1"/>
  <c r="C19" i="1"/>
  <c r="B19" i="1"/>
  <c r="C18" i="1"/>
  <c r="B18" i="1"/>
  <c r="C8" i="2" l="1"/>
  <c r="B8" i="2"/>
</calcChain>
</file>

<file path=xl/sharedStrings.xml><?xml version="1.0" encoding="utf-8"?>
<sst xmlns="http://schemas.openxmlformats.org/spreadsheetml/2006/main" count="29" uniqueCount="27">
  <si>
    <t>일련번호</t>
    <phoneticPr fontId="2" type="noConversion"/>
  </si>
  <si>
    <t>도시</t>
    <phoneticPr fontId="2" type="noConversion"/>
  </si>
  <si>
    <t>농촌</t>
    <phoneticPr fontId="2" type="noConversion"/>
  </si>
  <si>
    <t>표본평균</t>
    <phoneticPr fontId="2" type="noConversion"/>
  </si>
  <si>
    <t>모집단 크기</t>
    <phoneticPr fontId="2" type="noConversion"/>
  </si>
  <si>
    <t>표본크기</t>
    <phoneticPr fontId="2" type="noConversion"/>
  </si>
  <si>
    <t>* 초등학교당 평균 학생 수 추정</t>
    <phoneticPr fontId="2" type="noConversion"/>
  </si>
  <si>
    <t>층번호</t>
    <phoneticPr fontId="2" type="noConversion"/>
  </si>
  <si>
    <t>층의 크기</t>
    <phoneticPr fontId="2" type="noConversion"/>
  </si>
  <si>
    <t>층별 표본표준편차</t>
    <phoneticPr fontId="2" type="noConversion"/>
  </si>
  <si>
    <t>합계</t>
    <phoneticPr fontId="2" type="noConversion"/>
  </si>
  <si>
    <t>층별 표본평균</t>
    <phoneticPr fontId="2" type="noConversion"/>
  </si>
  <si>
    <t>(1) 각 층별 농가당 평균 경지 면적의 추정값과 분산 추정값</t>
    <phoneticPr fontId="2" type="noConversion"/>
  </si>
  <si>
    <t>(2) 전체 농가당 평균 경지 면적 추정값과 95% 신뢰구간</t>
    <phoneticPr fontId="2" type="noConversion"/>
  </si>
  <si>
    <t>교재 117쪽 예제 4-3 : 모평균 추정</t>
    <phoneticPr fontId="2" type="noConversion"/>
  </si>
  <si>
    <t>표본분산</t>
    <phoneticPr fontId="2" type="noConversion"/>
  </si>
  <si>
    <t>평균 추정값</t>
    <phoneticPr fontId="2" type="noConversion"/>
  </si>
  <si>
    <t>추정량 분산</t>
    <phoneticPr fontId="2" type="noConversion"/>
  </si>
  <si>
    <t>표준오차</t>
    <phoneticPr fontId="2" type="noConversion"/>
  </si>
  <si>
    <t>오차의 한계</t>
    <phoneticPr fontId="2" type="noConversion"/>
  </si>
  <si>
    <t>* 교재 143쪽의 연습문제 8번</t>
    <phoneticPr fontId="2" type="noConversion"/>
  </si>
  <si>
    <t>추정량 분산</t>
    <phoneticPr fontId="2" type="noConversion"/>
  </si>
  <si>
    <t>N_h*bar y_h</t>
    <phoneticPr fontId="2" type="noConversion"/>
  </si>
  <si>
    <t>추정값</t>
    <phoneticPr fontId="2" type="noConversion"/>
  </si>
  <si>
    <t>추정량 분산</t>
    <phoneticPr fontId="2" type="noConversion"/>
  </si>
  <si>
    <t>표준오차</t>
    <phoneticPr fontId="2" type="noConversion"/>
  </si>
  <si>
    <t>신뢰구간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</si>
</sst>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81" formatCode="0.0"/>
    <numFmt numFmtId="182" formatCode="_-* #,##0.0_-;\-* #,##0.0_-;_-* &quot;-&quot;??_-;_-@_-"/>
    <numFmt numFmtId="183" formatCode="0.00_ 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6"/>
      <name val="돋움"/>
      <family val="3"/>
      <charset val="129"/>
    </font>
    <font>
      <b/>
      <sz val="16"/>
      <color rgb="FFC00000"/>
      <name val="돋움"/>
      <family val="3"/>
      <charset val="129"/>
    </font>
    <font>
      <b/>
      <sz val="14"/>
      <color rgb="FFC00000"/>
      <name val="돋움"/>
      <family val="3"/>
      <charset val="129"/>
    </font>
    <font>
      <b/>
      <sz val="14"/>
      <color rgb="FFFF0000"/>
      <name val="돋움"/>
      <family val="3"/>
      <charset val="129"/>
    </font>
    <font>
      <b/>
      <sz val="16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41" fontId="3" fillId="0" borderId="0" xfId="1" applyFont="1"/>
    <xf numFmtId="0" fontId="3" fillId="0" borderId="1" xfId="0" applyFont="1" applyBorder="1" applyAlignment="1">
      <alignment horizontal="center"/>
    </xf>
    <xf numFmtId="41" fontId="3" fillId="0" borderId="1" xfId="1" applyFont="1" applyBorder="1"/>
    <xf numFmtId="0" fontId="3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Border="1"/>
    <xf numFmtId="41" fontId="8" fillId="0" borderId="0" xfId="1" applyNumberFormat="1" applyFont="1" applyBorder="1"/>
    <xf numFmtId="41" fontId="8" fillId="0" borderId="0" xfId="1" applyFont="1" applyBorder="1"/>
    <xf numFmtId="0" fontId="8" fillId="0" borderId="1" xfId="0" applyFont="1" applyBorder="1"/>
    <xf numFmtId="176" fontId="8" fillId="0" borderId="1" xfId="1" applyNumberFormat="1" applyFont="1" applyBorder="1"/>
    <xf numFmtId="41" fontId="4" fillId="0" borderId="0" xfId="0" applyNumberFormat="1" applyFont="1"/>
    <xf numFmtId="43" fontId="4" fillId="0" borderId="0" xfId="0" applyNumberFormat="1" applyFont="1"/>
    <xf numFmtId="181" fontId="3" fillId="0" borderId="0" xfId="0" applyNumberFormat="1" applyFont="1"/>
    <xf numFmtId="182" fontId="3" fillId="0" borderId="0" xfId="0" applyNumberFormat="1" applyFont="1"/>
    <xf numFmtId="182" fontId="4" fillId="0" borderId="0" xfId="0" applyNumberFormat="1" applyFont="1"/>
    <xf numFmtId="0" fontId="9" fillId="0" borderId="2" xfId="0" applyFont="1" applyBorder="1" applyAlignment="1">
      <alignment horizontal="center"/>
    </xf>
    <xf numFmtId="0" fontId="9" fillId="0" borderId="0" xfId="0" applyFont="1"/>
    <xf numFmtId="2" fontId="5" fillId="0" borderId="0" xfId="0" applyNumberFormat="1" applyFont="1"/>
    <xf numFmtId="183" fontId="5" fillId="0" borderId="0" xfId="0" applyNumberFormat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520096</xdr:colOff>
      <xdr:row>0</xdr:row>
      <xdr:rowOff>199572</xdr:rowOff>
    </xdr:from>
    <xdr:to>
      <xdr:col>7</xdr:col>
      <xdr:colOff>743556</xdr:colOff>
      <xdr:row>8</xdr:row>
      <xdr:rowOff>99030</xdr:rowOff>
    </xdr:to>
    <xdr:pic>
      <xdr:nvPicPr>
        <xdr:cNvPr id="1027" name="그림 1" descr="수식_실습_6강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7513" y="199572"/>
          <a:ext cx="4425043" cy="1846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1533525</xdr:colOff>
      <xdr:row>10</xdr:row>
      <xdr:rowOff>207166</xdr:rowOff>
    </xdr:from>
    <xdr:to>
      <xdr:col>10</xdr:col>
      <xdr:colOff>111919</xdr:colOff>
      <xdr:row>18</xdr:row>
      <xdr:rowOff>121441</xdr:rowOff>
    </xdr:to>
    <xdr:pic>
      <xdr:nvPicPr>
        <xdr:cNvPr id="2051" name="그림 1" descr="수식_실습_6강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2826541"/>
          <a:ext cx="4829175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7" zoomScale="90" zoomScaleNormal="90" workbookViewId="0">
      <selection activeCell="B19" sqref="B19"/>
    </sheetView>
  </sheetViews>
  <sheetFormatPr defaultRowHeight="18.75" x14ac:dyDescent="0.25"/>
  <cols>
    <col min="1" max="1" width="14.109375" style="1" customWidth="1"/>
    <col min="2" max="2" width="15.5546875" style="1" bestFit="1" customWidth="1"/>
    <col min="3" max="3" width="14.44140625" style="1" bestFit="1" customWidth="1"/>
    <col min="4" max="4" width="13.109375" style="1" bestFit="1" customWidth="1"/>
    <col min="5" max="5" width="13.33203125" style="1" bestFit="1" customWidth="1"/>
    <col min="6" max="6" width="13.6640625" style="1" bestFit="1" customWidth="1"/>
    <col min="7" max="16384" width="8.88671875" style="1"/>
  </cols>
  <sheetData>
    <row r="1" spans="1:6" x14ac:dyDescent="0.25">
      <c r="A1" s="12" t="s">
        <v>14</v>
      </c>
    </row>
    <row r="2" spans="1:6" x14ac:dyDescent="0.25">
      <c r="A2" s="2"/>
    </row>
    <row r="3" spans="1:6" x14ac:dyDescent="0.25">
      <c r="A3" s="2" t="s">
        <v>6</v>
      </c>
    </row>
    <row r="5" spans="1:6" x14ac:dyDescent="0.25">
      <c r="A5" s="9" t="s">
        <v>0</v>
      </c>
      <c r="B5" s="9" t="s">
        <v>1</v>
      </c>
      <c r="C5" s="9" t="s">
        <v>2</v>
      </c>
    </row>
    <row r="6" spans="1:6" x14ac:dyDescent="0.25">
      <c r="A6" s="5">
        <v>1</v>
      </c>
      <c r="B6" s="6">
        <v>2000</v>
      </c>
      <c r="C6" s="6">
        <v>600</v>
      </c>
    </row>
    <row r="7" spans="1:6" x14ac:dyDescent="0.25">
      <c r="A7" s="5">
        <v>2</v>
      </c>
      <c r="B7" s="6">
        <v>1200</v>
      </c>
      <c r="C7" s="6">
        <v>450</v>
      </c>
    </row>
    <row r="8" spans="1:6" x14ac:dyDescent="0.25">
      <c r="A8" s="5">
        <v>3</v>
      </c>
      <c r="B8" s="6">
        <v>1500</v>
      </c>
      <c r="C8" s="6">
        <v>200</v>
      </c>
    </row>
    <row r="9" spans="1:6" x14ac:dyDescent="0.25">
      <c r="A9" s="5">
        <v>4</v>
      </c>
      <c r="B9" s="6">
        <v>1000</v>
      </c>
      <c r="C9" s="6">
        <v>300</v>
      </c>
    </row>
    <row r="10" spans="1:6" x14ac:dyDescent="0.25">
      <c r="A10" s="5">
        <v>5</v>
      </c>
      <c r="B10" s="6">
        <v>900</v>
      </c>
      <c r="C10" s="6">
        <v>1200</v>
      </c>
    </row>
    <row r="11" spans="1:6" x14ac:dyDescent="0.25">
      <c r="A11" s="5">
        <v>6</v>
      </c>
      <c r="B11" s="6">
        <v>1300</v>
      </c>
      <c r="C11" s="6">
        <v>900</v>
      </c>
      <c r="E11" s="2" t="s">
        <v>16</v>
      </c>
      <c r="F11" s="20">
        <f>(B20+C20)/150</f>
        <v>1223.3333333333333</v>
      </c>
    </row>
    <row r="12" spans="1:6" x14ac:dyDescent="0.25">
      <c r="A12" s="5">
        <v>7</v>
      </c>
      <c r="B12" s="6">
        <v>3000</v>
      </c>
      <c r="C12" s="6">
        <v>600</v>
      </c>
      <c r="E12" s="2" t="s">
        <v>17</v>
      </c>
      <c r="F12" s="21">
        <f>D21</f>
        <v>16867.160493827159</v>
      </c>
    </row>
    <row r="13" spans="1:6" x14ac:dyDescent="0.25">
      <c r="A13" s="5">
        <v>8</v>
      </c>
      <c r="B13" s="6">
        <v>1500</v>
      </c>
      <c r="C13" s="6">
        <v>750</v>
      </c>
      <c r="E13" s="1" t="s">
        <v>18</v>
      </c>
      <c r="F13" s="22">
        <f>SQRT(F12)</f>
        <v>129.87363278905829</v>
      </c>
    </row>
    <row r="14" spans="1:6" x14ac:dyDescent="0.25">
      <c r="A14" s="5">
        <v>9</v>
      </c>
      <c r="B14" s="6">
        <v>1000</v>
      </c>
      <c r="C14" s="6">
        <v>1000</v>
      </c>
      <c r="E14" s="1" t="s">
        <v>19</v>
      </c>
      <c r="F14" s="22">
        <f>2*F13</f>
        <v>259.74726557811658</v>
      </c>
    </row>
    <row r="15" spans="1:6" x14ac:dyDescent="0.25">
      <c r="A15" s="7">
        <v>10</v>
      </c>
      <c r="B15" s="8">
        <v>1800</v>
      </c>
      <c r="C15" s="8">
        <v>300</v>
      </c>
    </row>
    <row r="16" spans="1:6" x14ac:dyDescent="0.25">
      <c r="A16" s="13" t="s">
        <v>4</v>
      </c>
      <c r="B16" s="14">
        <v>100</v>
      </c>
      <c r="C16" s="14">
        <v>50</v>
      </c>
    </row>
    <row r="17" spans="1:4" x14ac:dyDescent="0.25">
      <c r="A17" s="13" t="s">
        <v>5</v>
      </c>
      <c r="B17" s="14">
        <v>10</v>
      </c>
      <c r="C17" s="14">
        <v>10</v>
      </c>
    </row>
    <row r="18" spans="1:4" x14ac:dyDescent="0.25">
      <c r="A18" s="13" t="s">
        <v>3</v>
      </c>
      <c r="B18" s="15">
        <f>AVERAGE(B6:B15)</f>
        <v>1520</v>
      </c>
      <c r="C18" s="15">
        <f>AVERAGE(C6:C15)</f>
        <v>630</v>
      </c>
    </row>
    <row r="19" spans="1:4" x14ac:dyDescent="0.25">
      <c r="A19" s="16" t="s">
        <v>15</v>
      </c>
      <c r="B19" s="17">
        <f>VAR(B6:B15)</f>
        <v>397333.33333333331</v>
      </c>
      <c r="C19" s="17">
        <f>VAR(C6:C15)</f>
        <v>109555.55555555556</v>
      </c>
    </row>
    <row r="20" spans="1:4" x14ac:dyDescent="0.25">
      <c r="B20" s="1">
        <f>B16*B18</f>
        <v>152000</v>
      </c>
      <c r="C20" s="1">
        <f>C16*C18</f>
        <v>31500</v>
      </c>
    </row>
    <row r="21" spans="1:4" x14ac:dyDescent="0.25">
      <c r="B21" s="18">
        <f>B16^2*((B16-B17)/B16)*B19/B17</f>
        <v>357600000</v>
      </c>
      <c r="C21" s="18">
        <f>C16^2*((C16-C17)/C16)*C19/C17</f>
        <v>21911111.111111112</v>
      </c>
      <c r="D21" s="19">
        <f>SUM(B21:C21)/150^2</f>
        <v>16867.160493827159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80" zoomScaleNormal="80" workbookViewId="0">
      <selection activeCell="E9" sqref="E9"/>
    </sheetView>
  </sheetViews>
  <sheetFormatPr defaultRowHeight="20.25" x14ac:dyDescent="0.25"/>
  <cols>
    <col min="1" max="1" width="9.44140625" style="3" customWidth="1"/>
    <col min="2" max="2" width="13.33203125" style="3" customWidth="1"/>
    <col min="3" max="3" width="24.6640625" style="3" bestFit="1" customWidth="1"/>
    <col min="4" max="4" width="19.77734375" style="3" customWidth="1"/>
    <col min="5" max="5" width="20.5546875" style="3" customWidth="1"/>
    <col min="6" max="6" width="16.77734375" style="3" bestFit="1" customWidth="1"/>
    <col min="7" max="16384" width="8.88671875" style="3"/>
  </cols>
  <sheetData>
    <row r="1" spans="1:8" x14ac:dyDescent="0.25">
      <c r="A1" s="11" t="s">
        <v>20</v>
      </c>
    </row>
    <row r="3" spans="1:8" x14ac:dyDescent="0.25">
      <c r="A3" s="10" t="s">
        <v>7</v>
      </c>
      <c r="B3" s="10" t="s">
        <v>8</v>
      </c>
      <c r="C3" s="10" t="s">
        <v>5</v>
      </c>
      <c r="D3" s="10" t="s">
        <v>11</v>
      </c>
      <c r="E3" s="10" t="s">
        <v>9</v>
      </c>
      <c r="F3" s="3" t="s">
        <v>21</v>
      </c>
      <c r="G3" s="3" t="s">
        <v>22</v>
      </c>
    </row>
    <row r="4" spans="1:8" x14ac:dyDescent="0.25">
      <c r="A4" s="4">
        <v>1</v>
      </c>
      <c r="B4" s="4">
        <v>400</v>
      </c>
      <c r="C4" s="4">
        <v>40</v>
      </c>
      <c r="D4" s="23">
        <v>10</v>
      </c>
      <c r="E4" s="4">
        <v>0.42</v>
      </c>
      <c r="F4" s="24">
        <f>((B4-C4)/B4)*E4^2/C4</f>
        <v>3.9689999999999994E-3</v>
      </c>
      <c r="G4" s="3">
        <f>B4*D4</f>
        <v>4000</v>
      </c>
      <c r="H4" s="3">
        <f>B4^2*F4</f>
        <v>635.04</v>
      </c>
    </row>
    <row r="5" spans="1:8" x14ac:dyDescent="0.25">
      <c r="A5" s="4">
        <v>2</v>
      </c>
      <c r="B5" s="4">
        <v>460</v>
      </c>
      <c r="C5" s="4">
        <v>46</v>
      </c>
      <c r="D5" s="23">
        <v>20</v>
      </c>
      <c r="E5" s="4">
        <v>0.86</v>
      </c>
      <c r="F5" s="24">
        <f t="shared" ref="F5:F7" si="0">((B5-C5)/B5)*E5^2/C5</f>
        <v>1.4470434782608694E-2</v>
      </c>
      <c r="G5" s="3">
        <f t="shared" ref="G5:G7" si="1">B5*D5</f>
        <v>9200</v>
      </c>
      <c r="H5" s="3">
        <f t="shared" ref="H5:H7" si="2">B5^2*F5</f>
        <v>3061.9439999999995</v>
      </c>
    </row>
    <row r="6" spans="1:8" x14ac:dyDescent="0.25">
      <c r="A6" s="4">
        <v>3</v>
      </c>
      <c r="B6" s="4">
        <v>380</v>
      </c>
      <c r="C6" s="4">
        <v>38</v>
      </c>
      <c r="D6" s="23">
        <v>30</v>
      </c>
      <c r="E6" s="4">
        <v>1.23</v>
      </c>
      <c r="F6" s="24">
        <f t="shared" si="0"/>
        <v>3.5831842105263155E-2</v>
      </c>
      <c r="G6" s="3">
        <f t="shared" si="1"/>
        <v>11400</v>
      </c>
      <c r="H6" s="3">
        <f t="shared" si="2"/>
        <v>5174.1179999999995</v>
      </c>
    </row>
    <row r="7" spans="1:8" x14ac:dyDescent="0.25">
      <c r="A7" s="4">
        <v>4</v>
      </c>
      <c r="B7" s="4">
        <v>160</v>
      </c>
      <c r="C7" s="4">
        <v>16</v>
      </c>
      <c r="D7" s="23">
        <v>50</v>
      </c>
      <c r="E7" s="4">
        <v>2.08</v>
      </c>
      <c r="F7" s="24">
        <f t="shared" si="0"/>
        <v>0.24336000000000002</v>
      </c>
      <c r="G7" s="3">
        <f t="shared" si="1"/>
        <v>8000</v>
      </c>
      <c r="H7" s="3">
        <f t="shared" si="2"/>
        <v>6230.0160000000005</v>
      </c>
    </row>
    <row r="8" spans="1:8" x14ac:dyDescent="0.25">
      <c r="A8" s="4" t="s">
        <v>10</v>
      </c>
      <c r="B8" s="4">
        <f>SUM(B4:B7)</f>
        <v>1400</v>
      </c>
      <c r="C8" s="4">
        <f>SUM(C4:C7)</f>
        <v>140</v>
      </c>
      <c r="D8" s="4"/>
      <c r="E8" s="4"/>
      <c r="H8" s="3">
        <f>SUM(H4:H7)</f>
        <v>15101.117999999999</v>
      </c>
    </row>
    <row r="10" spans="1:8" x14ac:dyDescent="0.25">
      <c r="A10" s="3" t="s">
        <v>12</v>
      </c>
    </row>
    <row r="13" spans="1:8" x14ac:dyDescent="0.25">
      <c r="A13" s="3" t="s">
        <v>13</v>
      </c>
    </row>
    <row r="14" spans="1:8" x14ac:dyDescent="0.25">
      <c r="B14" s="3" t="s">
        <v>23</v>
      </c>
      <c r="C14" s="25">
        <f>SUM(G4:G7)/B8</f>
        <v>23.285714285714285</v>
      </c>
    </row>
    <row r="15" spans="1:8" x14ac:dyDescent="0.25">
      <c r="B15" s="3" t="s">
        <v>24</v>
      </c>
      <c r="C15" s="25">
        <f>H8/B8^2</f>
        <v>7.7046520408163262E-3</v>
      </c>
    </row>
    <row r="16" spans="1:8" x14ac:dyDescent="0.25">
      <c r="B16" s="3" t="s">
        <v>25</v>
      </c>
      <c r="C16" s="25">
        <f>SQRT(C15)</f>
        <v>8.7776147334092572E-2</v>
      </c>
    </row>
    <row r="17" spans="2:4" x14ac:dyDescent="0.25">
      <c r="B17" s="3" t="s">
        <v>19</v>
      </c>
      <c r="C17" s="25">
        <f>2*C16</f>
        <v>0.17555229466818514</v>
      </c>
    </row>
    <row r="18" spans="2:4" x14ac:dyDescent="0.25">
      <c r="B18" s="3" t="s">
        <v>26</v>
      </c>
      <c r="C18" s="26">
        <f>C14-C17</f>
        <v>23.110161991046098</v>
      </c>
      <c r="D18" s="26">
        <f>C14+C17</f>
        <v>23.461266580382471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예제 4-3</vt:lpstr>
      <vt:lpstr>교재 143쪽 연습문제 8번</vt:lpstr>
      <vt:lpstr>Sheet3</vt:lpstr>
    </vt:vector>
  </TitlesOfParts>
  <Company>정보통계학과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정통-이기재</dc:creator>
  <cp:lastModifiedBy>웹1-ST</cp:lastModifiedBy>
  <dcterms:created xsi:type="dcterms:W3CDTF">2007-04-04T05:28:27Z</dcterms:created>
  <dcterms:modified xsi:type="dcterms:W3CDTF">2013-09-16T05:58:57Z</dcterms:modified>
</cp:coreProperties>
</file>