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15600" windowHeight="9795" activeTab="1"/>
  </bookViews>
  <sheets>
    <sheet name="교재 144쪽 연습문제 9번" sheetId="1" r:id="rId1"/>
    <sheet name="교재 123쪽 예제 4-5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2" i="2" l="1"/>
  <c r="F12" i="2"/>
  <c r="E13" i="2"/>
  <c r="C13" i="2"/>
  <c r="I6" i="2"/>
  <c r="I5" i="2"/>
  <c r="I4" i="2"/>
  <c r="C12" i="2"/>
  <c r="H6" i="2"/>
  <c r="H5" i="2"/>
  <c r="H4" i="2"/>
  <c r="G5" i="2"/>
  <c r="G4" i="2"/>
  <c r="F5" i="2"/>
  <c r="F4" i="2"/>
  <c r="E5" i="2"/>
  <c r="E4" i="2"/>
  <c r="G16" i="1"/>
  <c r="G15" i="1"/>
  <c r="E15" i="1"/>
  <c r="C15" i="1"/>
  <c r="G6" i="1"/>
  <c r="G9" i="1"/>
  <c r="G7" i="1"/>
  <c r="G8" i="1"/>
  <c r="D12" i="1"/>
  <c r="F9" i="1"/>
  <c r="F7" i="1"/>
  <c r="F8" i="1"/>
  <c r="F6" i="1"/>
  <c r="B9" i="1" l="1"/>
  <c r="C6" i="2"/>
  <c r="B6" i="2"/>
</calcChain>
</file>

<file path=xl/sharedStrings.xml><?xml version="1.0" encoding="utf-8"?>
<sst xmlns="http://schemas.openxmlformats.org/spreadsheetml/2006/main" count="30" uniqueCount="28">
  <si>
    <t>표본크기</t>
    <phoneticPr fontId="2" type="noConversion"/>
  </si>
  <si>
    <t>층번호</t>
    <phoneticPr fontId="2" type="noConversion"/>
  </si>
  <si>
    <t>층의 크기</t>
    <phoneticPr fontId="2" type="noConversion"/>
  </si>
  <si>
    <t>합계</t>
    <phoneticPr fontId="2" type="noConversion"/>
  </si>
  <si>
    <t>* 1,000개 운송회사의 한 달 동안 보험료 총지급액 추정</t>
    <phoneticPr fontId="2" type="noConversion"/>
  </si>
  <si>
    <t>층 번호</t>
    <phoneticPr fontId="2" type="noConversion"/>
  </si>
  <si>
    <t>표본 크기</t>
    <phoneticPr fontId="2" type="noConversion"/>
  </si>
  <si>
    <t>층 표본평균</t>
    <phoneticPr fontId="2" type="noConversion"/>
  </si>
  <si>
    <t>계</t>
    <phoneticPr fontId="2" type="noConversion"/>
  </si>
  <si>
    <t>층 총계</t>
    <phoneticPr fontId="2" type="noConversion"/>
  </si>
  <si>
    <t>분산 계산</t>
    <phoneticPr fontId="2" type="noConversion"/>
  </si>
  <si>
    <t>층 표본표준편차</t>
    <phoneticPr fontId="2" type="noConversion"/>
  </si>
  <si>
    <t>남자</t>
    <phoneticPr fontId="2" type="noConversion"/>
  </si>
  <si>
    <t>여자</t>
    <phoneticPr fontId="2" type="noConversion"/>
  </si>
  <si>
    <t>지지자 수</t>
    <phoneticPr fontId="2" type="noConversion"/>
  </si>
  <si>
    <t>(1) 남자와 여자의 지지율과 그 분산을 각각 추정하라.</t>
    <phoneticPr fontId="2" type="noConversion"/>
  </si>
  <si>
    <t>(2) 서울시 전체 유권자의 대통령에 대한 지지율과 95% 신뢰구간</t>
    <phoneticPr fontId="2" type="noConversion"/>
  </si>
  <si>
    <t>층별 지지율</t>
    <phoneticPr fontId="2" type="noConversion"/>
  </si>
  <si>
    <t>분산 추정값</t>
    <phoneticPr fontId="2" type="noConversion"/>
  </si>
  <si>
    <t>(1) 운송회사들의 보험료 총 지급을 추정하라.</t>
    <phoneticPr fontId="2" type="noConversion"/>
  </si>
  <si>
    <t>(2) 분산 추정값과 95% 신뢰구간</t>
    <phoneticPr fontId="2" type="noConversion"/>
  </si>
  <si>
    <t>교재 144쪽 연습문제 9 : 모총계 추정</t>
    <phoneticPr fontId="2" type="noConversion"/>
  </si>
  <si>
    <t>* 교재 123쪽의 예제 4-5 : 모비율 추정 사례</t>
    <phoneticPr fontId="2" type="noConversion"/>
  </si>
  <si>
    <t>총계 추정량</t>
    <phoneticPr fontId="2" type="noConversion"/>
  </si>
  <si>
    <t>표준오차</t>
    <phoneticPr fontId="2" type="noConversion"/>
  </si>
  <si>
    <t>오차의 한계</t>
    <phoneticPr fontId="2" type="noConversion"/>
  </si>
  <si>
    <t xml:space="preserve">지지율 </t>
    <phoneticPr fontId="2" type="noConversion"/>
  </si>
  <si>
    <t>분산 추정값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</si>
</sst>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3" formatCode="_-* #,##0.00_-;\-* #,##0.00_-;_-* &quot;-&quot;??_-;_-@_-"/>
    <numFmt numFmtId="176" formatCode="_-* #,##0.0_-;\-* #,##0.0_-;_-* &quot;-&quot;_-;_-@_-"/>
    <numFmt numFmtId="180" formatCode="0.000"/>
    <numFmt numFmtId="181" formatCode="0.0%"/>
  </numFmts>
  <fonts count="6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6"/>
      <name val="돋움"/>
      <family val="3"/>
      <charset val="129"/>
    </font>
    <font>
      <sz val="16"/>
      <name val="돋움"/>
      <family val="3"/>
      <charset val="129"/>
    </font>
    <font>
      <b/>
      <sz val="16"/>
      <color rgb="FFFF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1" fontId="3" fillId="0" borderId="1" xfId="1" applyFont="1" applyBorder="1"/>
    <xf numFmtId="41" fontId="3" fillId="0" borderId="1" xfId="1" applyNumberFormat="1" applyFont="1" applyBorder="1"/>
    <xf numFmtId="176" fontId="3" fillId="0" borderId="1" xfId="1" applyNumberFormat="1" applyFont="1" applyBorder="1"/>
    <xf numFmtId="0" fontId="3" fillId="0" borderId="0" xfId="0" applyFont="1" applyBorder="1"/>
    <xf numFmtId="41" fontId="3" fillId="0" borderId="0" xfId="1" applyNumberFormat="1" applyFont="1" applyBorder="1"/>
    <xf numFmtId="176" fontId="3" fillId="0" borderId="0" xfId="1" applyNumberFormat="1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/>
    <xf numFmtId="41" fontId="3" fillId="0" borderId="1" xfId="0" applyNumberFormat="1" applyFont="1" applyBorder="1"/>
    <xf numFmtId="41" fontId="3" fillId="0" borderId="0" xfId="0" applyNumberFormat="1" applyFont="1"/>
    <xf numFmtId="180" fontId="3" fillId="0" borderId="0" xfId="0" applyNumberFormat="1" applyFont="1"/>
    <xf numFmtId="2" fontId="3" fillId="0" borderId="0" xfId="0" applyNumberFormat="1" applyFont="1"/>
    <xf numFmtId="43" fontId="3" fillId="0" borderId="0" xfId="0" applyNumberFormat="1" applyFont="1"/>
    <xf numFmtId="41" fontId="5" fillId="0" borderId="0" xfId="0" applyNumberFormat="1" applyFont="1"/>
    <xf numFmtId="181" fontId="3" fillId="0" borderId="0" xfId="2" applyNumberFormat="1" applyFont="1" applyAlignment="1"/>
    <xf numFmtId="0" fontId="5" fillId="0" borderId="0" xfId="0" applyFont="1"/>
    <xf numFmtId="181" fontId="3" fillId="2" borderId="0" xfId="0" applyNumberFormat="1" applyFont="1" applyFill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gif"/><Relationship Id="rId1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676276</xdr:colOff>
      <xdr:row>15</xdr:row>
      <xdr:rowOff>219076</xdr:rowOff>
    </xdr:from>
    <xdr:to>
      <xdr:col>2</xdr:col>
      <xdr:colOff>293161</xdr:colOff>
      <xdr:row>18</xdr:row>
      <xdr:rowOff>152400</xdr:rowOff>
    </xdr:to>
    <xdr:pic>
      <xdr:nvPicPr>
        <xdr:cNvPr id="3" name="_x98408336" descr="DRW00000da017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6276" y="4076701"/>
          <a:ext cx="1636185" cy="704849"/>
        </a:xfrm>
        <a:prstGeom prst="rect">
          <a:avLst/>
        </a:prstGeom>
        <a:noFill/>
      </xdr:spPr>
    </xdr:pic>
    <xdr:clientData/>
  </xdr:twoCellAnchor>
  <xdr:twoCellAnchor>
    <xdr:from>
      <xdr:col>2</xdr:col>
      <xdr:colOff>895350</xdr:colOff>
      <xdr:row>15</xdr:row>
      <xdr:rowOff>190501</xdr:rowOff>
    </xdr:from>
    <xdr:to>
      <xdr:col>5</xdr:col>
      <xdr:colOff>288366</xdr:colOff>
      <xdr:row>18</xdr:row>
      <xdr:rowOff>219075</xdr:rowOff>
    </xdr:to>
    <xdr:pic>
      <xdr:nvPicPr>
        <xdr:cNvPr id="1027" name="_x70668440" descr="DRW00000da0171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914650" y="4048126"/>
          <a:ext cx="3231591" cy="80009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371476</xdr:colOff>
      <xdr:row>13</xdr:row>
      <xdr:rowOff>104775</xdr:rowOff>
    </xdr:from>
    <xdr:to>
      <xdr:col>4</xdr:col>
      <xdr:colOff>470060</xdr:colOff>
      <xdr:row>16</xdr:row>
      <xdr:rowOff>142875</xdr:rowOff>
    </xdr:to>
    <xdr:pic>
      <xdr:nvPicPr>
        <xdr:cNvPr id="2051" name="_x100609792" descr="DRW00000da0171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6" y="3448050"/>
          <a:ext cx="4461034" cy="8096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361950</xdr:colOff>
      <xdr:row>17</xdr:row>
      <xdr:rowOff>133350</xdr:rowOff>
    </xdr:from>
    <xdr:to>
      <xdr:col>4</xdr:col>
      <xdr:colOff>514350</xdr:colOff>
      <xdr:row>20</xdr:row>
      <xdr:rowOff>175455</xdr:rowOff>
    </xdr:to>
    <xdr:pic>
      <xdr:nvPicPr>
        <xdr:cNvPr id="2052" name="_x70668440" descr="DRW00000da0171a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1950" y="4505325"/>
          <a:ext cx="4514850" cy="81363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>
      <selection activeCell="G17" sqref="G17"/>
    </sheetView>
  </sheetViews>
  <sheetFormatPr defaultRowHeight="20.25" x14ac:dyDescent="0.25"/>
  <cols>
    <col min="1" max="1" width="12.33203125" style="2" customWidth="1"/>
    <col min="2" max="2" width="11.21875" style="2" customWidth="1"/>
    <col min="3" max="3" width="11.33203125" style="2" customWidth="1"/>
    <col min="4" max="4" width="14.77734375" style="2" customWidth="1"/>
    <col min="5" max="5" width="18.6640625" style="2" bestFit="1" customWidth="1"/>
    <col min="6" max="6" width="12" style="2" customWidth="1"/>
    <col min="7" max="7" width="15.88671875" style="2" bestFit="1" customWidth="1"/>
    <col min="8" max="16384" width="8.88671875" style="2"/>
  </cols>
  <sheetData>
    <row r="1" spans="1:7" x14ac:dyDescent="0.25">
      <c r="A1" s="1" t="s">
        <v>21</v>
      </c>
    </row>
    <row r="2" spans="1:7" x14ac:dyDescent="0.25">
      <c r="A2" s="1"/>
    </row>
    <row r="3" spans="1:7" x14ac:dyDescent="0.25">
      <c r="A3" s="1" t="s">
        <v>4</v>
      </c>
    </row>
    <row r="5" spans="1:7" x14ac:dyDescent="0.25">
      <c r="A5" s="11" t="s">
        <v>5</v>
      </c>
      <c r="B5" s="11" t="s">
        <v>2</v>
      </c>
      <c r="C5" s="11" t="s">
        <v>6</v>
      </c>
      <c r="D5" s="12" t="s">
        <v>7</v>
      </c>
      <c r="E5" s="12" t="s">
        <v>11</v>
      </c>
      <c r="F5" s="12" t="s">
        <v>9</v>
      </c>
      <c r="G5" s="12" t="s">
        <v>10</v>
      </c>
    </row>
    <row r="6" spans="1:7" x14ac:dyDescent="0.25">
      <c r="A6" s="3">
        <v>1</v>
      </c>
      <c r="B6" s="5">
        <v>500</v>
      </c>
      <c r="C6" s="5">
        <v>25</v>
      </c>
      <c r="D6" s="4">
        <v>12</v>
      </c>
      <c r="E6" s="4">
        <v>2.2000000000000002</v>
      </c>
      <c r="F6" s="14">
        <f>B6*D6</f>
        <v>6000</v>
      </c>
      <c r="G6" s="4">
        <f>B6^2*((B6-C6)/B6)*E6^2/C6</f>
        <v>45980.000000000007</v>
      </c>
    </row>
    <row r="7" spans="1:7" x14ac:dyDescent="0.25">
      <c r="A7" s="3">
        <v>2</v>
      </c>
      <c r="B7" s="5">
        <v>300</v>
      </c>
      <c r="C7" s="5">
        <v>15</v>
      </c>
      <c r="D7" s="4">
        <v>26</v>
      </c>
      <c r="E7" s="4">
        <v>2.6</v>
      </c>
      <c r="F7" s="14">
        <f t="shared" ref="F7:F8" si="0">B7*D7</f>
        <v>7800</v>
      </c>
      <c r="G7" s="4">
        <f t="shared" ref="G7:G8" si="1">B7^2*((B7-C7)/B7)*E7^2/C7</f>
        <v>38532</v>
      </c>
    </row>
    <row r="8" spans="1:7" x14ac:dyDescent="0.25">
      <c r="A8" s="3">
        <v>3</v>
      </c>
      <c r="B8" s="5">
        <v>200</v>
      </c>
      <c r="C8" s="5">
        <v>10</v>
      </c>
      <c r="D8" s="4">
        <v>47</v>
      </c>
      <c r="E8" s="4">
        <v>3.2</v>
      </c>
      <c r="F8" s="14">
        <f t="shared" si="0"/>
        <v>9400</v>
      </c>
      <c r="G8" s="4">
        <f t="shared" si="1"/>
        <v>38912.000000000007</v>
      </c>
    </row>
    <row r="9" spans="1:7" x14ac:dyDescent="0.25">
      <c r="A9" s="4" t="s">
        <v>8</v>
      </c>
      <c r="B9" s="6">
        <f>SUM(B6:B8)</f>
        <v>1000</v>
      </c>
      <c r="C9" s="7"/>
      <c r="D9" s="4"/>
      <c r="E9" s="4"/>
      <c r="F9" s="14">
        <f>SUM(F6:F8)</f>
        <v>23200</v>
      </c>
      <c r="G9" s="4">
        <f>SUM(G6:G8)</f>
        <v>123424</v>
      </c>
    </row>
    <row r="10" spans="1:7" x14ac:dyDescent="0.25">
      <c r="A10" s="8"/>
      <c r="B10" s="9"/>
      <c r="C10" s="10"/>
      <c r="D10" s="8"/>
      <c r="E10" s="8"/>
      <c r="F10" s="8"/>
      <c r="G10" s="8"/>
    </row>
    <row r="11" spans="1:7" s="1" customFormat="1" x14ac:dyDescent="0.25">
      <c r="A11" s="1" t="s">
        <v>19</v>
      </c>
    </row>
    <row r="12" spans="1:7" s="1" customFormat="1" x14ac:dyDescent="0.25">
      <c r="B12" s="1" t="s">
        <v>23</v>
      </c>
      <c r="D12" s="15">
        <f>F9</f>
        <v>23200</v>
      </c>
    </row>
    <row r="13" spans="1:7" s="1" customFormat="1" x14ac:dyDescent="0.25"/>
    <row r="14" spans="1:7" s="1" customFormat="1" x14ac:dyDescent="0.25">
      <c r="A14" s="1" t="s">
        <v>20</v>
      </c>
    </row>
    <row r="15" spans="1:7" s="1" customFormat="1" x14ac:dyDescent="0.25">
      <c r="B15" s="1" t="s">
        <v>24</v>
      </c>
      <c r="C15" s="1">
        <f>SQRT(G9)</f>
        <v>351.31752020074379</v>
      </c>
      <c r="D15" s="1" t="s">
        <v>25</v>
      </c>
      <c r="E15" s="17">
        <f>2*C15</f>
        <v>702.63504040148757</v>
      </c>
      <c r="G15" s="18">
        <f>D12-E15</f>
        <v>22497.364959598512</v>
      </c>
    </row>
    <row r="16" spans="1:7" s="1" customFormat="1" x14ac:dyDescent="0.25">
      <c r="G16" s="18">
        <f>D12+E15</f>
        <v>23902.635040401488</v>
      </c>
    </row>
    <row r="17" s="1" customFormat="1" x14ac:dyDescent="0.25"/>
    <row r="18" s="1" customFormat="1" x14ac:dyDescent="0.25"/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80" zoomScaleNormal="80" workbookViewId="0">
      <selection activeCell="E6" sqref="E6"/>
    </sheetView>
  </sheetViews>
  <sheetFormatPr defaultRowHeight="20.25" x14ac:dyDescent="0.25"/>
  <cols>
    <col min="1" max="1" width="9.44140625" style="1" customWidth="1"/>
    <col min="2" max="2" width="15.88671875" style="1" bestFit="1" customWidth="1"/>
    <col min="3" max="3" width="10.109375" style="1" bestFit="1" customWidth="1"/>
    <col min="4" max="4" width="15.44140625" style="1" bestFit="1" customWidth="1"/>
    <col min="5" max="6" width="13.77734375" style="1" bestFit="1" customWidth="1"/>
    <col min="7" max="7" width="8.88671875" style="1"/>
    <col min="8" max="8" width="15" style="1" customWidth="1"/>
    <col min="9" max="9" width="26.5546875" style="1" bestFit="1" customWidth="1"/>
    <col min="10" max="16384" width="8.88671875" style="1"/>
  </cols>
  <sheetData>
    <row r="1" spans="1:9" x14ac:dyDescent="0.25">
      <c r="A1" s="1" t="s">
        <v>22</v>
      </c>
    </row>
    <row r="3" spans="1:9" x14ac:dyDescent="0.25">
      <c r="A3" s="13" t="s">
        <v>1</v>
      </c>
      <c r="B3" s="13" t="s">
        <v>2</v>
      </c>
      <c r="C3" s="13" t="s">
        <v>0</v>
      </c>
      <c r="D3" s="13" t="s">
        <v>14</v>
      </c>
      <c r="E3" s="13" t="s">
        <v>17</v>
      </c>
      <c r="F3" s="13" t="s">
        <v>18</v>
      </c>
    </row>
    <row r="4" spans="1:9" x14ac:dyDescent="0.25">
      <c r="A4" s="3" t="s">
        <v>12</v>
      </c>
      <c r="B4" s="5">
        <v>3360000</v>
      </c>
      <c r="C4" s="4">
        <v>500</v>
      </c>
      <c r="D4" s="4">
        <v>200</v>
      </c>
      <c r="E4" s="4">
        <f>D4/C4</f>
        <v>0.4</v>
      </c>
      <c r="F4" s="4">
        <f>((B4-C4)/B4)*E4*(2-E4)/(C4-1)</f>
        <v>1.2823742723542325E-3</v>
      </c>
      <c r="G4" s="16">
        <f>2*SQRT(F4)</f>
        <v>7.1620507464112054E-2</v>
      </c>
      <c r="H4" s="15">
        <f>B4*E4</f>
        <v>1344000</v>
      </c>
      <c r="I4" s="18">
        <f>B4^2*F4</f>
        <v>14477492585.170343</v>
      </c>
    </row>
    <row r="5" spans="1:9" x14ac:dyDescent="0.25">
      <c r="A5" s="3" t="s">
        <v>13</v>
      </c>
      <c r="B5" s="5">
        <v>3640000</v>
      </c>
      <c r="C5" s="4">
        <v>500</v>
      </c>
      <c r="D5" s="4">
        <v>400</v>
      </c>
      <c r="E5" s="4">
        <f>D5/C5</f>
        <v>0.8</v>
      </c>
      <c r="F5" s="4">
        <f>((B5-C5)/B5)*E5*(2-E5)/(C5-1)</f>
        <v>1.9235834305974585E-3</v>
      </c>
      <c r="G5" s="16">
        <f>2*SQRT(F5)</f>
        <v>8.7717351318823078E-2</v>
      </c>
      <c r="H5" s="15">
        <f>B5*E5</f>
        <v>2912000</v>
      </c>
      <c r="I5" s="18">
        <f>B5^2*F5</f>
        <v>25486711022.044086</v>
      </c>
    </row>
    <row r="6" spans="1:9" x14ac:dyDescent="0.25">
      <c r="A6" s="3" t="s">
        <v>3</v>
      </c>
      <c r="B6" s="5">
        <f>SUM(B4:B5)</f>
        <v>7000000</v>
      </c>
      <c r="C6" s="4">
        <f>SUM(C4:C5)</f>
        <v>1000</v>
      </c>
      <c r="D6" s="4"/>
      <c r="E6" s="4"/>
      <c r="F6" s="4"/>
      <c r="H6" s="19">
        <f>SUM(H4:H5)</f>
        <v>4256000</v>
      </c>
      <c r="I6" s="21">
        <f>SUM(I4:I5)/B6^2</f>
        <v>8.1559599198396796E-4</v>
      </c>
    </row>
    <row r="8" spans="1:9" x14ac:dyDescent="0.25">
      <c r="A8" s="1" t="s">
        <v>15</v>
      </c>
    </row>
    <row r="11" spans="1:9" x14ac:dyDescent="0.25">
      <c r="A11" s="1" t="s">
        <v>16</v>
      </c>
    </row>
    <row r="12" spans="1:9" x14ac:dyDescent="0.25">
      <c r="B12" s="1" t="s">
        <v>26</v>
      </c>
      <c r="C12" s="20">
        <f>H6/B6</f>
        <v>0.60799999999999998</v>
      </c>
      <c r="F12" s="22">
        <f>C12-E13</f>
        <v>0.55088271743214778</v>
      </c>
      <c r="G12" s="22">
        <f>C12+E13</f>
        <v>0.66511728256785219</v>
      </c>
    </row>
    <row r="13" spans="1:9" x14ac:dyDescent="0.25">
      <c r="B13" s="1" t="s">
        <v>27</v>
      </c>
      <c r="C13" s="1">
        <f>I6</f>
        <v>8.1559599198396796E-4</v>
      </c>
      <c r="D13" s="1" t="s">
        <v>25</v>
      </c>
      <c r="E13" s="20">
        <f>2*SQRT(C13)</f>
        <v>5.7117282567852194E-2</v>
      </c>
    </row>
    <row r="15" spans="1:9" x14ac:dyDescent="0.25">
      <c r="A15" s="2"/>
    </row>
    <row r="19" spans="2:2" x14ac:dyDescent="0.25">
      <c r="B19" s="2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교재 144쪽 연습문제 9번</vt:lpstr>
      <vt:lpstr>교재 123쪽 예제 4-5</vt:lpstr>
      <vt:lpstr>Sheet3</vt:lpstr>
    </vt:vector>
  </TitlesOfParts>
  <Company>정보통계학과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정통-이기재</dc:creator>
  <cp:lastModifiedBy>웹1-ST</cp:lastModifiedBy>
  <dcterms:created xsi:type="dcterms:W3CDTF">2007-04-04T05:28:27Z</dcterms:created>
  <dcterms:modified xsi:type="dcterms:W3CDTF">2013-09-16T06:11:24Z</dcterms:modified>
</cp:coreProperties>
</file>