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adp1\"/>
    </mc:Choice>
  </mc:AlternateContent>
  <bookViews>
    <workbookView xWindow="0" yWindow="0" windowWidth="23040" windowHeight="8364" activeTab="3"/>
  </bookViews>
  <sheets>
    <sheet name="Test report " sheetId="1" r:id="rId1"/>
    <sheet name="Check '!' function" sheetId="12" r:id="rId2"/>
    <sheet name="Check 'log', 'ln' function" sheetId="20" r:id="rId3"/>
    <sheet name="Check 'sin, cos, tan, cot' func" sheetId="16" r:id="rId4"/>
    <sheet name="JSON or text file" sheetId="24" r:id="rId5"/>
    <sheet name="Search and Delete" sheetId="22" r:id="rId6"/>
    <sheet name="User interface" sheetId="17" r:id="rId7"/>
    <sheet name="Control functions" sheetId="23" r:id="rId8"/>
    <sheet name="Advanced error handling" sheetId="21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6" l="1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7" i="20"/>
  <c r="B16" i="20"/>
  <c r="B15" i="20"/>
  <c r="B14" i="20"/>
  <c r="B13" i="20"/>
  <c r="B19" i="20"/>
  <c r="B18" i="20"/>
  <c r="J15" i="12"/>
  <c r="J14" i="12"/>
  <c r="J13" i="12"/>
  <c r="J12" i="12"/>
  <c r="B13" i="22" l="1"/>
  <c r="B13" i="17"/>
  <c r="B13" i="24"/>
  <c r="B12" i="24"/>
  <c r="G8" i="24"/>
  <c r="F8" i="24"/>
  <c r="E8" i="24"/>
  <c r="D8" i="24"/>
  <c r="C8" i="24"/>
  <c r="G6" i="24"/>
  <c r="F6" i="24"/>
  <c r="E6" i="24"/>
  <c r="D6" i="24"/>
  <c r="C6" i="24"/>
  <c r="B14" i="23"/>
  <c r="B13" i="23"/>
  <c r="B12" i="23"/>
  <c r="G8" i="23"/>
  <c r="F8" i="23"/>
  <c r="E8" i="23"/>
  <c r="D8" i="23"/>
  <c r="C8" i="23"/>
  <c r="G6" i="23"/>
  <c r="F6" i="23"/>
  <c r="E6" i="23"/>
  <c r="D6" i="23"/>
  <c r="C6" i="23"/>
  <c r="B14" i="22"/>
  <c r="B12" i="22"/>
  <c r="G8" i="22"/>
  <c r="F8" i="22"/>
  <c r="E8" i="22"/>
  <c r="D8" i="22"/>
  <c r="C8" i="22"/>
  <c r="G6" i="22"/>
  <c r="F6" i="22"/>
  <c r="E6" i="22"/>
  <c r="D6" i="22"/>
  <c r="C6" i="22"/>
  <c r="B14" i="21" l="1"/>
  <c r="B13" i="21"/>
  <c r="B12" i="21"/>
  <c r="G8" i="21"/>
  <c r="F8" i="21"/>
  <c r="E8" i="21"/>
  <c r="D8" i="21"/>
  <c r="C8" i="21"/>
  <c r="G6" i="21"/>
  <c r="F6" i="21"/>
  <c r="E6" i="21"/>
  <c r="D6" i="21"/>
  <c r="C6" i="21"/>
  <c r="B12" i="20"/>
  <c r="G8" i="20"/>
  <c r="F8" i="20"/>
  <c r="E8" i="20"/>
  <c r="D8" i="20"/>
  <c r="C8" i="20"/>
  <c r="G6" i="20"/>
  <c r="F6" i="20"/>
  <c r="E6" i="20"/>
  <c r="D6" i="20"/>
  <c r="C6" i="20"/>
  <c r="B17" i="17" l="1"/>
  <c r="B16" i="17"/>
  <c r="B15" i="17"/>
  <c r="B14" i="17"/>
  <c r="B12" i="17"/>
  <c r="G8" i="17"/>
  <c r="F8" i="17"/>
  <c r="E8" i="17"/>
  <c r="D8" i="17"/>
  <c r="C8" i="17"/>
  <c r="G6" i="17"/>
  <c r="F6" i="17"/>
  <c r="E6" i="17"/>
  <c r="D6" i="17"/>
  <c r="C6" i="17"/>
  <c r="B12" i="16"/>
  <c r="G8" i="16"/>
  <c r="F8" i="16"/>
  <c r="E8" i="16"/>
  <c r="D8" i="16"/>
  <c r="C8" i="16"/>
  <c r="G6" i="16"/>
  <c r="F6" i="16"/>
  <c r="E6" i="16"/>
  <c r="D6" i="16"/>
  <c r="C6" i="16"/>
  <c r="B15" i="12" l="1"/>
  <c r="B14" i="12"/>
  <c r="B13" i="12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<sst xmlns="http://schemas.openxmlformats.org/spreadsheetml/2006/main" count="529" uniqueCount="154">
  <si>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</si>
  <si>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</si>
  <si>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</si>
  <si>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</si>
  <si>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</si>
  <si>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</si>
  <si>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</si>
  <si>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</si>
  <si>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</si>
  <si>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</si>
  <si>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</si>
  <si>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</si>
  <si>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</si>
  <si>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</si>
  <si>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</si>
  <si>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</si>
  <si>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</si>
  <si>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</si>
  <si>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</si>
  <si>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</si>
  <si>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</si>
  <si>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</si>
  <si>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</si>
  <si>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</si>
  <si>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</si>
  <si>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</si>
  <si>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</si>
  <si>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</si>
  <si>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</si>
  <si>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</si>
  <si>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</si>
  <si>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</si>
  <si>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</si>
  <si>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Web</t>
  </si>
  <si>
    <t>Food Management System</t>
  </si>
  <si>
    <t>Sprint 1</t>
  </si>
  <si>
    <t>Phan Anh Tuan</t>
  </si>
  <si>
    <t>Huynh Duc Huy</t>
  </si>
  <si>
    <t>Change Password Feature</t>
  </si>
  <si>
    <t>Material Management Feature</t>
  </si>
  <si>
    <t>Supplier Management Feature</t>
  </si>
  <si>
    <t>View Registration Feature</t>
  </si>
  <si>
    <t>Homepage Admin Feature</t>
  </si>
  <si>
    <t>CP - X</t>
  </si>
  <si>
    <t>SM - X</t>
  </si>
  <si>
    <t>MM - X</t>
  </si>
  <si>
    <t>VR - X</t>
  </si>
  <si>
    <t>HA - X</t>
  </si>
  <si>
    <t>Assign to</t>
  </si>
  <si>
    <t>Logout for Chief Feature</t>
  </si>
  <si>
    <t>LfC - X</t>
  </si>
  <si>
    <t>LOfC - X</t>
  </si>
  <si>
    <t>Manage Menu Feature</t>
  </si>
  <si>
    <t>MaM - X</t>
  </si>
  <si>
    <t>Homepage for Chef Feature</t>
  </si>
  <si>
    <t>Login for Chef Feature</t>
  </si>
  <si>
    <t>Logout for Chef Feature</t>
  </si>
  <si>
    <t>HfC - X</t>
  </si>
  <si>
    <t>Module/Function</t>
  </si>
  <si>
    <t>TC</t>
  </si>
  <si>
    <t>+ function</t>
  </si>
  <si>
    <t>Nguyen Phuc Sang</t>
  </si>
  <si>
    <t>Check Calculator '! Function"</t>
  </si>
  <si>
    <t>1. Enter !
2. Enter button ←
3. Enter a
4. Enter =</t>
  </si>
  <si>
    <t xml:space="preserve">a = 0
</t>
  </si>
  <si>
    <t>1. Enter a
2. Enter !
3. Enter =</t>
  </si>
  <si>
    <t xml:space="preserve">a = 10
</t>
  </si>
  <si>
    <t xml:space="preserve">a = 3.5
</t>
  </si>
  <si>
    <t>Error</t>
  </si>
  <si>
    <t>a = -5</t>
  </si>
  <si>
    <t>Check Calculator 'Log Function"</t>
  </si>
  <si>
    <t>a = 1</t>
  </si>
  <si>
    <t>a = 10</t>
  </si>
  <si>
    <t>a = 0</t>
  </si>
  <si>
    <r>
      <t>1. Enter 'log'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</si>
  <si>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>Check Calculator 'Ln Function"</t>
  </si>
  <si>
    <r>
      <t>1. Enter 'ln'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</si>
  <si>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>~2.302585</t>
  </si>
  <si>
    <t>Check Calculator 'Sin Function"</t>
  </si>
  <si>
    <r>
      <t>1. Enter 'sin'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</si>
  <si>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 xml:space="preserve">a = 90 </t>
  </si>
  <si>
    <t>a = -90</t>
  </si>
  <si>
    <t>a = 90.67</t>
  </si>
  <si>
    <t>Check Calculator 'Cos Function"</t>
  </si>
  <si>
    <r>
      <t>1. Enter 'cos'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</si>
  <si>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>a = 90</t>
  </si>
  <si>
    <t>a = 30.33</t>
  </si>
  <si>
    <t>Check Calculator 'Tan Function"</t>
  </si>
  <si>
    <r>
      <t>1. Enter 'tan'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</si>
  <si>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>a = 50.55</t>
  </si>
  <si>
    <t>a = -120</t>
  </si>
  <si>
    <t>Check Calculator 'Cot Function"</t>
  </si>
  <si>
    <r>
      <t>1. Enter 'cot'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Enter a
3. Enter '='</t>
    </r>
  </si>
  <si>
    <t>a = -45</t>
  </si>
  <si>
    <t>a = 89.65</t>
  </si>
  <si>
    <t>Check Calculator 'Deg → Radian Function"</t>
  </si>
  <si>
    <r>
      <t>1. Enter 'DEG→RAD'</t>
    </r>
    <r>
      <rPr>
        <b/>
        <sz val="13"/>
        <color theme="1"/>
        <rFont val="Times New Roman"/>
        <family val="1"/>
      </rPr>
      <t xml:space="preserve">
</t>
    </r>
  </si>
  <si>
    <t>Change to radian mode</t>
  </si>
  <si>
    <t>Change to deg mode</t>
  </si>
  <si>
    <t>Input</t>
  </si>
  <si>
    <t>Store calculation into a JSON or text file</t>
  </si>
  <si>
    <t>2+3=5</t>
  </si>
  <si>
    <t>JSON/Text file containing calculation records</t>
  </si>
  <si>
    <t>add '10/2=5'</t>
  </si>
  <si>
    <t>The file adds a new entry</t>
  </si>
  <si>
    <t>Search for previous calculations in the history</t>
  </si>
  <si>
    <t>Search keyword</t>
  </si>
  <si>
    <t>2 + 3</t>
  </si>
  <si>
    <t>Input history</t>
  </si>
  <si>
    <t>"2 + 3 = 5"
"10 / 2 = 5"</t>
  </si>
  <si>
    <t>"2 + 3 = 5"</t>
  </si>
  <si>
    <t>"2 + 3 = 5"
"10 / 2 = 5"
 "7 - 2 = 5"</t>
  </si>
  <si>
    <t>Found 3 relevant results</t>
  </si>
  <si>
    <t>Delete each history entry</t>
  </si>
  <si>
    <t>Press "x" button from history</t>
  </si>
  <si>
    <t>The calculation you selected can be deleted from the history</t>
  </si>
  <si>
    <t>Check 'Dark mode' and 'Light mode'</t>
  </si>
  <si>
    <t>a = 200</t>
  </si>
  <si>
    <r>
      <t>1. Click 'Giao diện'
2. Click</t>
    </r>
    <r>
      <rPr>
        <b/>
        <sz val="13"/>
        <color theme="1"/>
        <rFont val="Times New Roman"/>
        <family val="1"/>
      </rPr>
      <t xml:space="preserve"> '</t>
    </r>
    <r>
      <rPr>
        <sz val="13"/>
        <color theme="1"/>
        <rFont val="Times New Roman"/>
        <family val="1"/>
      </rPr>
      <t>Chế độ sáng'</t>
    </r>
  </si>
  <si>
    <t>Change to light mode</t>
  </si>
  <si>
    <r>
      <t>1. Click 'Giao diện'
2. Click</t>
    </r>
    <r>
      <rPr>
        <b/>
        <sz val="13"/>
        <color theme="1"/>
        <rFont val="Times New Roman"/>
        <family val="1"/>
      </rPr>
      <t xml:space="preserve"> '</t>
    </r>
    <r>
      <rPr>
        <sz val="13"/>
        <color theme="1"/>
        <rFont val="Times New Roman"/>
        <family val="1"/>
      </rPr>
      <t>Chế độ tối'</t>
    </r>
  </si>
  <si>
    <t>Change to dark mode</t>
  </si>
  <si>
    <t>Check Select Font Option</t>
  </si>
  <si>
    <r>
      <t>1. Click 'Giao diện'
2. Click</t>
    </r>
    <r>
      <rPr>
        <b/>
        <sz val="13"/>
        <color theme="1"/>
        <rFont val="Times New Roman"/>
        <family val="1"/>
      </rPr>
      <t xml:space="preserve"> '</t>
    </r>
    <r>
      <rPr>
        <sz val="13"/>
        <color theme="1"/>
        <rFont val="Times New Roman"/>
        <family val="1"/>
      </rPr>
      <t>Chọn phông chữ'</t>
    </r>
  </si>
  <si>
    <t>The font has been changed</t>
  </si>
  <si>
    <r>
      <t>1. Click 'Giao diện'
2. Click</t>
    </r>
    <r>
      <rPr>
        <b/>
        <sz val="13"/>
        <color theme="1"/>
        <rFont val="Times New Roman"/>
        <family val="1"/>
      </rPr>
      <t xml:space="preserve"> '</t>
    </r>
    <r>
      <rPr>
        <sz val="13"/>
        <color theme="1"/>
        <rFont val="Times New Roman"/>
        <family val="1"/>
      </rPr>
      <t>Màu nền'
3. Select color</t>
    </r>
  </si>
  <si>
    <t>The background color has been changed</t>
  </si>
  <si>
    <t>Check Background Color Change</t>
  </si>
  <si>
    <t>Check Font Color Change</t>
  </si>
  <si>
    <r>
      <t>1. Click 'Giao diện'
2. Click</t>
    </r>
    <r>
      <rPr>
        <b/>
        <sz val="13"/>
        <color theme="1"/>
        <rFont val="Times New Roman"/>
        <family val="1"/>
      </rPr>
      <t xml:space="preserve"> '</t>
    </r>
    <r>
      <rPr>
        <sz val="13"/>
        <color theme="1"/>
        <rFont val="Times New Roman"/>
        <family val="1"/>
      </rPr>
      <t>Màu chữ'
3. Select color</t>
    </r>
  </si>
  <si>
    <t>The font color has been changed</t>
  </si>
  <si>
    <t>Check Input a number from the keyboard</t>
  </si>
  <si>
    <t>1. Press number button from keyboard</t>
  </si>
  <si>
    <t>The number entered from the keyboard</t>
  </si>
  <si>
    <t>Check 'CE' function</t>
  </si>
  <si>
    <r>
      <t>1. Enter Calculation
2. Click</t>
    </r>
    <r>
      <rPr>
        <b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'CE' button</t>
    </r>
  </si>
  <si>
    <t>The number has delected</t>
  </si>
  <si>
    <t>Check Pointer function</t>
  </si>
  <si>
    <t>The pointer will move to the left</t>
  </si>
  <si>
    <t xml:space="preserve">1. Click '←' button
</t>
  </si>
  <si>
    <t xml:space="preserve">1. Click '→' button
</t>
  </si>
  <si>
    <t>The pointer will move to the right</t>
  </si>
  <si>
    <t>Check for error situations</t>
  </si>
  <si>
    <t>1.Enter a
2. Click * button
3. Click * button
4. Enter b</t>
  </si>
  <si>
    <t>a = 3
b = 5</t>
  </si>
  <si>
    <t>Duplicate calculation error</t>
  </si>
  <si>
    <t>1.Enter a
2. Click / button
3. Click / button
4. Enter b</t>
  </si>
  <si>
    <t>a = 4
b = 6</t>
  </si>
  <si>
    <t>Error containing invalid characters</t>
  </si>
  <si>
    <t>a = 6
b = 8</t>
  </si>
  <si>
    <t>1.Enter a
2. Space
3. Click / button
4. Enter b</t>
  </si>
  <si>
    <t>1.Click '('
2. Enter a
3. Click '+'
4. Enter b</t>
  </si>
  <si>
    <t>Missing parentheses error</t>
  </si>
  <si>
    <t>TC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</si>
</sst>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2" fillId="8" borderId="4" xfId="0" applyFont="1" applyFill="1" applyBorder="1" applyAlignment="1">
      <alignment vertical="center" wrapText="1"/>
    </xf>
    <xf numFmtId="0" fontId="12" fillId="0" borderId="0" xfId="0" applyFont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4" fillId="0" borderId="0" xfId="0" applyFont="1"/>
    <xf numFmtId="15" fontId="1" fillId="0" borderId="11" xfId="0" applyNumberFormat="1" applyFont="1" applyBorder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7" fillId="3" borderId="4" xfId="0" applyFont="1" applyFill="1" applyBorder="1"/>
    <xf numFmtId="0" fontId="1" fillId="0" borderId="4" xfId="0" quotePrefix="1" applyFont="1" applyBorder="1" applyAlignment="1">
      <alignment horizontal="left"/>
    </xf>
    <xf numFmtId="0" fontId="8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/>
    </xf>
    <xf numFmtId="0" fontId="11" fillId="5" borderId="4" xfId="0" applyFont="1" applyFill="1" applyBorder="1"/>
    <xf numFmtId="0" fontId="2" fillId="8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vertical="top" wrapText="1"/>
    </xf>
    <xf numFmtId="0" fontId="13" fillId="0" borderId="0" xfId="0" applyFont="1" applyAlignment="1">
      <alignment horizontal="left" vertical="top"/>
    </xf>
    <xf numFmtId="11" fontId="1" fillId="0" borderId="4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48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4" zoomScale="110" zoomScaleNormal="110" workbookViewId="0">
      <selection activeCell="C9" sqref="C9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36" t="s">
        <v>0</v>
      </c>
      <c r="B1" s="37"/>
      <c r="C1" s="37"/>
      <c r="D1" s="37"/>
      <c r="E1" s="37"/>
      <c r="F1" s="3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0" t="s">
        <v>1</v>
      </c>
      <c r="B3" s="21" t="s">
        <v>34</v>
      </c>
      <c r="C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0" t="s">
        <v>2</v>
      </c>
      <c r="B4" s="21" t="s">
        <v>35</v>
      </c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0" t="s">
        <v>3</v>
      </c>
      <c r="B5" s="21"/>
      <c r="C5" s="1"/>
      <c r="D5" s="1"/>
      <c r="E5" s="1"/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1" t="s">
        <v>4</v>
      </c>
      <c r="B6" s="20" t="s">
        <v>33</v>
      </c>
      <c r="D6" s="1"/>
      <c r="E6" s="1"/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4"/>
      <c r="D7" s="1"/>
      <c r="E7" s="1"/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39" t="s">
        <v>5</v>
      </c>
      <c r="B8" s="20" t="s">
        <v>61</v>
      </c>
      <c r="D8" s="1"/>
      <c r="E8" s="1"/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40"/>
      <c r="B9" s="20"/>
      <c r="D9" s="1"/>
      <c r="E9" s="1"/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40"/>
      <c r="B10" s="20"/>
      <c r="D10" s="1"/>
      <c r="E10" s="1"/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41"/>
      <c r="B11" s="20"/>
      <c r="D11" s="1"/>
      <c r="E11" s="1"/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3"/>
      <c r="B12" s="14"/>
      <c r="D12" s="1"/>
      <c r="E12" s="1"/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35" t="s">
        <v>6</v>
      </c>
      <c r="B13" s="12" t="s">
        <v>7</v>
      </c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35"/>
      <c r="B14" s="12" t="s">
        <v>8</v>
      </c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35"/>
      <c r="B15" s="12" t="s">
        <v>9</v>
      </c>
      <c r="D15" s="1"/>
      <c r="E15" s="1"/>
      <c r="F15" s="1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35"/>
      <c r="B16" s="12" t="s">
        <v>10</v>
      </c>
      <c r="D16" s="1"/>
      <c r="E16" s="1"/>
      <c r="F16" s="1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6" t="s">
        <v>11</v>
      </c>
      <c r="B19" s="16" t="s">
        <v>12</v>
      </c>
      <c r="C19" s="16" t="s">
        <v>13</v>
      </c>
      <c r="D19" s="16" t="s">
        <v>14</v>
      </c>
      <c r="E19" s="16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17">
        <v>1</v>
      </c>
      <c r="B20" s="17" t="s">
        <v>50</v>
      </c>
      <c r="C20" s="24" t="s">
        <v>55</v>
      </c>
      <c r="D20" s="24" t="s">
        <v>55</v>
      </c>
      <c r="E20" s="31">
        <v>44809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7">
        <v>2</v>
      </c>
      <c r="B21" s="17" t="s">
        <v>51</v>
      </c>
      <c r="C21" s="24" t="s">
        <v>56</v>
      </c>
      <c r="D21" s="24" t="s">
        <v>56</v>
      </c>
      <c r="E21" s="31">
        <v>44809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7">
        <v>3</v>
      </c>
      <c r="B22" s="17" t="s">
        <v>57</v>
      </c>
      <c r="C22" s="24" t="s">
        <v>54</v>
      </c>
      <c r="D22" s="24" t="s">
        <v>54</v>
      </c>
      <c r="E22" s="31">
        <v>44809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7">
        <v>4</v>
      </c>
      <c r="B23" s="17" t="s">
        <v>53</v>
      </c>
      <c r="C23" s="24" t="s">
        <v>52</v>
      </c>
      <c r="D23" s="24" t="s">
        <v>52</v>
      </c>
      <c r="E23" s="31">
        <v>44809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7">
        <v>5</v>
      </c>
      <c r="B24" s="17" t="s">
        <v>43</v>
      </c>
      <c r="C24" s="21" t="s">
        <v>38</v>
      </c>
      <c r="D24" s="21" t="s">
        <v>38</v>
      </c>
      <c r="E24" s="31">
        <v>44809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17">
        <v>6</v>
      </c>
      <c r="B25" s="17" t="s">
        <v>44</v>
      </c>
      <c r="C25" s="21" t="s">
        <v>40</v>
      </c>
      <c r="D25" s="21" t="s">
        <v>40</v>
      </c>
      <c r="E25" s="31">
        <v>44809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3">
      <c r="A26" s="17">
        <v>7</v>
      </c>
      <c r="B26" s="17" t="s">
        <v>45</v>
      </c>
      <c r="C26" s="21" t="s">
        <v>39</v>
      </c>
      <c r="D26" s="21" t="s">
        <v>39</v>
      </c>
      <c r="E26" s="31">
        <v>44809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17">
        <v>8</v>
      </c>
      <c r="B27" s="17" t="s">
        <v>46</v>
      </c>
      <c r="C27" s="26" t="s">
        <v>41</v>
      </c>
      <c r="D27" s="21" t="s">
        <v>41</v>
      </c>
      <c r="E27" s="31">
        <v>44809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6.2" customHeight="1" x14ac:dyDescent="0.3">
      <c r="A28" s="17">
        <v>9</v>
      </c>
      <c r="B28" s="17" t="s">
        <v>47</v>
      </c>
      <c r="C28" s="21" t="s">
        <v>42</v>
      </c>
      <c r="D28" s="21" t="s">
        <v>42</v>
      </c>
      <c r="E28" s="31">
        <v>44809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.5" customHeight="1" x14ac:dyDescent="0.3">
      <c r="A29" s="2"/>
      <c r="B29" s="15"/>
      <c r="C29" s="13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8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 x14ac:dyDescent="0.3">
      <c r="A1014" s="1"/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 x14ac:dyDescent="0.3">
      <c r="A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1" zoomScale="85" zoomScaleNormal="85" workbookViewId="0">
      <selection activeCell="I15" sqref="I15"/>
    </sheetView>
  </sheetViews>
  <sheetFormatPr defaultRowHeight="13.8" x14ac:dyDescent="0.25"/>
  <cols>
    <col min="2" max="2" width="13.09765625" customWidth="1"/>
    <col min="3" max="3" width="11.5" bestFit="1" customWidth="1"/>
    <col min="4" max="4" width="19.69921875" customWidth="1"/>
    <col min="5" max="5" width="17.19921875" customWidth="1"/>
    <col min="6" max="6" width="19.59765625" customWidth="1"/>
    <col min="7" max="7" width="30.69921875" bestFit="1" customWidth="1"/>
    <col min="8" max="8" width="16.59765625" customWidth="1"/>
    <col min="9" max="9" width="13.59765625" customWidth="1"/>
    <col min="10" max="10" width="18.796875" customWidth="1"/>
    <col min="11" max="11" width="20.09765625" customWidth="1"/>
    <col min="12" max="12" width="15.59765625" customWidth="1"/>
    <col min="13" max="13" width="17.59765625" customWidth="1"/>
  </cols>
  <sheetData>
    <row r="1" spans="1:12" ht="16.8" x14ac:dyDescent="0.3">
      <c r="A1" s="44" t="s">
        <v>58</v>
      </c>
      <c r="B1" s="45"/>
      <c r="C1" s="46" t="s">
        <v>60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30"/>
    </row>
    <row r="6" spans="1:12" ht="16.8" x14ac:dyDescent="0.3">
      <c r="A6" s="55"/>
      <c r="B6" s="55"/>
      <c r="C6" s="7">
        <f>COUNTIF($J$12:$J$485, "&lt;&gt;")</f>
        <v>4</v>
      </c>
      <c r="D6" s="7">
        <f>COUNTIF($J$12:$J$484, "PASS")</f>
        <v>0</v>
      </c>
      <c r="E6" s="7">
        <f>COUNTIF($J$12:$J$487,"FAIL")</f>
        <v>0</v>
      </c>
      <c r="F6" s="7">
        <f>COUNTIF($J$12:$J$487,"NOT IMPLEMENTED")</f>
        <v>0</v>
      </c>
      <c r="G6" s="7">
        <f>COUNTIF($J$12:$J$487,"SKIPPED")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COUNTIF($L$21:$L$485, "&lt;&gt;")</f>
        <v>0</v>
      </c>
      <c r="D8" s="7">
        <f>COUNTIF($L$21:$L$485, "PASS")</f>
        <v>0</v>
      </c>
      <c r="E8" s="7">
        <f>COUNTIF($L$21:$L$485, "FAIL")</f>
        <v>0</v>
      </c>
      <c r="F8" s="7">
        <f>COUNTIF($L$21:$L$485,"NOT IMPLEMENTED")</f>
        <v>0</v>
      </c>
      <c r="G8" s="7">
        <f>COUNTIF($L$21:$L$485,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95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24" customHeight="1" x14ac:dyDescent="0.3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06.95" customHeight="1" x14ac:dyDescent="0.25">
      <c r="A12" s="18">
        <v>1</v>
      </c>
      <c r="B12" s="5" t="str">
        <f t="shared" ref="B12:B15" si="0">CONCATENATE($C$2, " - ", A12)</f>
        <v>TC - 1</v>
      </c>
      <c r="C12" s="23" t="s">
        <v>62</v>
      </c>
      <c r="D12" s="23"/>
      <c r="E12" s="4" t="s">
        <v>63</v>
      </c>
      <c r="F12" s="34" t="s">
        <v>64</v>
      </c>
      <c r="G12" s="34">
        <v>1</v>
      </c>
      <c r="H12" s="32">
        <v>45774</v>
      </c>
      <c r="I12" s="22" t="s">
        <v>7</v>
      </c>
      <c r="J12" s="33" t="str">
        <f>C4</f>
        <v>Nguyen Phuc Sang</v>
      </c>
    </row>
    <row r="13" spans="1:12" ht="156" customHeight="1" x14ac:dyDescent="0.25">
      <c r="A13" s="18">
        <v>2</v>
      </c>
      <c r="B13" s="5" t="str">
        <f t="shared" si="0"/>
        <v>TC - 2</v>
      </c>
      <c r="C13" s="23" t="s">
        <v>62</v>
      </c>
      <c r="D13" s="23"/>
      <c r="E13" s="4" t="s">
        <v>65</v>
      </c>
      <c r="F13" s="57" t="s">
        <v>66</v>
      </c>
      <c r="G13" s="34">
        <v>3628800</v>
      </c>
      <c r="H13" s="32">
        <v>45774</v>
      </c>
      <c r="I13" s="22" t="s">
        <v>7</v>
      </c>
      <c r="J13" s="33" t="str">
        <f>C4</f>
        <v>Nguyen Phuc Sang</v>
      </c>
    </row>
    <row r="14" spans="1:12" ht="105.6" customHeight="1" x14ac:dyDescent="0.25">
      <c r="A14" s="18">
        <v>3</v>
      </c>
      <c r="B14" s="5" t="str">
        <f t="shared" si="0"/>
        <v>TC - 3</v>
      </c>
      <c r="C14" s="23" t="s">
        <v>62</v>
      </c>
      <c r="D14" s="23"/>
      <c r="E14" s="4" t="s">
        <v>65</v>
      </c>
      <c r="F14" s="57" t="s">
        <v>67</v>
      </c>
      <c r="G14" s="4" t="s">
        <v>68</v>
      </c>
      <c r="H14" s="32">
        <v>45774</v>
      </c>
      <c r="I14" s="22" t="s">
        <v>7</v>
      </c>
      <c r="J14" s="33" t="str">
        <f>C4</f>
        <v>Nguyen Phuc Sang</v>
      </c>
    </row>
    <row r="15" spans="1:12" ht="50.4" x14ac:dyDescent="0.25">
      <c r="A15" s="18">
        <v>4</v>
      </c>
      <c r="B15" s="5" t="str">
        <f t="shared" si="0"/>
        <v>TC - 4</v>
      </c>
      <c r="C15" s="23" t="s">
        <v>62</v>
      </c>
      <c r="D15" s="23"/>
      <c r="E15" s="4" t="s">
        <v>65</v>
      </c>
      <c r="F15" s="58" t="s">
        <v>69</v>
      </c>
      <c r="G15" s="4" t="s">
        <v>68</v>
      </c>
      <c r="H15" s="32">
        <v>45774</v>
      </c>
      <c r="I15" s="22" t="s">
        <v>8</v>
      </c>
      <c r="J15" s="33" t="str">
        <f>C4</f>
        <v>Nguyen Phuc Sang</v>
      </c>
    </row>
    <row r="18" ht="93" customHeight="1" x14ac:dyDescent="0.25"/>
    <row r="19" ht="91.2" customHeight="1" x14ac:dyDescent="0.25"/>
    <row r="20" ht="90.6" customHeight="1" x14ac:dyDescent="0.25"/>
  </sheetData>
  <mergeCells count="20">
    <mergeCell ref="D10:D11"/>
    <mergeCell ref="E10:E11"/>
    <mergeCell ref="F10:F11"/>
    <mergeCell ref="G10:G11"/>
    <mergeCell ref="H10:H11"/>
    <mergeCell ref="I10:I11"/>
    <mergeCell ref="J10:J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</mergeCells>
  <conditionalFormatting sqref="I12:I15">
    <cfRule type="containsText" dxfId="147" priority="95" operator="containsText" text="FAIL">
      <formula>NOT(ISERROR(SEARCH("FAIL",I12)))</formula>
    </cfRule>
    <cfRule type="containsText" dxfId="146" priority="96" operator="containsText" text="PASS">
      <formula>NOT(ISERROR(SEARCH("PASS",I12)))</formula>
    </cfRule>
  </conditionalFormatting>
  <conditionalFormatting sqref="I12:I15">
    <cfRule type="containsText" dxfId="145" priority="93" operator="containsText" text="SKIPPED">
      <formula>NOT(ISERROR(SEARCH("SKIPPED",I12)))</formula>
    </cfRule>
    <cfRule type="containsText" dxfId="144" priority="94" operator="containsText" text="Not Implemented">
      <formula>NOT(ISERROR(SEARCH("Not Implemented",I12)))</formula>
    </cfRule>
  </conditionalFormatting>
  <conditionalFormatting sqref="I13">
    <cfRule type="containsText" dxfId="143" priority="91" operator="containsText" text="FAIL">
      <formula>NOT(ISERROR(SEARCH("FAIL",I13)))</formula>
    </cfRule>
    <cfRule type="containsText" dxfId="142" priority="92" operator="containsText" text="PASS">
      <formula>NOT(ISERROR(SEARCH("PASS",I13)))</formula>
    </cfRule>
  </conditionalFormatting>
  <conditionalFormatting sqref="I13">
    <cfRule type="containsText" dxfId="141" priority="89" operator="containsText" text="SKIPPED">
      <formula>NOT(ISERROR(SEARCH("SKIPPED",I13)))</formula>
    </cfRule>
    <cfRule type="containsText" dxfId="140" priority="90" operator="containsText" text="Not Implemented">
      <formula>NOT(ISERROR(SEARCH("Not Implemented",I13)))</formula>
    </cfRule>
  </conditionalFormatting>
  <conditionalFormatting sqref="I14">
    <cfRule type="containsText" dxfId="139" priority="87" operator="containsText" text="FAIL">
      <formula>NOT(ISERROR(SEARCH("FAIL",I14)))</formula>
    </cfRule>
    <cfRule type="containsText" dxfId="138" priority="88" operator="containsText" text="PASS">
      <formula>NOT(ISERROR(SEARCH("PASS",I14)))</formula>
    </cfRule>
  </conditionalFormatting>
  <conditionalFormatting sqref="I14">
    <cfRule type="containsText" dxfId="137" priority="85" operator="containsText" text="SKIPPED">
      <formula>NOT(ISERROR(SEARCH("SKIPPED",I14)))</formula>
    </cfRule>
    <cfRule type="containsText" dxfId="136" priority="86" operator="containsText" text="Not Implemented">
      <formula>NOT(ISERROR(SEARCH("Not Implemented",I14)))</formula>
    </cfRule>
  </conditionalFormatting>
  <conditionalFormatting sqref="I15">
    <cfRule type="containsText" dxfId="135" priority="83" operator="containsText" text="FAIL">
      <formula>NOT(ISERROR(SEARCH("FAIL",I15)))</formula>
    </cfRule>
    <cfRule type="containsText" dxfId="134" priority="84" operator="containsText" text="PASS">
      <formula>NOT(ISERROR(SEARCH("PASS",I15)))</formula>
    </cfRule>
  </conditionalFormatting>
  <conditionalFormatting sqref="I15">
    <cfRule type="containsText" dxfId="133" priority="81" operator="containsText" text="SKIPPED">
      <formula>NOT(ISERROR(SEARCH("SKIPPED",I15)))</formula>
    </cfRule>
    <cfRule type="containsText" dxfId="132" priority="82" operator="containsText" text="Not Implemented">
      <formula>NOT(ISERROR(SEARCH("Not Implemented",I15)))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report '!$B$8:$B$11</xm:f>
          </x14:formula1>
          <xm:sqref>C3:D4</xm:sqref>
        </x14:dataValidation>
        <x14:dataValidation type="list" allowBlank="1" showErrorMessage="1">
          <x14:formula1>
            <xm:f>'Test report '!$B$13:$B$16</xm:f>
          </x14:formula1>
          <xm:sqref>I12:I15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2" zoomScale="85" zoomScaleNormal="85" workbookViewId="0">
      <selection activeCell="E12" sqref="E12"/>
    </sheetView>
  </sheetViews>
  <sheetFormatPr defaultRowHeight="13.8" x14ac:dyDescent="0.25"/>
  <cols>
    <col min="2" max="2" width="11.8984375" customWidth="1"/>
    <col min="3" max="3" width="19.5" customWidth="1"/>
    <col min="4" max="4" width="23.69921875" customWidth="1"/>
    <col min="5" max="5" width="22.09765625" customWidth="1"/>
    <col min="6" max="6" width="18.69921875" customWidth="1"/>
    <col min="7" max="7" width="31" bestFit="1" customWidth="1"/>
    <col min="8" max="8" width="20.69921875" customWidth="1"/>
    <col min="9" max="9" width="14" customWidth="1"/>
    <col min="10" max="10" width="18.69921875" customWidth="1"/>
    <col min="11" max="11" width="17.59765625" customWidth="1"/>
    <col min="12" max="12" width="15.69921875" customWidth="1"/>
    <col min="13" max="13" width="17.69921875" customWidth="1"/>
  </cols>
  <sheetData>
    <row r="1" spans="1:12" ht="16.8" x14ac:dyDescent="0.3">
      <c r="A1" s="44" t="s">
        <v>17</v>
      </c>
      <c r="B1" s="45"/>
      <c r="C1" s="53" t="s">
        <v>49</v>
      </c>
      <c r="D1" s="47"/>
      <c r="E1" s="27"/>
      <c r="F1" s="27"/>
      <c r="G1" s="27"/>
      <c r="H1" s="27"/>
      <c r="I1" s="27"/>
      <c r="J1" s="27"/>
      <c r="K1" s="27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27"/>
      <c r="F2" s="27"/>
      <c r="G2" s="27"/>
      <c r="H2" s="27"/>
      <c r="I2" s="27"/>
      <c r="J2" s="27"/>
      <c r="K2" s="27"/>
      <c r="L2" s="1"/>
    </row>
    <row r="3" spans="1:12" ht="16.8" x14ac:dyDescent="0.3">
      <c r="A3" s="44" t="s">
        <v>19</v>
      </c>
      <c r="B3" s="45"/>
      <c r="C3" s="53"/>
      <c r="D3" s="47"/>
      <c r="E3" s="27"/>
      <c r="F3" s="27"/>
      <c r="G3" s="27"/>
      <c r="H3" s="27"/>
      <c r="I3" s="27"/>
      <c r="J3" s="27"/>
      <c r="K3" s="27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27"/>
      <c r="F4" s="27"/>
      <c r="H4" s="27"/>
      <c r="I4" s="27"/>
      <c r="J4" s="27"/>
      <c r="K4" s="27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7"/>
      <c r="J5" s="27"/>
      <c r="K5" s="27"/>
      <c r="L5" s="1"/>
    </row>
    <row r="6" spans="1:12" ht="16.8" x14ac:dyDescent="0.3">
      <c r="A6" s="55"/>
      <c r="B6" s="55"/>
      <c r="C6" s="17">
        <f>COUNTIF($J$12:$J$481, "&lt;&gt;")</f>
        <v>8</v>
      </c>
      <c r="D6" s="17">
        <f>COUNTIF($J$12:$J$480, "PASS")</f>
        <v>0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7"/>
      <c r="J6" s="27"/>
      <c r="K6" s="27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7"/>
      <c r="J7" s="27"/>
      <c r="K7" s="27"/>
      <c r="L7" s="1"/>
    </row>
    <row r="8" spans="1:12" ht="16.8" x14ac:dyDescent="0.3">
      <c r="A8" s="55"/>
      <c r="B8" s="55"/>
      <c r="C8" s="17">
        <f>COUNTIF($L$13:$L$481, "&lt;&gt;")</f>
        <v>0</v>
      </c>
      <c r="D8" s="17">
        <f>COUNTIF($L$13:$L$481, "PASS")</f>
        <v>0</v>
      </c>
      <c r="E8" s="17">
        <f>COUNTIF($L$13:$L$481, "FAIL")</f>
        <v>0</v>
      </c>
      <c r="F8" s="17">
        <f>COUNTIF($L$13:$L$481,"NOT IMPLEMENTED")</f>
        <v>0</v>
      </c>
      <c r="G8" s="17">
        <f>COUNTIF($L$13:$L$481, "SKIPPED")</f>
        <v>0</v>
      </c>
      <c r="I8" s="27"/>
      <c r="J8" s="27"/>
      <c r="K8" s="27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58.2" customHeight="1" x14ac:dyDescent="0.25">
      <c r="A12" s="28">
        <v>1</v>
      </c>
      <c r="B12" s="23" t="str">
        <f t="shared" ref="B12" si="0">CONCATENATE($C$2, " - ", A12)</f>
        <v>TC - 1</v>
      </c>
      <c r="C12" s="23" t="s">
        <v>70</v>
      </c>
      <c r="D12" s="23"/>
      <c r="E12" s="4" t="s">
        <v>74</v>
      </c>
      <c r="F12" s="29" t="s">
        <v>71</v>
      </c>
      <c r="G12" s="34">
        <v>0</v>
      </c>
      <c r="H12" s="32">
        <v>44821</v>
      </c>
      <c r="I12" s="22" t="s">
        <v>7</v>
      </c>
      <c r="J12" s="33" t="s">
        <v>61</v>
      </c>
    </row>
    <row r="13" spans="1:12" ht="58.2" customHeight="1" x14ac:dyDescent="0.25">
      <c r="A13" s="28">
        <v>1</v>
      </c>
      <c r="B13" s="23" t="str">
        <f t="shared" ref="B13:B17" si="1">CONCATENATE($C$2, " - ", A13)</f>
        <v>TC - 1</v>
      </c>
      <c r="C13" s="23" t="s">
        <v>70</v>
      </c>
      <c r="D13" s="23"/>
      <c r="E13" s="4" t="s">
        <v>74</v>
      </c>
      <c r="F13" s="29" t="s">
        <v>72</v>
      </c>
      <c r="G13" s="34">
        <v>1</v>
      </c>
      <c r="H13" s="32">
        <v>44821</v>
      </c>
      <c r="I13" s="22" t="s">
        <v>7</v>
      </c>
      <c r="J13" s="33" t="s">
        <v>61</v>
      </c>
    </row>
    <row r="14" spans="1:12" ht="65.400000000000006" customHeight="1" x14ac:dyDescent="0.25">
      <c r="A14" s="28">
        <v>1</v>
      </c>
      <c r="B14" s="23" t="str">
        <f t="shared" si="1"/>
        <v>TC - 1</v>
      </c>
      <c r="C14" s="23" t="s">
        <v>70</v>
      </c>
      <c r="D14" s="23"/>
      <c r="E14" s="4" t="s">
        <v>74</v>
      </c>
      <c r="F14" s="29" t="s">
        <v>73</v>
      </c>
      <c r="G14" s="34" t="s">
        <v>68</v>
      </c>
      <c r="H14" s="32">
        <v>44821</v>
      </c>
      <c r="I14" s="22" t="s">
        <v>7</v>
      </c>
      <c r="J14" s="33" t="s">
        <v>61</v>
      </c>
    </row>
    <row r="15" spans="1:12" ht="61.2" customHeight="1" x14ac:dyDescent="0.25">
      <c r="A15" s="28">
        <v>1</v>
      </c>
      <c r="B15" s="23" t="str">
        <f t="shared" si="1"/>
        <v>TC - 1</v>
      </c>
      <c r="C15" s="23" t="s">
        <v>70</v>
      </c>
      <c r="D15" s="23"/>
      <c r="E15" s="4" t="s">
        <v>74</v>
      </c>
      <c r="F15" s="29" t="s">
        <v>69</v>
      </c>
      <c r="G15" s="34" t="s">
        <v>68</v>
      </c>
      <c r="H15" s="32">
        <v>44821</v>
      </c>
      <c r="I15" s="22" t="s">
        <v>7</v>
      </c>
      <c r="J15" s="33" t="s">
        <v>61</v>
      </c>
    </row>
    <row r="16" spans="1:12" ht="63" customHeight="1" x14ac:dyDescent="0.25">
      <c r="A16" s="28">
        <v>1</v>
      </c>
      <c r="B16" s="23" t="str">
        <f t="shared" si="1"/>
        <v>TC - 1</v>
      </c>
      <c r="C16" s="23" t="s">
        <v>75</v>
      </c>
      <c r="D16" s="23"/>
      <c r="E16" s="4" t="s">
        <v>76</v>
      </c>
      <c r="F16" s="29" t="s">
        <v>71</v>
      </c>
      <c r="G16" s="34">
        <v>0</v>
      </c>
      <c r="H16" s="32">
        <v>44821</v>
      </c>
      <c r="I16" s="22" t="s">
        <v>7</v>
      </c>
      <c r="J16" s="33" t="s">
        <v>61</v>
      </c>
    </row>
    <row r="17" spans="1:10" ht="63" customHeight="1" x14ac:dyDescent="0.25">
      <c r="A17" s="28">
        <v>1</v>
      </c>
      <c r="B17" s="23" t="str">
        <f t="shared" si="1"/>
        <v>TC - 1</v>
      </c>
      <c r="C17" s="23" t="s">
        <v>75</v>
      </c>
      <c r="D17" s="23"/>
      <c r="E17" s="4" t="s">
        <v>76</v>
      </c>
      <c r="F17" s="29" t="s">
        <v>72</v>
      </c>
      <c r="G17" s="59" t="s">
        <v>77</v>
      </c>
      <c r="H17" s="32">
        <v>44821</v>
      </c>
      <c r="I17" s="22" t="s">
        <v>7</v>
      </c>
      <c r="J17" s="33" t="s">
        <v>61</v>
      </c>
    </row>
    <row r="18" spans="1:10" ht="57.6" customHeight="1" x14ac:dyDescent="0.25">
      <c r="A18" s="28">
        <v>1</v>
      </c>
      <c r="B18" s="23" t="str">
        <f t="shared" ref="B18:B19" si="2">CONCATENATE($C$2, " - ", A18)</f>
        <v>TC - 1</v>
      </c>
      <c r="C18" s="23" t="s">
        <v>75</v>
      </c>
      <c r="D18" s="23"/>
      <c r="E18" s="4" t="s">
        <v>76</v>
      </c>
      <c r="F18" s="29" t="s">
        <v>73</v>
      </c>
      <c r="G18" s="4" t="s">
        <v>68</v>
      </c>
      <c r="H18" s="32">
        <v>44821</v>
      </c>
      <c r="I18" s="22" t="s">
        <v>7</v>
      </c>
      <c r="J18" s="33" t="s">
        <v>37</v>
      </c>
    </row>
    <row r="19" spans="1:10" ht="50.4" x14ac:dyDescent="0.25">
      <c r="A19" s="28">
        <v>1</v>
      </c>
      <c r="B19" s="23" t="str">
        <f t="shared" si="2"/>
        <v>TC - 1</v>
      </c>
      <c r="C19" s="23" t="s">
        <v>75</v>
      </c>
      <c r="D19" s="23"/>
      <c r="E19" s="4" t="s">
        <v>76</v>
      </c>
      <c r="F19" s="29" t="s">
        <v>69</v>
      </c>
      <c r="G19" s="4" t="s">
        <v>68</v>
      </c>
      <c r="H19" s="32">
        <v>44821</v>
      </c>
      <c r="I19" s="22" t="s">
        <v>7</v>
      </c>
      <c r="J19" s="33" t="s">
        <v>37</v>
      </c>
    </row>
  </sheetData>
  <mergeCells count="20">
    <mergeCell ref="D10:D11"/>
    <mergeCell ref="E10:E11"/>
    <mergeCell ref="F10:F11"/>
    <mergeCell ref="G10:G11"/>
    <mergeCell ref="H10:H11"/>
    <mergeCell ref="I10:I11"/>
    <mergeCell ref="J10:J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</mergeCells>
  <conditionalFormatting sqref="I12">
    <cfRule type="containsText" dxfId="131" priority="15" operator="containsText" text="FAIL">
      <formula>NOT(ISERROR(SEARCH("FAIL",I12)))</formula>
    </cfRule>
    <cfRule type="containsText" dxfId="130" priority="16" operator="containsText" text="PASS">
      <formula>NOT(ISERROR(SEARCH("PASS",I12)))</formula>
    </cfRule>
  </conditionalFormatting>
  <conditionalFormatting sqref="I12">
    <cfRule type="containsText" dxfId="129" priority="13" operator="containsText" text="SKIPPED">
      <formula>NOT(ISERROR(SEARCH("SKIPPED",I12)))</formula>
    </cfRule>
    <cfRule type="containsText" dxfId="128" priority="14" operator="containsText" text="Not Implemented">
      <formula>NOT(ISERROR(SEARCH("Not Implemented",I12)))</formula>
    </cfRule>
  </conditionalFormatting>
  <conditionalFormatting sqref="I18:I19">
    <cfRule type="containsText" dxfId="127" priority="7" operator="containsText" text="FAIL">
      <formula>NOT(ISERROR(SEARCH("FAIL",I18)))</formula>
    </cfRule>
    <cfRule type="containsText" dxfId="126" priority="8" operator="containsText" text="PASS">
      <formula>NOT(ISERROR(SEARCH("PASS",I18)))</formula>
    </cfRule>
  </conditionalFormatting>
  <conditionalFormatting sqref="I18:I19">
    <cfRule type="containsText" dxfId="125" priority="5" operator="containsText" text="SKIPPED">
      <formula>NOT(ISERROR(SEARCH("SKIPPED",I18)))</formula>
    </cfRule>
    <cfRule type="containsText" dxfId="124" priority="6" operator="containsText" text="Not Implemented">
      <formula>NOT(ISERROR(SEARCH("Not Implemented",I18)))</formula>
    </cfRule>
  </conditionalFormatting>
  <conditionalFormatting sqref="I13:I17">
    <cfRule type="containsText" dxfId="123" priority="3" operator="containsText" text="FAIL">
      <formula>NOT(ISERROR(SEARCH("FAIL",I13)))</formula>
    </cfRule>
    <cfRule type="containsText" dxfId="122" priority="4" operator="containsText" text="PASS">
      <formula>NOT(ISERROR(SEARCH("PASS",I13)))</formula>
    </cfRule>
  </conditionalFormatting>
  <conditionalFormatting sqref="I13:I17">
    <cfRule type="containsText" dxfId="121" priority="1" operator="containsText" text="SKIPPED">
      <formula>NOT(ISERROR(SEARCH("SKIPPED",I13)))</formula>
    </cfRule>
    <cfRule type="containsText" dxfId="120" priority="2" operator="containsText" text="Not Implemented">
      <formula>NOT(ISERROR(SEARCH("Not Implemented",I13)))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'Test report '!$B$13:$B$16</xm:f>
          </x14:formula1>
          <xm:sqref>I12:I19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26" zoomScale="85" zoomScaleNormal="85" workbookViewId="0">
      <selection activeCell="C29" sqref="C29"/>
    </sheetView>
  </sheetViews>
  <sheetFormatPr defaultRowHeight="13.8" x14ac:dyDescent="0.25"/>
  <cols>
    <col min="2" max="2" width="13.09765625" customWidth="1"/>
    <col min="3" max="3" width="11.5" bestFit="1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5.796875" customWidth="1"/>
    <col min="11" max="11" width="15.5" customWidth="1"/>
    <col min="12" max="12" width="15.59765625" customWidth="1"/>
    <col min="13" max="13" width="15.5" customWidth="1"/>
  </cols>
  <sheetData>
    <row r="1" spans="1:12" ht="16.8" x14ac:dyDescent="0.3">
      <c r="A1" s="44" t="s">
        <v>17</v>
      </c>
      <c r="B1" s="45"/>
      <c r="C1" s="53" t="s">
        <v>38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2" ht="16.8" x14ac:dyDescent="0.3">
      <c r="A6" s="55"/>
      <c r="B6" s="55"/>
      <c r="C6" s="7">
        <f>COUNTIF($J$12:$J$480, "&lt;&gt;")</f>
        <v>18</v>
      </c>
      <c r="D6" s="7">
        <f>COUNTIF($J$12:$J$479, "PASS")</f>
        <v>0</v>
      </c>
      <c r="E6" s="7">
        <f>COUNTIF($J$12:$J$482,"FAIL")</f>
        <v>0</v>
      </c>
      <c r="F6" s="7">
        <f>COUNTIF($J$12:$J$482,"NOT IMPLEMENTED")</f>
        <v>0</v>
      </c>
      <c r="G6" s="7">
        <f>COUNTIF($J$12:$J$482,"SKIPPED")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COUNTIF($L$18:$L$481, "&lt;&gt;")</f>
        <v>0</v>
      </c>
      <c r="D8" s="7">
        <f>COUNTIF($L$18:$L$481, "PASS")</f>
        <v>0</v>
      </c>
      <c r="E8" s="7">
        <f>COUNTIF($L$18:$L$481, "FAIL")</f>
        <v>0</v>
      </c>
      <c r="F8" s="7">
        <f>COUNTIF($L$18:$L$481,"NOT IMPLEMENTED")</f>
        <v>0</v>
      </c>
      <c r="G8" s="7">
        <f>COUNTIF($L$18:$L$481,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71.6" customHeight="1" x14ac:dyDescent="0.25">
      <c r="A12" s="18">
        <v>1</v>
      </c>
      <c r="B12" s="5" t="str">
        <f t="shared" ref="B12" si="0">CONCATENATE($C$2, " - ", A12)</f>
        <v>TC - 1</v>
      </c>
      <c r="C12" s="23" t="s">
        <v>78</v>
      </c>
      <c r="D12" s="23"/>
      <c r="E12" s="4" t="s">
        <v>79</v>
      </c>
      <c r="F12" s="29" t="s">
        <v>73</v>
      </c>
      <c r="G12" s="34">
        <v>0</v>
      </c>
      <c r="H12" s="32">
        <v>44821</v>
      </c>
      <c r="I12" s="22" t="s">
        <v>7</v>
      </c>
      <c r="J12" s="33" t="s">
        <v>37</v>
      </c>
    </row>
    <row r="13" spans="1:12" ht="67.2" x14ac:dyDescent="0.25">
      <c r="A13" s="18">
        <v>1</v>
      </c>
      <c r="B13" s="5" t="str">
        <f t="shared" ref="B13:B17" si="1">CONCATENATE($C$2, " - ", A13)</f>
        <v>TC - 1</v>
      </c>
      <c r="C13" s="23" t="s">
        <v>78</v>
      </c>
      <c r="D13" s="23"/>
      <c r="E13" s="4" t="s">
        <v>79</v>
      </c>
      <c r="F13" s="29" t="s">
        <v>80</v>
      </c>
      <c r="G13" s="34">
        <v>1</v>
      </c>
      <c r="H13" s="32">
        <v>44821</v>
      </c>
      <c r="I13" s="22" t="s">
        <v>7</v>
      </c>
      <c r="J13" s="33" t="s">
        <v>37</v>
      </c>
    </row>
    <row r="14" spans="1:12" ht="173.4" customHeight="1" x14ac:dyDescent="0.25">
      <c r="A14" s="18">
        <v>1</v>
      </c>
      <c r="B14" s="5" t="str">
        <f t="shared" si="1"/>
        <v>TC - 1</v>
      </c>
      <c r="C14" s="23" t="s">
        <v>78</v>
      </c>
      <c r="D14" s="23"/>
      <c r="E14" s="4" t="s">
        <v>79</v>
      </c>
      <c r="F14" s="29" t="s">
        <v>81</v>
      </c>
      <c r="G14" s="34">
        <v>1</v>
      </c>
      <c r="H14" s="32">
        <v>44821</v>
      </c>
      <c r="I14" s="22" t="s">
        <v>7</v>
      </c>
      <c r="J14" s="33" t="s">
        <v>37</v>
      </c>
    </row>
    <row r="15" spans="1:12" ht="198" customHeight="1" x14ac:dyDescent="0.25">
      <c r="A15" s="18">
        <v>1</v>
      </c>
      <c r="B15" s="5" t="str">
        <f t="shared" si="1"/>
        <v>TC - 1</v>
      </c>
      <c r="C15" s="23" t="s">
        <v>78</v>
      </c>
      <c r="D15" s="23"/>
      <c r="E15" s="4" t="s">
        <v>79</v>
      </c>
      <c r="F15" s="29" t="s">
        <v>82</v>
      </c>
      <c r="G15" s="34">
        <v>0.99993162939923297</v>
      </c>
      <c r="H15" s="32">
        <v>44821</v>
      </c>
      <c r="I15" s="22" t="s">
        <v>7</v>
      </c>
      <c r="J15" s="33" t="s">
        <v>37</v>
      </c>
    </row>
    <row r="16" spans="1:12" ht="208.95" customHeight="1" x14ac:dyDescent="0.25">
      <c r="A16" s="18">
        <v>1</v>
      </c>
      <c r="B16" s="5" t="str">
        <f t="shared" si="1"/>
        <v>TC - 1</v>
      </c>
      <c r="C16" s="23" t="s">
        <v>83</v>
      </c>
      <c r="D16" s="23"/>
      <c r="E16" s="4" t="s">
        <v>84</v>
      </c>
      <c r="F16" s="29" t="s">
        <v>73</v>
      </c>
      <c r="G16" s="34">
        <v>1</v>
      </c>
      <c r="H16" s="32">
        <v>44821</v>
      </c>
      <c r="I16" s="22" t="s">
        <v>7</v>
      </c>
      <c r="J16" s="33" t="s">
        <v>37</v>
      </c>
    </row>
    <row r="17" spans="1:10" ht="127.8" customHeight="1" x14ac:dyDescent="0.25">
      <c r="A17" s="18">
        <v>1</v>
      </c>
      <c r="B17" s="5" t="str">
        <f t="shared" si="1"/>
        <v>TC - 1</v>
      </c>
      <c r="C17" s="23" t="s">
        <v>83</v>
      </c>
      <c r="D17" s="23"/>
      <c r="E17" s="4" t="s">
        <v>84</v>
      </c>
      <c r="F17" s="29" t="s">
        <v>85</v>
      </c>
      <c r="G17" s="34">
        <v>0</v>
      </c>
      <c r="H17" s="32">
        <v>44821</v>
      </c>
      <c r="I17" s="22" t="s">
        <v>7</v>
      </c>
      <c r="J17" s="33" t="s">
        <v>37</v>
      </c>
    </row>
    <row r="18" spans="1:10" ht="106.8" customHeight="1" x14ac:dyDescent="0.25">
      <c r="A18" s="18">
        <v>1</v>
      </c>
      <c r="B18" s="5" t="str">
        <f t="shared" ref="B18:B23" si="2">CONCATENATE($C$2, " - ", A18)</f>
        <v>TC - 1</v>
      </c>
      <c r="C18" s="23" t="s">
        <v>83</v>
      </c>
      <c r="D18" s="23"/>
      <c r="E18" s="4" t="s">
        <v>84</v>
      </c>
      <c r="F18" s="29" t="s">
        <v>81</v>
      </c>
      <c r="G18" s="60">
        <v>6.1232339957367599E-17</v>
      </c>
      <c r="H18" s="32">
        <v>44821</v>
      </c>
      <c r="I18" s="22" t="s">
        <v>7</v>
      </c>
      <c r="J18" s="33" t="s">
        <v>37</v>
      </c>
    </row>
    <row r="19" spans="1:10" ht="123" customHeight="1" x14ac:dyDescent="0.25">
      <c r="A19" s="18">
        <v>1</v>
      </c>
      <c r="B19" s="5" t="str">
        <f t="shared" si="2"/>
        <v>TC - 1</v>
      </c>
      <c r="C19" s="23" t="s">
        <v>83</v>
      </c>
      <c r="D19" s="23"/>
      <c r="E19" s="4" t="s">
        <v>84</v>
      </c>
      <c r="F19" s="29" t="s">
        <v>86</v>
      </c>
      <c r="G19" s="34">
        <v>0.86313126222036296</v>
      </c>
      <c r="H19" s="32">
        <v>44821</v>
      </c>
      <c r="I19" s="22" t="s">
        <v>7</v>
      </c>
      <c r="J19" s="33" t="s">
        <v>37</v>
      </c>
    </row>
    <row r="20" spans="1:10" ht="102" customHeight="1" x14ac:dyDescent="0.25">
      <c r="A20" s="18">
        <v>1</v>
      </c>
      <c r="B20" s="5" t="str">
        <f t="shared" si="2"/>
        <v>TC - 1</v>
      </c>
      <c r="C20" s="23" t="s">
        <v>87</v>
      </c>
      <c r="D20" s="23"/>
      <c r="E20" s="4" t="s">
        <v>88</v>
      </c>
      <c r="F20" s="29" t="s">
        <v>73</v>
      </c>
      <c r="G20" s="34">
        <v>0</v>
      </c>
      <c r="H20" s="32">
        <v>44821</v>
      </c>
      <c r="I20" s="22" t="s">
        <v>7</v>
      </c>
      <c r="J20" s="33" t="s">
        <v>37</v>
      </c>
    </row>
    <row r="21" spans="1:10" ht="106.2" customHeight="1" x14ac:dyDescent="0.25">
      <c r="A21" s="18">
        <v>1</v>
      </c>
      <c r="B21" s="5" t="str">
        <f t="shared" si="2"/>
        <v>TC - 1</v>
      </c>
      <c r="C21" s="23" t="s">
        <v>87</v>
      </c>
      <c r="D21" s="23"/>
      <c r="E21" s="4" t="s">
        <v>88</v>
      </c>
      <c r="F21" s="29" t="s">
        <v>117</v>
      </c>
      <c r="G21" s="34">
        <v>0.36397023426620201</v>
      </c>
      <c r="H21" s="32">
        <v>44821</v>
      </c>
      <c r="I21" s="22" t="s">
        <v>7</v>
      </c>
      <c r="J21" s="33" t="s">
        <v>37</v>
      </c>
    </row>
    <row r="22" spans="1:10" ht="100.8" customHeight="1" x14ac:dyDescent="0.25">
      <c r="A22" s="18">
        <v>1</v>
      </c>
      <c r="B22" s="5" t="str">
        <f t="shared" si="2"/>
        <v>TC - 1</v>
      </c>
      <c r="C22" s="23" t="s">
        <v>87</v>
      </c>
      <c r="D22" s="23"/>
      <c r="E22" s="4" t="s">
        <v>88</v>
      </c>
      <c r="F22" s="29" t="s">
        <v>89</v>
      </c>
      <c r="G22" s="34">
        <v>1.21525617207236</v>
      </c>
      <c r="H22" s="32">
        <v>44821</v>
      </c>
      <c r="I22" s="22" t="s">
        <v>7</v>
      </c>
      <c r="J22" s="33" t="s">
        <v>37</v>
      </c>
    </row>
    <row r="23" spans="1:10" ht="97.8" customHeight="1" x14ac:dyDescent="0.25">
      <c r="A23" s="18">
        <v>1</v>
      </c>
      <c r="B23" s="5" t="str">
        <f t="shared" si="2"/>
        <v>TC - 1</v>
      </c>
      <c r="C23" s="23" t="s">
        <v>87</v>
      </c>
      <c r="D23" s="23"/>
      <c r="E23" s="4" t="s">
        <v>88</v>
      </c>
      <c r="F23" s="29" t="s">
        <v>90</v>
      </c>
      <c r="G23" s="34">
        <v>1.7320508075688701</v>
      </c>
      <c r="H23" s="32">
        <v>44821</v>
      </c>
      <c r="I23" s="22" t="s">
        <v>7</v>
      </c>
      <c r="J23" s="33" t="s">
        <v>37</v>
      </c>
    </row>
    <row r="24" spans="1:10" ht="95.4" customHeight="1" x14ac:dyDescent="0.25">
      <c r="A24" s="18">
        <v>1</v>
      </c>
      <c r="B24" s="5" t="str">
        <f t="shared" ref="B24" si="3">CONCATENATE($C$2, " - ", A24)</f>
        <v>TC - 1</v>
      </c>
      <c r="C24" s="23" t="s">
        <v>91</v>
      </c>
      <c r="D24" s="23"/>
      <c r="E24" s="4" t="s">
        <v>92</v>
      </c>
      <c r="F24" s="29" t="s">
        <v>73</v>
      </c>
      <c r="G24" s="34" t="s">
        <v>68</v>
      </c>
      <c r="H24" s="32">
        <v>44821</v>
      </c>
      <c r="I24" s="22" t="s">
        <v>7</v>
      </c>
      <c r="J24" s="33" t="s">
        <v>37</v>
      </c>
    </row>
    <row r="25" spans="1:10" ht="83.4" customHeight="1" x14ac:dyDescent="0.25">
      <c r="A25" s="18">
        <v>1</v>
      </c>
      <c r="B25" s="5" t="str">
        <f t="shared" ref="B25" si="4">CONCATENATE($C$2, " - ", A25)</f>
        <v>TC - 1</v>
      </c>
      <c r="C25" s="23" t="s">
        <v>91</v>
      </c>
      <c r="D25" s="23"/>
      <c r="E25" s="4" t="s">
        <v>92</v>
      </c>
      <c r="F25" s="29" t="s">
        <v>85</v>
      </c>
      <c r="G25" s="34">
        <v>0</v>
      </c>
      <c r="H25" s="32">
        <v>44821</v>
      </c>
      <c r="I25" s="22" t="s">
        <v>7</v>
      </c>
      <c r="J25" s="33" t="s">
        <v>37</v>
      </c>
    </row>
    <row r="26" spans="1:10" ht="67.2" x14ac:dyDescent="0.25">
      <c r="A26" s="18">
        <v>1</v>
      </c>
      <c r="B26" s="5" t="str">
        <f t="shared" ref="B26" si="5">CONCATENATE($C$2, " - ", A26)</f>
        <v>TC - 1</v>
      </c>
      <c r="C26" s="23" t="s">
        <v>91</v>
      </c>
      <c r="D26" s="23"/>
      <c r="E26" s="4" t="s">
        <v>92</v>
      </c>
      <c r="F26" s="29" t="s">
        <v>93</v>
      </c>
      <c r="G26" s="34">
        <v>-1</v>
      </c>
      <c r="H26" s="32">
        <v>44821</v>
      </c>
      <c r="I26" s="22" t="s">
        <v>7</v>
      </c>
      <c r="J26" s="33" t="s">
        <v>37</v>
      </c>
    </row>
    <row r="27" spans="1:10" ht="67.2" x14ac:dyDescent="0.25">
      <c r="A27" s="18">
        <v>1</v>
      </c>
      <c r="B27" s="5" t="str">
        <f t="shared" ref="B27" si="6">CONCATENATE($C$2, " - ", A27)</f>
        <v>TC - 1</v>
      </c>
      <c r="C27" s="23" t="s">
        <v>91</v>
      </c>
      <c r="D27" s="23"/>
      <c r="E27" s="4" t="s">
        <v>92</v>
      </c>
      <c r="F27" s="29" t="s">
        <v>94</v>
      </c>
      <c r="G27" s="34">
        <v>6.1087283658595604E-3</v>
      </c>
      <c r="H27" s="32">
        <v>44821</v>
      </c>
      <c r="I27" s="22" t="s">
        <v>7</v>
      </c>
      <c r="J27" s="33" t="s">
        <v>37</v>
      </c>
    </row>
    <row r="28" spans="1:10" ht="84" x14ac:dyDescent="0.25">
      <c r="A28" s="18">
        <v>1</v>
      </c>
      <c r="B28" s="5" t="str">
        <f t="shared" ref="B28" si="7">CONCATENATE($C$2, " - ", A28)</f>
        <v>TC - 1</v>
      </c>
      <c r="C28" s="23" t="s">
        <v>95</v>
      </c>
      <c r="D28" s="23"/>
      <c r="E28" s="4" t="s">
        <v>96</v>
      </c>
      <c r="F28" s="29"/>
      <c r="G28" s="34" t="s">
        <v>97</v>
      </c>
      <c r="H28" s="32">
        <v>44821</v>
      </c>
      <c r="I28" s="22" t="s">
        <v>7</v>
      </c>
      <c r="J28" s="33" t="s">
        <v>37</v>
      </c>
    </row>
    <row r="29" spans="1:10" ht="99" customHeight="1" x14ac:dyDescent="0.25">
      <c r="A29" s="18">
        <v>1</v>
      </c>
      <c r="B29" s="5" t="str">
        <f t="shared" ref="B29" si="8">CONCATENATE($C$2, " - ", A29)</f>
        <v>TC - 1</v>
      </c>
      <c r="C29" s="23" t="s">
        <v>95</v>
      </c>
      <c r="D29" s="23"/>
      <c r="E29" s="4" t="s">
        <v>96</v>
      </c>
      <c r="F29" s="29"/>
      <c r="G29" s="34" t="s">
        <v>98</v>
      </c>
      <c r="H29" s="32">
        <v>44821</v>
      </c>
      <c r="I29" s="22" t="s">
        <v>7</v>
      </c>
      <c r="J29" s="33" t="s">
        <v>37</v>
      </c>
    </row>
  </sheetData>
  <mergeCells count="20">
    <mergeCell ref="D10:D11"/>
    <mergeCell ref="E10:E11"/>
    <mergeCell ref="F10:F11"/>
    <mergeCell ref="G10:G11"/>
    <mergeCell ref="H10:H11"/>
    <mergeCell ref="I10:I11"/>
    <mergeCell ref="J10:J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</mergeCells>
  <conditionalFormatting sqref="I12 I19:I23">
    <cfRule type="containsText" dxfId="119" priority="115" operator="containsText" text="FAIL">
      <formula>NOT(ISERROR(SEARCH("FAIL",I12)))</formula>
    </cfRule>
    <cfRule type="containsText" dxfId="118" priority="116" operator="containsText" text="PASS">
      <formula>NOT(ISERROR(SEARCH("PASS",I12)))</formula>
    </cfRule>
  </conditionalFormatting>
  <conditionalFormatting sqref="I12 I19:I23">
    <cfRule type="containsText" dxfId="117" priority="113" operator="containsText" text="SKIPPED">
      <formula>NOT(ISERROR(SEARCH("SKIPPED",I12)))</formula>
    </cfRule>
    <cfRule type="containsText" dxfId="116" priority="114" operator="containsText" text="Not Implemented">
      <formula>NOT(ISERROR(SEARCH("Not Implemented",I12)))</formula>
    </cfRule>
  </conditionalFormatting>
  <conditionalFormatting sqref="I13:I17">
    <cfRule type="containsText" dxfId="115" priority="39" operator="containsText" text="FAIL">
      <formula>NOT(ISERROR(SEARCH("FAIL",I13)))</formula>
    </cfRule>
    <cfRule type="containsText" dxfId="114" priority="40" operator="containsText" text="PASS">
      <formula>NOT(ISERROR(SEARCH("PASS",I13)))</formula>
    </cfRule>
  </conditionalFormatting>
  <conditionalFormatting sqref="I13:I17">
    <cfRule type="containsText" dxfId="113" priority="37" operator="containsText" text="SKIPPED">
      <formula>NOT(ISERROR(SEARCH("SKIPPED",I13)))</formula>
    </cfRule>
    <cfRule type="containsText" dxfId="112" priority="38" operator="containsText" text="Not Implemented">
      <formula>NOT(ISERROR(SEARCH("Not Implemented",I13)))</formula>
    </cfRule>
  </conditionalFormatting>
  <conditionalFormatting sqref="I18">
    <cfRule type="containsText" dxfId="111" priority="35" operator="containsText" text="FAIL">
      <formula>NOT(ISERROR(SEARCH("FAIL",I18)))</formula>
    </cfRule>
    <cfRule type="containsText" dxfId="110" priority="36" operator="containsText" text="PASS">
      <formula>NOT(ISERROR(SEARCH("PASS",I18)))</formula>
    </cfRule>
  </conditionalFormatting>
  <conditionalFormatting sqref="I18">
    <cfRule type="containsText" dxfId="109" priority="33" operator="containsText" text="SKIPPED">
      <formula>NOT(ISERROR(SEARCH("SKIPPED",I18)))</formula>
    </cfRule>
    <cfRule type="containsText" dxfId="108" priority="34" operator="containsText" text="Not Implemented">
      <formula>NOT(ISERROR(SEARCH("Not Implemented",I18)))</formula>
    </cfRule>
  </conditionalFormatting>
  <conditionalFormatting sqref="I24">
    <cfRule type="containsText" dxfId="107" priority="27" operator="containsText" text="FAIL">
      <formula>NOT(ISERROR(SEARCH("FAIL",I24)))</formula>
    </cfRule>
    <cfRule type="containsText" dxfId="106" priority="28" operator="containsText" text="PASS">
      <formula>NOT(ISERROR(SEARCH("PASS",I24)))</formula>
    </cfRule>
  </conditionalFormatting>
  <conditionalFormatting sqref="I24">
    <cfRule type="containsText" dxfId="105" priority="25" operator="containsText" text="SKIPPED">
      <formula>NOT(ISERROR(SEARCH("SKIPPED",I24)))</formula>
    </cfRule>
    <cfRule type="containsText" dxfId="104" priority="26" operator="containsText" text="Not Implemented">
      <formula>NOT(ISERROR(SEARCH("Not Implemented",I24)))</formula>
    </cfRule>
  </conditionalFormatting>
  <conditionalFormatting sqref="I25">
    <cfRule type="containsText" dxfId="103" priority="23" operator="containsText" text="FAIL">
      <formula>NOT(ISERROR(SEARCH("FAIL",I25)))</formula>
    </cfRule>
    <cfRule type="containsText" dxfId="102" priority="24" operator="containsText" text="PASS">
      <formula>NOT(ISERROR(SEARCH("PASS",I25)))</formula>
    </cfRule>
  </conditionalFormatting>
  <conditionalFormatting sqref="I25">
    <cfRule type="containsText" dxfId="101" priority="21" operator="containsText" text="SKIPPED">
      <formula>NOT(ISERROR(SEARCH("SKIPPED",I25)))</formula>
    </cfRule>
    <cfRule type="containsText" dxfId="100" priority="22" operator="containsText" text="Not Implemented">
      <formula>NOT(ISERROR(SEARCH("Not Implemented",I25)))</formula>
    </cfRule>
  </conditionalFormatting>
  <conditionalFormatting sqref="I26">
    <cfRule type="containsText" dxfId="99" priority="19" operator="containsText" text="FAIL">
      <formula>NOT(ISERROR(SEARCH("FAIL",I26)))</formula>
    </cfRule>
    <cfRule type="containsText" dxfId="98" priority="20" operator="containsText" text="PASS">
      <formula>NOT(ISERROR(SEARCH("PASS",I26)))</formula>
    </cfRule>
  </conditionalFormatting>
  <conditionalFormatting sqref="I26">
    <cfRule type="containsText" dxfId="97" priority="17" operator="containsText" text="SKIPPED">
      <formula>NOT(ISERROR(SEARCH("SKIPPED",I26)))</formula>
    </cfRule>
    <cfRule type="containsText" dxfId="96" priority="18" operator="containsText" text="Not Implemented">
      <formula>NOT(ISERROR(SEARCH("Not Implemented",I26)))</formula>
    </cfRule>
  </conditionalFormatting>
  <conditionalFormatting sqref="I27">
    <cfRule type="containsText" dxfId="95" priority="15" operator="containsText" text="FAIL">
      <formula>NOT(ISERROR(SEARCH("FAIL",I27)))</formula>
    </cfRule>
    <cfRule type="containsText" dxfId="94" priority="16" operator="containsText" text="PASS">
      <formula>NOT(ISERROR(SEARCH("PASS",I27)))</formula>
    </cfRule>
  </conditionalFormatting>
  <conditionalFormatting sqref="I27">
    <cfRule type="containsText" dxfId="93" priority="13" operator="containsText" text="SKIPPED">
      <formula>NOT(ISERROR(SEARCH("SKIPPED",I27)))</formula>
    </cfRule>
    <cfRule type="containsText" dxfId="92" priority="14" operator="containsText" text="Not Implemented">
      <formula>NOT(ISERROR(SEARCH("Not Implemented",I27)))</formula>
    </cfRule>
  </conditionalFormatting>
  <conditionalFormatting sqref="I28">
    <cfRule type="containsText" dxfId="91" priority="7" operator="containsText" text="FAIL">
      <formula>NOT(ISERROR(SEARCH("FAIL",I28)))</formula>
    </cfRule>
    <cfRule type="containsText" dxfId="90" priority="8" operator="containsText" text="PASS">
      <formula>NOT(ISERROR(SEARCH("PASS",I28)))</formula>
    </cfRule>
  </conditionalFormatting>
  <conditionalFormatting sqref="I28">
    <cfRule type="containsText" dxfId="89" priority="5" operator="containsText" text="SKIPPED">
      <formula>NOT(ISERROR(SEARCH("SKIPPED",I28)))</formula>
    </cfRule>
    <cfRule type="containsText" dxfId="88" priority="6" operator="containsText" text="Not Implemented">
      <formula>NOT(ISERROR(SEARCH("Not Implemented",I28)))</formula>
    </cfRule>
  </conditionalFormatting>
  <conditionalFormatting sqref="I29">
    <cfRule type="containsText" dxfId="87" priority="3" operator="containsText" text="FAIL">
      <formula>NOT(ISERROR(SEARCH("FAIL",I29)))</formula>
    </cfRule>
    <cfRule type="containsText" dxfId="86" priority="4" operator="containsText" text="PASS">
      <formula>NOT(ISERROR(SEARCH("PASS",I29)))</formula>
    </cfRule>
  </conditionalFormatting>
  <conditionalFormatting sqref="I29">
    <cfRule type="containsText" dxfId="85" priority="1" operator="containsText" text="SKIPPED">
      <formula>NOT(ISERROR(SEARCH("SKIPPED",I29)))</formula>
    </cfRule>
    <cfRule type="containsText" dxfId="84" priority="2" operator="containsText" text="Not Implemented">
      <formula>NOT(ISERROR(SEARCH("Not Implemented",I29)))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report '!$B$8:$B$11</xm:f>
          </x14:formula1>
          <xm:sqref>C3:D4</xm:sqref>
        </x14:dataValidation>
        <x14:dataValidation type="list" allowBlank="1" showErrorMessage="1">
          <x14:formula1>
            <xm:f>'Test report '!$B$13:$B$16</xm:f>
          </x14:formula1>
          <xm:sqref>I12:I29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zoomScale="85" zoomScaleNormal="85" workbookViewId="0">
      <selection activeCell="D14" sqref="D14"/>
    </sheetView>
  </sheetViews>
  <sheetFormatPr defaultRowHeight="13.8" x14ac:dyDescent="0.25"/>
  <cols>
    <col min="2" max="2" width="15.09765625" customWidth="1"/>
    <col min="3" max="3" width="20.296875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9.5" customWidth="1"/>
    <col min="11" max="11" width="0.19921875" customWidth="1"/>
    <col min="12" max="12" width="15.59765625" customWidth="1"/>
    <col min="13" max="13" width="16.19921875" customWidth="1"/>
  </cols>
  <sheetData>
    <row r="1" spans="1:12" ht="16.8" x14ac:dyDescent="0.3">
      <c r="A1" s="44" t="s">
        <v>17</v>
      </c>
      <c r="B1" s="45"/>
      <c r="C1" s="53" t="s">
        <v>52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6"/>
      <c r="I5" s="6"/>
      <c r="J5" s="6"/>
      <c r="K5" s="6"/>
      <c r="L5" s="1"/>
    </row>
    <row r="6" spans="1:12" ht="16.8" x14ac:dyDescent="0.3">
      <c r="A6" s="55"/>
      <c r="B6" s="55"/>
      <c r="C6" s="7">
        <f>COUNTIF($J$18:$J$479, "&lt;&gt;")</f>
        <v>0</v>
      </c>
      <c r="D6" s="7">
        <f>COUNTIF($J$18:$J$478, "PASS")</f>
        <v>0</v>
      </c>
      <c r="E6" s="7">
        <f>COUNTIF($J$18:$J$481,"FAIL")</f>
        <v>0</v>
      </c>
      <c r="F6" s="7">
        <f>COUNTIF($J$18:$J$481,"NOT IMPLEMENTED")</f>
        <v>0</v>
      </c>
      <c r="G6" s="7">
        <f>COUNTIF($J$18:$J$481,"SKIPPED")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COUNTIF($L$12:$L$479, "&lt;&gt;")</f>
        <v>0</v>
      </c>
      <c r="D8" s="7">
        <f>COUNTIF($L$12:$L$479, "PASS")</f>
        <v>0</v>
      </c>
      <c r="E8" s="7">
        <f>COUNTIF($L$12:$L$479, "FAIL")</f>
        <v>0</v>
      </c>
      <c r="F8" s="7">
        <f>COUNTIF($L$12:$L$479,"NOT IMPLEMENTED")</f>
        <v>0</v>
      </c>
      <c r="G8" s="7">
        <f>COUNTIF($L$12:$L$479,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99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24.2" customHeight="1" x14ac:dyDescent="0.25">
      <c r="A12" s="18">
        <v>1</v>
      </c>
      <c r="B12" s="5" t="str">
        <f t="shared" ref="B12:B13" si="0">CONCATENATE($C$2, " - ", A12)</f>
        <v>TC - 1</v>
      </c>
      <c r="C12" s="23" t="s">
        <v>100</v>
      </c>
      <c r="D12" s="23"/>
      <c r="E12" s="61" t="s">
        <v>101</v>
      </c>
      <c r="F12" s="19"/>
      <c r="G12" s="4" t="s">
        <v>102</v>
      </c>
      <c r="H12" s="32">
        <v>44822</v>
      </c>
      <c r="I12" s="22" t="s">
        <v>7</v>
      </c>
      <c r="J12" s="62" t="s">
        <v>61</v>
      </c>
      <c r="K12" s="63"/>
    </row>
    <row r="13" spans="1:12" ht="153.6" customHeight="1" x14ac:dyDescent="0.25">
      <c r="A13" s="18">
        <v>2</v>
      </c>
      <c r="B13" s="5" t="str">
        <f t="shared" si="0"/>
        <v>TC - 2</v>
      </c>
      <c r="C13" s="23" t="s">
        <v>100</v>
      </c>
      <c r="D13" s="23"/>
      <c r="E13" s="4" t="s">
        <v>103</v>
      </c>
      <c r="F13" s="25"/>
      <c r="G13" s="4" t="s">
        <v>104</v>
      </c>
      <c r="H13" s="32">
        <v>44822</v>
      </c>
      <c r="I13" s="22" t="s">
        <v>7</v>
      </c>
      <c r="J13" s="62" t="s">
        <v>61</v>
      </c>
      <c r="K13" s="63"/>
    </row>
    <row r="14" spans="1:12" ht="108" customHeight="1" x14ac:dyDescent="0.25"/>
    <row r="15" spans="1:12" ht="111" customHeight="1" x14ac:dyDescent="0.25"/>
    <row r="16" spans="1:12" ht="126.6" customHeight="1" x14ac:dyDescent="0.25"/>
    <row r="17" ht="126.6" customHeight="1" x14ac:dyDescent="0.25"/>
  </sheetData>
  <mergeCells count="22">
    <mergeCell ref="J12:K12"/>
    <mergeCell ref="J13:K13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J10:J11"/>
    <mergeCell ref="D10:D11"/>
    <mergeCell ref="E10:E11"/>
    <mergeCell ref="F10:F11"/>
    <mergeCell ref="G10:G11"/>
    <mergeCell ref="H10:H11"/>
    <mergeCell ref="I10:I11"/>
  </mergeCells>
  <conditionalFormatting sqref="I12:I13">
    <cfRule type="containsText" dxfId="83" priority="11" operator="containsText" text="FAIL">
      <formula>NOT(ISERROR(SEARCH("FAIL",I12)))</formula>
    </cfRule>
    <cfRule type="containsText" dxfId="82" priority="12" operator="containsText" text="PASS">
      <formula>NOT(ISERROR(SEARCH("PASS",I12)))</formula>
    </cfRule>
  </conditionalFormatting>
  <conditionalFormatting sqref="I12:I13">
    <cfRule type="containsText" dxfId="81" priority="9" operator="containsText" text="SKIPPED">
      <formula>NOT(ISERROR(SEARCH("SKIPPED",I12)))</formula>
    </cfRule>
    <cfRule type="containsText" dxfId="80" priority="10" operator="containsText" text="Not Implemented">
      <formula>NOT(ISERROR(SEARCH("Not Implemented",I12)))</formula>
    </cfRule>
  </conditionalFormatting>
  <conditionalFormatting sqref="I13">
    <cfRule type="containsText" dxfId="79" priority="7" operator="containsText" text="FAIL">
      <formula>NOT(ISERROR(SEARCH("FAIL",I13)))</formula>
    </cfRule>
    <cfRule type="containsText" dxfId="78" priority="8" operator="containsText" text="PASS">
      <formula>NOT(ISERROR(SEARCH("PASS",I13)))</formula>
    </cfRule>
  </conditionalFormatting>
  <conditionalFormatting sqref="I13">
    <cfRule type="containsText" dxfId="77" priority="5" operator="containsText" text="SKIPPED">
      <formula>NOT(ISERROR(SEARCH("SKIPPED",I13)))</formula>
    </cfRule>
    <cfRule type="containsText" dxfId="76" priority="6" operator="containsText" text="Not Implemented">
      <formula>NOT(ISERROR(SEARCH("Not Implemented",I13)))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report '!$B$8:$B$11</xm:f>
          </x14:formula1>
          <xm:sqref>C3:D4 J12:K13</xm:sqref>
        </x14:dataValidation>
        <x14:dataValidation type="list" allowBlank="1" showErrorMessage="1">
          <x14:formula1>
            <xm:f>'Test report '!$B$13:$B$16</xm:f>
          </x14:formula1>
          <xm:sqref>I12:I13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zoomScale="85" zoomScaleNormal="85" workbookViewId="0">
      <selection activeCell="L12" sqref="L12"/>
    </sheetView>
  </sheetViews>
  <sheetFormatPr defaultRowHeight="13.8" x14ac:dyDescent="0.25"/>
  <cols>
    <col min="2" max="2" width="13.09765625" customWidth="1"/>
    <col min="3" max="3" width="20.19921875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6.296875" customWidth="1"/>
    <col min="11" max="11" width="15.5" customWidth="1"/>
    <col min="12" max="12" width="15.59765625" customWidth="1"/>
    <col min="13" max="13" width="18.69921875" customWidth="1"/>
  </cols>
  <sheetData>
    <row r="1" spans="1:12" ht="16.8" x14ac:dyDescent="0.3">
      <c r="A1" s="44" t="s">
        <v>17</v>
      </c>
      <c r="B1" s="45"/>
      <c r="C1" s="53" t="s">
        <v>39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2" ht="16.8" x14ac:dyDescent="0.3">
      <c r="A6" s="55"/>
      <c r="B6" s="55"/>
      <c r="C6" s="7">
        <f>COUNTIF($J$31:$J$486, "&lt;&gt;")</f>
        <v>0</v>
      </c>
      <c r="D6" s="7">
        <f>COUNTIF($J$31:$J$485, "PASS")</f>
        <v>0</v>
      </c>
      <c r="E6" s="7">
        <f>COUNTIF($J$31:$J$488,"FAIL")</f>
        <v>0</v>
      </c>
      <c r="F6" s="7">
        <f>COUNTIF($J$31:$J$488,"NOT IMPLEMENTED")</f>
        <v>0</v>
      </c>
      <c r="G6" s="7">
        <f>COUNTIF($J$31:$J$488,"SKIPPED")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COUNTIF($L$12:$L$486, "&lt;&gt;")</f>
        <v>0</v>
      </c>
      <c r="D8" s="7">
        <f>COUNTIF($L$12:$L$486, "PASS")</f>
        <v>0</v>
      </c>
      <c r="E8" s="7">
        <f>COUNTIF($L$12:$L$486, "FAIL")</f>
        <v>0</v>
      </c>
      <c r="F8" s="7">
        <f>COUNTIF($L$12:$L$486,"NOT IMPLEMENTED")</f>
        <v>0</v>
      </c>
      <c r="G8" s="7">
        <f>COUNTIF($L$12:$L$486,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106</v>
      </c>
      <c r="E10" s="42" t="s">
        <v>108</v>
      </c>
      <c r="F10" s="42" t="s">
        <v>28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04.4" customHeight="1" x14ac:dyDescent="0.25">
      <c r="A12" s="18">
        <v>1</v>
      </c>
      <c r="B12" s="5" t="str">
        <f t="shared" ref="B12:B14" si="0">CONCATENATE($C$2, " - ", A12)</f>
        <v>TC - 1</v>
      </c>
      <c r="C12" s="23" t="s">
        <v>105</v>
      </c>
      <c r="D12" s="23" t="s">
        <v>107</v>
      </c>
      <c r="E12" s="4" t="s">
        <v>109</v>
      </c>
      <c r="F12" s="19"/>
      <c r="G12" s="4" t="s">
        <v>110</v>
      </c>
      <c r="H12" s="32">
        <v>44822</v>
      </c>
      <c r="I12" s="22" t="s">
        <v>7</v>
      </c>
      <c r="J12" s="33" t="s">
        <v>36</v>
      </c>
    </row>
    <row r="13" spans="1:12" ht="100.2" customHeight="1" x14ac:dyDescent="0.25">
      <c r="A13" s="18">
        <v>2</v>
      </c>
      <c r="B13" s="5" t="str">
        <f t="shared" ref="B13" si="1">CONCATENATE($C$2, " - ", A13)</f>
        <v>TC - 2</v>
      </c>
      <c r="C13" s="23" t="s">
        <v>105</v>
      </c>
      <c r="D13" s="23">
        <v>5</v>
      </c>
      <c r="E13" s="4" t="s">
        <v>111</v>
      </c>
      <c r="F13" s="19"/>
      <c r="G13" s="4" t="s">
        <v>112</v>
      </c>
      <c r="H13" s="32">
        <v>44822</v>
      </c>
      <c r="I13" s="22" t="s">
        <v>7</v>
      </c>
      <c r="J13" s="33" t="s">
        <v>36</v>
      </c>
    </row>
    <row r="14" spans="1:12" ht="123" customHeight="1" x14ac:dyDescent="0.25">
      <c r="A14" s="18">
        <v>3</v>
      </c>
      <c r="B14" s="5" t="str">
        <f t="shared" si="0"/>
        <v>TC - 3</v>
      </c>
      <c r="C14" s="23" t="s">
        <v>113</v>
      </c>
      <c r="D14" s="23"/>
      <c r="E14" s="4"/>
      <c r="F14" s="25" t="s">
        <v>114</v>
      </c>
      <c r="G14" s="4" t="s">
        <v>115</v>
      </c>
      <c r="H14" s="32">
        <v>44822</v>
      </c>
      <c r="I14" s="22" t="s">
        <v>7</v>
      </c>
      <c r="J14" s="33" t="s">
        <v>36</v>
      </c>
    </row>
    <row r="15" spans="1:12" ht="122.4" customHeight="1" x14ac:dyDescent="0.25"/>
    <row r="16" spans="1:12" ht="127.2" customHeight="1" x14ac:dyDescent="0.25"/>
    <row r="17" ht="142.19999999999999" customHeight="1" x14ac:dyDescent="0.25"/>
    <row r="18" ht="141.6" customHeight="1" x14ac:dyDescent="0.25"/>
    <row r="19" ht="156.6" customHeight="1" x14ac:dyDescent="0.25"/>
    <row r="20" ht="138.6" customHeight="1" x14ac:dyDescent="0.25"/>
    <row r="21" ht="139.94999999999999" customHeight="1" x14ac:dyDescent="0.25"/>
    <row r="22" ht="186" customHeight="1" x14ac:dyDescent="0.25"/>
    <row r="26" ht="159.6" customHeight="1" x14ac:dyDescent="0.25"/>
  </sheetData>
  <mergeCells count="20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J10:J11"/>
    <mergeCell ref="D10:D11"/>
    <mergeCell ref="E10:E11"/>
    <mergeCell ref="F10:F11"/>
    <mergeCell ref="G10:G11"/>
    <mergeCell ref="H10:H11"/>
    <mergeCell ref="I10:I11"/>
  </mergeCells>
  <conditionalFormatting sqref="I12:I14">
    <cfRule type="containsText" dxfId="75" priority="39" operator="containsText" text="FAIL">
      <formula>NOT(ISERROR(SEARCH("FAIL",I12)))</formula>
    </cfRule>
    <cfRule type="containsText" dxfId="74" priority="40" operator="containsText" text="PASS">
      <formula>NOT(ISERROR(SEARCH("PASS",I12)))</formula>
    </cfRule>
  </conditionalFormatting>
  <conditionalFormatting sqref="I12:I14">
    <cfRule type="containsText" dxfId="73" priority="37" operator="containsText" text="SKIPPED">
      <formula>NOT(ISERROR(SEARCH("SKIPPED",I12)))</formula>
    </cfRule>
    <cfRule type="containsText" dxfId="72" priority="38" operator="containsText" text="Not Implemented">
      <formula>NOT(ISERROR(SEARCH("Not Implemented",I12)))</formula>
    </cfRule>
  </conditionalFormatting>
  <conditionalFormatting sqref="I14">
    <cfRule type="containsText" dxfId="71" priority="35" operator="containsText" text="FAIL">
      <formula>NOT(ISERROR(SEARCH("FAIL",I14)))</formula>
    </cfRule>
    <cfRule type="containsText" dxfId="70" priority="36" operator="containsText" text="PASS">
      <formula>NOT(ISERROR(SEARCH("PASS",I14)))</formula>
    </cfRule>
  </conditionalFormatting>
  <conditionalFormatting sqref="I14">
    <cfRule type="containsText" dxfId="69" priority="33" operator="containsText" text="SKIPPED">
      <formula>NOT(ISERROR(SEARCH("SKIPPED",I14)))</formula>
    </cfRule>
    <cfRule type="containsText" dxfId="68" priority="34" operator="containsText" text="Not Implemented">
      <formula>NOT(ISERROR(SEARCH("Not Implemented",I14)))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I12:I14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8" zoomScale="85" zoomScaleNormal="85" workbookViewId="0">
      <selection activeCell="E17" sqref="E17"/>
    </sheetView>
  </sheetViews>
  <sheetFormatPr defaultRowHeight="13.8" x14ac:dyDescent="0.25"/>
  <cols>
    <col min="2" max="2" width="13.09765625" customWidth="1"/>
    <col min="3" max="3" width="19.796875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7" customWidth="1"/>
    <col min="10" max="10" width="17.796875" customWidth="1"/>
    <col min="11" max="11" width="15.5" customWidth="1"/>
    <col min="12" max="12" width="15.59765625" customWidth="1"/>
    <col min="13" max="13" width="18.69921875" customWidth="1"/>
  </cols>
  <sheetData>
    <row r="1" spans="1:12" ht="16.8" x14ac:dyDescent="0.3">
      <c r="A1" s="44" t="s">
        <v>17</v>
      </c>
      <c r="B1" s="45"/>
      <c r="C1" s="53" t="s">
        <v>40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2" ht="16.8" x14ac:dyDescent="0.3">
      <c r="A6" s="55"/>
      <c r="B6" s="55"/>
      <c r="C6" s="7">
        <f>COUNTIF($J$31:$J$486, "&lt;&gt;")</f>
        <v>0</v>
      </c>
      <c r="D6" s="7">
        <f>COUNTIF($J$31:$J$485, "PASS")</f>
        <v>0</v>
      </c>
      <c r="E6" s="7">
        <f>COUNTIF($J$31:$J$488,"FAIL")</f>
        <v>0</v>
      </c>
      <c r="F6" s="7">
        <f>COUNTIF($J$31:$J$488,"NOT IMPLEMENTED")</f>
        <v>0</v>
      </c>
      <c r="G6" s="7">
        <f>COUNTIF($J$31:$J$488,"SKIPPED")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COUNTIF($L$12:$L$486, "&lt;&gt;")</f>
        <v>0</v>
      </c>
      <c r="D8" s="7">
        <f>COUNTIF($L$12:$L$486, "PASS")</f>
        <v>0</v>
      </c>
      <c r="E8" s="7">
        <f>COUNTIF($L$12:$L$486, "FAIL")</f>
        <v>0</v>
      </c>
      <c r="F8" s="7">
        <f>COUNTIF($L$12:$L$486,"NOT IMPLEMENTED")</f>
        <v>0</v>
      </c>
      <c r="G8" s="7">
        <f>COUNTIF($L$12:$L$486,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15.2" customHeight="1" x14ac:dyDescent="0.25">
      <c r="A12" s="18">
        <v>1</v>
      </c>
      <c r="B12" s="5" t="str">
        <f t="shared" ref="B12:B17" si="0">CONCATENATE($C$2, " - ", A12)</f>
        <v>TC - 1</v>
      </c>
      <c r="C12" s="23" t="s">
        <v>116</v>
      </c>
      <c r="D12" s="23"/>
      <c r="E12" s="4" t="s">
        <v>118</v>
      </c>
      <c r="F12" s="19"/>
      <c r="G12" s="4" t="s">
        <v>119</v>
      </c>
      <c r="H12" s="32">
        <v>44822</v>
      </c>
      <c r="I12" s="22" t="s">
        <v>7</v>
      </c>
      <c r="J12" s="33" t="s">
        <v>36</v>
      </c>
    </row>
    <row r="13" spans="1:12" ht="106.95" customHeight="1" x14ac:dyDescent="0.25">
      <c r="A13" s="18">
        <v>2</v>
      </c>
      <c r="B13" s="5" t="str">
        <f t="shared" ref="B13" si="1">CONCATENATE($C$2, " - ", A13)</f>
        <v>TC - 2</v>
      </c>
      <c r="C13" s="23" t="s">
        <v>116</v>
      </c>
      <c r="D13" s="23"/>
      <c r="E13" s="4" t="s">
        <v>120</v>
      </c>
      <c r="F13" s="19"/>
      <c r="G13" s="4" t="s">
        <v>121</v>
      </c>
      <c r="H13" s="32">
        <v>44822</v>
      </c>
      <c r="I13" s="22" t="s">
        <v>7</v>
      </c>
      <c r="J13" s="33" t="s">
        <v>36</v>
      </c>
    </row>
    <row r="14" spans="1:12" ht="123" customHeight="1" x14ac:dyDescent="0.25">
      <c r="A14" s="18">
        <v>3</v>
      </c>
      <c r="B14" s="5" t="str">
        <f t="shared" si="0"/>
        <v>TC - 3</v>
      </c>
      <c r="C14" s="23" t="s">
        <v>122</v>
      </c>
      <c r="D14" s="23"/>
      <c r="E14" s="4" t="s">
        <v>123</v>
      </c>
      <c r="F14" s="25"/>
      <c r="G14" s="4" t="s">
        <v>124</v>
      </c>
      <c r="H14" s="32">
        <v>44822</v>
      </c>
      <c r="I14" s="22" t="s">
        <v>7</v>
      </c>
      <c r="J14" s="33" t="s">
        <v>36</v>
      </c>
    </row>
    <row r="15" spans="1:12" ht="84" x14ac:dyDescent="0.25">
      <c r="A15" s="18">
        <v>4</v>
      </c>
      <c r="B15" s="5" t="str">
        <f t="shared" si="0"/>
        <v>TC - 4</v>
      </c>
      <c r="C15" s="23" t="s">
        <v>127</v>
      </c>
      <c r="D15" s="23"/>
      <c r="E15" s="4" t="s">
        <v>125</v>
      </c>
      <c r="F15" s="25"/>
      <c r="G15" s="4" t="s">
        <v>126</v>
      </c>
      <c r="H15" s="32">
        <v>44822</v>
      </c>
      <c r="I15" s="22" t="s">
        <v>7</v>
      </c>
      <c r="J15" s="33" t="s">
        <v>36</v>
      </c>
    </row>
    <row r="16" spans="1:12" ht="127.2" customHeight="1" x14ac:dyDescent="0.25">
      <c r="A16" s="18">
        <v>5</v>
      </c>
      <c r="B16" s="5" t="str">
        <f t="shared" si="0"/>
        <v>TC - 5</v>
      </c>
      <c r="C16" s="23" t="s">
        <v>128</v>
      </c>
      <c r="D16" s="23"/>
      <c r="E16" s="4" t="s">
        <v>129</v>
      </c>
      <c r="F16" s="25"/>
      <c r="G16" s="4" t="s">
        <v>130</v>
      </c>
      <c r="H16" s="32">
        <v>44822</v>
      </c>
      <c r="I16" s="22" t="s">
        <v>7</v>
      </c>
      <c r="J16" s="33" t="s">
        <v>36</v>
      </c>
    </row>
    <row r="17" spans="1:10" ht="142.19999999999999" customHeight="1" x14ac:dyDescent="0.25">
      <c r="A17" s="18">
        <v>6</v>
      </c>
      <c r="B17" s="5" t="str">
        <f t="shared" si="0"/>
        <v>TC - 6</v>
      </c>
      <c r="C17" s="23" t="s">
        <v>131</v>
      </c>
      <c r="D17" s="23"/>
      <c r="E17" s="4" t="s">
        <v>132</v>
      </c>
      <c r="F17" s="25"/>
      <c r="G17" s="4" t="s">
        <v>133</v>
      </c>
      <c r="H17" s="32">
        <v>44822</v>
      </c>
      <c r="I17" s="22" t="s">
        <v>7</v>
      </c>
      <c r="J17" s="33" t="s">
        <v>36</v>
      </c>
    </row>
    <row r="18" spans="1:10" ht="141.6" customHeight="1" x14ac:dyDescent="0.25"/>
    <row r="19" spans="1:10" ht="156.6" customHeight="1" x14ac:dyDescent="0.25"/>
    <row r="21" spans="1:10" ht="139.94999999999999" customHeight="1" x14ac:dyDescent="0.25"/>
    <row r="22" spans="1:10" ht="186" customHeight="1" x14ac:dyDescent="0.25"/>
    <row r="26" spans="1:10" ht="159.6" customHeight="1" x14ac:dyDescent="0.25"/>
  </sheetData>
  <mergeCells count="20">
    <mergeCell ref="D10:D11"/>
    <mergeCell ref="E10:E11"/>
    <mergeCell ref="F10:F11"/>
    <mergeCell ref="G10:G11"/>
    <mergeCell ref="H10:H11"/>
    <mergeCell ref="I10:I11"/>
    <mergeCell ref="J10:J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</mergeCells>
  <conditionalFormatting sqref="I12:I17">
    <cfRule type="containsText" dxfId="67" priority="75" operator="containsText" text="FAIL">
      <formula>NOT(ISERROR(SEARCH("FAIL",I12)))</formula>
    </cfRule>
    <cfRule type="containsText" dxfId="66" priority="76" operator="containsText" text="PASS">
      <formula>NOT(ISERROR(SEARCH("PASS",I12)))</formula>
    </cfRule>
  </conditionalFormatting>
  <conditionalFormatting sqref="I12:I17">
    <cfRule type="containsText" dxfId="65" priority="73" operator="containsText" text="SKIPPED">
      <formula>NOT(ISERROR(SEARCH("SKIPPED",I12)))</formula>
    </cfRule>
    <cfRule type="containsText" dxfId="64" priority="74" operator="containsText" text="Not Implemented">
      <formula>NOT(ISERROR(SEARCH("Not Implemented",I12)))</formula>
    </cfRule>
  </conditionalFormatting>
  <conditionalFormatting sqref="I14">
    <cfRule type="containsText" dxfId="63" priority="63" operator="containsText" text="FAIL">
      <formula>NOT(ISERROR(SEARCH("FAIL",I14)))</formula>
    </cfRule>
    <cfRule type="containsText" dxfId="62" priority="64" operator="containsText" text="PASS">
      <formula>NOT(ISERROR(SEARCH("PASS",I14)))</formula>
    </cfRule>
  </conditionalFormatting>
  <conditionalFormatting sqref="I14">
    <cfRule type="containsText" dxfId="61" priority="61" operator="containsText" text="SKIPPED">
      <formula>NOT(ISERROR(SEARCH("SKIPPED",I14)))</formula>
    </cfRule>
    <cfRule type="containsText" dxfId="60" priority="62" operator="containsText" text="Not Implemented">
      <formula>NOT(ISERROR(SEARCH("Not Implemented",I14)))</formula>
    </cfRule>
  </conditionalFormatting>
  <conditionalFormatting sqref="I15">
    <cfRule type="containsText" dxfId="59" priority="59" operator="containsText" text="FAIL">
      <formula>NOT(ISERROR(SEARCH("FAIL",I15)))</formula>
    </cfRule>
    <cfRule type="containsText" dxfId="58" priority="60" operator="containsText" text="PASS">
      <formula>NOT(ISERROR(SEARCH("PASS",I15)))</formula>
    </cfRule>
  </conditionalFormatting>
  <conditionalFormatting sqref="I15">
    <cfRule type="containsText" dxfId="57" priority="57" operator="containsText" text="SKIPPED">
      <formula>NOT(ISERROR(SEARCH("SKIPPED",I15)))</formula>
    </cfRule>
    <cfRule type="containsText" dxfId="56" priority="58" operator="containsText" text="Not Implemented">
      <formula>NOT(ISERROR(SEARCH("Not Implemented",I15)))</formula>
    </cfRule>
  </conditionalFormatting>
  <conditionalFormatting sqref="I16">
    <cfRule type="containsText" dxfId="55" priority="55" operator="containsText" text="FAIL">
      <formula>NOT(ISERROR(SEARCH("FAIL",I16)))</formula>
    </cfRule>
    <cfRule type="containsText" dxfId="54" priority="56" operator="containsText" text="PASS">
      <formula>NOT(ISERROR(SEARCH("PASS",I16)))</formula>
    </cfRule>
  </conditionalFormatting>
  <conditionalFormatting sqref="I16">
    <cfRule type="containsText" dxfId="53" priority="53" operator="containsText" text="SKIPPED">
      <formula>NOT(ISERROR(SEARCH("SKIPPED",I16)))</formula>
    </cfRule>
    <cfRule type="containsText" dxfId="52" priority="54" operator="containsText" text="Not Implemented">
      <formula>NOT(ISERROR(SEARCH("Not Implemented",I16)))</formula>
    </cfRule>
  </conditionalFormatting>
  <conditionalFormatting sqref="I17">
    <cfRule type="containsText" dxfId="51" priority="51" operator="containsText" text="FAIL">
      <formula>NOT(ISERROR(SEARCH("FAIL",I17)))</formula>
    </cfRule>
    <cfRule type="containsText" dxfId="50" priority="52" operator="containsText" text="PASS">
      <formula>NOT(ISERROR(SEARCH("PASS",I17)))</formula>
    </cfRule>
  </conditionalFormatting>
  <conditionalFormatting sqref="I17">
    <cfRule type="containsText" dxfId="49" priority="49" operator="containsText" text="SKIPPED">
      <formula>NOT(ISERROR(SEARCH("SKIPPED",I17)))</formula>
    </cfRule>
    <cfRule type="containsText" dxfId="48" priority="50" operator="containsText" text="Not Implemented">
      <formula>NOT(ISERROR(SEARCH("Not Implemented",I17)))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report '!$B$8:$B$11</xm:f>
          </x14:formula1>
          <xm:sqref>C3:D4</xm:sqref>
        </x14:dataValidation>
        <x14:dataValidation type="list" allowBlank="1" showErrorMessage="1">
          <x14:formula1>
            <xm:f>'Test report '!$B$13:$B$16</xm:f>
          </x14:formula1>
          <xm:sqref>I12:I17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10" zoomScale="85" zoomScaleNormal="85" workbookViewId="0">
      <selection activeCell="I14" sqref="I14"/>
    </sheetView>
  </sheetViews>
  <sheetFormatPr defaultRowHeight="13.8" x14ac:dyDescent="0.25"/>
  <cols>
    <col min="2" max="2" width="13.09765625" customWidth="1"/>
    <col min="3" max="3" width="20.59765625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4.69921875" bestFit="1" customWidth="1"/>
    <col min="11" max="11" width="15.5" customWidth="1"/>
    <col min="12" max="12" width="15.59765625" customWidth="1"/>
    <col min="13" max="13" width="16.19921875" customWidth="1"/>
  </cols>
  <sheetData>
    <row r="1" spans="1:12" ht="16.8" x14ac:dyDescent="0.3">
      <c r="A1" s="44" t="s">
        <v>17</v>
      </c>
      <c r="B1" s="45"/>
      <c r="C1" s="53" t="s">
        <v>41</v>
      </c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2" ht="16.8" x14ac:dyDescent="0.3">
      <c r="A6" s="55"/>
      <c r="B6" s="55"/>
      <c r="C6" s="7">
        <f>COUNTIF($J$12:$J$479, "&lt;&gt;")</f>
        <v>3</v>
      </c>
      <c r="D6" s="7">
        <f>COUNTIF($J$12:$J$478, "PASS")</f>
        <v>0</v>
      </c>
      <c r="E6" s="7">
        <f>COUNTIF($J$12:$J$481,"FAIL")</f>
        <v>0</v>
      </c>
      <c r="F6" s="7">
        <f>COUNTIF($J$12:$J$481,"NOT IMPLEMENTED")</f>
        <v>0</v>
      </c>
      <c r="G6" s="7">
        <f>COUNTIF($J$12:$J$481,"SKIPPED")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COUNTIF($L$15:$L$479, "&lt;&gt;")</f>
        <v>0</v>
      </c>
      <c r="D8" s="7">
        <f>COUNTIF($L$15:$L$479, "PASS")</f>
        <v>0</v>
      </c>
      <c r="E8" s="7">
        <f>COUNTIF($L$15:$L$479, "FAIL")</f>
        <v>0</v>
      </c>
      <c r="F8" s="7">
        <f>COUNTIF($L$15:$L$479,"NOT IMPLEMENTED")</f>
        <v>0</v>
      </c>
      <c r="G8" s="7">
        <f>COUNTIF($L$15:$L$479,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3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24.2" customHeight="1" x14ac:dyDescent="0.25">
      <c r="A12" s="18">
        <v>1</v>
      </c>
      <c r="B12" s="5" t="str">
        <f t="shared" ref="B12:B14" si="0">CONCATENATE($C$2, " - ", A12)</f>
        <v>TC - 1</v>
      </c>
      <c r="C12" s="23" t="s">
        <v>134</v>
      </c>
      <c r="D12" s="23"/>
      <c r="E12" s="4" t="s">
        <v>135</v>
      </c>
      <c r="F12" s="19"/>
      <c r="G12" s="4" t="s">
        <v>136</v>
      </c>
      <c r="H12" s="32">
        <v>44822</v>
      </c>
      <c r="I12" s="22" t="s">
        <v>8</v>
      </c>
      <c r="J12" s="33" t="s">
        <v>36</v>
      </c>
    </row>
    <row r="13" spans="1:12" ht="153.6" customHeight="1" x14ac:dyDescent="0.25">
      <c r="A13" s="18">
        <v>2</v>
      </c>
      <c r="B13" s="5" t="str">
        <f t="shared" si="0"/>
        <v>TC - 2</v>
      </c>
      <c r="C13" s="23" t="s">
        <v>137</v>
      </c>
      <c r="D13" s="23"/>
      <c r="E13" s="4" t="s">
        <v>139</v>
      </c>
      <c r="F13" s="25"/>
      <c r="G13" s="4" t="s">
        <v>138</v>
      </c>
      <c r="H13" s="32">
        <v>44822</v>
      </c>
      <c r="I13" s="22" t="s">
        <v>7</v>
      </c>
      <c r="J13" s="33" t="s">
        <v>36</v>
      </c>
    </row>
    <row r="14" spans="1:12" ht="78.599999999999994" customHeight="1" x14ac:dyDescent="0.25">
      <c r="A14" s="18">
        <v>3</v>
      </c>
      <c r="B14" s="5" t="str">
        <f t="shared" si="0"/>
        <v>TC - 3</v>
      </c>
      <c r="C14" s="23" t="s">
        <v>137</v>
      </c>
      <c r="D14" s="23"/>
      <c r="E14" s="4" t="s">
        <v>140</v>
      </c>
      <c r="F14" s="25"/>
      <c r="G14" s="4" t="s">
        <v>141</v>
      </c>
      <c r="H14" s="32">
        <v>44822</v>
      </c>
      <c r="I14" s="22" t="s">
        <v>7</v>
      </c>
      <c r="J14" s="33" t="s">
        <v>36</v>
      </c>
    </row>
  </sheetData>
  <mergeCells count="20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J10:J11"/>
    <mergeCell ref="D10:D11"/>
    <mergeCell ref="E10:E11"/>
    <mergeCell ref="F10:F11"/>
    <mergeCell ref="G10:G11"/>
    <mergeCell ref="H10:H11"/>
    <mergeCell ref="I10:I11"/>
  </mergeCells>
  <conditionalFormatting sqref="I12:I14">
    <cfRule type="containsText" dxfId="31" priority="11" operator="containsText" text="FAIL">
      <formula>NOT(ISERROR(SEARCH("FAIL",I12)))</formula>
    </cfRule>
    <cfRule type="containsText" dxfId="30" priority="12" operator="containsText" text="PASS">
      <formula>NOT(ISERROR(SEARCH("PASS",I12)))</formula>
    </cfRule>
  </conditionalFormatting>
  <conditionalFormatting sqref="I12:I14">
    <cfRule type="containsText" dxfId="29" priority="9" operator="containsText" text="SKIPPED">
      <formula>NOT(ISERROR(SEARCH("SKIPPED",I12)))</formula>
    </cfRule>
    <cfRule type="containsText" dxfId="28" priority="10" operator="containsText" text="Not Implemented">
      <formula>NOT(ISERROR(SEARCH("Not Implemented",I12)))</formula>
    </cfRule>
  </conditionalFormatting>
  <conditionalFormatting sqref="I13">
    <cfRule type="containsText" dxfId="27" priority="7" operator="containsText" text="FAIL">
      <formula>NOT(ISERROR(SEARCH("FAIL",I13)))</formula>
    </cfRule>
    <cfRule type="containsText" dxfId="26" priority="8" operator="containsText" text="PASS">
      <formula>NOT(ISERROR(SEARCH("PASS",I13)))</formula>
    </cfRule>
  </conditionalFormatting>
  <conditionalFormatting sqref="I13">
    <cfRule type="containsText" dxfId="25" priority="5" operator="containsText" text="SKIPPED">
      <formula>NOT(ISERROR(SEARCH("SKIPPED",I13)))</formula>
    </cfRule>
    <cfRule type="containsText" dxfId="24" priority="6" operator="containsText" text="Not Implemented">
      <formula>NOT(ISERROR(SEARCH("Not Implemented",I13)))</formula>
    </cfRule>
  </conditionalFormatting>
  <conditionalFormatting sqref="I14">
    <cfRule type="containsText" dxfId="23" priority="3" operator="containsText" text="FAIL">
      <formula>NOT(ISERROR(SEARCH("FAIL",I14)))</formula>
    </cfRule>
    <cfRule type="containsText" dxfId="22" priority="4" operator="containsText" text="PASS">
      <formula>NOT(ISERROR(SEARCH("PASS",I14)))</formula>
    </cfRule>
  </conditionalFormatting>
  <conditionalFormatting sqref="I14">
    <cfRule type="containsText" dxfId="21" priority="1" operator="containsText" text="SKIPPED">
      <formula>NOT(ISERROR(SEARCH("SKIPPED",I14)))</formula>
    </cfRule>
    <cfRule type="containsText" dxfId="20" priority="2" operator="containsText" text="Not Implemented">
      <formula>NOT(ISERROR(SEARCH("Not Implemented",I14)))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I12:I14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12" zoomScale="85" zoomScaleNormal="85" workbookViewId="0">
      <selection activeCell="B15" sqref="B15"/>
    </sheetView>
  </sheetViews>
  <sheetFormatPr defaultRowHeight="13.8" x14ac:dyDescent="0.25"/>
  <cols>
    <col min="2" max="2" width="13.09765625" customWidth="1"/>
    <col min="3" max="3" width="20.3984375" customWidth="1"/>
    <col min="4" max="4" width="19.69921875" customWidth="1"/>
    <col min="5" max="5" width="17.19921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5.59765625" customWidth="1"/>
    <col min="11" max="11" width="15.5" customWidth="1"/>
    <col min="12" max="12" width="15.59765625" customWidth="1"/>
    <col min="13" max="13" width="16.19921875" customWidth="1"/>
  </cols>
  <sheetData>
    <row r="1" spans="1:12" ht="16.8" x14ac:dyDescent="0.3">
      <c r="A1" s="44" t="s">
        <v>17</v>
      </c>
      <c r="B1" s="45"/>
      <c r="C1" s="53"/>
      <c r="D1" s="47"/>
      <c r="E1" s="6"/>
      <c r="F1" s="6"/>
      <c r="G1" s="6"/>
      <c r="H1" s="6"/>
      <c r="I1" s="6"/>
      <c r="J1" s="6"/>
      <c r="K1" s="6"/>
      <c r="L1" s="1"/>
    </row>
    <row r="2" spans="1:12" ht="18" x14ac:dyDescent="0.3">
      <c r="A2" s="48" t="s">
        <v>18</v>
      </c>
      <c r="B2" s="49"/>
      <c r="C2" s="50" t="s">
        <v>59</v>
      </c>
      <c r="D2" s="51"/>
      <c r="E2" s="6"/>
      <c r="F2" s="6"/>
      <c r="G2" s="6"/>
      <c r="H2" s="6"/>
      <c r="I2" s="6"/>
      <c r="J2" s="6"/>
      <c r="K2" s="6"/>
      <c r="L2" s="1"/>
    </row>
    <row r="3" spans="1:12" ht="16.8" x14ac:dyDescent="0.3">
      <c r="A3" s="44" t="s">
        <v>19</v>
      </c>
      <c r="B3" s="45"/>
      <c r="C3" s="52"/>
      <c r="D3" s="47"/>
      <c r="E3" s="6"/>
      <c r="F3" s="6"/>
      <c r="G3" s="6"/>
      <c r="H3" s="6"/>
      <c r="I3" s="6"/>
      <c r="J3" s="6"/>
      <c r="K3" s="6"/>
      <c r="L3" s="1"/>
    </row>
    <row r="4" spans="1:12" ht="16.8" x14ac:dyDescent="0.3">
      <c r="A4" s="44" t="s">
        <v>5</v>
      </c>
      <c r="B4" s="45"/>
      <c r="C4" s="53" t="s">
        <v>61</v>
      </c>
      <c r="D4" s="47"/>
      <c r="E4" s="6"/>
      <c r="F4" s="6"/>
      <c r="H4" s="6"/>
      <c r="I4" s="6"/>
      <c r="J4" s="6"/>
      <c r="K4" s="6"/>
      <c r="L4" s="1"/>
    </row>
    <row r="5" spans="1:12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2" ht="16.8" x14ac:dyDescent="0.3">
      <c r="A6" s="55"/>
      <c r="B6" s="55"/>
      <c r="C6" s="7">
        <f>COUNTIF($J$15:$J$479, "&lt;&gt;")</f>
        <v>1</v>
      </c>
      <c r="D6" s="7">
        <f>COUNTIF($J$15:$J$478, "PASS")</f>
        <v>0</v>
      </c>
      <c r="E6" s="7">
        <f>COUNTIF($J$15:$J$481,"FAIL")</f>
        <v>0</v>
      </c>
      <c r="F6" s="7">
        <f>COUNTIF($J$15:$J$481,"NOT IMPLEMENTED")</f>
        <v>0</v>
      </c>
      <c r="G6" s="7">
        <f>COUNTIF($J$15:$J$481,"SKIPPED")</f>
        <v>0</v>
      </c>
      <c r="I6" s="6"/>
      <c r="J6" s="6"/>
      <c r="K6" s="6"/>
      <c r="L6" s="1"/>
    </row>
    <row r="7" spans="1:12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2" ht="16.8" x14ac:dyDescent="0.3">
      <c r="A8" s="55"/>
      <c r="B8" s="55"/>
      <c r="C8" s="7">
        <f>COUNTIF($L$12:$L$479, "&lt;&gt;")</f>
        <v>0</v>
      </c>
      <c r="D8" s="7">
        <f>COUNTIF($L$12:$L$479, "PASS")</f>
        <v>0</v>
      </c>
      <c r="E8" s="7">
        <f>COUNTIF($L$12:$L$479, "FAIL")</f>
        <v>0</v>
      </c>
      <c r="F8" s="7">
        <f>COUNTIF($L$12:$L$479,"NOT IMPLEMENTED")</f>
        <v>0</v>
      </c>
      <c r="G8" s="7">
        <f>COUNTIF($L$12:$L$479, "SKIPPED")</f>
        <v>0</v>
      </c>
      <c r="I8" s="6"/>
      <c r="J8" s="6"/>
      <c r="K8" s="6"/>
      <c r="L8" s="1"/>
    </row>
    <row r="9" spans="1:12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 customHeight="1" x14ac:dyDescent="0.25">
      <c r="A10" s="42" t="s">
        <v>24</v>
      </c>
      <c r="B10" s="42" t="s">
        <v>25</v>
      </c>
      <c r="C10" s="42" t="s">
        <v>26</v>
      </c>
      <c r="D10" s="42" t="s">
        <v>27</v>
      </c>
      <c r="E10" s="42" t="s">
        <v>28</v>
      </c>
      <c r="F10" s="42" t="s">
        <v>29</v>
      </c>
      <c r="G10" s="42" t="s">
        <v>30</v>
      </c>
      <c r="H10" s="42" t="s">
        <v>31</v>
      </c>
      <c r="I10" s="42" t="s">
        <v>32</v>
      </c>
      <c r="J10" s="42" t="s">
        <v>48</v>
      </c>
    </row>
    <row r="11" spans="1:12" ht="13.8" customHeight="1" x14ac:dyDescent="0.25">
      <c r="A11" s="56"/>
      <c r="B11" s="56"/>
      <c r="C11" s="56"/>
      <c r="D11" s="56"/>
      <c r="E11" s="56"/>
      <c r="F11" s="56"/>
      <c r="G11" s="56"/>
      <c r="H11" s="42"/>
      <c r="I11" s="42"/>
      <c r="J11" s="43"/>
    </row>
    <row r="12" spans="1:12" ht="124.2" customHeight="1" x14ac:dyDescent="0.25">
      <c r="A12" s="18">
        <v>1</v>
      </c>
      <c r="B12" s="5" t="str">
        <f t="shared" ref="B12:B14" si="0">CONCATENATE($C$2, " - ", A12)</f>
        <v>TC - 1</v>
      </c>
      <c r="C12" s="23" t="s">
        <v>142</v>
      </c>
      <c r="D12" s="23"/>
      <c r="E12" s="4" t="s">
        <v>143</v>
      </c>
      <c r="F12" s="34" t="s">
        <v>144</v>
      </c>
      <c r="G12" s="4" t="s">
        <v>145</v>
      </c>
      <c r="H12" s="32">
        <v>44821</v>
      </c>
      <c r="I12" s="22" t="s">
        <v>7</v>
      </c>
      <c r="J12" s="33" t="s">
        <v>37</v>
      </c>
    </row>
    <row r="13" spans="1:12" ht="153.6" customHeight="1" x14ac:dyDescent="0.25">
      <c r="A13" s="18">
        <v>2</v>
      </c>
      <c r="B13" s="5" t="str">
        <f t="shared" si="0"/>
        <v>TC - 2</v>
      </c>
      <c r="C13" s="23" t="s">
        <v>142</v>
      </c>
      <c r="D13" s="23"/>
      <c r="E13" s="4" t="s">
        <v>146</v>
      </c>
      <c r="F13" s="34" t="s">
        <v>147</v>
      </c>
      <c r="G13" s="4" t="s">
        <v>145</v>
      </c>
      <c r="H13" s="32">
        <v>44821</v>
      </c>
      <c r="I13" s="22" t="s">
        <v>7</v>
      </c>
      <c r="J13" s="33" t="s">
        <v>37</v>
      </c>
    </row>
    <row r="14" spans="1:12" ht="84" customHeight="1" x14ac:dyDescent="0.25">
      <c r="A14" s="18">
        <v>3</v>
      </c>
      <c r="B14" s="5" t="str">
        <f t="shared" si="0"/>
        <v>TC - 3</v>
      </c>
      <c r="C14" s="23" t="s">
        <v>142</v>
      </c>
      <c r="D14" s="23"/>
      <c r="E14" s="4" t="s">
        <v>150</v>
      </c>
      <c r="F14" s="34" t="s">
        <v>149</v>
      </c>
      <c r="G14" s="4" t="s">
        <v>148</v>
      </c>
      <c r="H14" s="32">
        <v>44821</v>
      </c>
      <c r="I14" s="22" t="s">
        <v>7</v>
      </c>
      <c r="J14" s="33" t="s">
        <v>37</v>
      </c>
    </row>
    <row r="15" spans="1:12" ht="67.2" x14ac:dyDescent="0.25">
      <c r="A15" s="18">
        <v>4</v>
      </c>
      <c r="B15" s="23" t="s">
        <v>153</v>
      </c>
      <c r="C15" s="23" t="s">
        <v>142</v>
      </c>
      <c r="D15" s="23"/>
      <c r="E15" s="4" t="s">
        <v>151</v>
      </c>
      <c r="F15" s="34" t="s">
        <v>149</v>
      </c>
      <c r="G15" s="4" t="s">
        <v>152</v>
      </c>
      <c r="H15" s="32">
        <v>44821</v>
      </c>
      <c r="I15" s="22" t="s">
        <v>7</v>
      </c>
      <c r="J15" s="33" t="s">
        <v>37</v>
      </c>
    </row>
  </sheetData>
  <mergeCells count="20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J10:J11"/>
    <mergeCell ref="D10:D11"/>
    <mergeCell ref="E10:E11"/>
    <mergeCell ref="F10:F11"/>
    <mergeCell ref="G10:G11"/>
    <mergeCell ref="H10:H11"/>
    <mergeCell ref="I10:I11"/>
  </mergeCells>
  <conditionalFormatting sqref="I12:I14">
    <cfRule type="containsText" dxfId="19" priority="19" operator="containsText" text="FAIL">
      <formula>NOT(ISERROR(SEARCH("FAIL",I12)))</formula>
    </cfRule>
    <cfRule type="containsText" dxfId="18" priority="20" operator="containsText" text="PASS">
      <formula>NOT(ISERROR(SEARCH("PASS",I12)))</formula>
    </cfRule>
  </conditionalFormatting>
  <conditionalFormatting sqref="I12:I14">
    <cfRule type="containsText" dxfId="17" priority="17" operator="containsText" text="SKIPPED">
      <formula>NOT(ISERROR(SEARCH("SKIPPED",I12)))</formula>
    </cfRule>
    <cfRule type="containsText" dxfId="16" priority="18" operator="containsText" text="Not Implemented">
      <formula>NOT(ISERROR(SEARCH("Not Implemented",I12)))</formula>
    </cfRule>
  </conditionalFormatting>
  <conditionalFormatting sqref="I13">
    <cfRule type="containsText" dxfId="15" priority="15" operator="containsText" text="FAIL">
      <formula>NOT(ISERROR(SEARCH("FAIL",I13)))</formula>
    </cfRule>
    <cfRule type="containsText" dxfId="14" priority="16" operator="containsText" text="PASS">
      <formula>NOT(ISERROR(SEARCH("PASS",I13)))</formula>
    </cfRule>
  </conditionalFormatting>
  <conditionalFormatting sqref="I13">
    <cfRule type="containsText" dxfId="13" priority="13" operator="containsText" text="SKIPPED">
      <formula>NOT(ISERROR(SEARCH("SKIPPED",I13)))</formula>
    </cfRule>
    <cfRule type="containsText" dxfId="12" priority="14" operator="containsText" text="Not Implemented">
      <formula>NOT(ISERROR(SEARCH("Not Implemented",I13)))</formula>
    </cfRule>
  </conditionalFormatting>
  <conditionalFormatting sqref="I14">
    <cfRule type="containsText" dxfId="11" priority="11" operator="containsText" text="FAIL">
      <formula>NOT(ISERROR(SEARCH("FAIL",I14)))</formula>
    </cfRule>
    <cfRule type="containsText" dxfId="10" priority="12" operator="containsText" text="PASS">
      <formula>NOT(ISERROR(SEARCH("PASS",I14)))</formula>
    </cfRule>
  </conditionalFormatting>
  <conditionalFormatting sqref="I14">
    <cfRule type="containsText" dxfId="9" priority="9" operator="containsText" text="SKIPPED">
      <formula>NOT(ISERROR(SEARCH("SKIPPED",I14)))</formula>
    </cfRule>
    <cfRule type="containsText" dxfId="8" priority="10" operator="containsText" text="Not Implemented">
      <formula>NOT(ISERROR(SEARCH("Not Implemented",I14)))</formula>
    </cfRule>
  </conditionalFormatting>
  <conditionalFormatting sqref="I15">
    <cfRule type="containsText" dxfId="7" priority="7" operator="containsText" text="FAIL">
      <formula>NOT(ISERROR(SEARCH("FAIL",I15)))</formula>
    </cfRule>
    <cfRule type="containsText" dxfId="6" priority="8" operator="containsText" text="PASS">
      <formula>NOT(ISERROR(SEARCH("PASS",I15)))</formula>
    </cfRule>
  </conditionalFormatting>
  <conditionalFormatting sqref="I15">
    <cfRule type="containsText" dxfId="5" priority="5" operator="containsText" text="SKIPPED">
      <formula>NOT(ISERROR(SEARCH("SKIPPED",I15)))</formula>
    </cfRule>
    <cfRule type="containsText" dxfId="4" priority="6" operator="containsText" text="Not Implemented">
      <formula>NOT(ISERROR(SEARCH("Not Implemented",I15)))</formula>
    </cfRule>
  </conditionalFormatting>
  <conditionalFormatting sqref="I15">
    <cfRule type="containsText" dxfId="3" priority="3" operator="containsText" text="FAIL">
      <formula>NOT(ISERROR(SEARCH("FAIL",I15)))</formula>
    </cfRule>
    <cfRule type="containsText" dxfId="2" priority="4" operator="containsText" text="PASS">
      <formula>NOT(ISERROR(SEARCH("PASS",I15)))</formula>
    </cfRule>
  </conditionalFormatting>
  <conditionalFormatting sqref="I15">
    <cfRule type="containsText" dxfId="1" priority="1" operator="containsText" text="SKIPPED">
      <formula>NOT(ISERROR(SEARCH("SKIPPED",I15)))</formula>
    </cfRule>
    <cfRule type="containsText" dxfId="0" priority="2" operator="containsText" text="Not Implemented">
      <formula>NOT(ISERROR(SEARCH("Not Implemented",I15)))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I12:I15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report </vt:lpstr>
      <vt:lpstr>Check '!' function</vt:lpstr>
      <vt:lpstr>Check 'log', 'ln' function</vt:lpstr>
      <vt:lpstr>Check 'sin, cos, tan, cot' func</vt:lpstr>
      <vt:lpstr>JSON or text file</vt:lpstr>
      <vt:lpstr>Search and Delete</vt:lpstr>
      <vt:lpstr>User interface</vt:lpstr>
      <vt:lpstr>Control functions</vt:lpstr>
      <vt:lpstr>Advanced error handling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cp:revision/>
  <dcterms:created xsi:type="dcterms:W3CDTF">2020-04-21T13:28:48Z</dcterms:created>
  <dcterms:modified xsi:type="dcterms:W3CDTF">2025-04-28T08:58:14Z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