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61025CB-F77A-4D67-ACB2-3F6CEEFB15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report " sheetId="1" r:id="rId1"/>
    <sheet name="Check 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xnoX6msbjtPFR1QaaYEopNTKv7Zd18gcdc5f+Wg1BCw="/>
    </ext>
  </extLst>
</workbook>
</file>

<file path=xl/calcChain.xml><?xml version="1.0" encoding="utf-8"?>
<calcChain xmlns="http://schemas.openxmlformats.org/spreadsheetml/2006/main">
  <c r="E8" i="2" l="1"/>
  <c r="E6" i="2"/>
  <c r="D8" i="2"/>
  <c r="D6" i="2"/>
  <c r="C6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32" i="2"/>
  <c r="B33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G8" i="2"/>
  <c r="F8" i="2"/>
  <c r="C8" i="2"/>
  <c r="G6" i="2"/>
  <c r="F6" i="2"/>
</calcChain>
</file>

<file path=xl/sharedStrings.xml><?xml version="1.0" encoding="utf-8"?>
<sst xmlns="http://schemas.openxmlformats.org/spreadsheetml/2006/main" count="277" uniqueCount="209">
  <si>
    <t>Test report</t>
  </si>
  <si>
    <t>Project Name</t>
  </si>
  <si>
    <t>Stage</t>
  </si>
  <si>
    <t>Sprint 1</t>
  </si>
  <si>
    <t>Project Code</t>
  </si>
  <si>
    <t>JAC</t>
  </si>
  <si>
    <t>Test Environment Setup Description</t>
  </si>
  <si>
    <t>Apache Netbeans IDE 2023</t>
  </si>
  <si>
    <t>Tester</t>
  </si>
  <si>
    <t>Nguyen Phuc Sang</t>
  </si>
  <si>
    <t>Test Result</t>
  </si>
  <si>
    <t>PASS</t>
  </si>
  <si>
    <t>FAIL</t>
  </si>
  <si>
    <t>SKIPPED</t>
  </si>
  <si>
    <t>NOT IMPLEMENTED</t>
  </si>
  <si>
    <t>No</t>
  </si>
  <si>
    <t>Function Name</t>
  </si>
  <si>
    <t>Sheet Name</t>
  </si>
  <si>
    <t>Create Date</t>
  </si>
  <si>
    <t>Check Calculator</t>
  </si>
  <si>
    <t>Module/Function</t>
  </si>
  <si>
    <t>Code</t>
  </si>
  <si>
    <t>TC</t>
  </si>
  <si>
    <t>Check requirement</t>
  </si>
  <si>
    <t>Completeness Check</t>
  </si>
  <si>
    <t>Status</t>
  </si>
  <si>
    <t>TOTAL</t>
  </si>
  <si>
    <t>Not Implemented</t>
  </si>
  <si>
    <t>Re-test Status</t>
  </si>
  <si>
    <t>STT</t>
  </si>
  <si>
    <t>Test case ID</t>
  </si>
  <si>
    <t>Test case decription</t>
  </si>
  <si>
    <t>Input expression</t>
  </si>
  <si>
    <t>Expected Result</t>
  </si>
  <si>
    <t>Note</t>
  </si>
  <si>
    <t>Basic addition</t>
  </si>
  <si>
    <t>567 + 590</t>
  </si>
  <si>
    <t>Check basic addition.</t>
  </si>
  <si>
    <t>Basic subtraction</t>
  </si>
  <si>
    <t>7093 - 5416</t>
  </si>
  <si>
    <t>Check basic subtraction</t>
  </si>
  <si>
    <t>Basic multiplication</t>
  </si>
  <si>
    <t>950 * 51</t>
  </si>
  <si>
    <t>Check basic multiplication.</t>
  </si>
  <si>
    <t>Basic division</t>
  </si>
  <si>
    <t>540/75</t>
  </si>
  <si>
    <t>Check basic division.</t>
  </si>
  <si>
    <t>Division by zero</t>
  </si>
  <si>
    <t>50/0</t>
  </si>
  <si>
    <t>Error: "Cannot divide by zero"</t>
  </si>
  <si>
    <t>Check error handling for division by zero.</t>
  </si>
  <si>
    <t>Mathematical precedence</t>
  </si>
  <si>
    <t xml:space="preserve">50+14*6
</t>
  </si>
  <si>
    <t>Multiplication is performed before addition.</t>
  </si>
  <si>
    <t>Group expressions with parentheses</t>
  </si>
  <si>
    <t>(50+14)*6</t>
  </si>
  <si>
    <t>Expressions inside parentheses are calculated first.</t>
  </si>
  <si>
    <t>Basic exponentiation</t>
  </si>
  <si>
    <t>60^8</t>
  </si>
  <si>
    <t>Check exponentiation</t>
  </si>
  <si>
    <t>Exponentiation with a negative exponen</t>
  </si>
  <si>
    <t>4^-6</t>
  </si>
  <si>
    <t>Check exponentiation with a negative exponent.</t>
  </si>
  <si>
    <t>Exponentiation and addition</t>
  </si>
  <si>
    <t>70+8^4</t>
  </si>
  <si>
    <t>Exponentiation is calculated before addition.</t>
  </si>
  <si>
    <t>Square root without parentheses</t>
  </si>
  <si>
    <t>√81</t>
  </si>
  <si>
    <t>Check direct square root calculation.</t>
  </si>
  <si>
    <t>Square root with parentheses</t>
  </si>
  <si>
    <t>√(40-4)</t>
  </si>
  <si>
    <t>Calculate the square root with an expression inside parentheses.</t>
  </si>
  <si>
    <t>Square root of a negative number</t>
  </si>
  <si>
    <t>√-5</t>
  </si>
  <si>
    <t>Undefined</t>
  </si>
  <si>
    <t>Check undefined result for the square root of a negative number.</t>
  </si>
  <si>
    <t>Percentage of a number</t>
  </si>
  <si>
    <t>The number is divided by 100.</t>
  </si>
  <si>
    <t>Calculations with percentages</t>
  </si>
  <si>
    <t>256*75%</t>
  </si>
  <si>
    <t>Combine multiplication and percentage.</t>
  </si>
  <si>
    <t>Mixed operations</t>
  </si>
  <si>
    <t>5+14*3-6/3</t>
  </si>
  <si>
    <t>Check the order of operations.</t>
  </si>
  <si>
    <t>Expression with nested parentheses</t>
  </si>
  <si>
    <t>(50+7*(6-1))*5</t>
  </si>
  <si>
    <t>Check expressions with nested parentheses.</t>
  </si>
  <si>
    <t>Square root with percentage</t>
  </si>
  <si>
    <t>√300%</t>
  </si>
  <si>
    <t>Calculate the square root first, then apply the percentage.</t>
  </si>
  <si>
    <t>Calculations with square roots</t>
  </si>
  <si>
    <t>60/√16</t>
  </si>
  <si>
    <t>Check the combination of calculations and square root.</t>
  </si>
  <si>
    <t>Change sign: when no number is entered (display = "0")</t>
  </si>
  <si>
    <t>Display "0"
Press "(-)"</t>
  </si>
  <si>
    <t>"-"</t>
  </si>
  <si>
    <t>When the display shows "0", pressing "(-)" will insert '-' to enter a negative number.</t>
  </si>
  <si>
    <t>Change sign from positive to negative</t>
  </si>
  <si>
    <t>Display "10"
Press "(-)"</t>
  </si>
  <si>
    <t>"-10"</t>
  </si>
  <si>
    <t>Convert a positive number to a negative number.</t>
  </si>
  <si>
    <t>Change sign from negative to positive</t>
  </si>
  <si>
    <t>Display "-10"
Press "(-)"</t>
  </si>
  <si>
    <t>"10"</t>
  </si>
  <si>
    <t>Convert a negative number to a positive number.</t>
  </si>
  <si>
    <t>Nguyen Minh Nguyen</t>
  </si>
  <si>
    <t>Huynh Van Thien</t>
  </si>
  <si>
    <t>Nguyen Van Tu</t>
  </si>
  <si>
    <t>Copy result to clipboard</t>
  </si>
  <si>
    <t>ln(-1)</t>
  </si>
  <si>
    <t>Calculate factorial of a number</t>
  </si>
  <si>
    <t>5!</t>
  </si>
  <si>
    <t>Basic factorial</t>
  </si>
  <si>
    <t>Factorial of 0</t>
  </si>
  <si>
    <t>0!</t>
  </si>
  <si>
    <t>Edge case</t>
  </si>
  <si>
    <t>Log base 10 of a number</t>
  </si>
  <si>
    <t>log₁₀(1000)</t>
  </si>
  <si>
    <t>Scientific function</t>
  </si>
  <si>
    <t>Natural log of a number</t>
  </si>
  <si>
    <t>ln(2.71828)</t>
  </si>
  <si>
    <t>~1</t>
  </si>
  <si>
    <t>Approximate value</t>
  </si>
  <si>
    <t>sin(x) with degree input</t>
  </si>
  <si>
    <t>sin(90°)</t>
  </si>
  <si>
    <t>Needs degree to radian conversion</t>
  </si>
  <si>
    <t>cos(x) with radian input</t>
  </si>
  <si>
    <t>cos(π)</t>
  </si>
  <si>
    <t>Radian input</t>
  </si>
  <si>
    <t>tan(x) undefined check</t>
  </si>
  <si>
    <t>tan(90°)</t>
  </si>
  <si>
    <t>Error or Infinity</t>
  </si>
  <si>
    <t>Exception handling</t>
  </si>
  <si>
    <t>cot(x) with degree input</t>
  </si>
  <si>
    <t>cot(45°)</t>
  </si>
  <si>
    <t>Reciprocal of tan</t>
  </si>
  <si>
    <t>Convert 180 degrees to radian</t>
  </si>
  <si>
    <t>180° ➔ radian</t>
  </si>
  <si>
    <t>π</t>
  </si>
  <si>
    <t>Unit conversion</t>
  </si>
  <si>
    <t>Convert π radians to degrees</t>
  </si>
  <si>
    <t>π ➔ degree</t>
  </si>
  <si>
    <t>180°</t>
  </si>
  <si>
    <t>Save calculation to JSON file</t>
  </si>
  <si>
    <t>5+5</t>
  </si>
  <si>
    <t>Saved in history file</t>
  </si>
  <si>
    <t>History persistence</t>
  </si>
  <si>
    <t>Search previous calculation</t>
  </si>
  <si>
    <t>"5+5"</t>
  </si>
  <si>
    <t>Found: 10</t>
  </si>
  <si>
    <t>History search feature</t>
  </si>
  <si>
    <t>Delete one history entry</t>
  </si>
  <si>
    <t>Delete entry "5+5"</t>
  </si>
  <si>
    <t>Entry removed</t>
  </si>
  <si>
    <t>History edit</t>
  </si>
  <si>
    <t>Enable Dark mode UI</t>
  </si>
  <si>
    <t>Switch to Dark mode</t>
  </si>
  <si>
    <t>UI background darkens</t>
  </si>
  <si>
    <t>UI customization</t>
  </si>
  <si>
    <t>Enable Light mode UI</t>
  </si>
  <si>
    <t>Switch to Light mode</t>
  </si>
  <si>
    <t>UI background lightens</t>
  </si>
  <si>
    <t>Change font of UI</t>
  </si>
  <si>
    <t>Select font "Courier"</t>
  </si>
  <si>
    <t>Font changed</t>
  </si>
  <si>
    <t>UI setting</t>
  </si>
  <si>
    <t>Change color theme</t>
  </si>
  <si>
    <t>Choose blue theme</t>
  </si>
  <si>
    <t>Theme updated</t>
  </si>
  <si>
    <t>Use keyboard shortcut to calculate</t>
  </si>
  <si>
    <t>Type "5+5" + Enter</t>
  </si>
  <si>
    <t>Keyboard shortcut</t>
  </si>
  <si>
    <t>Clear last entry (CE)</t>
  </si>
  <si>
    <t>5 + 3 [CE]</t>
  </si>
  <si>
    <t>Clears 3 only</t>
  </si>
  <si>
    <t>CE functionality</t>
  </si>
  <si>
    <t>Backspace functionality</t>
  </si>
  <si>
    <t>123 [←]</t>
  </si>
  <si>
    <t>Remove one character</t>
  </si>
  <si>
    <t>Forward move cursor (if implemented)</t>
  </si>
  <si>
    <t>Cursor moves right</t>
  </si>
  <si>
    <t>Position changes</t>
  </si>
  <si>
    <t>Advanced editing</t>
  </si>
  <si>
    <t>Copy 10</t>
  </si>
  <si>
    <t>10 copied</t>
  </si>
  <si>
    <t>Clipboard operation</t>
  </si>
  <si>
    <t>Paste number from clipboard</t>
  </si>
  <si>
    <t>Paste 25</t>
  </si>
  <si>
    <t>25 appears</t>
  </si>
  <si>
    <t>Calculate complex expression with sqrt</t>
  </si>
  <si>
    <t>5 + (3*2) - √9</t>
  </si>
  <si>
    <t>Complex evaluation</t>
  </si>
  <si>
    <t>Division by zero error handling</t>
  </si>
  <si>
    <t>5/0</t>
  </si>
  <si>
    <t>Error: Cannot divide by zero</t>
  </si>
  <si>
    <t>Input validation</t>
  </si>
  <si>
    <t>Sqrt of negative number error</t>
  </si>
  <si>
    <t>√-9</t>
  </si>
  <si>
    <t>Error: Invalid input</t>
  </si>
  <si>
    <t>Detect malformed expression</t>
  </si>
  <si>
    <t>5++2</t>
  </si>
  <si>
    <t>Error: Syntax Error</t>
  </si>
  <si>
    <t>Error messaging</t>
  </si>
  <si>
    <t>Detect invalid function input</t>
  </si>
  <si>
    <t>26-Thg4-25</t>
  </si>
  <si>
    <t>Check Calculator_Ver2,0</t>
  </si>
  <si>
    <t>PASS/FAIL</t>
  </si>
  <si>
    <t>Check Calculator_Ver2.0</t>
  </si>
  <si>
    <t>Java Application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</si>
</sst>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  <scheme val="minor"/>
    </font>
    <font>
      <b/>
      <sz val="13"/>
      <color theme="1"/>
      <name val="Times New Roman"/>
    </font>
    <font>
      <sz val="11"/>
      <name val="Arial"/>
    </font>
    <font>
      <sz val="13"/>
      <color theme="1"/>
      <name val="Times New Roman"/>
    </font>
    <font>
      <sz val="11"/>
      <color theme="1"/>
      <name val="Arial"/>
    </font>
    <font>
      <sz val="13"/>
      <color rgb="FF000000"/>
      <name val="Times New Roman"/>
    </font>
    <font>
      <sz val="14"/>
      <color theme="1"/>
      <name val="Times New Roman"/>
    </font>
    <font>
      <b/>
      <sz val="13"/>
      <color rgb="FF000000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8DB3E2"/>
        <bgColor rgb="FF8DB3E2"/>
      </patternFill>
    </fill>
    <fill>
      <patternFill patternType="solid">
        <fgColor rgb="FFB6DDE8"/>
        <bgColor rgb="FFB6DDE8"/>
      </patternFill>
    </fill>
    <fill>
      <patternFill patternType="solid">
        <fgColor rgb="FF92CDDC"/>
        <bgColor rgb="FF92CDDC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/>
    <xf numFmtId="0" fontId="1" fillId="2" borderId="4" xfId="0" applyFont="1" applyFill="1" applyBorder="1"/>
    <xf numFmtId="0" fontId="3" fillId="0" borderId="4" xfId="0" applyFont="1" applyBorder="1"/>
    <xf numFmtId="0" fontId="4" fillId="0" borderId="0" xfId="0" applyFont="1" applyAlignment="1">
      <alignment horizontal="center"/>
    </xf>
    <xf numFmtId="0" fontId="1" fillId="2" borderId="4" xfId="0" applyFont="1" applyFill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4" borderId="4" xfId="0" applyFont="1" applyFill="1" applyBorder="1" applyAlignment="1">
      <alignment horizontal="center"/>
    </xf>
    <xf numFmtId="0" fontId="7" fillId="0" borderId="0" xfId="0" applyFont="1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15" fontId="9" fillId="0" borderId="13" xfId="0" applyNumberFormat="1" applyFont="1" applyBorder="1" applyAlignment="1">
      <alignment horizontal="center" vertical="center" wrapText="1"/>
    </xf>
    <xf numFmtId="11" fontId="9" fillId="0" borderId="13" xfId="0" applyNumberFormat="1" applyFont="1" applyBorder="1" applyAlignment="1">
      <alignment horizontal="center" vertical="center" wrapText="1"/>
    </xf>
    <xf numFmtId="9" fontId="9" fillId="0" borderId="13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5" fontId="3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8" fillId="5" borderId="13" xfId="0" applyFont="1" applyFill="1" applyBorder="1" applyAlignment="1">
      <alignment horizontal="center" vertical="center"/>
    </xf>
    <xf numFmtId="0" fontId="10" fillId="0" borderId="13" xfId="0" applyFont="1" applyBorder="1"/>
    <xf numFmtId="0" fontId="1" fillId="4" borderId="9" xfId="0" applyFont="1" applyFill="1" applyBorder="1" applyAlignment="1">
      <alignment horizontal="left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9" fillId="0" borderId="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 wrapText="1"/>
    </xf>
    <xf numFmtId="0" fontId="3" fillId="0" borderId="4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C6" sqref="C6"/>
    </sheetView>
  </sheetViews>
  <sheetFormatPr defaultColWidth="12.59765625" defaultRowHeight="15" customHeight="1" x14ac:dyDescent="0.25"/>
  <cols>
    <col min="1" max="1" width="14.3984375" customWidth="1"/>
    <col min="2" max="2" width="28.5" customWidth="1"/>
    <col min="3" max="3" width="33.19921875" customWidth="1"/>
    <col min="4" max="4" width="33.3984375" customWidth="1"/>
    <col min="5" max="24" width="17.19921875" customWidth="1"/>
  </cols>
  <sheetData>
    <row r="1" spans="1:26" ht="16.5" customHeight="1" x14ac:dyDescent="0.3">
      <c r="A1" s="23" t="s">
        <v>0</v>
      </c>
      <c r="B1" s="24"/>
      <c r="C1" s="24"/>
      <c r="D1" s="24"/>
      <c r="E1" s="24"/>
      <c r="F1" s="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2" t="s">
        <v>1</v>
      </c>
      <c r="B3" s="3" t="s">
        <v>208</v>
      </c>
      <c r="C3" s="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2" t="s">
        <v>2</v>
      </c>
      <c r="B4" s="3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2" t="s">
        <v>4</v>
      </c>
      <c r="B5" s="3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5.25" customHeight="1" x14ac:dyDescent="0.3">
      <c r="A6" s="5" t="s">
        <v>6</v>
      </c>
      <c r="B6" s="6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8" x14ac:dyDescent="0.3">
      <c r="A7" s="1"/>
      <c r="B7" s="7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8" x14ac:dyDescent="0.3">
      <c r="A8" s="26" t="s">
        <v>8</v>
      </c>
      <c r="B8" s="6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8" x14ac:dyDescent="0.3">
      <c r="A9" s="27"/>
      <c r="B9" s="6" t="s">
        <v>105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8" x14ac:dyDescent="0.3">
      <c r="A10" s="27"/>
      <c r="B10" s="6" t="s">
        <v>106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8" x14ac:dyDescent="0.3">
      <c r="A11" s="28"/>
      <c r="B11" s="6" t="s">
        <v>107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8" x14ac:dyDescent="0.3">
      <c r="A12" s="1"/>
      <c r="B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8" x14ac:dyDescent="0.3">
      <c r="A13" s="26" t="s">
        <v>10</v>
      </c>
      <c r="B13" s="6" t="s">
        <v>11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8" x14ac:dyDescent="0.3">
      <c r="A14" s="27"/>
      <c r="B14" s="6" t="s">
        <v>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8" x14ac:dyDescent="0.3">
      <c r="A15" s="27"/>
      <c r="B15" s="6" t="s">
        <v>13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8" x14ac:dyDescent="0.3">
      <c r="A16" s="28"/>
      <c r="B16" s="6" t="s">
        <v>14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1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8" t="s">
        <v>15</v>
      </c>
      <c r="B19" s="8" t="s">
        <v>16</v>
      </c>
      <c r="C19" s="8" t="s">
        <v>17</v>
      </c>
      <c r="D19" s="8" t="s">
        <v>18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6" ht="16.5" customHeight="1" x14ac:dyDescent="0.3">
      <c r="A20" s="10">
        <v>1</v>
      </c>
      <c r="B20" s="20" t="s">
        <v>19</v>
      </c>
      <c r="C20" s="21" t="s">
        <v>19</v>
      </c>
      <c r="D20" s="22">
        <v>45725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6" ht="16.5" customHeight="1" x14ac:dyDescent="0.3">
      <c r="A21" s="9">
        <v>2</v>
      </c>
      <c r="B21" s="19" t="s">
        <v>207</v>
      </c>
      <c r="C21" s="19" t="s">
        <v>205</v>
      </c>
      <c r="D21" s="19" t="s">
        <v>204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1:F1"/>
    <mergeCell ref="A8:A11"/>
    <mergeCell ref="A13:A16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opLeftCell="A51" workbookViewId="0">
      <selection activeCell="F12" sqref="F12"/>
    </sheetView>
  </sheetViews>
  <sheetFormatPr defaultColWidth="12.59765625" defaultRowHeight="15" customHeight="1" x14ac:dyDescent="0.25"/>
  <cols>
    <col min="1" max="1" width="4.59765625" bestFit="1" customWidth="1"/>
    <col min="2" max="2" width="15.296875" customWidth="1"/>
    <col min="3" max="3" width="19.5" bestFit="1" customWidth="1"/>
    <col min="4" max="4" width="17.8984375" bestFit="1" customWidth="1"/>
    <col min="5" max="5" width="20" customWidth="1"/>
    <col min="6" max="6" width="24.8984375" customWidth="1"/>
    <col min="7" max="7" width="19.19921875" customWidth="1"/>
    <col min="8" max="8" width="16.59765625" customWidth="1"/>
    <col min="9" max="9" width="17.69921875" customWidth="1"/>
    <col min="10" max="10" width="18.8984375" customWidth="1"/>
    <col min="11" max="11" width="18.59765625" customWidth="1"/>
    <col min="12" max="12" width="15.59765625" customWidth="1"/>
    <col min="13" max="26" width="8.59765625" customWidth="1"/>
  </cols>
  <sheetData>
    <row r="1" spans="1:12" ht="13.5" customHeight="1" x14ac:dyDescent="0.3">
      <c r="A1" s="29" t="s">
        <v>20</v>
      </c>
      <c r="B1" s="25"/>
      <c r="C1" s="30"/>
      <c r="D1" s="25"/>
      <c r="E1" s="11"/>
      <c r="F1" s="11"/>
      <c r="G1" s="11"/>
      <c r="H1" s="11"/>
      <c r="I1" s="11"/>
      <c r="J1" s="11"/>
      <c r="K1" s="11"/>
      <c r="L1" s="1"/>
    </row>
    <row r="2" spans="1:12" ht="13.5" customHeight="1" x14ac:dyDescent="0.3">
      <c r="A2" s="29" t="s">
        <v>21</v>
      </c>
      <c r="B2" s="25"/>
      <c r="C2" s="31" t="s">
        <v>22</v>
      </c>
      <c r="D2" s="25"/>
      <c r="E2" s="11"/>
      <c r="F2" s="11"/>
      <c r="G2" s="11"/>
      <c r="H2" s="11"/>
      <c r="I2" s="11"/>
      <c r="J2" s="11"/>
      <c r="K2" s="11"/>
      <c r="L2" s="1"/>
    </row>
    <row r="3" spans="1:12" ht="13.5" customHeight="1" x14ac:dyDescent="0.3">
      <c r="A3" s="29" t="s">
        <v>23</v>
      </c>
      <c r="B3" s="25"/>
      <c r="C3" s="30" t="s">
        <v>24</v>
      </c>
      <c r="D3" s="25"/>
      <c r="E3" s="11"/>
      <c r="F3" s="11"/>
      <c r="G3" s="11"/>
      <c r="H3" s="11"/>
      <c r="I3" s="11"/>
      <c r="J3" s="11"/>
      <c r="K3" s="11"/>
      <c r="L3" s="1"/>
    </row>
    <row r="4" spans="1:12" ht="13.5" customHeight="1" x14ac:dyDescent="0.3">
      <c r="A4" s="29" t="s">
        <v>8</v>
      </c>
      <c r="B4" s="25"/>
      <c r="C4" s="30" t="s">
        <v>9</v>
      </c>
      <c r="D4" s="25"/>
      <c r="E4" s="11"/>
      <c r="F4" s="11"/>
      <c r="H4" s="11"/>
      <c r="I4" s="11"/>
      <c r="J4" s="11"/>
      <c r="K4" s="11"/>
      <c r="L4" s="1"/>
    </row>
    <row r="5" spans="1:12" ht="13.5" customHeight="1" x14ac:dyDescent="0.3">
      <c r="A5" s="34" t="s">
        <v>25</v>
      </c>
      <c r="B5" s="35"/>
      <c r="C5" s="12" t="s">
        <v>26</v>
      </c>
      <c r="D5" s="12" t="s">
        <v>11</v>
      </c>
      <c r="E5" s="12" t="s">
        <v>12</v>
      </c>
      <c r="F5" s="12" t="s">
        <v>27</v>
      </c>
      <c r="G5" s="12" t="s">
        <v>13</v>
      </c>
      <c r="I5" s="11"/>
      <c r="J5" s="11"/>
      <c r="K5" s="11"/>
      <c r="L5" s="13"/>
    </row>
    <row r="6" spans="1:12" ht="13.5" customHeight="1" x14ac:dyDescent="0.3">
      <c r="A6" s="36"/>
      <c r="B6" s="37"/>
      <c r="C6" s="10">
        <f>COUNTIF($A$12:A61, "&lt;&gt;")</f>
        <v>50</v>
      </c>
      <c r="D6" s="41">
        <f>COUNTIF(G12:G61,"PASS")</f>
        <v>46</v>
      </c>
      <c r="E6" s="10">
        <f>COUNTIF(G12:G61,"FAIL")</f>
        <v>4</v>
      </c>
      <c r="F6" s="10">
        <f>COUNTIF($J$12:$J$488,"NOT IMPLEMENTED")</f>
        <v>0</v>
      </c>
      <c r="G6" s="10">
        <f>COUNTIF($J$12:$J$488,"SKIPPED")</f>
        <v>0</v>
      </c>
      <c r="I6" s="11"/>
      <c r="J6" s="11"/>
      <c r="K6" s="11"/>
      <c r="L6" s="1"/>
    </row>
    <row r="7" spans="1:12" ht="13.5" customHeight="1" x14ac:dyDescent="0.3">
      <c r="A7" s="34" t="s">
        <v>28</v>
      </c>
      <c r="B7" s="35"/>
      <c r="C7" s="12" t="s">
        <v>26</v>
      </c>
      <c r="D7" s="12" t="s">
        <v>11</v>
      </c>
      <c r="E7" s="12" t="s">
        <v>12</v>
      </c>
      <c r="F7" s="12" t="s">
        <v>27</v>
      </c>
      <c r="G7" s="12" t="s">
        <v>13</v>
      </c>
      <c r="I7" s="11"/>
      <c r="J7" s="11"/>
      <c r="K7" s="11"/>
      <c r="L7" s="1"/>
    </row>
    <row r="8" spans="1:12" ht="13.5" customHeight="1" x14ac:dyDescent="0.3">
      <c r="A8" s="36"/>
      <c r="B8" s="37"/>
      <c r="C8" s="10">
        <f>COUNTIF($A$12:$A$486, "&lt;&gt;")</f>
        <v>50</v>
      </c>
      <c r="D8" s="10">
        <f>COUNTIF(G12:G61,"PASS")</f>
        <v>46</v>
      </c>
      <c r="E8" s="10">
        <f>COUNTIF(G12:G61,"FAIL")</f>
        <v>4</v>
      </c>
      <c r="F8" s="10">
        <f>COUNTIF($L$53:$L$486,"NOT IMPLEMENTED")</f>
        <v>0</v>
      </c>
      <c r="G8" s="10">
        <f>COUNTIF($L$53:$L$486,"SKIPPED")</f>
        <v>0</v>
      </c>
      <c r="I8" s="11"/>
      <c r="J8" s="11"/>
      <c r="K8" s="11"/>
      <c r="L8" s="1"/>
    </row>
    <row r="9" spans="1:12" ht="13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9.95" customHeight="1" x14ac:dyDescent="0.25">
      <c r="A10" s="32" t="s">
        <v>29</v>
      </c>
      <c r="B10" s="32" t="s">
        <v>30</v>
      </c>
      <c r="C10" s="32" t="s">
        <v>31</v>
      </c>
      <c r="D10" s="32" t="s">
        <v>32</v>
      </c>
      <c r="E10" s="32" t="s">
        <v>33</v>
      </c>
      <c r="F10" s="32" t="s">
        <v>34</v>
      </c>
      <c r="G10" s="39" t="s">
        <v>206</v>
      </c>
    </row>
    <row r="11" spans="1:12" ht="19.95" customHeight="1" x14ac:dyDescent="0.25">
      <c r="A11" s="33"/>
      <c r="B11" s="33"/>
      <c r="C11" s="33"/>
      <c r="D11" s="33"/>
      <c r="E11" s="33"/>
      <c r="F11" s="33"/>
      <c r="G11" s="39"/>
    </row>
    <row r="12" spans="1:12" ht="49.95" customHeight="1" x14ac:dyDescent="0.25">
      <c r="A12" s="14">
        <v>1</v>
      </c>
      <c r="B12" s="15" t="str">
        <f t="shared" ref="B12:B31" si="0">CONCATENATE($C$2, " - ", A12)</f>
        <v>TC - 1</v>
      </c>
      <c r="C12" s="15" t="s">
        <v>35</v>
      </c>
      <c r="D12" s="15" t="s">
        <v>36</v>
      </c>
      <c r="E12" s="15">
        <v>1157</v>
      </c>
      <c r="F12" s="16" t="s">
        <v>37</v>
      </c>
      <c r="G12" s="40" t="s">
        <v>11</v>
      </c>
    </row>
    <row r="13" spans="1:12" ht="49.95" customHeight="1" x14ac:dyDescent="0.25">
      <c r="A13" s="14">
        <v>2</v>
      </c>
      <c r="B13" s="15" t="str">
        <f t="shared" si="0"/>
        <v>TC - 2</v>
      </c>
      <c r="C13" s="15" t="s">
        <v>38</v>
      </c>
      <c r="D13" s="15" t="s">
        <v>39</v>
      </c>
      <c r="E13" s="15">
        <v>1667</v>
      </c>
      <c r="F13" s="16" t="s">
        <v>40</v>
      </c>
      <c r="G13" s="40" t="s">
        <v>11</v>
      </c>
    </row>
    <row r="14" spans="1:12" ht="49.95" customHeight="1" x14ac:dyDescent="0.25">
      <c r="A14" s="14">
        <v>3</v>
      </c>
      <c r="B14" s="15" t="str">
        <f t="shared" si="0"/>
        <v>TC - 3</v>
      </c>
      <c r="C14" s="15" t="s">
        <v>41</v>
      </c>
      <c r="D14" s="15" t="s">
        <v>42</v>
      </c>
      <c r="E14" s="15">
        <v>48450</v>
      </c>
      <c r="F14" s="16" t="s">
        <v>43</v>
      </c>
      <c r="G14" s="40" t="s">
        <v>11</v>
      </c>
    </row>
    <row r="15" spans="1:12" ht="49.95" customHeight="1" x14ac:dyDescent="0.25">
      <c r="A15" s="14">
        <v>4</v>
      </c>
      <c r="B15" s="15" t="str">
        <f t="shared" si="0"/>
        <v>TC - 4</v>
      </c>
      <c r="C15" s="15" t="s">
        <v>44</v>
      </c>
      <c r="D15" s="15" t="s">
        <v>45</v>
      </c>
      <c r="E15" s="15">
        <v>7.2</v>
      </c>
      <c r="F15" s="16" t="s">
        <v>46</v>
      </c>
      <c r="G15" s="40" t="s">
        <v>11</v>
      </c>
    </row>
    <row r="16" spans="1:12" ht="49.95" customHeight="1" x14ac:dyDescent="0.25">
      <c r="A16" s="14">
        <v>5</v>
      </c>
      <c r="B16" s="15" t="str">
        <f t="shared" si="0"/>
        <v>TC - 5</v>
      </c>
      <c r="C16" s="15" t="s">
        <v>47</v>
      </c>
      <c r="D16" s="15" t="s">
        <v>48</v>
      </c>
      <c r="E16" s="15" t="s">
        <v>49</v>
      </c>
      <c r="F16" s="16" t="s">
        <v>50</v>
      </c>
      <c r="G16" s="40" t="s">
        <v>11</v>
      </c>
    </row>
    <row r="17" spans="1:7" ht="49.95" customHeight="1" x14ac:dyDescent="0.25">
      <c r="A17" s="14">
        <v>6</v>
      </c>
      <c r="B17" s="15" t="str">
        <f t="shared" si="0"/>
        <v>TC - 6</v>
      </c>
      <c r="C17" s="15" t="s">
        <v>51</v>
      </c>
      <c r="D17" s="15" t="s">
        <v>52</v>
      </c>
      <c r="E17" s="15">
        <v>134</v>
      </c>
      <c r="F17" s="16" t="s">
        <v>53</v>
      </c>
      <c r="G17" s="40" t="s">
        <v>11</v>
      </c>
    </row>
    <row r="18" spans="1:7" ht="49.95" customHeight="1" x14ac:dyDescent="0.25">
      <c r="A18" s="14">
        <v>7</v>
      </c>
      <c r="B18" s="15" t="str">
        <f t="shared" si="0"/>
        <v>TC - 7</v>
      </c>
      <c r="C18" s="15" t="s">
        <v>54</v>
      </c>
      <c r="D18" s="15" t="s">
        <v>55</v>
      </c>
      <c r="E18" s="15">
        <v>384</v>
      </c>
      <c r="F18" s="16" t="s">
        <v>56</v>
      </c>
      <c r="G18" s="40" t="s">
        <v>11</v>
      </c>
    </row>
    <row r="19" spans="1:7" ht="49.95" customHeight="1" x14ac:dyDescent="0.25">
      <c r="A19" s="14">
        <v>8</v>
      </c>
      <c r="B19" s="15" t="str">
        <f t="shared" si="0"/>
        <v>TC - 8</v>
      </c>
      <c r="C19" s="15" t="s">
        <v>57</v>
      </c>
      <c r="D19" s="15" t="s">
        <v>58</v>
      </c>
      <c r="E19" s="15">
        <v>167961600000000</v>
      </c>
      <c r="F19" s="16" t="s">
        <v>59</v>
      </c>
      <c r="G19" s="40" t="s">
        <v>11</v>
      </c>
    </row>
    <row r="20" spans="1:7" ht="49.95" customHeight="1" x14ac:dyDescent="0.25">
      <c r="A20" s="14">
        <v>9</v>
      </c>
      <c r="B20" s="15" t="str">
        <f t="shared" si="0"/>
        <v>TC - 9</v>
      </c>
      <c r="C20" s="15" t="s">
        <v>60</v>
      </c>
      <c r="D20" s="15" t="s">
        <v>61</v>
      </c>
      <c r="E20" s="17">
        <v>2.44140625E-4</v>
      </c>
      <c r="F20" s="16" t="s">
        <v>62</v>
      </c>
      <c r="G20" s="40" t="s">
        <v>11</v>
      </c>
    </row>
    <row r="21" spans="1:7" ht="49.95" customHeight="1" x14ac:dyDescent="0.25">
      <c r="A21" s="14">
        <v>10</v>
      </c>
      <c r="B21" s="15" t="str">
        <f t="shared" si="0"/>
        <v>TC - 10</v>
      </c>
      <c r="C21" s="15" t="s">
        <v>63</v>
      </c>
      <c r="D21" s="15" t="s">
        <v>64</v>
      </c>
      <c r="E21" s="15">
        <v>4116</v>
      </c>
      <c r="F21" s="16" t="s">
        <v>65</v>
      </c>
      <c r="G21" s="40" t="s">
        <v>11</v>
      </c>
    </row>
    <row r="22" spans="1:7" ht="49.95" customHeight="1" x14ac:dyDescent="0.25">
      <c r="A22" s="14">
        <v>11</v>
      </c>
      <c r="B22" s="15" t="str">
        <f t="shared" si="0"/>
        <v>TC - 11</v>
      </c>
      <c r="C22" s="15" t="s">
        <v>66</v>
      </c>
      <c r="D22" s="15" t="s">
        <v>67</v>
      </c>
      <c r="E22" s="15">
        <v>9</v>
      </c>
      <c r="F22" s="16" t="s">
        <v>68</v>
      </c>
      <c r="G22" s="40" t="s">
        <v>11</v>
      </c>
    </row>
    <row r="23" spans="1:7" ht="49.95" customHeight="1" x14ac:dyDescent="0.25">
      <c r="A23" s="14">
        <v>12</v>
      </c>
      <c r="B23" s="15" t="str">
        <f t="shared" si="0"/>
        <v>TC - 12</v>
      </c>
      <c r="C23" s="15" t="s">
        <v>69</v>
      </c>
      <c r="D23" s="15" t="s">
        <v>70</v>
      </c>
      <c r="E23" s="15">
        <v>6</v>
      </c>
      <c r="F23" s="16" t="s">
        <v>71</v>
      </c>
      <c r="G23" s="40" t="s">
        <v>11</v>
      </c>
    </row>
    <row r="24" spans="1:7" ht="49.95" customHeight="1" x14ac:dyDescent="0.25">
      <c r="A24" s="14">
        <v>13</v>
      </c>
      <c r="B24" s="15" t="str">
        <f t="shared" si="0"/>
        <v>TC - 13</v>
      </c>
      <c r="C24" s="15" t="s">
        <v>72</v>
      </c>
      <c r="D24" s="15" t="s">
        <v>73</v>
      </c>
      <c r="E24" s="15" t="s">
        <v>74</v>
      </c>
      <c r="F24" s="16" t="s">
        <v>75</v>
      </c>
      <c r="G24" s="40" t="s">
        <v>11</v>
      </c>
    </row>
    <row r="25" spans="1:7" ht="49.95" customHeight="1" x14ac:dyDescent="0.25">
      <c r="A25" s="14">
        <v>14</v>
      </c>
      <c r="B25" s="15" t="str">
        <f t="shared" si="0"/>
        <v>TC - 14</v>
      </c>
      <c r="C25" s="15" t="s">
        <v>76</v>
      </c>
      <c r="D25" s="18">
        <v>0.89</v>
      </c>
      <c r="E25" s="15">
        <v>0.89</v>
      </c>
      <c r="F25" s="16" t="s">
        <v>77</v>
      </c>
      <c r="G25" s="40" t="s">
        <v>11</v>
      </c>
    </row>
    <row r="26" spans="1:7" ht="49.95" customHeight="1" x14ac:dyDescent="0.25">
      <c r="A26" s="14">
        <v>15</v>
      </c>
      <c r="B26" s="15" t="str">
        <f t="shared" si="0"/>
        <v>TC - 15</v>
      </c>
      <c r="C26" s="15" t="s">
        <v>78</v>
      </c>
      <c r="D26" s="15" t="s">
        <v>79</v>
      </c>
      <c r="E26" s="15">
        <v>192</v>
      </c>
      <c r="F26" s="16" t="s">
        <v>80</v>
      </c>
      <c r="G26" s="40" t="s">
        <v>11</v>
      </c>
    </row>
    <row r="27" spans="1:7" ht="49.95" customHeight="1" x14ac:dyDescent="0.25">
      <c r="A27" s="14">
        <v>16</v>
      </c>
      <c r="B27" s="15" t="str">
        <f t="shared" si="0"/>
        <v>TC - 16</v>
      </c>
      <c r="C27" s="15" t="s">
        <v>81</v>
      </c>
      <c r="D27" s="15" t="s">
        <v>82</v>
      </c>
      <c r="E27" s="15">
        <v>45</v>
      </c>
      <c r="F27" s="16" t="s">
        <v>83</v>
      </c>
      <c r="G27" s="40" t="s">
        <v>11</v>
      </c>
    </row>
    <row r="28" spans="1:7" ht="49.95" customHeight="1" x14ac:dyDescent="0.25">
      <c r="A28" s="14">
        <v>17</v>
      </c>
      <c r="B28" s="15" t="str">
        <f t="shared" si="0"/>
        <v>TC - 17</v>
      </c>
      <c r="C28" s="15" t="s">
        <v>84</v>
      </c>
      <c r="D28" s="15" t="s">
        <v>85</v>
      </c>
      <c r="E28" s="15">
        <v>425</v>
      </c>
      <c r="F28" s="16" t="s">
        <v>86</v>
      </c>
      <c r="G28" s="40" t="s">
        <v>11</v>
      </c>
    </row>
    <row r="29" spans="1:7" ht="49.95" customHeight="1" x14ac:dyDescent="0.25">
      <c r="A29" s="14">
        <v>18</v>
      </c>
      <c r="B29" s="15" t="str">
        <f t="shared" si="0"/>
        <v>TC - 18</v>
      </c>
      <c r="C29" s="15" t="s">
        <v>87</v>
      </c>
      <c r="D29" s="15" t="s">
        <v>88</v>
      </c>
      <c r="E29" s="15">
        <v>1.7320508075688701</v>
      </c>
      <c r="F29" s="16" t="s">
        <v>89</v>
      </c>
      <c r="G29" s="40" t="s">
        <v>11</v>
      </c>
    </row>
    <row r="30" spans="1:7" ht="49.95" customHeight="1" x14ac:dyDescent="0.25">
      <c r="A30" s="14">
        <v>19</v>
      </c>
      <c r="B30" s="15" t="str">
        <f t="shared" si="0"/>
        <v>TC - 19</v>
      </c>
      <c r="C30" s="15" t="s">
        <v>90</v>
      </c>
      <c r="D30" s="15" t="s">
        <v>91</v>
      </c>
      <c r="E30" s="15">
        <v>15</v>
      </c>
      <c r="F30" s="16" t="s">
        <v>92</v>
      </c>
      <c r="G30" s="40" t="s">
        <v>11</v>
      </c>
    </row>
    <row r="31" spans="1:7" ht="49.95" customHeight="1" x14ac:dyDescent="0.25">
      <c r="A31" s="14">
        <v>20</v>
      </c>
      <c r="B31" s="15" t="str">
        <f t="shared" si="0"/>
        <v>TC - 20</v>
      </c>
      <c r="C31" s="15" t="s">
        <v>93</v>
      </c>
      <c r="D31" s="15" t="s">
        <v>94</v>
      </c>
      <c r="E31" s="15" t="s">
        <v>95</v>
      </c>
      <c r="F31" s="16" t="s">
        <v>96</v>
      </c>
      <c r="G31" s="40" t="s">
        <v>11</v>
      </c>
    </row>
    <row r="32" spans="1:7" ht="49.95" customHeight="1" x14ac:dyDescent="0.25">
      <c r="A32" s="14">
        <v>21</v>
      </c>
      <c r="B32" s="15" t="str">
        <f>CONCATENATE($C$2, " - ", A32)</f>
        <v>TC - 21</v>
      </c>
      <c r="C32" s="15" t="s">
        <v>97</v>
      </c>
      <c r="D32" s="15" t="s">
        <v>98</v>
      </c>
      <c r="E32" s="15" t="s">
        <v>99</v>
      </c>
      <c r="F32" s="16" t="s">
        <v>100</v>
      </c>
      <c r="G32" s="40" t="s">
        <v>11</v>
      </c>
    </row>
    <row r="33" spans="1:8" ht="49.95" customHeight="1" x14ac:dyDescent="0.25">
      <c r="A33" s="14">
        <v>22</v>
      </c>
      <c r="B33" s="15" t="str">
        <f>CONCATENATE($C$2, " - ", A33)</f>
        <v>TC - 22</v>
      </c>
      <c r="C33" s="15" t="s">
        <v>101</v>
      </c>
      <c r="D33" s="15" t="s">
        <v>102</v>
      </c>
      <c r="E33" s="15" t="s">
        <v>103</v>
      </c>
      <c r="F33" s="16" t="s">
        <v>104</v>
      </c>
      <c r="G33" s="40" t="s">
        <v>11</v>
      </c>
    </row>
    <row r="34" spans="1:8" ht="49.95" customHeight="1" x14ac:dyDescent="0.25">
      <c r="A34" s="15">
        <v>23</v>
      </c>
      <c r="B34" s="15" t="str">
        <f t="shared" ref="B34:B61" si="1">CONCATENATE($C$2, " - ", A34)</f>
        <v>TC - 23</v>
      </c>
      <c r="C34" s="15" t="s">
        <v>110</v>
      </c>
      <c r="D34" s="15" t="s">
        <v>111</v>
      </c>
      <c r="E34" s="15">
        <v>120</v>
      </c>
      <c r="F34" s="15" t="s">
        <v>112</v>
      </c>
      <c r="G34" s="40" t="s">
        <v>11</v>
      </c>
    </row>
    <row r="35" spans="1:8" ht="49.95" customHeight="1" x14ac:dyDescent="0.25">
      <c r="A35" s="15">
        <v>24</v>
      </c>
      <c r="B35" s="15" t="str">
        <f t="shared" si="1"/>
        <v>TC - 24</v>
      </c>
      <c r="C35" s="15" t="s">
        <v>113</v>
      </c>
      <c r="D35" s="15" t="s">
        <v>114</v>
      </c>
      <c r="E35" s="15">
        <v>1</v>
      </c>
      <c r="F35" s="15" t="s">
        <v>115</v>
      </c>
      <c r="G35" s="40" t="s">
        <v>12</v>
      </c>
      <c r="H35" s="38"/>
    </row>
    <row r="36" spans="1:8" ht="49.95" customHeight="1" x14ac:dyDescent="0.25">
      <c r="A36" s="15">
        <v>25</v>
      </c>
      <c r="B36" s="15" t="str">
        <f t="shared" si="1"/>
        <v>TC - 25</v>
      </c>
      <c r="C36" s="15" t="s">
        <v>116</v>
      </c>
      <c r="D36" s="15" t="s">
        <v>117</v>
      </c>
      <c r="E36" s="15">
        <v>3</v>
      </c>
      <c r="F36" s="15" t="s">
        <v>118</v>
      </c>
      <c r="G36" s="40" t="s">
        <v>11</v>
      </c>
    </row>
    <row r="37" spans="1:8" ht="49.95" customHeight="1" x14ac:dyDescent="0.25">
      <c r="A37" s="15">
        <v>26</v>
      </c>
      <c r="B37" s="15" t="str">
        <f t="shared" si="1"/>
        <v>TC - 26</v>
      </c>
      <c r="C37" s="15" t="s">
        <v>119</v>
      </c>
      <c r="D37" s="15" t="s">
        <v>120</v>
      </c>
      <c r="E37" s="15" t="s">
        <v>121</v>
      </c>
      <c r="F37" s="15" t="s">
        <v>122</v>
      </c>
      <c r="G37" s="40" t="s">
        <v>11</v>
      </c>
    </row>
    <row r="38" spans="1:8" ht="49.95" customHeight="1" x14ac:dyDescent="0.25">
      <c r="A38" s="15">
        <v>27</v>
      </c>
      <c r="B38" s="15" t="str">
        <f t="shared" si="1"/>
        <v>TC - 27</v>
      </c>
      <c r="C38" s="15" t="s">
        <v>123</v>
      </c>
      <c r="D38" s="15" t="s">
        <v>124</v>
      </c>
      <c r="E38" s="15">
        <v>1</v>
      </c>
      <c r="F38" s="15" t="s">
        <v>125</v>
      </c>
      <c r="G38" s="40" t="s">
        <v>11</v>
      </c>
    </row>
    <row r="39" spans="1:8" ht="49.95" customHeight="1" x14ac:dyDescent="0.25">
      <c r="A39" s="15">
        <v>28</v>
      </c>
      <c r="B39" s="15" t="str">
        <f t="shared" si="1"/>
        <v>TC - 28</v>
      </c>
      <c r="C39" s="15" t="s">
        <v>126</v>
      </c>
      <c r="D39" s="15" t="s">
        <v>127</v>
      </c>
      <c r="E39" s="15">
        <v>-1</v>
      </c>
      <c r="F39" s="15" t="s">
        <v>128</v>
      </c>
      <c r="G39" s="40" t="s">
        <v>11</v>
      </c>
    </row>
    <row r="40" spans="1:8" ht="49.95" customHeight="1" x14ac:dyDescent="0.25">
      <c r="A40" s="15">
        <v>29</v>
      </c>
      <c r="B40" s="15" t="str">
        <f t="shared" si="1"/>
        <v>TC - 29</v>
      </c>
      <c r="C40" s="15" t="s">
        <v>129</v>
      </c>
      <c r="D40" s="15" t="s">
        <v>130</v>
      </c>
      <c r="E40" s="15" t="s">
        <v>131</v>
      </c>
      <c r="F40" s="15" t="s">
        <v>132</v>
      </c>
      <c r="G40" s="40" t="s">
        <v>11</v>
      </c>
    </row>
    <row r="41" spans="1:8" ht="49.95" customHeight="1" x14ac:dyDescent="0.25">
      <c r="A41" s="15">
        <v>30</v>
      </c>
      <c r="B41" s="15" t="str">
        <f t="shared" si="1"/>
        <v>TC - 30</v>
      </c>
      <c r="C41" s="15" t="s">
        <v>133</v>
      </c>
      <c r="D41" s="15" t="s">
        <v>134</v>
      </c>
      <c r="E41" s="15">
        <v>1</v>
      </c>
      <c r="F41" s="15" t="s">
        <v>135</v>
      </c>
      <c r="G41" s="40" t="s">
        <v>11</v>
      </c>
    </row>
    <row r="42" spans="1:8" ht="49.95" customHeight="1" x14ac:dyDescent="0.25">
      <c r="A42" s="15">
        <v>31</v>
      </c>
      <c r="B42" s="15" t="str">
        <f t="shared" si="1"/>
        <v>TC - 31</v>
      </c>
      <c r="C42" s="15" t="s">
        <v>136</v>
      </c>
      <c r="D42" s="15" t="s">
        <v>137</v>
      </c>
      <c r="E42" s="15" t="s">
        <v>138</v>
      </c>
      <c r="F42" s="15" t="s">
        <v>139</v>
      </c>
      <c r="G42" s="40" t="s">
        <v>12</v>
      </c>
      <c r="H42" s="38"/>
    </row>
    <row r="43" spans="1:8" ht="49.95" customHeight="1" x14ac:dyDescent="0.25">
      <c r="A43" s="15">
        <v>32</v>
      </c>
      <c r="B43" s="15" t="str">
        <f t="shared" si="1"/>
        <v>TC - 32</v>
      </c>
      <c r="C43" s="15" t="s">
        <v>140</v>
      </c>
      <c r="D43" s="15" t="s">
        <v>141</v>
      </c>
      <c r="E43" s="15" t="s">
        <v>142</v>
      </c>
      <c r="F43" s="15" t="s">
        <v>139</v>
      </c>
      <c r="G43" s="40" t="s">
        <v>12</v>
      </c>
      <c r="H43" s="38"/>
    </row>
    <row r="44" spans="1:8" ht="49.95" customHeight="1" x14ac:dyDescent="0.25">
      <c r="A44" s="15">
        <v>33</v>
      </c>
      <c r="B44" s="15" t="str">
        <f t="shared" si="1"/>
        <v>TC - 33</v>
      </c>
      <c r="C44" s="15" t="s">
        <v>143</v>
      </c>
      <c r="D44" s="15" t="s">
        <v>144</v>
      </c>
      <c r="E44" s="15" t="s">
        <v>145</v>
      </c>
      <c r="F44" s="15" t="s">
        <v>146</v>
      </c>
      <c r="G44" s="40" t="s">
        <v>11</v>
      </c>
    </row>
    <row r="45" spans="1:8" ht="49.95" customHeight="1" x14ac:dyDescent="0.25">
      <c r="A45" s="15">
        <v>34</v>
      </c>
      <c r="B45" s="15" t="str">
        <f t="shared" si="1"/>
        <v>TC - 34</v>
      </c>
      <c r="C45" s="15" t="s">
        <v>147</v>
      </c>
      <c r="D45" s="15" t="s">
        <v>148</v>
      </c>
      <c r="E45" s="15" t="s">
        <v>149</v>
      </c>
      <c r="F45" s="15" t="s">
        <v>150</v>
      </c>
      <c r="G45" s="40" t="s">
        <v>12</v>
      </c>
    </row>
    <row r="46" spans="1:8" ht="49.95" customHeight="1" x14ac:dyDescent="0.25">
      <c r="A46" s="15">
        <v>35</v>
      </c>
      <c r="B46" s="15" t="str">
        <f t="shared" si="1"/>
        <v>TC - 35</v>
      </c>
      <c r="C46" s="15" t="s">
        <v>151</v>
      </c>
      <c r="D46" s="15" t="s">
        <v>152</v>
      </c>
      <c r="E46" s="15" t="s">
        <v>153</v>
      </c>
      <c r="F46" s="15" t="s">
        <v>154</v>
      </c>
      <c r="G46" s="40" t="s">
        <v>11</v>
      </c>
    </row>
    <row r="47" spans="1:8" ht="49.95" customHeight="1" x14ac:dyDescent="0.25">
      <c r="A47" s="15">
        <v>36</v>
      </c>
      <c r="B47" s="15" t="str">
        <f t="shared" si="1"/>
        <v>TC - 36</v>
      </c>
      <c r="C47" s="15" t="s">
        <v>155</v>
      </c>
      <c r="D47" s="15" t="s">
        <v>156</v>
      </c>
      <c r="E47" s="15" t="s">
        <v>157</v>
      </c>
      <c r="F47" s="15" t="s">
        <v>158</v>
      </c>
      <c r="G47" s="40" t="s">
        <v>11</v>
      </c>
    </row>
    <row r="48" spans="1:8" ht="49.95" customHeight="1" x14ac:dyDescent="0.25">
      <c r="A48" s="15">
        <v>37</v>
      </c>
      <c r="B48" s="15" t="str">
        <f t="shared" si="1"/>
        <v>TC - 37</v>
      </c>
      <c r="C48" s="15" t="s">
        <v>159</v>
      </c>
      <c r="D48" s="15" t="s">
        <v>160</v>
      </c>
      <c r="E48" s="15" t="s">
        <v>161</v>
      </c>
      <c r="F48" s="15" t="s">
        <v>158</v>
      </c>
      <c r="G48" s="40" t="s">
        <v>11</v>
      </c>
    </row>
    <row r="49" spans="1:7" ht="49.95" customHeight="1" x14ac:dyDescent="0.25">
      <c r="A49" s="15">
        <v>38</v>
      </c>
      <c r="B49" s="15" t="str">
        <f t="shared" si="1"/>
        <v>TC - 38</v>
      </c>
      <c r="C49" s="15" t="s">
        <v>162</v>
      </c>
      <c r="D49" s="15" t="s">
        <v>163</v>
      </c>
      <c r="E49" s="15" t="s">
        <v>164</v>
      </c>
      <c r="F49" s="15" t="s">
        <v>165</v>
      </c>
      <c r="G49" s="40" t="s">
        <v>11</v>
      </c>
    </row>
    <row r="50" spans="1:7" ht="49.95" customHeight="1" x14ac:dyDescent="0.25">
      <c r="A50" s="15">
        <v>39</v>
      </c>
      <c r="B50" s="15" t="str">
        <f t="shared" si="1"/>
        <v>TC - 39</v>
      </c>
      <c r="C50" s="15" t="s">
        <v>166</v>
      </c>
      <c r="D50" s="15" t="s">
        <v>167</v>
      </c>
      <c r="E50" s="15" t="s">
        <v>168</v>
      </c>
      <c r="F50" s="15" t="s">
        <v>165</v>
      </c>
      <c r="G50" s="40" t="s">
        <v>11</v>
      </c>
    </row>
    <row r="51" spans="1:7" ht="49.95" customHeight="1" x14ac:dyDescent="0.25">
      <c r="A51" s="15">
        <v>40</v>
      </c>
      <c r="B51" s="15" t="str">
        <f t="shared" si="1"/>
        <v>TC - 40</v>
      </c>
      <c r="C51" s="15" t="s">
        <v>169</v>
      </c>
      <c r="D51" s="15" t="s">
        <v>170</v>
      </c>
      <c r="E51" s="15">
        <v>10</v>
      </c>
      <c r="F51" s="15" t="s">
        <v>171</v>
      </c>
      <c r="G51" s="40" t="s">
        <v>11</v>
      </c>
    </row>
    <row r="52" spans="1:7" ht="49.95" customHeight="1" x14ac:dyDescent="0.25">
      <c r="A52" s="15">
        <v>41</v>
      </c>
      <c r="B52" s="15" t="str">
        <f t="shared" si="1"/>
        <v>TC - 41</v>
      </c>
      <c r="C52" s="15" t="s">
        <v>172</v>
      </c>
      <c r="D52" s="15" t="s">
        <v>173</v>
      </c>
      <c r="E52" s="15" t="s">
        <v>174</v>
      </c>
      <c r="F52" s="15" t="s">
        <v>175</v>
      </c>
      <c r="G52" s="40" t="s">
        <v>11</v>
      </c>
    </row>
    <row r="53" spans="1:7" ht="49.95" customHeight="1" x14ac:dyDescent="0.25">
      <c r="A53" s="15">
        <v>42</v>
      </c>
      <c r="B53" s="15" t="str">
        <f t="shared" si="1"/>
        <v>TC - 42</v>
      </c>
      <c r="C53" s="15" t="s">
        <v>176</v>
      </c>
      <c r="D53" s="15" t="s">
        <v>177</v>
      </c>
      <c r="E53" s="15">
        <v>12</v>
      </c>
      <c r="F53" s="15" t="s">
        <v>178</v>
      </c>
      <c r="G53" s="40" t="s">
        <v>11</v>
      </c>
    </row>
    <row r="54" spans="1:7" ht="49.95" customHeight="1" x14ac:dyDescent="0.25">
      <c r="A54" s="15">
        <v>43</v>
      </c>
      <c r="B54" s="15" t="str">
        <f t="shared" si="1"/>
        <v>TC - 43</v>
      </c>
      <c r="C54" s="15" t="s">
        <v>179</v>
      </c>
      <c r="D54" s="15" t="s">
        <v>180</v>
      </c>
      <c r="E54" s="15" t="s">
        <v>181</v>
      </c>
      <c r="F54" s="15" t="s">
        <v>182</v>
      </c>
      <c r="G54" s="40" t="s">
        <v>11</v>
      </c>
    </row>
    <row r="55" spans="1:7" ht="49.95" customHeight="1" x14ac:dyDescent="0.25">
      <c r="A55" s="15">
        <v>44</v>
      </c>
      <c r="B55" s="15" t="str">
        <f t="shared" si="1"/>
        <v>TC - 44</v>
      </c>
      <c r="C55" s="15" t="s">
        <v>108</v>
      </c>
      <c r="D55" s="15" t="s">
        <v>183</v>
      </c>
      <c r="E55" s="15" t="s">
        <v>184</v>
      </c>
      <c r="F55" s="15" t="s">
        <v>185</v>
      </c>
      <c r="G55" s="40" t="s">
        <v>11</v>
      </c>
    </row>
    <row r="56" spans="1:7" ht="49.95" customHeight="1" x14ac:dyDescent="0.25">
      <c r="A56" s="15">
        <v>45</v>
      </c>
      <c r="B56" s="15" t="str">
        <f t="shared" si="1"/>
        <v>TC - 45</v>
      </c>
      <c r="C56" s="15" t="s">
        <v>186</v>
      </c>
      <c r="D56" s="15" t="s">
        <v>187</v>
      </c>
      <c r="E56" s="15" t="s">
        <v>188</v>
      </c>
      <c r="F56" s="15" t="s">
        <v>185</v>
      </c>
      <c r="G56" s="40" t="s">
        <v>11</v>
      </c>
    </row>
    <row r="57" spans="1:7" ht="49.95" customHeight="1" x14ac:dyDescent="0.25">
      <c r="A57" s="15">
        <v>46</v>
      </c>
      <c r="B57" s="15" t="str">
        <f t="shared" si="1"/>
        <v>TC - 46</v>
      </c>
      <c r="C57" s="15" t="s">
        <v>189</v>
      </c>
      <c r="D57" s="15" t="s">
        <v>190</v>
      </c>
      <c r="E57" s="15">
        <v>8</v>
      </c>
      <c r="F57" s="15" t="s">
        <v>191</v>
      </c>
      <c r="G57" s="40" t="s">
        <v>11</v>
      </c>
    </row>
    <row r="58" spans="1:7" ht="49.95" customHeight="1" x14ac:dyDescent="0.25">
      <c r="A58" s="15">
        <v>47</v>
      </c>
      <c r="B58" s="15" t="str">
        <f t="shared" si="1"/>
        <v>TC - 47</v>
      </c>
      <c r="C58" s="15" t="s">
        <v>192</v>
      </c>
      <c r="D58" s="15" t="s">
        <v>193</v>
      </c>
      <c r="E58" s="15" t="s">
        <v>194</v>
      </c>
      <c r="F58" s="15" t="s">
        <v>195</v>
      </c>
      <c r="G58" s="40" t="s">
        <v>11</v>
      </c>
    </row>
    <row r="59" spans="1:7" ht="49.95" customHeight="1" x14ac:dyDescent="0.25">
      <c r="A59" s="15">
        <v>48</v>
      </c>
      <c r="B59" s="15" t="str">
        <f t="shared" si="1"/>
        <v>TC - 48</v>
      </c>
      <c r="C59" s="15" t="s">
        <v>196</v>
      </c>
      <c r="D59" s="15" t="s">
        <v>197</v>
      </c>
      <c r="E59" s="15" t="s">
        <v>198</v>
      </c>
      <c r="F59" s="15" t="s">
        <v>195</v>
      </c>
      <c r="G59" s="40" t="s">
        <v>11</v>
      </c>
    </row>
    <row r="60" spans="1:7" ht="49.95" customHeight="1" x14ac:dyDescent="0.25">
      <c r="A60" s="15">
        <v>49</v>
      </c>
      <c r="B60" s="15" t="str">
        <f t="shared" si="1"/>
        <v>TC - 49</v>
      </c>
      <c r="C60" s="15" t="s">
        <v>199</v>
      </c>
      <c r="D60" s="15" t="s">
        <v>200</v>
      </c>
      <c r="E60" s="15" t="s">
        <v>201</v>
      </c>
      <c r="F60" s="15" t="s">
        <v>202</v>
      </c>
      <c r="G60" s="40" t="s">
        <v>11</v>
      </c>
    </row>
    <row r="61" spans="1:7" ht="49.95" customHeight="1" x14ac:dyDescent="0.25">
      <c r="A61" s="15">
        <v>50</v>
      </c>
      <c r="B61" s="15" t="str">
        <f t="shared" si="1"/>
        <v>TC - 50</v>
      </c>
      <c r="C61" s="15" t="s">
        <v>203</v>
      </c>
      <c r="D61" s="15" t="s">
        <v>109</v>
      </c>
      <c r="E61" s="15" t="s">
        <v>198</v>
      </c>
      <c r="F61" s="15" t="s">
        <v>202</v>
      </c>
      <c r="G61" s="40" t="s">
        <v>11</v>
      </c>
    </row>
    <row r="62" spans="1:7" ht="13.5" customHeight="1" x14ac:dyDescent="0.25"/>
    <row r="63" spans="1:7" ht="13.5" customHeight="1" x14ac:dyDescent="0.25"/>
    <row r="64" spans="1:7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mergeCells count="17">
    <mergeCell ref="G10:G11"/>
    <mergeCell ref="C4:D4"/>
    <mergeCell ref="E10:E11"/>
    <mergeCell ref="F10:F11"/>
    <mergeCell ref="A4:B4"/>
    <mergeCell ref="A5:B6"/>
    <mergeCell ref="A7:B8"/>
    <mergeCell ref="A10:A11"/>
    <mergeCell ref="B10:B11"/>
    <mergeCell ref="C10:C11"/>
    <mergeCell ref="D10:D11"/>
    <mergeCell ref="A1:B1"/>
    <mergeCell ref="C1:D1"/>
    <mergeCell ref="A2:B2"/>
    <mergeCell ref="C2:D2"/>
    <mergeCell ref="A3:B3"/>
    <mergeCell ref="C3:D3"/>
  </mergeCells>
  <dataValidations count="2">
    <dataValidation type="list" allowBlank="1" showErrorMessage="1" sqref="C4" xr:uid="{00000000-0002-0000-0100-000000000000}">
      <formula1>"Nguyen Phuc Sang,Nguyen Minh Nguyen"</formula1>
    </dataValidation>
    <dataValidation type="list" allowBlank="1" showErrorMessage="1" sqref="C3" xr:uid="{00000000-0002-0000-0100-000001000000}">
      <formula1>"Completeness Check,Feasibility Check,Testability Check"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report </vt:lpstr>
      <vt:lpstr>Check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AK</dc:creator>
  <cp:lastModifiedBy>Nguyen Nguyen</cp:lastModifiedBy>
  <dcterms:created xsi:type="dcterms:W3CDTF">2020-04-21T13:28:48Z</dcterms:created>
  <dcterms:modified xsi:type="dcterms:W3CDTF">2025-04-28T08:21:45Z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2c235aa4-139f-4027-9582-c1a7a5d4f7f3</vt:lpwstr>
  </property>
</Properties>
</file>