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italo\Desktop\"/>
    </mc:Choice>
  </mc:AlternateContent>
  <xr:revisionPtr revIDLastSave="0" documentId="8_{6ED51942-876E-4437-98C0-F9EA5156E8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r_inep_ideb_brasil" sheetId="2" r:id="rId1"/>
    <sheet name="Plan1" sheetId="1" r:id="rId2"/>
  </sheets>
  <definedNames>
    <definedName name="DadosExternos_1" localSheetId="0" hidden="1">br_inep_ideb_brasil!$A$1:$K$127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2" l="1"/>
  <c r="O45" i="2"/>
  <c r="O47" i="2"/>
  <c r="O51" i="2"/>
  <c r="O44" i="2"/>
  <c r="O49" i="2"/>
  <c r="O46" i="2"/>
  <c r="O43" i="2"/>
  <c r="O50" i="2"/>
  <c r="O48" i="2"/>
  <c r="P35" i="2"/>
  <c r="P39" i="2"/>
  <c r="P32" i="2"/>
  <c r="P37" i="2"/>
  <c r="P34" i="2"/>
  <c r="P31" i="2"/>
  <c r="P38" i="2"/>
  <c r="P36" i="2"/>
  <c r="P33" i="2"/>
  <c r="O35" i="2"/>
  <c r="O39" i="2"/>
  <c r="O32" i="2"/>
  <c r="O37" i="2"/>
  <c r="O34" i="2"/>
  <c r="O31" i="2"/>
  <c r="O38" i="2"/>
  <c r="O36" i="2"/>
  <c r="O33" i="2"/>
  <c r="O23" i="2"/>
  <c r="O27" i="2"/>
  <c r="O20" i="2"/>
  <c r="O25" i="2"/>
  <c r="O22" i="2"/>
  <c r="O19" i="2"/>
  <c r="O26" i="2"/>
  <c r="O24" i="2"/>
  <c r="O21" i="2"/>
  <c r="O8" i="2"/>
  <c r="O9" i="2"/>
  <c r="O10" i="2"/>
  <c r="O11" i="2"/>
  <c r="O12" i="2"/>
  <c r="O13" i="2"/>
  <c r="O14" i="2"/>
  <c r="O15" i="2"/>
  <c r="N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9EC99C-3E18-4452-AA14-C473DE7A26FE}" keepAlive="1" name="Consulta - br_inep_ideb_brasil" description="Conexão com a consulta 'br_inep_ideb_brasil' na pasta de trabalho." type="5" refreshedVersion="8" background="1" saveData="1">
    <dbPr connection="Provider=Microsoft.Mashup.OleDb.1;Data Source=$Workbook$;Location=br_inep_ideb_brasil;Extended Properties=&quot;&quot;" command="SELECT * FROM [br_inep_ideb_brasil]"/>
  </connection>
</connections>
</file>

<file path=xl/sharedStrings.xml><?xml version="1.0" encoding="utf-8"?>
<sst xmlns="http://schemas.openxmlformats.org/spreadsheetml/2006/main" count="403" uniqueCount="31">
  <si>
    <t>ano</t>
  </si>
  <si>
    <t>rede</t>
  </si>
  <si>
    <t>ensino</t>
  </si>
  <si>
    <t>anos_escolares</t>
  </si>
  <si>
    <t>taxa_aprovacao</t>
  </si>
  <si>
    <t>indicador_rendimento</t>
  </si>
  <si>
    <t>nota_saeb_matematica</t>
  </si>
  <si>
    <t>nota_saeb_lingua_portuguesa</t>
  </si>
  <si>
    <t>nota_saeb_media_padronizada</t>
  </si>
  <si>
    <t>ideb</t>
  </si>
  <si>
    <t>projecao</t>
  </si>
  <si>
    <t>total</t>
  </si>
  <si>
    <t>medio</t>
  </si>
  <si>
    <t>todos (1-4)</t>
  </si>
  <si>
    <t>fundamental</t>
  </si>
  <si>
    <t>finais (6-9)</t>
  </si>
  <si>
    <t>iniciais (1-5)</t>
  </si>
  <si>
    <t>privada</t>
  </si>
  <si>
    <t>publica</t>
  </si>
  <si>
    <t>estadual</t>
  </si>
  <si>
    <t>municipal</t>
  </si>
  <si>
    <t>Qual a media de taxa de aprovação</t>
  </si>
  <si>
    <t>Qual a tendencia do IDEB ao logo do tempo?</t>
  </si>
  <si>
    <t>Anos</t>
  </si>
  <si>
    <t>Nota media dos alunos</t>
  </si>
  <si>
    <t>Qual foi a maior nota registrada de cada ano?</t>
  </si>
  <si>
    <t>Notas</t>
  </si>
  <si>
    <t>Qual foi o maior resultado comparado com a projeção</t>
  </si>
  <si>
    <t xml:space="preserve">Resultado </t>
  </si>
  <si>
    <t>Projeção</t>
  </si>
  <si>
    <t>Qual é a soma das notas do SAEB de Matemática para todos os anos entre 2009 e 2021?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</si>
</sst>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9" tint="0.79998168889431442"/>
      </patternFill>
    </fill>
    <fill>
      <patternFill patternType="solid">
        <fgColor theme="7" tint="0.79998168889431442"/>
        <bgColor theme="9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0" fillId="2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2" fontId="0" fillId="6" borderId="1" xfId="0" applyNumberFormat="1" applyFill="1" applyBorder="1"/>
    <xf numFmtId="0" fontId="0" fillId="7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IDEB</a:t>
            </a:r>
            <a:r>
              <a:rPr lang="pt-BR" baseline="0"/>
              <a:t> AO LONGO DO TEMPO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br_inep_ideb_brasil!$N$7:$N$15</c:f>
              <c:numCache>
                <c:formatCode>General</c:formatCode>
                <c:ptCount val="9"/>
                <c:pt idx="0">
                  <c:v>2009</c:v>
                </c:pt>
                <c:pt idx="1">
                  <c:v>2005</c:v>
                </c:pt>
                <c:pt idx="2">
                  <c:v>2007</c:v>
                </c:pt>
                <c:pt idx="3">
                  <c:v>2011</c:v>
                </c:pt>
                <c:pt idx="4">
                  <c:v>2013</c:v>
                </c:pt>
                <c:pt idx="5">
                  <c:v>2015</c:v>
                </c:pt>
                <c:pt idx="6">
                  <c:v>2017</c:v>
                </c:pt>
                <c:pt idx="7">
                  <c:v>2019</c:v>
                </c:pt>
                <c:pt idx="8">
                  <c:v>2021</c:v>
                </c:pt>
              </c:numCache>
            </c:numRef>
          </c:cat>
          <c:val>
            <c:numRef>
              <c:f>br_inep_ideb_brasil!$O$7:$O$15</c:f>
              <c:numCache>
                <c:formatCode>0</c:formatCode>
                <c:ptCount val="9"/>
                <c:pt idx="0">
                  <c:v>43247477.285714284</c:v>
                </c:pt>
                <c:pt idx="1">
                  <c:v>40176717.928571425</c:v>
                </c:pt>
                <c:pt idx="2">
                  <c:v>45883344.642857142</c:v>
                </c:pt>
                <c:pt idx="3">
                  <c:v>52034127</c:v>
                </c:pt>
                <c:pt idx="4">
                  <c:v>51951626</c:v>
                </c:pt>
                <c:pt idx="5">
                  <c:v>46531347.357142858</c:v>
                </c:pt>
                <c:pt idx="6">
                  <c:v>55574913.214285716</c:v>
                </c:pt>
                <c:pt idx="7">
                  <c:v>52944916.785714284</c:v>
                </c:pt>
                <c:pt idx="8">
                  <c:v>43619546392.571426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77-4851-BA24-36E7B4F9E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5190048"/>
        <c:axId val="1875187648"/>
      </c:lineChart>
      <c:catAx>
        <c:axId val="1875190048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75187648"/>
        <c:crosses val="max"/>
        <c:auto val="1"/>
        <c:lblAlgn val="ctr"/>
        <c:lblOffset val="100"/>
        <c:noMultiLvlLbl val="0"/>
      </c:catAx>
      <c:valAx>
        <c:axId val="187518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7519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Maiores</a:t>
            </a:r>
            <a:r>
              <a:rPr lang="pt-BR" baseline="0"/>
              <a:t> notas por ano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br_inep_ideb_brasil!$N$19:$N$27</c:f>
              <c:numCache>
                <c:formatCode>General</c:formatCode>
                <c:ptCount val="9"/>
                <c:pt idx="0">
                  <c:v>2005</c:v>
                </c:pt>
                <c:pt idx="1">
                  <c:v>2007</c:v>
                </c:pt>
                <c:pt idx="2">
                  <c:v>2009</c:v>
                </c:pt>
                <c:pt idx="3">
                  <c:v>2011</c:v>
                </c:pt>
                <c:pt idx="4">
                  <c:v>2013</c:v>
                </c:pt>
                <c:pt idx="5">
                  <c:v>2015</c:v>
                </c:pt>
                <c:pt idx="6">
                  <c:v>2017</c:v>
                </c:pt>
                <c:pt idx="7">
                  <c:v>2019</c:v>
                </c:pt>
                <c:pt idx="8">
                  <c:v>2021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8B-4A36-97E1-269B17390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313935"/>
        <c:axId val="67311055"/>
      </c:barChart>
      <c:catAx>
        <c:axId val="673139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311055"/>
        <c:crosses val="autoZero"/>
        <c:auto val="1"/>
        <c:lblAlgn val="ctr"/>
        <c:lblOffset val="100"/>
        <c:noMultiLvlLbl val="0"/>
      </c:catAx>
      <c:valAx>
        <c:axId val="67311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313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242887</xdr:colOff>
      <xdr:row>1</xdr:row>
      <xdr:rowOff>80962</xdr:rowOff>
    </xdr:from>
    <xdr:to>
      <xdr:col>24</xdr:col>
      <xdr:colOff>85725</xdr:colOff>
      <xdr:row>14</xdr:row>
      <xdr:rowOff>171450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1950F492-B9D5-25C8-464F-FA2DF5DA75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219075</xdr:colOff>
      <xdr:row>15</xdr:row>
      <xdr:rowOff>100012</xdr:rowOff>
    </xdr:from>
    <xdr:to>
      <xdr:col>22</xdr:col>
      <xdr:colOff>152400</xdr:colOff>
      <xdr:row>27</xdr:row>
      <xdr:rowOff>133350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D479424E-386B-959B-2A38-E87B141524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4F414A4-44D3-479B-917B-383632DEE924}" autoFormatId="16" applyNumberFormats="0" applyBorderFormats="0" applyFontFormats="0" applyPatternFormats="0" applyAlignmentFormats="0" applyWidthHeightFormats="0">
  <queryTableRefresh nextId="12">
    <queryTableFields count="11">
      <queryTableField id="1" name="ano" tableColumnId="1"/>
      <queryTableField id="2" name="rede" tableColumnId="2"/>
      <queryTableField id="3" name="ensino" tableColumnId="3"/>
      <queryTableField id="4" name="anos_escolares" tableColumnId="4"/>
      <queryTableField id="5" name="taxa_aprovacao" tableColumnId="5"/>
      <queryTableField id="6" name="indicador_rendimento" tableColumnId="6"/>
      <queryTableField id="7" name="nota_saeb_matematica" tableColumnId="7"/>
      <queryTableField id="8" name="nota_saeb_lingua_portuguesa" tableColumnId="8"/>
      <queryTableField id="9" name="nota_saeb_media_padronizada" tableColumnId="9"/>
      <queryTableField id="10" name="ideb" tableColumnId="10"/>
      <queryTableField id="11" name="projecao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0AEC8A-2E86-41A9-A898-C8E8B840366A}" name="br_inep_ideb_brasil" displayName="br_inep_ideb_brasil" ref="A1:K128" tableType="queryTable" totalsRowCount="1">
  <autoFilter ref="A1:K127" xr:uid="{C70AEC8A-2E86-41A9-A898-C8E8B840366A}"/>
  <tableColumns count="11">
    <tableColumn id="1" xr3:uid="{992C9F66-308D-4BAA-8DD6-F83248D374D0}" uniqueName="1" name="ano" queryTableFieldId="1"/>
    <tableColumn id="2" xr3:uid="{ACAE7C66-51EA-4941-A58E-841489E23A5F}" uniqueName="2" name="rede" queryTableFieldId="2" dataDxfId="5" totalsRowDxfId="2"/>
    <tableColumn id="3" xr3:uid="{5F958819-D2DF-4E37-8636-3FF09008F517}" uniqueName="3" name="ensino" queryTableFieldId="3" dataDxfId="4" totalsRowDxfId="1"/>
    <tableColumn id="4" xr3:uid="{284917A4-98AC-4612-B6B9-F4CC42A5AB25}" uniqueName="4" name="anos_escolares" queryTableFieldId="4" dataDxfId="3" totalsRowDxfId="0"/>
    <tableColumn id="5" xr3:uid="{6114430D-8CAA-48E1-A976-4BEA2CA7A759}" uniqueName="5" name="taxa_aprovacao" queryTableFieldId="5"/>
    <tableColumn id="6" xr3:uid="{6E65A51A-1BE5-4EF7-AE19-9265D784C429}" uniqueName="6" name="indicador_rendimento" queryTableFieldId="6"/>
    <tableColumn id="7" xr3:uid="{DC05B109-8D9F-4153-BA06-586810AA9D5D}" uniqueName="7" name="nota_saeb_matematica" queryTableFieldId="7"/>
    <tableColumn id="8" xr3:uid="{989E13CF-B7AD-4E07-BBD1-F43B3316BFDD}" uniqueName="8" name="nota_saeb_lingua_portuguesa" queryTableFieldId="8"/>
    <tableColumn id="9" xr3:uid="{64CB5EF6-194F-49FC-87A2-A9FACEC37675}" uniqueName="9" name="nota_saeb_media_padronizada" queryTableFieldId="9"/>
    <tableColumn id="10" xr3:uid="{80836E52-CA8D-4E4B-99C9-CB76D35B10AA}" uniqueName="10" name="ideb" queryTableFieldId="10"/>
    <tableColumn id="11" xr3:uid="{FA4198A1-018A-4915-88F8-A225AE86E23B}" uniqueName="11" name="projecao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F868C-2915-4A5B-AE82-C40422136C77}">
  <dimension ref="A1:P128"/>
  <sheetViews>
    <sheetView tabSelected="1" topLeftCell="H1" workbookViewId="0">
      <selection activeCell="T32" sqref="T32"/>
    </sheetView>
  </sheetViews>
  <sheetFormatPr defaultRowHeight="15" x14ac:dyDescent="0.25"/>
  <cols>
    <col min="1" max="1" width="6.5703125" bestFit="1" customWidth="1"/>
    <col min="2" max="2" width="9.7109375" bestFit="1" customWidth="1"/>
    <col min="3" max="3" width="12.42578125" bestFit="1" customWidth="1"/>
    <col min="4" max="4" width="16.85546875" bestFit="1" customWidth="1"/>
    <col min="5" max="5" width="17.140625" bestFit="1" customWidth="1"/>
    <col min="6" max="6" width="23.42578125" bestFit="1" customWidth="1"/>
    <col min="7" max="7" width="24.28515625" bestFit="1" customWidth="1"/>
    <col min="8" max="8" width="30.42578125" bestFit="1" customWidth="1"/>
    <col min="9" max="9" width="31.42578125" bestFit="1" customWidth="1"/>
    <col min="10" max="10" width="7.28515625" bestFit="1" customWidth="1"/>
    <col min="11" max="11" width="11" bestFit="1" customWidth="1"/>
    <col min="14" max="14" width="78.85546875" bestFit="1" customWidth="1"/>
    <col min="15" max="15" width="21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5" x14ac:dyDescent="0.25">
      <c r="A2">
        <v>2009</v>
      </c>
      <c r="B2" s="1" t="s">
        <v>11</v>
      </c>
      <c r="C2" s="1" t="s">
        <v>12</v>
      </c>
      <c r="D2" s="1" t="s">
        <v>13</v>
      </c>
      <c r="E2">
        <v>759</v>
      </c>
      <c r="F2">
        <v>79530185</v>
      </c>
      <c r="G2">
        <v>27472</v>
      </c>
      <c r="H2">
        <v>26882</v>
      </c>
      <c r="I2">
        <v>45723424</v>
      </c>
      <c r="J2">
        <v>36</v>
      </c>
      <c r="K2">
        <v>35</v>
      </c>
      <c r="N2" s="8" t="s">
        <v>21</v>
      </c>
    </row>
    <row r="3" spans="1:15" x14ac:dyDescent="0.25">
      <c r="A3">
        <v>2013</v>
      </c>
      <c r="B3" s="1" t="s">
        <v>11</v>
      </c>
      <c r="C3" s="1" t="s">
        <v>12</v>
      </c>
      <c r="D3" s="1" t="s">
        <v>13</v>
      </c>
      <c r="E3">
        <v>801</v>
      </c>
      <c r="F3">
        <v>82332313</v>
      </c>
      <c r="G3">
        <v>27014</v>
      </c>
      <c r="H3">
        <v>26405</v>
      </c>
      <c r="I3">
        <v>44367499</v>
      </c>
      <c r="J3">
        <v>37</v>
      </c>
      <c r="K3">
        <v>39</v>
      </c>
      <c r="N3" s="9">
        <f>AVERAGE(br_inep_ideb_brasil[taxa_aprovacao])</f>
        <v>814.88095238095241</v>
      </c>
    </row>
    <row r="4" spans="1:15" x14ac:dyDescent="0.25">
      <c r="A4">
        <v>2021</v>
      </c>
      <c r="B4" s="1" t="s">
        <v>11</v>
      </c>
      <c r="C4" s="1" t="s">
        <v>12</v>
      </c>
      <c r="D4" s="1" t="s">
        <v>13</v>
      </c>
      <c r="E4">
        <v>908</v>
      </c>
      <c r="F4">
        <v>9009229264</v>
      </c>
      <c r="G4">
        <v>271</v>
      </c>
      <c r="H4">
        <v>27597</v>
      </c>
      <c r="I4">
        <v>46269814304</v>
      </c>
      <c r="J4">
        <v>42</v>
      </c>
    </row>
    <row r="5" spans="1:15" x14ac:dyDescent="0.25">
      <c r="A5">
        <v>2007</v>
      </c>
      <c r="B5" s="1" t="s">
        <v>11</v>
      </c>
      <c r="C5" s="1" t="s">
        <v>12</v>
      </c>
      <c r="D5" s="1" t="s">
        <v>13</v>
      </c>
      <c r="E5">
        <v>741</v>
      </c>
      <c r="F5">
        <v>77840269</v>
      </c>
      <c r="G5">
        <v>27289</v>
      </c>
      <c r="H5">
        <v>26139</v>
      </c>
      <c r="I5">
        <v>4435226</v>
      </c>
      <c r="J5">
        <v>35</v>
      </c>
      <c r="K5">
        <v>34</v>
      </c>
      <c r="N5" s="3" t="s">
        <v>22</v>
      </c>
    </row>
    <row r="6" spans="1:15" x14ac:dyDescent="0.25">
      <c r="A6">
        <v>2017</v>
      </c>
      <c r="B6" s="1" t="s">
        <v>11</v>
      </c>
      <c r="C6" s="1" t="s">
        <v>12</v>
      </c>
      <c r="D6" s="1" t="s">
        <v>13</v>
      </c>
      <c r="E6">
        <v>831</v>
      </c>
      <c r="F6">
        <v>83888757</v>
      </c>
      <c r="G6">
        <v>27063</v>
      </c>
      <c r="H6">
        <v>26851</v>
      </c>
      <c r="I6">
        <v>45102577</v>
      </c>
      <c r="J6">
        <v>38</v>
      </c>
      <c r="K6">
        <v>47</v>
      </c>
      <c r="N6" s="2" t="s">
        <v>23</v>
      </c>
      <c r="O6" s="2" t="s">
        <v>24</v>
      </c>
    </row>
    <row r="7" spans="1:15" x14ac:dyDescent="0.25">
      <c r="A7">
        <v>2011</v>
      </c>
      <c r="B7" s="1" t="s">
        <v>11</v>
      </c>
      <c r="C7" s="1" t="s">
        <v>12</v>
      </c>
      <c r="D7" s="1" t="s">
        <v>13</v>
      </c>
      <c r="E7">
        <v>774</v>
      </c>
      <c r="F7">
        <v>80223972</v>
      </c>
      <c r="G7">
        <v>27482</v>
      </c>
      <c r="H7">
        <v>26857</v>
      </c>
      <c r="I7">
        <v>45699949</v>
      </c>
      <c r="J7">
        <v>37</v>
      </c>
      <c r="K7">
        <v>37</v>
      </c>
      <c r="N7" s="3">
        <v>2009</v>
      </c>
      <c r="O7" s="15">
        <f>AVERAGEIF(br_inep_ideb_brasil[ano],N7,br_inep_ideb_brasil[nota_saeb_media_padronizada])</f>
        <v>43247477.285714284</v>
      </c>
    </row>
    <row r="8" spans="1:15" x14ac:dyDescent="0.25">
      <c r="A8">
        <v>2005</v>
      </c>
      <c r="B8" s="1" t="s">
        <v>11</v>
      </c>
      <c r="C8" s="1" t="s">
        <v>12</v>
      </c>
      <c r="D8" s="1" t="s">
        <v>13</v>
      </c>
      <c r="E8">
        <v>732</v>
      </c>
      <c r="F8">
        <v>77185434</v>
      </c>
      <c r="G8">
        <v>27129</v>
      </c>
      <c r="H8">
        <v>2576</v>
      </c>
      <c r="I8">
        <v>43560543</v>
      </c>
      <c r="J8">
        <v>34</v>
      </c>
      <c r="N8" s="3">
        <v>2005</v>
      </c>
      <c r="O8" s="15">
        <f>AVERAGEIF(br_inep_ideb_brasil[ano],N8,br_inep_ideb_brasil[nota_saeb_media_padronizada])</f>
        <v>40176717.928571425</v>
      </c>
    </row>
    <row r="9" spans="1:15" x14ac:dyDescent="0.25">
      <c r="A9">
        <v>2019</v>
      </c>
      <c r="B9" s="1" t="s">
        <v>11</v>
      </c>
      <c r="C9" s="1" t="s">
        <v>12</v>
      </c>
      <c r="D9" s="1" t="s">
        <v>13</v>
      </c>
      <c r="E9">
        <v>861</v>
      </c>
      <c r="F9">
        <v>87076688</v>
      </c>
      <c r="G9">
        <v>27852</v>
      </c>
      <c r="H9">
        <v>27952</v>
      </c>
      <c r="I9">
        <v>47860332</v>
      </c>
      <c r="J9">
        <v>42</v>
      </c>
      <c r="K9">
        <v>5</v>
      </c>
      <c r="N9" s="4">
        <v>2007</v>
      </c>
      <c r="O9" s="15">
        <f>AVERAGEIF(br_inep_ideb_brasil[ano],N9,br_inep_ideb_brasil[nota_saeb_media_padronizada])</f>
        <v>45883344.642857142</v>
      </c>
    </row>
    <row r="10" spans="1:15" x14ac:dyDescent="0.25">
      <c r="A10">
        <v>2015</v>
      </c>
      <c r="B10" s="1" t="s">
        <v>11</v>
      </c>
      <c r="C10" s="1" t="s">
        <v>12</v>
      </c>
      <c r="D10" s="1" t="s">
        <v>13</v>
      </c>
      <c r="E10">
        <v>817</v>
      </c>
      <c r="F10">
        <v>83433729</v>
      </c>
      <c r="G10">
        <v>2676</v>
      </c>
      <c r="H10">
        <v>26786</v>
      </c>
      <c r="I10">
        <v>44579711</v>
      </c>
      <c r="J10">
        <v>37</v>
      </c>
      <c r="K10">
        <v>43</v>
      </c>
      <c r="N10" s="4">
        <v>2011</v>
      </c>
      <c r="O10" s="15">
        <f>AVERAGEIF(br_inep_ideb_brasil[ano],N10,br_inep_ideb_brasil[nota_saeb_media_padronizada])</f>
        <v>52034127</v>
      </c>
    </row>
    <row r="11" spans="1:15" x14ac:dyDescent="0.25">
      <c r="A11">
        <v>2015</v>
      </c>
      <c r="B11" s="1" t="s">
        <v>11</v>
      </c>
      <c r="C11" s="1" t="s">
        <v>14</v>
      </c>
      <c r="D11" s="1" t="s">
        <v>15</v>
      </c>
      <c r="E11">
        <v>857</v>
      </c>
      <c r="F11">
        <v>8579182</v>
      </c>
      <c r="G11">
        <v>25773</v>
      </c>
      <c r="H11">
        <v>2535</v>
      </c>
      <c r="I11">
        <v>51871667</v>
      </c>
      <c r="J11">
        <v>45</v>
      </c>
      <c r="K11">
        <v>47</v>
      </c>
      <c r="N11" s="4">
        <v>2013</v>
      </c>
      <c r="O11" s="15">
        <f>AVERAGEIF(br_inep_ideb_brasil[ano],N11,br_inep_ideb_brasil[nota_saeb_media_padronizada])</f>
        <v>51951626</v>
      </c>
    </row>
    <row r="12" spans="1:15" x14ac:dyDescent="0.25">
      <c r="A12">
        <v>2009</v>
      </c>
      <c r="B12" s="1" t="s">
        <v>11</v>
      </c>
      <c r="C12" s="1" t="s">
        <v>14</v>
      </c>
      <c r="D12" s="1" t="s">
        <v>15</v>
      </c>
      <c r="E12">
        <v>813</v>
      </c>
      <c r="F12">
        <v>81525874</v>
      </c>
      <c r="G12">
        <v>24874</v>
      </c>
      <c r="H12">
        <v>244</v>
      </c>
      <c r="I12">
        <v>48791666</v>
      </c>
      <c r="J12">
        <v>4</v>
      </c>
      <c r="K12">
        <v>37</v>
      </c>
      <c r="N12" s="3">
        <v>2015</v>
      </c>
      <c r="O12" s="15">
        <f>AVERAGEIF(br_inep_ideb_brasil[ano],N12,br_inep_ideb_brasil[nota_saeb_media_padronizada])</f>
        <v>46531347.357142858</v>
      </c>
    </row>
    <row r="13" spans="1:15" x14ac:dyDescent="0.25">
      <c r="A13">
        <v>2019</v>
      </c>
      <c r="B13" s="1" t="s">
        <v>11</v>
      </c>
      <c r="C13" s="1" t="s">
        <v>14</v>
      </c>
      <c r="D13" s="1" t="s">
        <v>15</v>
      </c>
      <c r="E13">
        <v>899</v>
      </c>
      <c r="F13">
        <v>90043128</v>
      </c>
      <c r="G13">
        <v>26516</v>
      </c>
      <c r="H13">
        <v>26229</v>
      </c>
      <c r="I13">
        <v>54576669</v>
      </c>
      <c r="J13">
        <v>49</v>
      </c>
      <c r="K13">
        <v>52</v>
      </c>
      <c r="N13" s="3">
        <v>2017</v>
      </c>
      <c r="O13" s="15">
        <f>AVERAGEIF(br_inep_ideb_brasil[ano],N13,br_inep_ideb_brasil[nota_saeb_media_padronizada])</f>
        <v>55574913.214285716</v>
      </c>
    </row>
    <row r="14" spans="1:15" x14ac:dyDescent="0.25">
      <c r="A14">
        <v>2021</v>
      </c>
      <c r="B14" s="1" t="s">
        <v>11</v>
      </c>
      <c r="C14" s="1" t="s">
        <v>14</v>
      </c>
      <c r="D14" s="1" t="s">
        <v>15</v>
      </c>
      <c r="E14">
        <v>957</v>
      </c>
      <c r="F14">
        <v>957479856</v>
      </c>
      <c r="G14">
        <v>25864</v>
      </c>
      <c r="H14">
        <v>26041</v>
      </c>
      <c r="I14">
        <v>53175</v>
      </c>
      <c r="J14">
        <v>51</v>
      </c>
      <c r="N14" s="4">
        <v>2019</v>
      </c>
      <c r="O14" s="15">
        <f>AVERAGEIF(br_inep_ideb_brasil[ano],N14,br_inep_ideb_brasil[nota_saeb_media_padronizada])</f>
        <v>52944916.785714284</v>
      </c>
    </row>
    <row r="15" spans="1:15" x14ac:dyDescent="0.25">
      <c r="A15">
        <v>2005</v>
      </c>
      <c r="B15" s="1" t="s">
        <v>11</v>
      </c>
      <c r="C15" s="1" t="s">
        <v>14</v>
      </c>
      <c r="D15" s="1" t="s">
        <v>15</v>
      </c>
      <c r="E15">
        <v>77</v>
      </c>
      <c r="F15">
        <v>77200317</v>
      </c>
      <c r="G15">
        <v>23952</v>
      </c>
      <c r="H15">
        <v>23182</v>
      </c>
      <c r="I15">
        <v>45223331</v>
      </c>
      <c r="J15">
        <v>35</v>
      </c>
      <c r="N15" s="3">
        <v>2021</v>
      </c>
      <c r="O15" s="15">
        <f>AVERAGEIF(br_inep_ideb_brasil[ano],N15,br_inep_ideb_brasil[nota_saeb_media_padronizada])</f>
        <v>43619546392.571426</v>
      </c>
    </row>
    <row r="16" spans="1:15" x14ac:dyDescent="0.25">
      <c r="A16">
        <v>2013</v>
      </c>
      <c r="B16" s="1" t="s">
        <v>11</v>
      </c>
      <c r="C16" s="1" t="s">
        <v>14</v>
      </c>
      <c r="D16" s="1" t="s">
        <v>15</v>
      </c>
      <c r="E16">
        <v>851</v>
      </c>
      <c r="F16">
        <v>85222369</v>
      </c>
      <c r="G16">
        <v>25153</v>
      </c>
      <c r="H16">
        <v>2458</v>
      </c>
      <c r="I16">
        <v>49558334</v>
      </c>
      <c r="J16">
        <v>42</v>
      </c>
      <c r="K16">
        <v>44</v>
      </c>
    </row>
    <row r="17" spans="1:16" x14ac:dyDescent="0.25">
      <c r="A17">
        <v>2007</v>
      </c>
      <c r="B17" s="1" t="s">
        <v>11</v>
      </c>
      <c r="C17" s="1" t="s">
        <v>14</v>
      </c>
      <c r="D17" s="1" t="s">
        <v>15</v>
      </c>
      <c r="E17">
        <v>798</v>
      </c>
      <c r="F17">
        <v>79953277</v>
      </c>
      <c r="G17">
        <v>24738</v>
      </c>
      <c r="H17">
        <v>23463</v>
      </c>
      <c r="I17">
        <v>47005763</v>
      </c>
      <c r="J17">
        <v>38</v>
      </c>
      <c r="K17">
        <v>35</v>
      </c>
      <c r="N17" s="7" t="s">
        <v>25</v>
      </c>
    </row>
    <row r="18" spans="1:16" x14ac:dyDescent="0.25">
      <c r="A18">
        <v>2011</v>
      </c>
      <c r="B18" s="1" t="s">
        <v>11</v>
      </c>
      <c r="C18" s="1" t="s">
        <v>14</v>
      </c>
      <c r="D18" s="1" t="s">
        <v>15</v>
      </c>
      <c r="E18">
        <v>834</v>
      </c>
      <c r="F18">
        <v>83493716</v>
      </c>
      <c r="G18">
        <v>25277</v>
      </c>
      <c r="H18">
        <v>24519</v>
      </c>
      <c r="I18">
        <v>49661665</v>
      </c>
      <c r="J18">
        <v>41</v>
      </c>
      <c r="K18">
        <v>39</v>
      </c>
      <c r="N18" s="7" t="s">
        <v>23</v>
      </c>
      <c r="O18" s="7" t="s">
        <v>26</v>
      </c>
    </row>
    <row r="19" spans="1:16" x14ac:dyDescent="0.25">
      <c r="A19">
        <v>2017</v>
      </c>
      <c r="B19" s="1" t="s">
        <v>11</v>
      </c>
      <c r="C19" s="1" t="s">
        <v>14</v>
      </c>
      <c r="D19" s="1" t="s">
        <v>15</v>
      </c>
      <c r="E19">
        <v>871</v>
      </c>
      <c r="F19">
        <v>87279677</v>
      </c>
      <c r="G19">
        <v>26079</v>
      </c>
      <c r="H19">
        <v>26076</v>
      </c>
      <c r="I19">
        <v>53594999</v>
      </c>
      <c r="J19">
        <v>47</v>
      </c>
      <c r="K19">
        <v>5</v>
      </c>
      <c r="N19" s="5">
        <v>2005</v>
      </c>
      <c r="O19" s="7">
        <f>_xlfn.MAXIFS(br_inep_ideb_brasil[ideb],br_inep_ideb_brasil[ano],N19)</f>
        <v>59</v>
      </c>
    </row>
    <row r="20" spans="1:16" x14ac:dyDescent="0.25">
      <c r="A20">
        <v>2015</v>
      </c>
      <c r="B20" s="1" t="s">
        <v>11</v>
      </c>
      <c r="C20" s="1" t="s">
        <v>14</v>
      </c>
      <c r="D20" s="1" t="s">
        <v>16</v>
      </c>
      <c r="E20">
        <v>932</v>
      </c>
      <c r="F20">
        <v>93234324</v>
      </c>
      <c r="G20">
        <v>2193</v>
      </c>
      <c r="H20">
        <v>20757</v>
      </c>
      <c r="I20">
        <v>5928504</v>
      </c>
      <c r="J20">
        <v>55</v>
      </c>
      <c r="K20">
        <v>52</v>
      </c>
      <c r="N20" s="6">
        <v>2007</v>
      </c>
      <c r="O20" s="7">
        <f>_xlfn.MAXIFS(br_inep_ideb_brasil[ideb],br_inep_ideb_brasil[ano],N20)</f>
        <v>58</v>
      </c>
    </row>
    <row r="21" spans="1:16" x14ac:dyDescent="0.25">
      <c r="A21">
        <v>2009</v>
      </c>
      <c r="B21" s="1" t="s">
        <v>11</v>
      </c>
      <c r="C21" s="1" t="s">
        <v>14</v>
      </c>
      <c r="D21" s="1" t="s">
        <v>16</v>
      </c>
      <c r="E21">
        <v>885</v>
      </c>
      <c r="F21">
        <v>88815516</v>
      </c>
      <c r="G21">
        <v>2043</v>
      </c>
      <c r="H21">
        <v>18428</v>
      </c>
      <c r="I21">
        <v>52184196</v>
      </c>
      <c r="J21">
        <v>46</v>
      </c>
      <c r="K21">
        <v>42</v>
      </c>
      <c r="N21" s="5">
        <v>2009</v>
      </c>
      <c r="O21" s="7">
        <f>_xlfn.MAXIFS(br_inep_ideb_brasil[ideb],br_inep_ideb_brasil[ano],N21)</f>
        <v>64</v>
      </c>
    </row>
    <row r="22" spans="1:16" x14ac:dyDescent="0.25">
      <c r="A22">
        <v>2017</v>
      </c>
      <c r="B22" s="1" t="s">
        <v>11</v>
      </c>
      <c r="C22" s="1" t="s">
        <v>14</v>
      </c>
      <c r="D22" s="1" t="s">
        <v>16</v>
      </c>
      <c r="E22">
        <v>94</v>
      </c>
      <c r="F22">
        <v>94016182</v>
      </c>
      <c r="G22">
        <v>2241</v>
      </c>
      <c r="H22">
        <v>21453</v>
      </c>
      <c r="I22">
        <v>61470065</v>
      </c>
      <c r="J22">
        <v>58</v>
      </c>
      <c r="K22">
        <v>55</v>
      </c>
      <c r="N22" s="6">
        <v>2011</v>
      </c>
      <c r="O22" s="7">
        <f>_xlfn.MAXIFS(br_inep_ideb_brasil[ideb],br_inep_ideb_brasil[ano],N22)</f>
        <v>65</v>
      </c>
    </row>
    <row r="23" spans="1:16" x14ac:dyDescent="0.25">
      <c r="A23">
        <v>2007</v>
      </c>
      <c r="B23" s="1" t="s">
        <v>11</v>
      </c>
      <c r="C23" s="1" t="s">
        <v>14</v>
      </c>
      <c r="D23" s="1" t="s">
        <v>16</v>
      </c>
      <c r="E23">
        <v>858</v>
      </c>
      <c r="F23">
        <v>86409569</v>
      </c>
      <c r="G23">
        <v>19347</v>
      </c>
      <c r="H23">
        <v>17577</v>
      </c>
      <c r="I23">
        <v>48566446</v>
      </c>
      <c r="J23">
        <v>42</v>
      </c>
      <c r="K23">
        <v>39</v>
      </c>
      <c r="N23" s="6">
        <v>2013</v>
      </c>
      <c r="O23" s="7">
        <f>_xlfn.MAXIFS(br_inep_ideb_brasil[ideb],br_inep_ideb_brasil[ano],N23)</f>
        <v>67</v>
      </c>
    </row>
    <row r="24" spans="1:16" x14ac:dyDescent="0.25">
      <c r="A24">
        <v>2013</v>
      </c>
      <c r="B24" s="1" t="s">
        <v>11</v>
      </c>
      <c r="C24" s="1" t="s">
        <v>14</v>
      </c>
      <c r="D24" s="1" t="s">
        <v>16</v>
      </c>
      <c r="E24">
        <v>927</v>
      </c>
      <c r="F24">
        <v>92787218</v>
      </c>
      <c r="G24">
        <v>21121</v>
      </c>
      <c r="H24">
        <v>19591</v>
      </c>
      <c r="I24">
        <v>55618243</v>
      </c>
      <c r="J24">
        <v>52</v>
      </c>
      <c r="K24">
        <v>49</v>
      </c>
      <c r="N24" s="5">
        <v>2015</v>
      </c>
      <c r="O24" s="7">
        <f>_xlfn.MAXIFS(br_inep_ideb_brasil[ideb],br_inep_ideb_brasil[ano],N24)</f>
        <v>68</v>
      </c>
    </row>
    <row r="25" spans="1:16" x14ac:dyDescent="0.25">
      <c r="A25">
        <v>2021</v>
      </c>
      <c r="B25" s="1" t="s">
        <v>11</v>
      </c>
      <c r="C25" s="1" t="s">
        <v>14</v>
      </c>
      <c r="D25" s="1" t="s">
        <v>16</v>
      </c>
      <c r="E25">
        <v>976</v>
      </c>
      <c r="F25">
        <v>9765344825</v>
      </c>
      <c r="G25">
        <v>21685</v>
      </c>
      <c r="H25">
        <v>20801</v>
      </c>
      <c r="I25">
        <v>5889694908</v>
      </c>
      <c r="J25">
        <v>58</v>
      </c>
      <c r="N25" s="5">
        <v>2017</v>
      </c>
      <c r="O25" s="7">
        <f>_xlfn.MAXIFS(br_inep_ideb_brasil[ideb],br_inep_ideb_brasil[ano],N25)</f>
        <v>71</v>
      </c>
    </row>
    <row r="26" spans="1:16" x14ac:dyDescent="0.25">
      <c r="A26">
        <v>2019</v>
      </c>
      <c r="B26" s="1" t="s">
        <v>11</v>
      </c>
      <c r="C26" s="1" t="s">
        <v>14</v>
      </c>
      <c r="D26" s="1" t="s">
        <v>16</v>
      </c>
      <c r="E26">
        <v>951</v>
      </c>
      <c r="F26">
        <v>95172346</v>
      </c>
      <c r="G26">
        <v>22788</v>
      </c>
      <c r="H26">
        <v>21463</v>
      </c>
      <c r="I26">
        <v>62210512</v>
      </c>
      <c r="J26">
        <v>59</v>
      </c>
      <c r="K26">
        <v>57</v>
      </c>
      <c r="N26" s="6">
        <v>2019</v>
      </c>
      <c r="O26" s="7">
        <f>_xlfn.MAXIFS(br_inep_ideb_brasil[ideb],br_inep_ideb_brasil[ano],N26)</f>
        <v>71</v>
      </c>
    </row>
    <row r="27" spans="1:16" x14ac:dyDescent="0.25">
      <c r="A27">
        <v>2011</v>
      </c>
      <c r="B27" s="1" t="s">
        <v>11</v>
      </c>
      <c r="C27" s="1" t="s">
        <v>14</v>
      </c>
      <c r="D27" s="1" t="s">
        <v>16</v>
      </c>
      <c r="E27">
        <v>912</v>
      </c>
      <c r="F27">
        <v>91280907</v>
      </c>
      <c r="G27">
        <v>20963</v>
      </c>
      <c r="H27">
        <v>19058</v>
      </c>
      <c r="I27">
        <v>54346795</v>
      </c>
      <c r="J27">
        <v>5</v>
      </c>
      <c r="K27">
        <v>46</v>
      </c>
      <c r="N27" s="5">
        <v>2021</v>
      </c>
      <c r="O27" s="7">
        <f>_xlfn.MAXIFS(br_inep_ideb_brasil[ideb],br_inep_ideb_brasil[ano],N27)</f>
        <v>63</v>
      </c>
    </row>
    <row r="28" spans="1:16" x14ac:dyDescent="0.25">
      <c r="A28">
        <v>2005</v>
      </c>
      <c r="B28" s="1" t="s">
        <v>11</v>
      </c>
      <c r="C28" s="1" t="s">
        <v>14</v>
      </c>
      <c r="D28" s="1" t="s">
        <v>16</v>
      </c>
      <c r="E28">
        <v>816</v>
      </c>
      <c r="F28">
        <v>82790065</v>
      </c>
      <c r="G28">
        <v>18238</v>
      </c>
      <c r="H28">
        <v>1723</v>
      </c>
      <c r="I28">
        <v>45774961</v>
      </c>
      <c r="J28">
        <v>38</v>
      </c>
    </row>
    <row r="29" spans="1:16" x14ac:dyDescent="0.25">
      <c r="A29">
        <v>2021</v>
      </c>
      <c r="B29" s="1" t="s">
        <v>17</v>
      </c>
      <c r="C29" s="1" t="s">
        <v>12</v>
      </c>
      <c r="D29" s="1" t="s">
        <v>13</v>
      </c>
      <c r="E29">
        <v>985</v>
      </c>
      <c r="F29">
        <v>941911595</v>
      </c>
      <c r="G29">
        <v>32342</v>
      </c>
      <c r="H29">
        <v>31502</v>
      </c>
      <c r="I29">
        <v>59477982238</v>
      </c>
      <c r="J29">
        <v>56</v>
      </c>
      <c r="N29" s="11" t="s">
        <v>27</v>
      </c>
    </row>
    <row r="30" spans="1:16" x14ac:dyDescent="0.25">
      <c r="A30">
        <v>2009</v>
      </c>
      <c r="B30" s="1" t="s">
        <v>17</v>
      </c>
      <c r="C30" s="1" t="s">
        <v>12</v>
      </c>
      <c r="D30" s="1" t="s">
        <v>13</v>
      </c>
      <c r="E30">
        <v>933</v>
      </c>
      <c r="F30">
        <v>93223619</v>
      </c>
      <c r="G30">
        <v>32929</v>
      </c>
      <c r="H30">
        <v>31016</v>
      </c>
      <c r="I30">
        <v>59574876</v>
      </c>
      <c r="J30">
        <v>56</v>
      </c>
      <c r="K30">
        <v>57</v>
      </c>
      <c r="N30" s="10" t="s">
        <v>23</v>
      </c>
      <c r="O30" s="10" t="s">
        <v>28</v>
      </c>
      <c r="P30" s="10" t="s">
        <v>29</v>
      </c>
    </row>
    <row r="31" spans="1:16" x14ac:dyDescent="0.25">
      <c r="A31">
        <v>2005</v>
      </c>
      <c r="B31" s="1" t="s">
        <v>17</v>
      </c>
      <c r="C31" s="1" t="s">
        <v>12</v>
      </c>
      <c r="D31" s="1" t="s">
        <v>13</v>
      </c>
      <c r="E31">
        <v>927</v>
      </c>
      <c r="F31">
        <v>93306619</v>
      </c>
      <c r="G31">
        <v>3333</v>
      </c>
      <c r="H31">
        <v>30688</v>
      </c>
      <c r="I31">
        <v>59648423</v>
      </c>
      <c r="J31">
        <v>56</v>
      </c>
      <c r="N31" s="11">
        <v>2005</v>
      </c>
      <c r="O31" s="10">
        <f>_xlfn.MAXIFS(br_inep_ideb_brasil[ideb],br_inep_ideb_brasil[ano],N31)</f>
        <v>59</v>
      </c>
      <c r="P31" s="10">
        <f>_xlfn.MAXIFS(br_inep_ideb_brasil[projecao],br_inep_ideb_brasil[ano],N31)</f>
        <v>0</v>
      </c>
    </row>
    <row r="32" spans="1:16" x14ac:dyDescent="0.25">
      <c r="A32">
        <v>2015</v>
      </c>
      <c r="B32" s="1" t="s">
        <v>17</v>
      </c>
      <c r="C32" s="1" t="s">
        <v>12</v>
      </c>
      <c r="D32" s="1" t="s">
        <v>13</v>
      </c>
      <c r="E32">
        <v>945</v>
      </c>
      <c r="F32">
        <v>94761264</v>
      </c>
      <c r="G32">
        <v>31002</v>
      </c>
      <c r="H32">
        <v>30704</v>
      </c>
      <c r="I32">
        <v>56404252</v>
      </c>
      <c r="J32">
        <v>53</v>
      </c>
      <c r="K32">
        <v>63</v>
      </c>
      <c r="N32" s="10">
        <v>2007</v>
      </c>
      <c r="O32" s="10">
        <f>_xlfn.MAXIFS(br_inep_ideb_brasil[ideb],br_inep_ideb_brasil[ano],N32)</f>
        <v>58</v>
      </c>
      <c r="P32" s="10">
        <f>_xlfn.MAXIFS(br_inep_ideb_brasil[projecao],br_inep_ideb_brasil[ano],N32)</f>
        <v>58</v>
      </c>
    </row>
    <row r="33" spans="1:16" x14ac:dyDescent="0.25">
      <c r="A33">
        <v>2017</v>
      </c>
      <c r="B33" s="1" t="s">
        <v>17</v>
      </c>
      <c r="C33" s="1" t="s">
        <v>12</v>
      </c>
      <c r="D33" s="1" t="s">
        <v>13</v>
      </c>
      <c r="E33">
        <v>957</v>
      </c>
      <c r="F33">
        <v>95509303</v>
      </c>
      <c r="G33">
        <v>32966</v>
      </c>
      <c r="H33">
        <v>31488</v>
      </c>
      <c r="I33">
        <v>60333428</v>
      </c>
      <c r="J33">
        <v>58</v>
      </c>
      <c r="K33">
        <v>67</v>
      </c>
      <c r="N33" s="11">
        <v>2009</v>
      </c>
      <c r="O33" s="10">
        <f>_xlfn.MAXIFS(br_inep_ideb_brasil[ideb],br_inep_ideb_brasil[ano],N33)</f>
        <v>64</v>
      </c>
      <c r="P33" s="10">
        <f>_xlfn.MAXIFS(br_inep_ideb_brasil[projecao],br_inep_ideb_brasil[ano],N33)</f>
        <v>63</v>
      </c>
    </row>
    <row r="34" spans="1:16" x14ac:dyDescent="0.25">
      <c r="A34">
        <v>2007</v>
      </c>
      <c r="B34" s="1" t="s">
        <v>17</v>
      </c>
      <c r="C34" s="1" t="s">
        <v>12</v>
      </c>
      <c r="D34" s="1" t="s">
        <v>13</v>
      </c>
      <c r="E34">
        <v>938</v>
      </c>
      <c r="F34">
        <v>94451666</v>
      </c>
      <c r="G34">
        <v>32954</v>
      </c>
      <c r="H34">
        <v>30632</v>
      </c>
      <c r="I34">
        <v>59036541</v>
      </c>
      <c r="J34">
        <v>56</v>
      </c>
      <c r="K34">
        <v>56</v>
      </c>
      <c r="N34" s="10">
        <v>2011</v>
      </c>
      <c r="O34" s="10">
        <f>_xlfn.MAXIFS(br_inep_ideb_brasil[ideb],br_inep_ideb_brasil[ano],N34)</f>
        <v>65</v>
      </c>
      <c r="P34" s="10">
        <f>_xlfn.MAXIFS(br_inep_ideb_brasil[projecao],br_inep_ideb_brasil[ano],N34)</f>
        <v>66</v>
      </c>
    </row>
    <row r="35" spans="1:16" x14ac:dyDescent="0.25">
      <c r="A35">
        <v>2013</v>
      </c>
      <c r="B35" s="1" t="s">
        <v>17</v>
      </c>
      <c r="C35" s="1" t="s">
        <v>12</v>
      </c>
      <c r="D35" s="1" t="s">
        <v>13</v>
      </c>
      <c r="E35">
        <v>938</v>
      </c>
      <c r="F35">
        <v>92813331</v>
      </c>
      <c r="G35">
        <v>32158</v>
      </c>
      <c r="H35">
        <v>30619</v>
      </c>
      <c r="I35">
        <v>57899103</v>
      </c>
      <c r="J35">
        <v>54</v>
      </c>
      <c r="K35">
        <v>6</v>
      </c>
      <c r="N35" s="10">
        <v>2013</v>
      </c>
      <c r="O35" s="10">
        <f>_xlfn.MAXIFS(br_inep_ideb_brasil[ideb],br_inep_ideb_brasil[ano],N35)</f>
        <v>67</v>
      </c>
      <c r="P35" s="10">
        <f>_xlfn.MAXIFS(br_inep_ideb_brasil[projecao],br_inep_ideb_brasil[ano],N35)</f>
        <v>68</v>
      </c>
    </row>
    <row r="36" spans="1:16" x14ac:dyDescent="0.25">
      <c r="A36">
        <v>2019</v>
      </c>
      <c r="B36" s="1" t="s">
        <v>17</v>
      </c>
      <c r="C36" s="1" t="s">
        <v>12</v>
      </c>
      <c r="D36" s="1" t="s">
        <v>13</v>
      </c>
      <c r="E36">
        <v>964</v>
      </c>
      <c r="F36">
        <v>96670187</v>
      </c>
      <c r="G36">
        <v>33472</v>
      </c>
      <c r="H36">
        <v>3221</v>
      </c>
      <c r="I36">
        <v>62126436</v>
      </c>
      <c r="J36">
        <v>6</v>
      </c>
      <c r="K36">
        <v>68</v>
      </c>
      <c r="N36" s="11">
        <v>2015</v>
      </c>
      <c r="O36" s="10">
        <f>_xlfn.MAXIFS(br_inep_ideb_brasil[ideb],br_inep_ideb_brasil[ano],N36)</f>
        <v>68</v>
      </c>
      <c r="P36" s="10">
        <f>_xlfn.MAXIFS(br_inep_ideb_brasil[projecao],br_inep_ideb_brasil[ano],N36)</f>
        <v>68</v>
      </c>
    </row>
    <row r="37" spans="1:16" x14ac:dyDescent="0.25">
      <c r="A37">
        <v>2011</v>
      </c>
      <c r="B37" s="1" t="s">
        <v>17</v>
      </c>
      <c r="C37" s="1" t="s">
        <v>12</v>
      </c>
      <c r="D37" s="1" t="s">
        <v>13</v>
      </c>
      <c r="E37">
        <v>934</v>
      </c>
      <c r="F37">
        <v>93998158</v>
      </c>
      <c r="G37">
        <v>33289</v>
      </c>
      <c r="H37">
        <v>31275</v>
      </c>
      <c r="I37">
        <v>60468216</v>
      </c>
      <c r="J37">
        <v>57</v>
      </c>
      <c r="K37">
        <v>58</v>
      </c>
      <c r="N37" s="11">
        <v>2017</v>
      </c>
      <c r="O37" s="10">
        <f>_xlfn.MAXIFS(br_inep_ideb_brasil[ideb],br_inep_ideb_brasil[ano],N37)</f>
        <v>71</v>
      </c>
      <c r="P37" s="10">
        <f>_xlfn.MAXIFS(br_inep_ideb_brasil[projecao],br_inep_ideb_brasil[ano],N37)</f>
        <v>72</v>
      </c>
    </row>
    <row r="38" spans="1:16" x14ac:dyDescent="0.25">
      <c r="A38">
        <v>2019</v>
      </c>
      <c r="B38" s="1" t="s">
        <v>17</v>
      </c>
      <c r="C38" s="1" t="s">
        <v>14</v>
      </c>
      <c r="D38" s="1" t="s">
        <v>15</v>
      </c>
      <c r="E38">
        <v>971</v>
      </c>
      <c r="F38">
        <v>97149771</v>
      </c>
      <c r="G38">
        <v>30291</v>
      </c>
      <c r="H38">
        <v>29364</v>
      </c>
      <c r="I38">
        <v>66093335</v>
      </c>
      <c r="J38">
        <v>64</v>
      </c>
      <c r="K38">
        <v>71</v>
      </c>
      <c r="N38" s="10">
        <v>2019</v>
      </c>
      <c r="O38" s="10">
        <f>_xlfn.MAXIFS(br_inep_ideb_brasil[ideb],br_inep_ideb_brasil[ano],N38)</f>
        <v>71</v>
      </c>
      <c r="P38" s="10">
        <f>_xlfn.MAXIFS(br_inep_ideb_brasil[projecao],br_inep_ideb_brasil[ano],N38)</f>
        <v>74</v>
      </c>
    </row>
    <row r="39" spans="1:16" x14ac:dyDescent="0.25">
      <c r="A39">
        <v>2015</v>
      </c>
      <c r="B39" s="1" t="s">
        <v>17</v>
      </c>
      <c r="C39" s="1" t="s">
        <v>14</v>
      </c>
      <c r="D39" s="1" t="s">
        <v>15</v>
      </c>
      <c r="E39">
        <v>953</v>
      </c>
      <c r="F39">
        <v>95324093</v>
      </c>
      <c r="G39">
        <v>29532</v>
      </c>
      <c r="H39">
        <v>28592</v>
      </c>
      <c r="I39">
        <v>63540001</v>
      </c>
      <c r="J39">
        <v>61</v>
      </c>
      <c r="K39">
        <v>68</v>
      </c>
      <c r="N39" s="11">
        <v>2021</v>
      </c>
      <c r="O39" s="10">
        <f>_xlfn.MAXIFS(br_inep_ideb_brasil[ideb],br_inep_ideb_brasil[ano],N39)</f>
        <v>63</v>
      </c>
      <c r="P39" s="10">
        <f>_xlfn.MAXIFS(br_inep_ideb_brasil[projecao],br_inep_ideb_brasil[ano],N39)</f>
        <v>0</v>
      </c>
    </row>
    <row r="40" spans="1:16" x14ac:dyDescent="0.25">
      <c r="A40">
        <v>2011</v>
      </c>
      <c r="B40" s="1" t="s">
        <v>17</v>
      </c>
      <c r="C40" s="1" t="s">
        <v>14</v>
      </c>
      <c r="D40" s="1" t="s">
        <v>15</v>
      </c>
      <c r="E40">
        <v>945</v>
      </c>
      <c r="F40">
        <v>94449234</v>
      </c>
      <c r="G40">
        <v>29842</v>
      </c>
      <c r="H40">
        <v>28225</v>
      </c>
      <c r="I40">
        <v>63445001</v>
      </c>
      <c r="J40">
        <v>6</v>
      </c>
      <c r="K40">
        <v>62</v>
      </c>
    </row>
    <row r="41" spans="1:16" x14ac:dyDescent="0.25">
      <c r="A41">
        <v>2009</v>
      </c>
      <c r="B41" s="1" t="s">
        <v>17</v>
      </c>
      <c r="C41" s="1" t="s">
        <v>14</v>
      </c>
      <c r="D41" s="1" t="s">
        <v>15</v>
      </c>
      <c r="E41">
        <v>946</v>
      </c>
      <c r="F41">
        <v>94573557</v>
      </c>
      <c r="G41">
        <v>29389</v>
      </c>
      <c r="H41">
        <v>27855</v>
      </c>
      <c r="I41">
        <v>62075</v>
      </c>
      <c r="J41">
        <v>59</v>
      </c>
      <c r="K41">
        <v>6</v>
      </c>
      <c r="N41" s="14" t="s">
        <v>30</v>
      </c>
    </row>
    <row r="42" spans="1:16" x14ac:dyDescent="0.25">
      <c r="A42">
        <v>2013</v>
      </c>
      <c r="B42" s="1" t="s">
        <v>17</v>
      </c>
      <c r="C42" s="1" t="s">
        <v>14</v>
      </c>
      <c r="D42" s="1" t="s">
        <v>15</v>
      </c>
      <c r="E42">
        <v>946</v>
      </c>
      <c r="F42">
        <v>94623923</v>
      </c>
      <c r="G42">
        <v>29391</v>
      </c>
      <c r="H42">
        <v>28091</v>
      </c>
      <c r="I42">
        <v>62470002</v>
      </c>
      <c r="J42">
        <v>59</v>
      </c>
      <c r="K42">
        <v>65</v>
      </c>
      <c r="N42" s="14" t="s">
        <v>23</v>
      </c>
      <c r="O42" s="14" t="s">
        <v>26</v>
      </c>
    </row>
    <row r="43" spans="1:16" x14ac:dyDescent="0.25">
      <c r="A43">
        <v>2021</v>
      </c>
      <c r="B43" s="1" t="s">
        <v>17</v>
      </c>
      <c r="C43" s="1" t="s">
        <v>14</v>
      </c>
      <c r="D43" s="1" t="s">
        <v>15</v>
      </c>
      <c r="E43">
        <v>986</v>
      </c>
      <c r="F43">
        <v>9862482895</v>
      </c>
      <c r="G43">
        <v>29252</v>
      </c>
      <c r="H43">
        <v>28882</v>
      </c>
      <c r="I43">
        <v>63556666667</v>
      </c>
      <c r="J43">
        <v>63</v>
      </c>
      <c r="N43" s="12">
        <v>2005</v>
      </c>
      <c r="O43" s="14">
        <f>SUMIF(br_inep_ideb_brasil[ano],N43,br_inep_ideb_brasil[nota_saeb_matematica])</f>
        <v>275827</v>
      </c>
    </row>
    <row r="44" spans="1:16" x14ac:dyDescent="0.25">
      <c r="A44">
        <v>2007</v>
      </c>
      <c r="B44" s="1" t="s">
        <v>17</v>
      </c>
      <c r="C44" s="1" t="s">
        <v>14</v>
      </c>
      <c r="D44" s="1" t="s">
        <v>15</v>
      </c>
      <c r="E44">
        <v>951</v>
      </c>
      <c r="F44">
        <v>95048928</v>
      </c>
      <c r="G44">
        <v>29427</v>
      </c>
      <c r="H44">
        <v>27386</v>
      </c>
      <c r="I44">
        <v>61358333</v>
      </c>
      <c r="J44">
        <v>58</v>
      </c>
      <c r="K44">
        <v>58</v>
      </c>
      <c r="N44" s="13">
        <v>2007</v>
      </c>
      <c r="O44" s="14">
        <f>SUMIF(br_inep_ideb_brasil[ano],N44,br_inep_ideb_brasil[nota_saeb_matematica])</f>
        <v>338369</v>
      </c>
    </row>
    <row r="45" spans="1:16" x14ac:dyDescent="0.25">
      <c r="A45">
        <v>2017</v>
      </c>
      <c r="B45" s="1" t="s">
        <v>17</v>
      </c>
      <c r="C45" s="1" t="s">
        <v>14</v>
      </c>
      <c r="D45" s="1" t="s">
        <v>15</v>
      </c>
      <c r="E45">
        <v>965</v>
      </c>
      <c r="F45">
        <v>96499377</v>
      </c>
      <c r="G45">
        <v>30267</v>
      </c>
      <c r="H45">
        <v>29395</v>
      </c>
      <c r="I45">
        <v>66106668</v>
      </c>
      <c r="J45">
        <v>64</v>
      </c>
      <c r="K45">
        <v>7</v>
      </c>
      <c r="N45" s="12">
        <v>2009</v>
      </c>
      <c r="O45" s="14">
        <f>SUMIF(br_inep_ideb_brasil[ano],N45,br_inep_ideb_brasil[nota_saeb_matematica])</f>
        <v>327101</v>
      </c>
    </row>
    <row r="46" spans="1:16" x14ac:dyDescent="0.25">
      <c r="A46">
        <v>2005</v>
      </c>
      <c r="B46" s="1" t="s">
        <v>17</v>
      </c>
      <c r="C46" s="1" t="s">
        <v>14</v>
      </c>
      <c r="D46" s="1" t="s">
        <v>15</v>
      </c>
      <c r="E46">
        <v>945</v>
      </c>
      <c r="F46">
        <v>94499314</v>
      </c>
      <c r="G46">
        <v>29354</v>
      </c>
      <c r="H46">
        <v>2755</v>
      </c>
      <c r="I46">
        <v>6150795</v>
      </c>
      <c r="J46">
        <v>58</v>
      </c>
      <c r="N46" s="13">
        <v>2011</v>
      </c>
      <c r="O46" s="14">
        <f>SUMIF(br_inep_ideb_brasil[ano],N46,br_inep_ideb_brasil[nota_saeb_matematica])</f>
        <v>327840</v>
      </c>
    </row>
    <row r="47" spans="1:16" x14ac:dyDescent="0.25">
      <c r="A47">
        <v>2005</v>
      </c>
      <c r="B47" s="1" t="s">
        <v>17</v>
      </c>
      <c r="C47" s="1" t="s">
        <v>14</v>
      </c>
      <c r="D47" s="1" t="s">
        <v>16</v>
      </c>
      <c r="E47">
        <v>971</v>
      </c>
      <c r="F47">
        <v>96771181</v>
      </c>
      <c r="G47">
        <v>22613</v>
      </c>
      <c r="H47">
        <v>21141</v>
      </c>
      <c r="I47">
        <v>61236134</v>
      </c>
      <c r="J47">
        <v>59</v>
      </c>
      <c r="N47" s="13">
        <v>2013</v>
      </c>
      <c r="O47" s="14">
        <f>SUMIF(br_inep_ideb_brasil[ano],N47,br_inep_ideb_brasil[nota_saeb_matematica])</f>
        <v>347185</v>
      </c>
    </row>
    <row r="48" spans="1:16" x14ac:dyDescent="0.25">
      <c r="A48">
        <v>2017</v>
      </c>
      <c r="B48" s="1" t="s">
        <v>17</v>
      </c>
      <c r="C48" s="1" t="s">
        <v>14</v>
      </c>
      <c r="D48" s="1" t="s">
        <v>16</v>
      </c>
      <c r="E48">
        <v>986</v>
      </c>
      <c r="F48">
        <v>98539811</v>
      </c>
      <c r="G48">
        <v>25182</v>
      </c>
      <c r="H48">
        <v>24161</v>
      </c>
      <c r="I48">
        <v>71692595</v>
      </c>
      <c r="J48">
        <v>71</v>
      </c>
      <c r="K48">
        <v>72</v>
      </c>
      <c r="N48" s="12">
        <v>2015</v>
      </c>
      <c r="O48" s="14">
        <f>SUMIF(br_inep_ideb_brasil[ano],N48,br_inep_ideb_brasil[nota_saeb_matematica])</f>
        <v>287857</v>
      </c>
    </row>
    <row r="49" spans="1:15" x14ac:dyDescent="0.25">
      <c r="A49">
        <v>2009</v>
      </c>
      <c r="B49" s="1" t="s">
        <v>17</v>
      </c>
      <c r="C49" s="1" t="s">
        <v>14</v>
      </c>
      <c r="D49" s="1" t="s">
        <v>16</v>
      </c>
      <c r="E49">
        <v>976</v>
      </c>
      <c r="F49">
        <v>97619575</v>
      </c>
      <c r="G49">
        <v>24074</v>
      </c>
      <c r="H49">
        <v>22021</v>
      </c>
      <c r="I49">
        <v>65680919</v>
      </c>
      <c r="J49">
        <v>64</v>
      </c>
      <c r="K49">
        <v>63</v>
      </c>
      <c r="N49" s="12">
        <v>2017</v>
      </c>
      <c r="O49" s="14">
        <f>SUMIF(br_inep_ideb_brasil[ano],N49,br_inep_ideb_brasil[nota_saeb_matematica])</f>
        <v>337966</v>
      </c>
    </row>
    <row r="50" spans="1:15" x14ac:dyDescent="0.25">
      <c r="A50">
        <v>2021</v>
      </c>
      <c r="B50" s="1" t="s">
        <v>17</v>
      </c>
      <c r="C50" s="1" t="s">
        <v>14</v>
      </c>
      <c r="D50" s="1" t="s">
        <v>16</v>
      </c>
      <c r="E50">
        <v>991</v>
      </c>
      <c r="F50">
        <v>9909987879</v>
      </c>
      <c r="G50">
        <v>25006</v>
      </c>
      <c r="H50">
        <v>24015</v>
      </c>
      <c r="I50">
        <v>71088906838</v>
      </c>
      <c r="J50">
        <v>7</v>
      </c>
      <c r="N50" s="13">
        <v>2019</v>
      </c>
      <c r="O50" s="14">
        <f>SUMIF(br_inep_ideb_brasil[ano],N50,br_inep_ideb_brasil[nota_saeb_matematica])</f>
        <v>340648</v>
      </c>
    </row>
    <row r="51" spans="1:15" x14ac:dyDescent="0.25">
      <c r="A51">
        <v>2011</v>
      </c>
      <c r="B51" s="1" t="s">
        <v>17</v>
      </c>
      <c r="C51" s="1" t="s">
        <v>14</v>
      </c>
      <c r="D51" s="1" t="s">
        <v>16</v>
      </c>
      <c r="E51">
        <v>977</v>
      </c>
      <c r="F51">
        <v>97719741</v>
      </c>
      <c r="G51">
        <v>2428</v>
      </c>
      <c r="H51">
        <v>22269</v>
      </c>
      <c r="I51">
        <v>66529384</v>
      </c>
      <c r="J51">
        <v>65</v>
      </c>
      <c r="K51">
        <v>66</v>
      </c>
      <c r="N51" s="12">
        <v>2021</v>
      </c>
      <c r="O51" s="14">
        <f>SUMIF(br_inep_ideb_brasil[ano],N51,br_inep_ideb_brasil[nota_saeb_matematica])</f>
        <v>326494</v>
      </c>
    </row>
    <row r="52" spans="1:15" x14ac:dyDescent="0.25">
      <c r="A52">
        <v>2013</v>
      </c>
      <c r="B52" s="1" t="s">
        <v>17</v>
      </c>
      <c r="C52" s="1" t="s">
        <v>14</v>
      </c>
      <c r="D52" s="1" t="s">
        <v>16</v>
      </c>
      <c r="E52">
        <v>978</v>
      </c>
      <c r="F52">
        <v>97839648</v>
      </c>
      <c r="G52">
        <v>24447</v>
      </c>
      <c r="H52">
        <v>22955</v>
      </c>
      <c r="I52">
        <v>68096342</v>
      </c>
      <c r="J52">
        <v>67</v>
      </c>
      <c r="K52">
        <v>68</v>
      </c>
    </row>
    <row r="53" spans="1:15" x14ac:dyDescent="0.25">
      <c r="A53">
        <v>2007</v>
      </c>
      <c r="B53" s="1" t="s">
        <v>17</v>
      </c>
      <c r="C53" s="1" t="s">
        <v>14</v>
      </c>
      <c r="D53" s="1" t="s">
        <v>16</v>
      </c>
      <c r="E53">
        <v>974</v>
      </c>
      <c r="F53">
        <v>97679126</v>
      </c>
      <c r="G53">
        <v>22772</v>
      </c>
      <c r="H53">
        <v>21017</v>
      </c>
      <c r="I53">
        <v>61370554</v>
      </c>
      <c r="J53">
        <v>6</v>
      </c>
      <c r="K53">
        <v>6</v>
      </c>
    </row>
    <row r="54" spans="1:15" x14ac:dyDescent="0.25">
      <c r="A54">
        <v>2015</v>
      </c>
      <c r="B54" s="1" t="s">
        <v>17</v>
      </c>
      <c r="C54" s="1" t="s">
        <v>14</v>
      </c>
      <c r="D54" s="1" t="s">
        <v>16</v>
      </c>
      <c r="E54">
        <v>981</v>
      </c>
      <c r="F54">
        <v>98099756</v>
      </c>
      <c r="G54">
        <v>24355</v>
      </c>
      <c r="H54">
        <v>23455</v>
      </c>
      <c r="I54">
        <v>68830085</v>
      </c>
      <c r="J54">
        <v>68</v>
      </c>
      <c r="K54">
        <v>7</v>
      </c>
    </row>
    <row r="55" spans="1:15" x14ac:dyDescent="0.25">
      <c r="A55">
        <v>2019</v>
      </c>
      <c r="B55" s="1" t="s">
        <v>17</v>
      </c>
      <c r="C55" s="1" t="s">
        <v>14</v>
      </c>
      <c r="D55" s="1" t="s">
        <v>16</v>
      </c>
      <c r="E55">
        <v>988</v>
      </c>
      <c r="F55">
        <v>98839897</v>
      </c>
      <c r="G55">
        <v>25347</v>
      </c>
      <c r="H55">
        <v>24071</v>
      </c>
      <c r="I55">
        <v>71842332</v>
      </c>
      <c r="J55">
        <v>71</v>
      </c>
      <c r="K55">
        <v>74</v>
      </c>
    </row>
    <row r="56" spans="1:15" x14ac:dyDescent="0.25">
      <c r="A56">
        <v>2005</v>
      </c>
      <c r="B56" s="1" t="s">
        <v>18</v>
      </c>
      <c r="C56" s="1" t="s">
        <v>12</v>
      </c>
      <c r="D56" s="1" t="s">
        <v>13</v>
      </c>
      <c r="E56">
        <v>706</v>
      </c>
      <c r="F56">
        <v>75061554</v>
      </c>
      <c r="G56">
        <v>2608</v>
      </c>
      <c r="H56">
        <v>24927</v>
      </c>
      <c r="I56">
        <v>40841885</v>
      </c>
      <c r="J56">
        <v>31</v>
      </c>
    </row>
    <row r="57" spans="1:15" x14ac:dyDescent="0.25">
      <c r="A57">
        <v>2017</v>
      </c>
      <c r="B57" s="1" t="s">
        <v>18</v>
      </c>
      <c r="C57" s="1" t="s">
        <v>12</v>
      </c>
      <c r="D57" s="1" t="s">
        <v>13</v>
      </c>
      <c r="E57">
        <v>814</v>
      </c>
      <c r="F57">
        <v>82526267</v>
      </c>
      <c r="G57">
        <v>26032</v>
      </c>
      <c r="H57">
        <v>26042</v>
      </c>
      <c r="I57">
        <v>42444873</v>
      </c>
      <c r="J57">
        <v>35</v>
      </c>
      <c r="K57">
        <v>44</v>
      </c>
    </row>
    <row r="58" spans="1:15" x14ac:dyDescent="0.25">
      <c r="A58">
        <v>2021</v>
      </c>
      <c r="B58" s="1" t="s">
        <v>18</v>
      </c>
      <c r="C58" s="1" t="s">
        <v>12</v>
      </c>
      <c r="D58" s="1" t="s">
        <v>13</v>
      </c>
      <c r="E58">
        <v>898</v>
      </c>
      <c r="F58">
        <v>893797578</v>
      </c>
      <c r="G58">
        <v>26271</v>
      </c>
      <c r="H58">
        <v>26979</v>
      </c>
      <c r="I58">
        <v>44180338761</v>
      </c>
      <c r="J58">
        <v>39</v>
      </c>
    </row>
    <row r="59" spans="1:15" x14ac:dyDescent="0.25">
      <c r="A59">
        <v>2009</v>
      </c>
      <c r="B59" s="1" t="s">
        <v>18</v>
      </c>
      <c r="C59" s="1" t="s">
        <v>12</v>
      </c>
      <c r="D59" s="1" t="s">
        <v>13</v>
      </c>
      <c r="E59">
        <v>737</v>
      </c>
      <c r="F59">
        <v>77792972</v>
      </c>
      <c r="G59">
        <v>26592</v>
      </c>
      <c r="H59">
        <v>26216</v>
      </c>
      <c r="I59">
        <v>43488965</v>
      </c>
      <c r="J59">
        <v>34</v>
      </c>
      <c r="K59">
        <v>32</v>
      </c>
    </row>
    <row r="60" spans="1:15" x14ac:dyDescent="0.25">
      <c r="A60">
        <v>2015</v>
      </c>
      <c r="B60" s="1" t="s">
        <v>18</v>
      </c>
      <c r="C60" s="1" t="s">
        <v>12</v>
      </c>
      <c r="D60" s="1" t="s">
        <v>13</v>
      </c>
      <c r="E60">
        <v>798</v>
      </c>
      <c r="F60">
        <v>81974769</v>
      </c>
      <c r="G60">
        <v>26004</v>
      </c>
      <c r="H60">
        <v>26088</v>
      </c>
      <c r="I60">
        <v>42471504</v>
      </c>
      <c r="J60">
        <v>35</v>
      </c>
      <c r="K60">
        <v>4</v>
      </c>
    </row>
    <row r="61" spans="1:15" x14ac:dyDescent="0.25">
      <c r="A61">
        <v>2011</v>
      </c>
      <c r="B61" s="1" t="s">
        <v>18</v>
      </c>
      <c r="C61" s="1" t="s">
        <v>12</v>
      </c>
      <c r="D61" s="1" t="s">
        <v>13</v>
      </c>
      <c r="E61">
        <v>752</v>
      </c>
      <c r="F61">
        <v>78483742</v>
      </c>
      <c r="G61">
        <v>26538</v>
      </c>
      <c r="H61">
        <v>26138</v>
      </c>
      <c r="I61">
        <v>43296356</v>
      </c>
      <c r="J61">
        <v>34</v>
      </c>
      <c r="K61">
        <v>34</v>
      </c>
    </row>
    <row r="62" spans="1:15" x14ac:dyDescent="0.25">
      <c r="A62">
        <v>2013</v>
      </c>
      <c r="B62" s="1" t="s">
        <v>18</v>
      </c>
      <c r="C62" s="1" t="s">
        <v>12</v>
      </c>
      <c r="D62" s="1" t="s">
        <v>13</v>
      </c>
      <c r="E62">
        <v>781</v>
      </c>
      <c r="F62">
        <v>80798024</v>
      </c>
      <c r="G62">
        <v>26105</v>
      </c>
      <c r="H62">
        <v>2566</v>
      </c>
      <c r="I62">
        <v>41975541</v>
      </c>
      <c r="J62">
        <v>34</v>
      </c>
      <c r="K62">
        <v>36</v>
      </c>
    </row>
    <row r="63" spans="1:15" x14ac:dyDescent="0.25">
      <c r="A63">
        <v>2007</v>
      </c>
      <c r="B63" s="1" t="s">
        <v>18</v>
      </c>
      <c r="C63" s="1" t="s">
        <v>12</v>
      </c>
      <c r="D63" s="1" t="s">
        <v>13</v>
      </c>
      <c r="E63">
        <v>718</v>
      </c>
      <c r="F63">
        <v>76064807</v>
      </c>
      <c r="G63">
        <v>26366</v>
      </c>
      <c r="H63">
        <v>25407</v>
      </c>
      <c r="I63">
        <v>41960473</v>
      </c>
      <c r="J63">
        <v>32</v>
      </c>
      <c r="K63">
        <v>31</v>
      </c>
    </row>
    <row r="64" spans="1:15" x14ac:dyDescent="0.25">
      <c r="A64">
        <v>2019</v>
      </c>
      <c r="B64" s="1" t="s">
        <v>18</v>
      </c>
      <c r="C64" s="1" t="s">
        <v>12</v>
      </c>
      <c r="D64" s="1" t="s">
        <v>13</v>
      </c>
      <c r="E64">
        <v>847</v>
      </c>
      <c r="F64">
        <v>85902554</v>
      </c>
      <c r="G64">
        <v>26902</v>
      </c>
      <c r="H64">
        <v>27232</v>
      </c>
      <c r="I64">
        <v>45448217</v>
      </c>
      <c r="J64">
        <v>39</v>
      </c>
      <c r="K64">
        <v>47</v>
      </c>
    </row>
    <row r="65" spans="1:11" x14ac:dyDescent="0.25">
      <c r="A65">
        <v>2021</v>
      </c>
      <c r="B65" s="1" t="s">
        <v>18</v>
      </c>
      <c r="C65" s="1" t="s">
        <v>14</v>
      </c>
      <c r="D65" s="1" t="s">
        <v>15</v>
      </c>
      <c r="E65">
        <v>952</v>
      </c>
      <c r="F65">
        <v>9522261129</v>
      </c>
      <c r="G65">
        <v>25204</v>
      </c>
      <c r="H65">
        <v>25488</v>
      </c>
      <c r="I65">
        <v>51153333333</v>
      </c>
      <c r="J65">
        <v>49</v>
      </c>
    </row>
    <row r="66" spans="1:11" x14ac:dyDescent="0.25">
      <c r="A66">
        <v>2013</v>
      </c>
      <c r="B66" s="1" t="s">
        <v>18</v>
      </c>
      <c r="C66" s="1" t="s">
        <v>14</v>
      </c>
      <c r="D66" s="1" t="s">
        <v>15</v>
      </c>
      <c r="E66">
        <v>837</v>
      </c>
      <c r="F66">
        <v>83804858</v>
      </c>
      <c r="G66">
        <v>24378</v>
      </c>
      <c r="H66">
        <v>23938</v>
      </c>
      <c r="I66">
        <v>47196665</v>
      </c>
      <c r="J66">
        <v>4</v>
      </c>
      <c r="K66">
        <v>41</v>
      </c>
    </row>
    <row r="67" spans="1:11" x14ac:dyDescent="0.25">
      <c r="A67">
        <v>2007</v>
      </c>
      <c r="B67" s="1" t="s">
        <v>18</v>
      </c>
      <c r="C67" s="1" t="s">
        <v>14</v>
      </c>
      <c r="D67" s="1" t="s">
        <v>15</v>
      </c>
      <c r="E67">
        <v>782</v>
      </c>
      <c r="F67">
        <v>78493315</v>
      </c>
      <c r="G67">
        <v>24055</v>
      </c>
      <c r="H67">
        <v>22892</v>
      </c>
      <c r="I67">
        <v>44914999</v>
      </c>
      <c r="J67">
        <v>35</v>
      </c>
      <c r="K67">
        <v>33</v>
      </c>
    </row>
    <row r="68" spans="1:11" x14ac:dyDescent="0.25">
      <c r="A68">
        <v>2017</v>
      </c>
      <c r="B68" s="1" t="s">
        <v>18</v>
      </c>
      <c r="C68" s="1" t="s">
        <v>14</v>
      </c>
      <c r="D68" s="1" t="s">
        <v>15</v>
      </c>
      <c r="E68">
        <v>855</v>
      </c>
      <c r="F68">
        <v>85661644</v>
      </c>
      <c r="G68">
        <v>25197</v>
      </c>
      <c r="H68">
        <v>25377</v>
      </c>
      <c r="I68">
        <v>50956669</v>
      </c>
      <c r="J68">
        <v>44</v>
      </c>
      <c r="K68">
        <v>47</v>
      </c>
    </row>
    <row r="69" spans="1:11" x14ac:dyDescent="0.25">
      <c r="A69">
        <v>2011</v>
      </c>
      <c r="B69" s="1" t="s">
        <v>18</v>
      </c>
      <c r="C69" s="1" t="s">
        <v>14</v>
      </c>
      <c r="D69" s="1" t="s">
        <v>15</v>
      </c>
      <c r="E69">
        <v>818</v>
      </c>
      <c r="F69">
        <v>81979972</v>
      </c>
      <c r="G69">
        <v>24483</v>
      </c>
      <c r="H69">
        <v>23877</v>
      </c>
      <c r="I69">
        <v>47268333</v>
      </c>
      <c r="J69">
        <v>39</v>
      </c>
      <c r="K69">
        <v>37</v>
      </c>
    </row>
    <row r="70" spans="1:11" x14ac:dyDescent="0.25">
      <c r="A70">
        <v>2019</v>
      </c>
      <c r="B70" s="1" t="s">
        <v>18</v>
      </c>
      <c r="C70" s="1" t="s">
        <v>14</v>
      </c>
      <c r="D70" s="1" t="s">
        <v>15</v>
      </c>
      <c r="E70">
        <v>886</v>
      </c>
      <c r="F70">
        <v>88778669</v>
      </c>
      <c r="G70">
        <v>25717</v>
      </c>
      <c r="H70">
        <v>25567</v>
      </c>
      <c r="I70">
        <v>52143335</v>
      </c>
      <c r="J70">
        <v>46</v>
      </c>
      <c r="K70">
        <v>5</v>
      </c>
    </row>
    <row r="71" spans="1:11" x14ac:dyDescent="0.25">
      <c r="A71">
        <v>2009</v>
      </c>
      <c r="B71" s="1" t="s">
        <v>18</v>
      </c>
      <c r="C71" s="1" t="s">
        <v>14</v>
      </c>
      <c r="D71" s="1" t="s">
        <v>15</v>
      </c>
      <c r="E71">
        <v>797</v>
      </c>
      <c r="F71">
        <v>79860902</v>
      </c>
      <c r="G71">
        <v>24177</v>
      </c>
      <c r="H71">
        <v>23867</v>
      </c>
      <c r="I71">
        <v>46743331</v>
      </c>
      <c r="J71">
        <v>37</v>
      </c>
      <c r="K71">
        <v>34</v>
      </c>
    </row>
    <row r="72" spans="1:11" x14ac:dyDescent="0.25">
      <c r="A72">
        <v>2005</v>
      </c>
      <c r="B72" s="1" t="s">
        <v>18</v>
      </c>
      <c r="C72" s="1" t="s">
        <v>14</v>
      </c>
      <c r="D72" s="1" t="s">
        <v>15</v>
      </c>
      <c r="E72">
        <v>75</v>
      </c>
      <c r="F72">
        <v>7531327</v>
      </c>
      <c r="G72">
        <v>23161</v>
      </c>
      <c r="H72">
        <v>22541</v>
      </c>
      <c r="I72">
        <v>42839651</v>
      </c>
      <c r="J72">
        <v>32</v>
      </c>
    </row>
    <row r="73" spans="1:11" x14ac:dyDescent="0.25">
      <c r="A73">
        <v>2015</v>
      </c>
      <c r="B73" s="1" t="s">
        <v>18</v>
      </c>
      <c r="C73" s="1" t="s">
        <v>14</v>
      </c>
      <c r="D73" s="1" t="s">
        <v>15</v>
      </c>
      <c r="E73">
        <v>841</v>
      </c>
      <c r="F73">
        <v>84192783</v>
      </c>
      <c r="G73">
        <v>25057</v>
      </c>
      <c r="H73">
        <v>24733</v>
      </c>
      <c r="I73">
        <v>49650002</v>
      </c>
      <c r="J73">
        <v>42</v>
      </c>
      <c r="K73">
        <v>45</v>
      </c>
    </row>
    <row r="74" spans="1:11" x14ac:dyDescent="0.25">
      <c r="A74">
        <v>2017</v>
      </c>
      <c r="B74" s="1" t="s">
        <v>18</v>
      </c>
      <c r="C74" s="1" t="s">
        <v>14</v>
      </c>
      <c r="D74" s="1" t="s">
        <v>16</v>
      </c>
      <c r="E74">
        <v>93</v>
      </c>
      <c r="F74">
        <v>93110186</v>
      </c>
      <c r="G74">
        <v>21858</v>
      </c>
      <c r="H74">
        <v>20916</v>
      </c>
      <c r="I74">
        <v>59438605</v>
      </c>
      <c r="J74">
        <v>55</v>
      </c>
      <c r="K74">
        <v>52</v>
      </c>
    </row>
    <row r="75" spans="1:11" x14ac:dyDescent="0.25">
      <c r="A75">
        <v>2009</v>
      </c>
      <c r="B75" s="1" t="s">
        <v>18</v>
      </c>
      <c r="C75" s="1" t="s">
        <v>14</v>
      </c>
      <c r="D75" s="1" t="s">
        <v>16</v>
      </c>
      <c r="E75">
        <v>873</v>
      </c>
      <c r="F75">
        <v>87621081</v>
      </c>
      <c r="G75">
        <v>19952</v>
      </c>
      <c r="H75">
        <v>17958</v>
      </c>
      <c r="I75">
        <v>50414095</v>
      </c>
      <c r="J75">
        <v>44</v>
      </c>
      <c r="K75">
        <v>4</v>
      </c>
    </row>
    <row r="76" spans="1:11" x14ac:dyDescent="0.25">
      <c r="A76">
        <v>2007</v>
      </c>
      <c r="B76" s="1" t="s">
        <v>18</v>
      </c>
      <c r="C76" s="1" t="s">
        <v>14</v>
      </c>
      <c r="D76" s="1" t="s">
        <v>16</v>
      </c>
      <c r="E76">
        <v>846</v>
      </c>
      <c r="F76">
        <v>85293877</v>
      </c>
      <c r="G76">
        <v>18913</v>
      </c>
      <c r="H76">
        <v>17139</v>
      </c>
      <c r="I76">
        <v>46942773</v>
      </c>
      <c r="J76">
        <v>4</v>
      </c>
      <c r="K76">
        <v>36</v>
      </c>
    </row>
    <row r="77" spans="1:11" x14ac:dyDescent="0.25">
      <c r="A77">
        <v>2011</v>
      </c>
      <c r="B77" s="1" t="s">
        <v>18</v>
      </c>
      <c r="C77" s="1" t="s">
        <v>14</v>
      </c>
      <c r="D77" s="1" t="s">
        <v>16</v>
      </c>
      <c r="E77">
        <v>902</v>
      </c>
      <c r="F77">
        <v>90286142</v>
      </c>
      <c r="G77">
        <v>20458</v>
      </c>
      <c r="H77">
        <v>18569</v>
      </c>
      <c r="I77">
        <v>52492361</v>
      </c>
      <c r="J77">
        <v>47</v>
      </c>
      <c r="K77">
        <v>44</v>
      </c>
    </row>
    <row r="78" spans="1:11" x14ac:dyDescent="0.25">
      <c r="A78">
        <v>2019</v>
      </c>
      <c r="B78" s="1" t="s">
        <v>18</v>
      </c>
      <c r="C78" s="1" t="s">
        <v>14</v>
      </c>
      <c r="D78" s="1" t="s">
        <v>16</v>
      </c>
      <c r="E78">
        <v>943</v>
      </c>
      <c r="F78">
        <v>94359839</v>
      </c>
      <c r="G78">
        <v>22241</v>
      </c>
      <c r="H78">
        <v>20905</v>
      </c>
      <c r="I78">
        <v>60150313</v>
      </c>
      <c r="J78">
        <v>57</v>
      </c>
      <c r="K78">
        <v>55</v>
      </c>
    </row>
    <row r="79" spans="1:11" x14ac:dyDescent="0.25">
      <c r="A79">
        <v>2013</v>
      </c>
      <c r="B79" s="1" t="s">
        <v>18</v>
      </c>
      <c r="C79" s="1" t="s">
        <v>14</v>
      </c>
      <c r="D79" s="1" t="s">
        <v>16</v>
      </c>
      <c r="E79">
        <v>918</v>
      </c>
      <c r="F79">
        <v>91841561</v>
      </c>
      <c r="G79">
        <v>20508</v>
      </c>
      <c r="H79">
        <v>18971</v>
      </c>
      <c r="I79">
        <v>53319159</v>
      </c>
      <c r="J79">
        <v>49</v>
      </c>
      <c r="K79">
        <v>47</v>
      </c>
    </row>
    <row r="80" spans="1:11" x14ac:dyDescent="0.25">
      <c r="A80">
        <v>2005</v>
      </c>
      <c r="B80" s="1" t="s">
        <v>18</v>
      </c>
      <c r="C80" s="1" t="s">
        <v>14</v>
      </c>
      <c r="D80" s="1" t="s">
        <v>16</v>
      </c>
      <c r="E80">
        <v>80</v>
      </c>
      <c r="F80">
        <v>8126955</v>
      </c>
      <c r="G80">
        <v>17708</v>
      </c>
      <c r="H80">
        <v>16758</v>
      </c>
      <c r="I80">
        <v>43903646</v>
      </c>
      <c r="J80">
        <v>36</v>
      </c>
    </row>
    <row r="81" spans="1:11" x14ac:dyDescent="0.25">
      <c r="A81">
        <v>2021</v>
      </c>
      <c r="B81" s="1" t="s">
        <v>18</v>
      </c>
      <c r="C81" s="1" t="s">
        <v>14</v>
      </c>
      <c r="D81" s="1" t="s">
        <v>16</v>
      </c>
      <c r="E81">
        <v>973</v>
      </c>
      <c r="F81">
        <v>9736988558</v>
      </c>
      <c r="G81">
        <v>21005</v>
      </c>
      <c r="H81">
        <v>20143</v>
      </c>
      <c r="I81">
        <v>56400718451</v>
      </c>
      <c r="J81">
        <v>55</v>
      </c>
    </row>
    <row r="82" spans="1:11" x14ac:dyDescent="0.25">
      <c r="A82">
        <v>2015</v>
      </c>
      <c r="B82" s="1" t="s">
        <v>18</v>
      </c>
      <c r="C82" s="1" t="s">
        <v>14</v>
      </c>
      <c r="D82" s="1" t="s">
        <v>16</v>
      </c>
      <c r="E82">
        <v>922</v>
      </c>
      <c r="F82">
        <v>92282218</v>
      </c>
      <c r="G82">
        <v>21455</v>
      </c>
      <c r="H82">
        <v>20228</v>
      </c>
      <c r="I82">
        <v>57416983</v>
      </c>
      <c r="J82">
        <v>53</v>
      </c>
      <c r="K82">
        <v>5</v>
      </c>
    </row>
    <row r="83" spans="1:11" x14ac:dyDescent="0.25">
      <c r="A83">
        <v>2007</v>
      </c>
      <c r="B83" s="1" t="s">
        <v>19</v>
      </c>
      <c r="C83" s="1" t="s">
        <v>12</v>
      </c>
      <c r="D83" s="1" t="s">
        <v>13</v>
      </c>
      <c r="E83">
        <v>716</v>
      </c>
      <c r="F83">
        <v>75774837</v>
      </c>
      <c r="G83">
        <v>26288</v>
      </c>
      <c r="H83">
        <v>25349</v>
      </c>
      <c r="I83">
        <v>41764097</v>
      </c>
      <c r="J83">
        <v>32</v>
      </c>
      <c r="K83">
        <v>31</v>
      </c>
    </row>
    <row r="84" spans="1:11" x14ac:dyDescent="0.25">
      <c r="A84">
        <v>2005</v>
      </c>
      <c r="B84" s="1" t="s">
        <v>19</v>
      </c>
      <c r="C84" s="1" t="s">
        <v>12</v>
      </c>
      <c r="D84" s="1" t="s">
        <v>13</v>
      </c>
      <c r="E84">
        <v>705</v>
      </c>
      <c r="F84">
        <v>74770844</v>
      </c>
      <c r="G84">
        <v>26002</v>
      </c>
      <c r="H84">
        <v>24869</v>
      </c>
      <c r="I84">
        <v>40645995</v>
      </c>
      <c r="J84">
        <v>3</v>
      </c>
    </row>
    <row r="85" spans="1:11" x14ac:dyDescent="0.25">
      <c r="A85">
        <v>2019</v>
      </c>
      <c r="B85" s="1" t="s">
        <v>19</v>
      </c>
      <c r="C85" s="1" t="s">
        <v>12</v>
      </c>
      <c r="D85" s="1" t="s">
        <v>13</v>
      </c>
      <c r="E85">
        <v>845</v>
      </c>
      <c r="F85">
        <v>85342127</v>
      </c>
      <c r="G85">
        <v>2686</v>
      </c>
      <c r="H85">
        <v>27201</v>
      </c>
      <c r="I85">
        <v>45342822</v>
      </c>
      <c r="J85">
        <v>39</v>
      </c>
      <c r="K85">
        <v>46</v>
      </c>
    </row>
    <row r="86" spans="1:11" x14ac:dyDescent="0.25">
      <c r="A86">
        <v>2017</v>
      </c>
      <c r="B86" s="1" t="s">
        <v>19</v>
      </c>
      <c r="C86" s="1" t="s">
        <v>12</v>
      </c>
      <c r="D86" s="1" t="s">
        <v>13</v>
      </c>
      <c r="E86">
        <v>812</v>
      </c>
      <c r="F86">
        <v>82060015</v>
      </c>
      <c r="G86">
        <v>25992</v>
      </c>
      <c r="H86">
        <v>26011</v>
      </c>
      <c r="I86">
        <v>42340879</v>
      </c>
      <c r="J86">
        <v>35</v>
      </c>
      <c r="K86">
        <v>44</v>
      </c>
    </row>
    <row r="87" spans="1:11" x14ac:dyDescent="0.25">
      <c r="A87">
        <v>2013</v>
      </c>
      <c r="B87" s="1" t="s">
        <v>19</v>
      </c>
      <c r="C87" s="1" t="s">
        <v>12</v>
      </c>
      <c r="D87" s="1" t="s">
        <v>13</v>
      </c>
      <c r="E87">
        <v>78</v>
      </c>
      <c r="F87">
        <v>80565822</v>
      </c>
      <c r="G87">
        <v>26064</v>
      </c>
      <c r="H87">
        <v>25632</v>
      </c>
      <c r="I87">
        <v>41876044</v>
      </c>
      <c r="J87">
        <v>34</v>
      </c>
      <c r="K87">
        <v>36</v>
      </c>
    </row>
    <row r="88" spans="1:11" x14ac:dyDescent="0.25">
      <c r="A88">
        <v>2011</v>
      </c>
      <c r="B88" s="1" t="s">
        <v>19</v>
      </c>
      <c r="C88" s="1" t="s">
        <v>12</v>
      </c>
      <c r="D88" s="1" t="s">
        <v>13</v>
      </c>
      <c r="E88">
        <v>75</v>
      </c>
      <c r="F88">
        <v>78303599</v>
      </c>
      <c r="G88">
        <v>26494</v>
      </c>
      <c r="H88">
        <v>26107</v>
      </c>
      <c r="I88">
        <v>43188152</v>
      </c>
      <c r="J88">
        <v>34</v>
      </c>
      <c r="K88">
        <v>33</v>
      </c>
    </row>
    <row r="89" spans="1:11" x14ac:dyDescent="0.25">
      <c r="A89">
        <v>2015</v>
      </c>
      <c r="B89" s="1" t="s">
        <v>19</v>
      </c>
      <c r="C89" s="1" t="s">
        <v>12</v>
      </c>
      <c r="D89" s="1" t="s">
        <v>13</v>
      </c>
      <c r="E89">
        <v>797</v>
      </c>
      <c r="F89">
        <v>81642801</v>
      </c>
      <c r="G89">
        <v>25969</v>
      </c>
      <c r="H89">
        <v>2606</v>
      </c>
      <c r="I89">
        <v>42380433</v>
      </c>
      <c r="J89">
        <v>35</v>
      </c>
      <c r="K89">
        <v>39</v>
      </c>
    </row>
    <row r="90" spans="1:11" x14ac:dyDescent="0.25">
      <c r="A90">
        <v>2009</v>
      </c>
      <c r="B90" s="1" t="s">
        <v>19</v>
      </c>
      <c r="C90" s="1" t="s">
        <v>12</v>
      </c>
      <c r="D90" s="1" t="s">
        <v>13</v>
      </c>
      <c r="E90">
        <v>735</v>
      </c>
      <c r="F90">
        <v>77534807</v>
      </c>
      <c r="G90">
        <v>26545</v>
      </c>
      <c r="H90">
        <v>26185</v>
      </c>
      <c r="I90">
        <v>43378043</v>
      </c>
      <c r="J90">
        <v>34</v>
      </c>
      <c r="K90">
        <v>32</v>
      </c>
    </row>
    <row r="91" spans="1:11" x14ac:dyDescent="0.25">
      <c r="A91">
        <v>2021</v>
      </c>
      <c r="B91" s="1" t="s">
        <v>19</v>
      </c>
      <c r="C91" s="1" t="s">
        <v>12</v>
      </c>
      <c r="D91" s="1" t="s">
        <v>13</v>
      </c>
      <c r="E91">
        <v>898</v>
      </c>
      <c r="F91">
        <v>8945450883</v>
      </c>
      <c r="G91">
        <v>26237</v>
      </c>
      <c r="H91">
        <v>26954</v>
      </c>
      <c r="I91">
        <v>44095160802</v>
      </c>
      <c r="J91">
        <v>39</v>
      </c>
    </row>
    <row r="92" spans="1:11" x14ac:dyDescent="0.25">
      <c r="A92">
        <v>2013</v>
      </c>
      <c r="B92" s="1" t="s">
        <v>19</v>
      </c>
      <c r="C92" s="1" t="s">
        <v>14</v>
      </c>
      <c r="D92" s="1" t="s">
        <v>15</v>
      </c>
      <c r="E92">
        <v>851</v>
      </c>
      <c r="F92">
        <v>85141498</v>
      </c>
      <c r="G92">
        <v>24475</v>
      </c>
      <c r="H92">
        <v>24021</v>
      </c>
      <c r="I92">
        <v>47493334</v>
      </c>
      <c r="J92">
        <v>4</v>
      </c>
      <c r="K92">
        <v>42</v>
      </c>
    </row>
    <row r="93" spans="1:11" x14ac:dyDescent="0.25">
      <c r="A93">
        <v>2007</v>
      </c>
      <c r="B93" s="1" t="s">
        <v>19</v>
      </c>
      <c r="C93" s="1" t="s">
        <v>14</v>
      </c>
      <c r="D93" s="1" t="s">
        <v>15</v>
      </c>
      <c r="E93">
        <v>787</v>
      </c>
      <c r="F93">
        <v>78712749</v>
      </c>
      <c r="G93">
        <v>24163</v>
      </c>
      <c r="H93">
        <v>22996</v>
      </c>
      <c r="I93">
        <v>45265002</v>
      </c>
      <c r="J93">
        <v>36</v>
      </c>
      <c r="K93">
        <v>33</v>
      </c>
    </row>
    <row r="94" spans="1:11" x14ac:dyDescent="0.25">
      <c r="A94">
        <v>2019</v>
      </c>
      <c r="B94" s="1" t="s">
        <v>19</v>
      </c>
      <c r="C94" s="1" t="s">
        <v>14</v>
      </c>
      <c r="D94" s="1" t="s">
        <v>15</v>
      </c>
      <c r="E94">
        <v>90</v>
      </c>
      <c r="F94">
        <v>89995557</v>
      </c>
      <c r="G94">
        <v>25802</v>
      </c>
      <c r="H94">
        <v>25657</v>
      </c>
      <c r="I94">
        <v>52435002</v>
      </c>
      <c r="J94">
        <v>47</v>
      </c>
      <c r="K94">
        <v>51</v>
      </c>
    </row>
    <row r="95" spans="1:11" x14ac:dyDescent="0.25">
      <c r="A95">
        <v>2009</v>
      </c>
      <c r="B95" s="1" t="s">
        <v>19</v>
      </c>
      <c r="C95" s="1" t="s">
        <v>14</v>
      </c>
      <c r="D95" s="1" t="s">
        <v>15</v>
      </c>
      <c r="E95">
        <v>805</v>
      </c>
      <c r="F95">
        <v>80492073</v>
      </c>
      <c r="G95">
        <v>24286</v>
      </c>
      <c r="H95">
        <v>23974</v>
      </c>
      <c r="I95">
        <v>47101665</v>
      </c>
      <c r="J95">
        <v>38</v>
      </c>
      <c r="K95">
        <v>35</v>
      </c>
    </row>
    <row r="96" spans="1:11" x14ac:dyDescent="0.25">
      <c r="A96">
        <v>2017</v>
      </c>
      <c r="B96" s="1" t="s">
        <v>19</v>
      </c>
      <c r="C96" s="1" t="s">
        <v>14</v>
      </c>
      <c r="D96" s="1" t="s">
        <v>15</v>
      </c>
      <c r="E96">
        <v>868</v>
      </c>
      <c r="F96">
        <v>86815858</v>
      </c>
      <c r="G96">
        <v>25299</v>
      </c>
      <c r="H96">
        <v>25483</v>
      </c>
      <c r="I96">
        <v>51303334</v>
      </c>
      <c r="J96">
        <v>45</v>
      </c>
      <c r="K96">
        <v>48</v>
      </c>
    </row>
    <row r="97" spans="1:11" x14ac:dyDescent="0.25">
      <c r="A97">
        <v>2015</v>
      </c>
      <c r="B97" s="1" t="s">
        <v>19</v>
      </c>
      <c r="C97" s="1" t="s">
        <v>14</v>
      </c>
      <c r="D97" s="1" t="s">
        <v>15</v>
      </c>
      <c r="E97">
        <v>853</v>
      </c>
      <c r="F97">
        <v>85259575</v>
      </c>
      <c r="G97">
        <v>25094</v>
      </c>
      <c r="H97">
        <v>24752</v>
      </c>
      <c r="I97">
        <v>49743333</v>
      </c>
      <c r="J97">
        <v>42</v>
      </c>
      <c r="K97">
        <v>45</v>
      </c>
    </row>
    <row r="98" spans="1:11" x14ac:dyDescent="0.25">
      <c r="A98">
        <v>2005</v>
      </c>
      <c r="B98" s="1" t="s">
        <v>19</v>
      </c>
      <c r="C98" s="1" t="s">
        <v>14</v>
      </c>
      <c r="D98" s="1" t="s">
        <v>15</v>
      </c>
      <c r="E98">
        <v>763</v>
      </c>
      <c r="F98">
        <v>76363516</v>
      </c>
      <c r="G98">
        <v>23286</v>
      </c>
      <c r="H98">
        <v>2266</v>
      </c>
      <c r="I98">
        <v>43243699</v>
      </c>
      <c r="J98">
        <v>33</v>
      </c>
    </row>
    <row r="99" spans="1:11" x14ac:dyDescent="0.25">
      <c r="A99">
        <v>2011</v>
      </c>
      <c r="B99" s="1" t="s">
        <v>19</v>
      </c>
      <c r="C99" s="1" t="s">
        <v>14</v>
      </c>
      <c r="D99" s="1" t="s">
        <v>15</v>
      </c>
      <c r="E99">
        <v>823</v>
      </c>
      <c r="F99">
        <v>82303166</v>
      </c>
      <c r="G99">
        <v>24508</v>
      </c>
      <c r="H99">
        <v>23916</v>
      </c>
      <c r="I99">
        <v>47375002</v>
      </c>
      <c r="J99">
        <v>39</v>
      </c>
      <c r="K99">
        <v>38</v>
      </c>
    </row>
    <row r="100" spans="1:11" x14ac:dyDescent="0.25">
      <c r="A100">
        <v>2021</v>
      </c>
      <c r="B100" s="1" t="s">
        <v>19</v>
      </c>
      <c r="C100" s="1" t="s">
        <v>14</v>
      </c>
      <c r="D100" s="1" t="s">
        <v>15</v>
      </c>
      <c r="E100">
        <v>958</v>
      </c>
      <c r="F100">
        <v>958719213</v>
      </c>
      <c r="G100">
        <v>25405</v>
      </c>
      <c r="H100">
        <v>25664</v>
      </c>
      <c r="I100">
        <v>51781666667</v>
      </c>
      <c r="J100">
        <v>5</v>
      </c>
    </row>
    <row r="101" spans="1:11" x14ac:dyDescent="0.25">
      <c r="A101">
        <v>2005</v>
      </c>
      <c r="B101" s="1" t="s">
        <v>19</v>
      </c>
      <c r="C101" s="1" t="s">
        <v>14</v>
      </c>
      <c r="D101" s="1" t="s">
        <v>16</v>
      </c>
      <c r="E101">
        <v>855</v>
      </c>
      <c r="F101">
        <v>8637526</v>
      </c>
      <c r="G101">
        <v>18113</v>
      </c>
      <c r="H101">
        <v>17219</v>
      </c>
      <c r="I101">
        <v>4551878</v>
      </c>
      <c r="J101">
        <v>39</v>
      </c>
    </row>
    <row r="102" spans="1:11" x14ac:dyDescent="0.25">
      <c r="A102">
        <v>2021</v>
      </c>
      <c r="B102" s="1" t="s">
        <v>19</v>
      </c>
      <c r="C102" s="1" t="s">
        <v>14</v>
      </c>
      <c r="D102" s="1" t="s">
        <v>16</v>
      </c>
      <c r="E102">
        <v>978</v>
      </c>
      <c r="F102">
        <v>9783530455</v>
      </c>
      <c r="G102">
        <v>21949</v>
      </c>
      <c r="H102">
        <v>21131</v>
      </c>
      <c r="I102">
        <v>60001668104</v>
      </c>
      <c r="J102">
        <v>59</v>
      </c>
    </row>
    <row r="103" spans="1:11" x14ac:dyDescent="0.25">
      <c r="A103">
        <v>2007</v>
      </c>
      <c r="B103" s="1" t="s">
        <v>19</v>
      </c>
      <c r="C103" s="1" t="s">
        <v>14</v>
      </c>
      <c r="D103" s="1" t="s">
        <v>16</v>
      </c>
      <c r="E103">
        <v>88</v>
      </c>
      <c r="F103">
        <v>88676101</v>
      </c>
      <c r="G103">
        <v>19294</v>
      </c>
      <c r="H103">
        <v>17596</v>
      </c>
      <c r="I103">
        <v>48500247</v>
      </c>
      <c r="J103">
        <v>43</v>
      </c>
      <c r="K103">
        <v>4</v>
      </c>
    </row>
    <row r="104" spans="1:11" x14ac:dyDescent="0.25">
      <c r="A104">
        <v>2015</v>
      </c>
      <c r="B104" s="1" t="s">
        <v>19</v>
      </c>
      <c r="C104" s="1" t="s">
        <v>14</v>
      </c>
      <c r="D104" s="1" t="s">
        <v>16</v>
      </c>
      <c r="E104">
        <v>948</v>
      </c>
      <c r="F104">
        <v>94988275</v>
      </c>
      <c r="G104">
        <v>2233</v>
      </c>
      <c r="H104">
        <v>21119</v>
      </c>
      <c r="I104">
        <v>60707827</v>
      </c>
      <c r="J104">
        <v>58</v>
      </c>
      <c r="K104">
        <v>53</v>
      </c>
    </row>
    <row r="105" spans="1:11" x14ac:dyDescent="0.25">
      <c r="A105">
        <v>2009</v>
      </c>
      <c r="B105" s="1" t="s">
        <v>19</v>
      </c>
      <c r="C105" s="1" t="s">
        <v>14</v>
      </c>
      <c r="D105" s="1" t="s">
        <v>16</v>
      </c>
      <c r="E105">
        <v>911</v>
      </c>
      <c r="F105">
        <v>91612029</v>
      </c>
      <c r="G105">
        <v>20711</v>
      </c>
      <c r="H105">
        <v>18622</v>
      </c>
      <c r="I105">
        <v>5307601</v>
      </c>
      <c r="J105">
        <v>49</v>
      </c>
      <c r="K105">
        <v>43</v>
      </c>
    </row>
    <row r="106" spans="1:11" x14ac:dyDescent="0.25">
      <c r="A106">
        <v>2017</v>
      </c>
      <c r="B106" s="1" t="s">
        <v>19</v>
      </c>
      <c r="C106" s="1" t="s">
        <v>14</v>
      </c>
      <c r="D106" s="1" t="s">
        <v>16</v>
      </c>
      <c r="E106">
        <v>956</v>
      </c>
      <c r="F106">
        <v>95722812</v>
      </c>
      <c r="G106">
        <v>22789</v>
      </c>
      <c r="H106">
        <v>21855</v>
      </c>
      <c r="I106">
        <v>62927403</v>
      </c>
      <c r="J106">
        <v>6</v>
      </c>
      <c r="K106">
        <v>56</v>
      </c>
    </row>
    <row r="107" spans="1:11" x14ac:dyDescent="0.25">
      <c r="A107">
        <v>2019</v>
      </c>
      <c r="B107" s="1" t="s">
        <v>19</v>
      </c>
      <c r="C107" s="1" t="s">
        <v>14</v>
      </c>
      <c r="D107" s="1" t="s">
        <v>16</v>
      </c>
      <c r="E107">
        <v>963</v>
      </c>
      <c r="F107">
        <v>96400458</v>
      </c>
      <c r="G107">
        <v>23088</v>
      </c>
      <c r="H107">
        <v>21755</v>
      </c>
      <c r="I107">
        <v>63313074</v>
      </c>
      <c r="J107">
        <v>61</v>
      </c>
      <c r="K107">
        <v>59</v>
      </c>
    </row>
    <row r="108" spans="1:11" x14ac:dyDescent="0.25">
      <c r="A108">
        <v>2011</v>
      </c>
      <c r="B108" s="1" t="s">
        <v>19</v>
      </c>
      <c r="C108" s="1" t="s">
        <v>14</v>
      </c>
      <c r="D108" s="1" t="s">
        <v>16</v>
      </c>
      <c r="E108">
        <v>931</v>
      </c>
      <c r="F108">
        <v>93342704</v>
      </c>
      <c r="G108">
        <v>21077</v>
      </c>
      <c r="H108">
        <v>1915</v>
      </c>
      <c r="I108">
        <v>54733882</v>
      </c>
      <c r="J108">
        <v>51</v>
      </c>
      <c r="K108">
        <v>47</v>
      </c>
    </row>
    <row r="109" spans="1:11" x14ac:dyDescent="0.25">
      <c r="A109">
        <v>2013</v>
      </c>
      <c r="B109" s="1" t="s">
        <v>19</v>
      </c>
      <c r="C109" s="1" t="s">
        <v>14</v>
      </c>
      <c r="D109" s="1" t="s">
        <v>16</v>
      </c>
      <c r="E109">
        <v>947</v>
      </c>
      <c r="F109">
        <v>94902277</v>
      </c>
      <c r="G109">
        <v>21524</v>
      </c>
      <c r="H109">
        <v>19924</v>
      </c>
      <c r="I109">
        <v>56994014</v>
      </c>
      <c r="J109">
        <v>54</v>
      </c>
      <c r="K109">
        <v>5</v>
      </c>
    </row>
    <row r="110" spans="1:11" x14ac:dyDescent="0.25">
      <c r="A110">
        <v>2015</v>
      </c>
      <c r="B110" s="1" t="s">
        <v>20</v>
      </c>
      <c r="C110" s="1" t="s">
        <v>14</v>
      </c>
      <c r="D110" s="1" t="s">
        <v>15</v>
      </c>
      <c r="E110">
        <v>828</v>
      </c>
      <c r="F110">
        <v>83238059</v>
      </c>
      <c r="G110">
        <v>24953</v>
      </c>
      <c r="H110">
        <v>24671</v>
      </c>
      <c r="I110">
        <v>49375</v>
      </c>
      <c r="J110">
        <v>41</v>
      </c>
      <c r="K110">
        <v>43</v>
      </c>
    </row>
    <row r="111" spans="1:11" x14ac:dyDescent="0.25">
      <c r="A111">
        <v>2009</v>
      </c>
      <c r="B111" s="1" t="s">
        <v>20</v>
      </c>
      <c r="C111" s="1" t="s">
        <v>14</v>
      </c>
      <c r="D111" s="1" t="s">
        <v>15</v>
      </c>
      <c r="E111">
        <v>786</v>
      </c>
      <c r="F111">
        <v>79244006</v>
      </c>
      <c r="G111">
        <v>23919</v>
      </c>
      <c r="H111">
        <v>2363</v>
      </c>
      <c r="I111">
        <v>45914998</v>
      </c>
      <c r="J111">
        <v>36</v>
      </c>
      <c r="K111">
        <v>33</v>
      </c>
    </row>
    <row r="112" spans="1:11" x14ac:dyDescent="0.25">
      <c r="A112">
        <v>2021</v>
      </c>
      <c r="B112" s="1" t="s">
        <v>20</v>
      </c>
      <c r="C112" s="1" t="s">
        <v>14</v>
      </c>
      <c r="D112" s="1" t="s">
        <v>15</v>
      </c>
      <c r="E112">
        <v>947</v>
      </c>
      <c r="F112">
        <v>946945087</v>
      </c>
      <c r="G112">
        <v>24915</v>
      </c>
      <c r="H112">
        <v>25238</v>
      </c>
      <c r="I112">
        <v>50255</v>
      </c>
      <c r="J112">
        <v>48</v>
      </c>
    </row>
    <row r="113" spans="1:11" x14ac:dyDescent="0.25">
      <c r="A113">
        <v>2005</v>
      </c>
      <c r="B113" s="1" t="s">
        <v>20</v>
      </c>
      <c r="C113" s="1" t="s">
        <v>14</v>
      </c>
      <c r="D113" s="1" t="s">
        <v>15</v>
      </c>
      <c r="E113">
        <v>732</v>
      </c>
      <c r="F113">
        <v>74056429</v>
      </c>
      <c r="G113">
        <v>22844</v>
      </c>
      <c r="H113">
        <v>22253</v>
      </c>
      <c r="I113">
        <v>41828785</v>
      </c>
      <c r="J113">
        <v>31</v>
      </c>
    </row>
    <row r="114" spans="1:11" x14ac:dyDescent="0.25">
      <c r="A114">
        <v>2017</v>
      </c>
      <c r="B114" s="1" t="s">
        <v>20</v>
      </c>
      <c r="C114" s="1" t="s">
        <v>14</v>
      </c>
      <c r="D114" s="1" t="s">
        <v>15</v>
      </c>
      <c r="E114">
        <v>842</v>
      </c>
      <c r="F114">
        <v>84629679</v>
      </c>
      <c r="G114">
        <v>24999</v>
      </c>
      <c r="H114">
        <v>25186</v>
      </c>
      <c r="I114">
        <v>50308332</v>
      </c>
      <c r="J114">
        <v>43</v>
      </c>
      <c r="K114">
        <v>46</v>
      </c>
    </row>
    <row r="115" spans="1:11" x14ac:dyDescent="0.25">
      <c r="A115">
        <v>2013</v>
      </c>
      <c r="B115" s="1" t="s">
        <v>20</v>
      </c>
      <c r="C115" s="1" t="s">
        <v>14</v>
      </c>
      <c r="D115" s="1" t="s">
        <v>15</v>
      </c>
      <c r="E115">
        <v>82</v>
      </c>
      <c r="F115">
        <v>82483315</v>
      </c>
      <c r="G115">
        <v>24161</v>
      </c>
      <c r="H115">
        <v>23757</v>
      </c>
      <c r="I115">
        <v>46529999</v>
      </c>
      <c r="J115">
        <v>38</v>
      </c>
      <c r="K115">
        <v>39</v>
      </c>
    </row>
    <row r="116" spans="1:11" x14ac:dyDescent="0.25">
      <c r="A116">
        <v>2019</v>
      </c>
      <c r="B116" s="1" t="s">
        <v>20</v>
      </c>
      <c r="C116" s="1" t="s">
        <v>14</v>
      </c>
      <c r="D116" s="1" t="s">
        <v>15</v>
      </c>
      <c r="E116">
        <v>873</v>
      </c>
      <c r="F116">
        <v>87671322</v>
      </c>
      <c r="G116">
        <v>25557</v>
      </c>
      <c r="H116">
        <v>2541</v>
      </c>
      <c r="I116">
        <v>51611667</v>
      </c>
      <c r="J116">
        <v>45</v>
      </c>
      <c r="K116">
        <v>49</v>
      </c>
    </row>
    <row r="117" spans="1:11" x14ac:dyDescent="0.25">
      <c r="A117">
        <v>2007</v>
      </c>
      <c r="B117" s="1" t="s">
        <v>20</v>
      </c>
      <c r="C117" s="1" t="s">
        <v>14</v>
      </c>
      <c r="D117" s="1" t="s">
        <v>15</v>
      </c>
      <c r="E117">
        <v>776</v>
      </c>
      <c r="F117">
        <v>78328747</v>
      </c>
      <c r="G117">
        <v>23758</v>
      </c>
      <c r="H117">
        <v>22614</v>
      </c>
      <c r="I117">
        <v>43955002</v>
      </c>
      <c r="J117">
        <v>34</v>
      </c>
      <c r="K117">
        <v>31</v>
      </c>
    </row>
    <row r="118" spans="1:11" x14ac:dyDescent="0.25">
      <c r="A118">
        <v>2011</v>
      </c>
      <c r="B118" s="1" t="s">
        <v>20</v>
      </c>
      <c r="C118" s="1" t="s">
        <v>14</v>
      </c>
      <c r="D118" s="1" t="s">
        <v>15</v>
      </c>
      <c r="E118">
        <v>811</v>
      </c>
      <c r="F118">
        <v>81706738</v>
      </c>
      <c r="G118">
        <v>24388</v>
      </c>
      <c r="H118">
        <v>23761</v>
      </c>
      <c r="I118">
        <v>46916666</v>
      </c>
      <c r="J118">
        <v>38</v>
      </c>
      <c r="K118">
        <v>35</v>
      </c>
    </row>
    <row r="119" spans="1:11" x14ac:dyDescent="0.25">
      <c r="A119">
        <v>2013</v>
      </c>
      <c r="B119" s="1" t="s">
        <v>20</v>
      </c>
      <c r="C119" s="1" t="s">
        <v>14</v>
      </c>
      <c r="D119" s="1" t="s">
        <v>16</v>
      </c>
      <c r="E119">
        <v>911</v>
      </c>
      <c r="F119">
        <v>91136158</v>
      </c>
      <c r="G119">
        <v>20686</v>
      </c>
      <c r="H119">
        <v>19119</v>
      </c>
      <c r="I119">
        <v>53928485</v>
      </c>
      <c r="J119">
        <v>49</v>
      </c>
      <c r="K119">
        <v>45</v>
      </c>
    </row>
    <row r="120" spans="1:11" x14ac:dyDescent="0.25">
      <c r="A120">
        <v>2007</v>
      </c>
      <c r="B120" s="1" t="s">
        <v>20</v>
      </c>
      <c r="C120" s="1" t="s">
        <v>14</v>
      </c>
      <c r="D120" s="1" t="s">
        <v>16</v>
      </c>
      <c r="E120">
        <v>835</v>
      </c>
      <c r="F120">
        <v>84223449</v>
      </c>
      <c r="G120">
        <v>19005</v>
      </c>
      <c r="H120">
        <v>17235</v>
      </c>
      <c r="I120">
        <v>47291369</v>
      </c>
      <c r="J120">
        <v>4</v>
      </c>
      <c r="K120">
        <v>35</v>
      </c>
    </row>
    <row r="121" spans="1:11" x14ac:dyDescent="0.25">
      <c r="A121">
        <v>2005</v>
      </c>
      <c r="B121" s="1" t="s">
        <v>20</v>
      </c>
      <c r="C121" s="1" t="s">
        <v>14</v>
      </c>
      <c r="D121" s="1" t="s">
        <v>16</v>
      </c>
      <c r="E121">
        <v>781</v>
      </c>
      <c r="F121">
        <v>79595274</v>
      </c>
      <c r="G121">
        <v>17486</v>
      </c>
      <c r="H121">
        <v>16507</v>
      </c>
      <c r="I121">
        <v>43024325</v>
      </c>
      <c r="J121">
        <v>34</v>
      </c>
    </row>
    <row r="122" spans="1:11" x14ac:dyDescent="0.25">
      <c r="A122">
        <v>2019</v>
      </c>
      <c r="B122" s="1" t="s">
        <v>20</v>
      </c>
      <c r="C122" s="1" t="s">
        <v>14</v>
      </c>
      <c r="D122" s="1" t="s">
        <v>16</v>
      </c>
      <c r="E122">
        <v>939</v>
      </c>
      <c r="F122">
        <v>93969482</v>
      </c>
      <c r="G122">
        <v>22389</v>
      </c>
      <c r="H122">
        <v>21077</v>
      </c>
      <c r="I122">
        <v>6074789</v>
      </c>
      <c r="J122">
        <v>57</v>
      </c>
      <c r="K122">
        <v>54</v>
      </c>
    </row>
    <row r="123" spans="1:11" x14ac:dyDescent="0.25">
      <c r="A123">
        <v>2009</v>
      </c>
      <c r="B123" s="1" t="s">
        <v>20</v>
      </c>
      <c r="C123" s="1" t="s">
        <v>14</v>
      </c>
      <c r="D123" s="1" t="s">
        <v>16</v>
      </c>
      <c r="E123">
        <v>862</v>
      </c>
      <c r="F123">
        <v>86498582</v>
      </c>
      <c r="G123">
        <v>20138</v>
      </c>
      <c r="H123">
        <v>18138</v>
      </c>
      <c r="I123">
        <v>51098828</v>
      </c>
      <c r="J123">
        <v>44</v>
      </c>
      <c r="K123">
        <v>38</v>
      </c>
    </row>
    <row r="124" spans="1:11" x14ac:dyDescent="0.25">
      <c r="A124">
        <v>2021</v>
      </c>
      <c r="B124" s="1" t="s">
        <v>20</v>
      </c>
      <c r="C124" s="1" t="s">
        <v>14</v>
      </c>
      <c r="D124" s="1" t="s">
        <v>16</v>
      </c>
      <c r="E124">
        <v>972</v>
      </c>
      <c r="F124">
        <v>9724868883</v>
      </c>
      <c r="G124">
        <v>21088</v>
      </c>
      <c r="H124">
        <v>20263</v>
      </c>
      <c r="I124">
        <v>56777594993</v>
      </c>
      <c r="J124">
        <v>55</v>
      </c>
    </row>
    <row r="125" spans="1:11" x14ac:dyDescent="0.25">
      <c r="A125">
        <v>2011</v>
      </c>
      <c r="B125" s="1" t="s">
        <v>20</v>
      </c>
      <c r="C125" s="1" t="s">
        <v>14</v>
      </c>
      <c r="D125" s="1" t="s">
        <v>16</v>
      </c>
      <c r="E125">
        <v>894</v>
      </c>
      <c r="F125">
        <v>89507347</v>
      </c>
      <c r="G125">
        <v>20613</v>
      </c>
      <c r="H125">
        <v>18714</v>
      </c>
      <c r="I125">
        <v>53056016</v>
      </c>
      <c r="J125">
        <v>47</v>
      </c>
      <c r="K125">
        <v>42</v>
      </c>
    </row>
    <row r="126" spans="1:11" x14ac:dyDescent="0.25">
      <c r="A126">
        <v>2015</v>
      </c>
      <c r="B126" s="1" t="s">
        <v>20</v>
      </c>
      <c r="C126" s="1" t="s">
        <v>14</v>
      </c>
      <c r="D126" s="1" t="s">
        <v>16</v>
      </c>
      <c r="E126">
        <v>916</v>
      </c>
      <c r="F126">
        <v>91695869</v>
      </c>
      <c r="G126">
        <v>21561</v>
      </c>
      <c r="H126">
        <v>20363</v>
      </c>
      <c r="I126">
        <v>57865186</v>
      </c>
      <c r="J126">
        <v>53</v>
      </c>
      <c r="K126">
        <v>48</v>
      </c>
    </row>
    <row r="127" spans="1:11" x14ac:dyDescent="0.25">
      <c r="A127">
        <v>2017</v>
      </c>
      <c r="B127" s="1" t="s">
        <v>20</v>
      </c>
      <c r="C127" s="1" t="s">
        <v>14</v>
      </c>
      <c r="D127" s="1" t="s">
        <v>16</v>
      </c>
      <c r="E127">
        <v>925</v>
      </c>
      <c r="F127">
        <v>92569715</v>
      </c>
      <c r="G127">
        <v>22002</v>
      </c>
      <c r="H127">
        <v>21089</v>
      </c>
      <c r="I127">
        <v>60028358</v>
      </c>
      <c r="J127">
        <v>56</v>
      </c>
      <c r="K127">
        <v>51</v>
      </c>
    </row>
    <row r="128" spans="1:11" x14ac:dyDescent="0.25">
      <c r="B128" s="1"/>
      <c r="C128" s="1"/>
      <c r="D128" s="1"/>
    </row>
  </sheetData>
  <sortState xmlns:xlrd2="http://schemas.microsoft.com/office/spreadsheetml/2017/richdata2" ref="N19:O27">
    <sortCondition ref="N19:N27"/>
  </sortState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E18B3A-A00E-4500-B1E6-63FCAD48C2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br_inep_ideb_brasil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Hitalo</dc:creator>
  <cp:lastModifiedBy>hitalo proença</cp:lastModifiedBy>
  <dcterms:created xsi:type="dcterms:W3CDTF">2015-06-05T18:19:34Z</dcterms:created>
  <dcterms:modified xsi:type="dcterms:W3CDTF">2024-09-20T13:01:09Z</dcterms:modified>
</cp:coreProperties>
</file>