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it\PIDCodec\"/>
    </mc:Choice>
  </mc:AlternateContent>
  <bookViews>
    <workbookView xWindow="0" yWindow="0" windowWidth="20460" windowHeight="768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I3" i="1"/>
  <c r="E2" i="1"/>
  <c r="T2" i="1"/>
  <c r="S2" i="1"/>
  <c r="C12" i="1"/>
  <c r="D3" i="1" s="1"/>
  <c r="G3" i="1" s="1"/>
  <c r="H3" i="1" s="1"/>
  <c r="O1" i="1"/>
  <c r="S3" i="1" l="1"/>
  <c r="E3" i="1"/>
  <c r="E4" i="1" s="1"/>
  <c r="E5" i="1" s="1"/>
  <c r="E6" i="1" s="1"/>
  <c r="D2" i="1"/>
  <c r="F2" i="1" s="1"/>
  <c r="F3" i="1" s="1"/>
  <c r="F4" i="1" s="1"/>
  <c r="F5" i="1" s="1"/>
  <c r="D5" i="1"/>
  <c r="G5" i="1" s="1"/>
  <c r="H5" i="1" s="1"/>
  <c r="D10" i="1"/>
  <c r="G10" i="1" s="1"/>
  <c r="H10" i="1" s="1"/>
  <c r="D9" i="1"/>
  <c r="G9" i="1" s="1"/>
  <c r="H9" i="1" s="1"/>
  <c r="D6" i="1"/>
  <c r="G6" i="1" s="1"/>
  <c r="H6" i="1" s="1"/>
  <c r="D8" i="1"/>
  <c r="G8" i="1" s="1"/>
  <c r="H8" i="1" s="1"/>
  <c r="D4" i="1"/>
  <c r="G4" i="1" s="1"/>
  <c r="H4" i="1" s="1"/>
  <c r="D11" i="1"/>
  <c r="G11" i="1" s="1"/>
  <c r="H11" i="1" s="1"/>
  <c r="D7" i="1"/>
  <c r="G7" i="1" s="1"/>
  <c r="H7" i="1" s="1"/>
  <c r="E7" i="1" l="1"/>
  <c r="E8" i="1" s="1"/>
  <c r="E9" i="1" s="1"/>
  <c r="E10" i="1" s="1"/>
  <c r="E11" i="1" s="1"/>
  <c r="E12" i="1" s="1"/>
  <c r="F6" i="1"/>
  <c r="F7" i="1" s="1"/>
  <c r="F8" i="1" s="1"/>
  <c r="F9" i="1" s="1"/>
  <c r="F10" i="1" s="1"/>
  <c r="F11" i="1" s="1"/>
  <c r="T3" i="1"/>
  <c r="S4" i="1" s="1"/>
  <c r="D12" i="1"/>
  <c r="U3" i="1" l="1"/>
  <c r="V3" i="1" s="1"/>
  <c r="T4" i="1"/>
  <c r="S5" i="1" s="1"/>
  <c r="G12" i="1"/>
  <c r="U4" i="1" l="1"/>
  <c r="V4" i="1" s="1"/>
  <c r="J2" i="1"/>
  <c r="J3" i="1" s="1"/>
  <c r="J4" i="1" s="1"/>
  <c r="J5" i="1" s="1"/>
  <c r="J6" i="1" s="1"/>
  <c r="J7" i="1" s="1"/>
  <c r="J8" i="1" s="1"/>
  <c r="J9" i="1" s="1"/>
  <c r="J10" i="1" s="1"/>
  <c r="J11" i="1" s="1"/>
  <c r="I4" i="1"/>
  <c r="I5" i="1" s="1"/>
  <c r="I6" i="1" s="1"/>
  <c r="I7" i="1" s="1"/>
  <c r="I8" i="1" s="1"/>
  <c r="I9" i="1" s="1"/>
  <c r="I10" i="1" s="1"/>
  <c r="I11" i="1" s="1"/>
  <c r="I12" i="1" s="1"/>
  <c r="T5" i="1"/>
  <c r="S6" i="1" s="1"/>
  <c r="H12" i="1"/>
  <c r="H13" i="1" s="1"/>
  <c r="T6" i="1" l="1"/>
  <c r="S7" i="1" s="1"/>
  <c r="U5" i="1"/>
  <c r="V5" i="1" s="1"/>
  <c r="T7" i="1" l="1"/>
  <c r="S8" i="1" s="1"/>
  <c r="U6" i="1"/>
  <c r="V6" i="1" s="1"/>
  <c r="U7" i="1" l="1"/>
  <c r="V7" i="1" s="1"/>
  <c r="T8" i="1"/>
  <c r="S9" i="1" s="1"/>
  <c r="U8" i="1" l="1"/>
  <c r="V8" i="1" s="1"/>
  <c r="T9" i="1"/>
  <c r="S10" i="1" s="1"/>
  <c r="U9" i="1" l="1"/>
  <c r="V9" i="1" s="1"/>
  <c r="T10" i="1"/>
  <c r="S11" i="1" s="1"/>
  <c r="U10" i="1" l="1"/>
  <c r="V10" i="1" s="1"/>
  <c r="T11" i="1"/>
  <c r="S12" i="1" s="1"/>
  <c r="T12" i="1" l="1"/>
  <c r="S13" i="1" s="1"/>
  <c r="U11" i="1"/>
  <c r="V11" i="1" s="1"/>
  <c r="U12" i="1" l="1"/>
  <c r="V12" i="1" s="1"/>
  <c r="T13" i="1"/>
  <c r="S14" i="1" s="1"/>
  <c r="T14" i="1" l="1"/>
  <c r="S15" i="1" s="1"/>
  <c r="U13" i="1"/>
  <c r="V13" i="1" s="1"/>
  <c r="U14" i="1" l="1"/>
  <c r="V14" i="1" s="1"/>
  <c r="T15" i="1"/>
  <c r="S16" i="1" s="1"/>
  <c r="U15" i="1" l="1"/>
  <c r="V15" i="1" s="1"/>
  <c r="T16" i="1"/>
  <c r="S17" i="1" s="1"/>
  <c r="T17" i="1" l="1"/>
  <c r="S18" i="1" s="1"/>
  <c r="U16" i="1"/>
  <c r="V16" i="1" s="1"/>
  <c r="P21" i="1" l="1"/>
  <c r="T18" i="1"/>
  <c r="U17" i="1"/>
  <c r="V17" i="1" s="1"/>
  <c r="Q21" i="1" l="1"/>
  <c r="R21" i="1" s="1"/>
  <c r="S21" i="1"/>
  <c r="U18" i="1"/>
  <c r="V18" i="1" s="1"/>
  <c r="P22" i="1" l="1"/>
  <c r="T21" i="1"/>
  <c r="U21" i="1"/>
  <c r="Q22" i="1" l="1"/>
  <c r="R22" i="1" l="1"/>
  <c r="T22" i="1"/>
  <c r="S22" i="1"/>
  <c r="U22" i="1" l="1"/>
  <c r="P23" i="1" s="1"/>
  <c r="Q23" i="1" l="1"/>
  <c r="S23" i="1" l="1"/>
  <c r="T23" i="1"/>
  <c r="R23" i="1"/>
  <c r="U23" i="1" l="1"/>
  <c r="P24" i="1" l="1"/>
  <c r="Q24" i="1" l="1"/>
  <c r="S24" i="1" l="1"/>
  <c r="T24" i="1"/>
  <c r="R24" i="1"/>
  <c r="U24" i="1" l="1"/>
  <c r="P25" i="1" l="1"/>
  <c r="Q25" i="1" l="1"/>
  <c r="S25" i="1" l="1"/>
  <c r="T25" i="1"/>
  <c r="R25" i="1"/>
  <c r="U25" i="1" l="1"/>
  <c r="P26" i="1" s="1"/>
  <c r="Q26" i="1" s="1"/>
  <c r="S26" i="1" l="1"/>
  <c r="R26" i="1"/>
  <c r="T26" i="1"/>
  <c r="U26" i="1" l="1"/>
  <c r="P27" i="1" s="1"/>
  <c r="Q27" i="1" s="1"/>
  <c r="R27" i="1" l="1"/>
  <c r="T27" i="1"/>
  <c r="S27" i="1"/>
  <c r="U27" i="1" l="1"/>
  <c r="P28" i="1" s="1"/>
  <c r="Q28" i="1" l="1"/>
  <c r="T28" i="1" l="1"/>
  <c r="R28" i="1"/>
  <c r="S28" i="1"/>
  <c r="U28" i="1" l="1"/>
  <c r="P29" i="1" s="1"/>
  <c r="Q29" i="1" l="1"/>
  <c r="R29" i="1" l="1"/>
  <c r="S29" i="1"/>
  <c r="T29" i="1"/>
  <c r="U29" i="1" l="1"/>
  <c r="P30" i="1" s="1"/>
  <c r="Q30" i="1" l="1"/>
  <c r="R30" i="1" l="1"/>
  <c r="S30" i="1"/>
  <c r="T30" i="1"/>
  <c r="U30" i="1" l="1"/>
  <c r="P31" i="1" s="1"/>
  <c r="Q31" i="1" l="1"/>
  <c r="S31" i="1" l="1"/>
  <c r="T31" i="1"/>
  <c r="R31" i="1"/>
  <c r="U31" i="1" l="1"/>
  <c r="P32" i="1" s="1"/>
  <c r="Q32" i="1" s="1"/>
  <c r="S32" i="1" l="1"/>
  <c r="T32" i="1"/>
  <c r="R32" i="1"/>
  <c r="U32" i="1" l="1"/>
  <c r="P33" i="1" s="1"/>
  <c r="Q33" i="1" s="1"/>
  <c r="T33" i="1" l="1"/>
  <c r="R33" i="1"/>
  <c r="S33" i="1"/>
  <c r="U33" i="1" l="1"/>
  <c r="P34" i="1" s="1"/>
  <c r="Q34" i="1" s="1"/>
  <c r="R34" i="1" l="1"/>
  <c r="S34" i="1"/>
  <c r="T34" i="1"/>
  <c r="U34" i="1" l="1"/>
  <c r="P35" i="1" s="1"/>
  <c r="Q35" i="1" l="1"/>
  <c r="T35" i="1" l="1"/>
  <c r="S35" i="1"/>
  <c r="R35" i="1"/>
  <c r="U35" i="1" l="1"/>
  <c r="P36" i="1" s="1"/>
  <c r="Q36" i="1" s="1"/>
  <c r="T36" i="1" s="1"/>
  <c r="R36" i="1" l="1"/>
  <c r="S36" i="1"/>
  <c r="U36" i="1" s="1"/>
</calcChain>
</file>

<file path=xl/sharedStrings.xml><?xml version="1.0" encoding="utf-8"?>
<sst xmlns="http://schemas.openxmlformats.org/spreadsheetml/2006/main" count="21" uniqueCount="16">
  <si>
    <t>Cor</t>
  </si>
  <si>
    <t>Freq</t>
  </si>
  <si>
    <t>Larg</t>
  </si>
  <si>
    <t>Altu</t>
  </si>
  <si>
    <t>Tpix</t>
  </si>
  <si>
    <t>Min</t>
  </si>
  <si>
    <t>Max</t>
  </si>
  <si>
    <t>Prob</t>
  </si>
  <si>
    <t>Soma</t>
  </si>
  <si>
    <t>Range</t>
  </si>
  <si>
    <t>Baixo</t>
  </si>
  <si>
    <t>minimumspace</t>
  </si>
  <si>
    <t>Start</t>
  </si>
  <si>
    <t>Ida</t>
  </si>
  <si>
    <t>Volta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</si>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</sst>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000000000"/>
    <numFmt numFmtId="172" formatCode="0.000000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168" fontId="0" fillId="0" borderId="0" xfId="0" applyNumberFormat="1"/>
    <xf numFmtId="0" fontId="1" fillId="2" borderId="0" xfId="1"/>
    <xf numFmtId="172" fontId="0" fillId="0" borderId="0" xfId="0" applyNumberFormat="1"/>
  </cellXfs>
  <cellStyles count="2">
    <cellStyle name="Bom" xfId="1" builtinId="26"/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6"/>
  <sheetViews>
    <sheetView tabSelected="1" topLeftCell="H16" workbookViewId="0">
      <selection activeCell="U21" sqref="U21"/>
    </sheetView>
  </sheetViews>
  <sheetFormatPr defaultRowHeight="15" x14ac:dyDescent="0.25"/>
  <cols>
    <col min="7" max="7" width="13.42578125" customWidth="1"/>
    <col min="8" max="8" width="11" bestFit="1" customWidth="1"/>
    <col min="9" max="11" width="11" customWidth="1"/>
    <col min="13" max="13" width="12" customWidth="1"/>
    <col min="16" max="16" width="18.7109375" customWidth="1"/>
    <col min="18" max="18" width="14.85546875" customWidth="1"/>
    <col min="19" max="19" width="12" bestFit="1" customWidth="1"/>
    <col min="20" max="20" width="11" bestFit="1" customWidth="1"/>
    <col min="21" max="21" width="12" bestFit="1" customWidth="1"/>
    <col min="22" max="22" width="17" customWidth="1"/>
  </cols>
  <sheetData>
    <row r="1" spans="2:22" x14ac:dyDescent="0.25">
      <c r="B1" t="s">
        <v>0</v>
      </c>
      <c r="C1" t="s">
        <v>1</v>
      </c>
      <c r="D1" t="s">
        <v>7</v>
      </c>
      <c r="G1" t="s">
        <v>9</v>
      </c>
      <c r="H1" t="s">
        <v>10</v>
      </c>
      <c r="I1" t="s">
        <v>11</v>
      </c>
      <c r="M1">
        <v>8</v>
      </c>
      <c r="N1">
        <v>6</v>
      </c>
      <c r="O1">
        <f>N1*M1</f>
        <v>48</v>
      </c>
      <c r="P1" t="s">
        <v>13</v>
      </c>
      <c r="S1" t="s">
        <v>5</v>
      </c>
      <c r="T1" t="s">
        <v>6</v>
      </c>
    </row>
    <row r="2" spans="2:22" x14ac:dyDescent="0.25">
      <c r="B2">
        <v>0</v>
      </c>
      <c r="C2">
        <v>5</v>
      </c>
      <c r="D2">
        <f>C2/$C$12</f>
        <v>0.10416666666666667</v>
      </c>
      <c r="E2">
        <f>0</f>
        <v>0</v>
      </c>
      <c r="F2">
        <f>D2</f>
        <v>0.10416666666666667</v>
      </c>
      <c r="G2">
        <f>D2*$M$4</f>
        <v>447392426.5625</v>
      </c>
      <c r="H2">
        <f>ROUNDDOWN(G2,0)</f>
        <v>447392426</v>
      </c>
      <c r="I2">
        <v>0</v>
      </c>
      <c r="J2">
        <f>H2</f>
        <v>447392426</v>
      </c>
      <c r="K2">
        <v>0</v>
      </c>
      <c r="M2" t="s">
        <v>2</v>
      </c>
      <c r="N2" t="s">
        <v>3</v>
      </c>
      <c r="O2" t="s">
        <v>4</v>
      </c>
      <c r="Q2" t="s">
        <v>12</v>
      </c>
      <c r="S2">
        <f>L4</f>
        <v>0</v>
      </c>
      <c r="T2">
        <f>M4</f>
        <v>4294967295</v>
      </c>
    </row>
    <row r="3" spans="2:22" x14ac:dyDescent="0.25">
      <c r="B3">
        <v>1</v>
      </c>
      <c r="C3">
        <v>3</v>
      </c>
      <c r="D3">
        <f t="shared" ref="D3:D11" si="0">C3/$C$12</f>
        <v>6.25E-2</v>
      </c>
      <c r="E3">
        <f>E2+D2</f>
        <v>0.10416666666666667</v>
      </c>
      <c r="F3">
        <f>F2+D3</f>
        <v>0.16666666666666669</v>
      </c>
      <c r="G3">
        <f t="shared" ref="G3:G10" si="1">D3*$M$4</f>
        <v>268435455.9375</v>
      </c>
      <c r="H3">
        <f t="shared" ref="H3:H11" si="2">ROUNDDOWN(G3,0)</f>
        <v>268435455</v>
      </c>
      <c r="I3">
        <f>I2+H2</f>
        <v>447392426</v>
      </c>
      <c r="J3">
        <f>J2+H3</f>
        <v>715827881</v>
      </c>
      <c r="K3">
        <v>1</v>
      </c>
      <c r="P3">
        <v>1</v>
      </c>
      <c r="Q3">
        <v>0</v>
      </c>
      <c r="S3">
        <f>S2+((T2-S2)*VLOOKUP(Q3,$B$2:$F$11,4))</f>
        <v>0</v>
      </c>
      <c r="T3">
        <f>S2+((T2-S2)*VLOOKUP(Q3,$B$2:$F$11,5))</f>
        <v>447392426.5625</v>
      </c>
      <c r="U3">
        <f>T3-S3</f>
        <v>447392426.5625</v>
      </c>
      <c r="V3" s="1">
        <f>U3/$M$4</f>
        <v>0.10416666666666667</v>
      </c>
    </row>
    <row r="4" spans="2:22" x14ac:dyDescent="0.25">
      <c r="B4">
        <v>2</v>
      </c>
      <c r="C4">
        <v>4</v>
      </c>
      <c r="D4">
        <f t="shared" si="0"/>
        <v>8.3333333333333329E-2</v>
      </c>
      <c r="E4">
        <f t="shared" ref="E4:E12" si="3">E3+D3</f>
        <v>0.16666666666666669</v>
      </c>
      <c r="F4">
        <f t="shared" ref="F4:F11" si="4">F3+D4</f>
        <v>0.25</v>
      </c>
      <c r="G4">
        <f t="shared" si="1"/>
        <v>357913941.25</v>
      </c>
      <c r="H4">
        <f t="shared" si="2"/>
        <v>357913941</v>
      </c>
      <c r="I4" s="2">
        <f t="shared" ref="I4:I11" si="5">I3+H3</f>
        <v>715827881</v>
      </c>
      <c r="J4" s="2">
        <f t="shared" ref="J4:J11" si="6">J3+H4</f>
        <v>1073741822</v>
      </c>
      <c r="K4">
        <v>2</v>
      </c>
      <c r="L4">
        <v>0</v>
      </c>
      <c r="M4">
        <v>4294967295</v>
      </c>
      <c r="P4">
        <v>2</v>
      </c>
      <c r="Q4">
        <v>1</v>
      </c>
      <c r="S4">
        <f>ROUNDDOWN(S3+((T3-S3)*VLOOKUP(Q4,$B$2:$F$11,4)),0)</f>
        <v>46603377</v>
      </c>
      <c r="T4">
        <f t="shared" ref="T4:T9" si="7">S3+((T3-S3)*VLOOKUP(Q4,$B$2:$F$11,5))</f>
        <v>74565404.427083343</v>
      </c>
      <c r="U4">
        <f t="shared" ref="U4:U9" si="8">T4-S4</f>
        <v>27962027.427083343</v>
      </c>
      <c r="V4" s="1">
        <f t="shared" ref="V4:V18" si="9">U4/$M$4</f>
        <v>6.5104168452307957E-3</v>
      </c>
    </row>
    <row r="5" spans="2:22" x14ac:dyDescent="0.25">
      <c r="B5">
        <v>3</v>
      </c>
      <c r="C5">
        <v>0</v>
      </c>
      <c r="D5">
        <f t="shared" si="0"/>
        <v>0</v>
      </c>
      <c r="E5">
        <f t="shared" si="3"/>
        <v>0.25</v>
      </c>
      <c r="F5">
        <f t="shared" si="4"/>
        <v>0.25</v>
      </c>
      <c r="G5">
        <f t="shared" si="1"/>
        <v>0</v>
      </c>
      <c r="H5">
        <f t="shared" si="2"/>
        <v>0</v>
      </c>
      <c r="I5">
        <f t="shared" si="5"/>
        <v>1073741822</v>
      </c>
      <c r="J5">
        <f t="shared" si="6"/>
        <v>1073741822</v>
      </c>
      <c r="K5">
        <v>3</v>
      </c>
      <c r="L5" t="s">
        <v>5</v>
      </c>
      <c r="M5" t="s">
        <v>6</v>
      </c>
      <c r="P5">
        <v>3</v>
      </c>
      <c r="Q5">
        <v>0</v>
      </c>
      <c r="S5">
        <f t="shared" ref="S5:S18" si="10">ROUNDDOWN(S4+((T4-S4)*VLOOKUP(Q5,$B$2:$F$11,4)),0)</f>
        <v>46603377</v>
      </c>
      <c r="T5">
        <f t="shared" si="7"/>
        <v>49516088.190321185</v>
      </c>
      <c r="U5">
        <f t="shared" si="8"/>
        <v>2912711.1903211847</v>
      </c>
      <c r="V5" s="1">
        <f t="shared" si="9"/>
        <v>6.7816842137820863E-4</v>
      </c>
    </row>
    <row r="6" spans="2:22" x14ac:dyDescent="0.25">
      <c r="B6">
        <v>4</v>
      </c>
      <c r="C6">
        <v>1</v>
      </c>
      <c r="D6">
        <f t="shared" si="0"/>
        <v>2.0833333333333332E-2</v>
      </c>
      <c r="E6">
        <f t="shared" si="3"/>
        <v>0.25</v>
      </c>
      <c r="F6">
        <f t="shared" si="4"/>
        <v>0.27083333333333331</v>
      </c>
      <c r="G6">
        <f t="shared" si="1"/>
        <v>89478485.3125</v>
      </c>
      <c r="H6">
        <f t="shared" si="2"/>
        <v>89478485</v>
      </c>
      <c r="I6">
        <f t="shared" si="5"/>
        <v>1073741822</v>
      </c>
      <c r="J6">
        <f t="shared" si="6"/>
        <v>1163220307</v>
      </c>
      <c r="K6">
        <v>4</v>
      </c>
      <c r="P6">
        <v>4</v>
      </c>
      <c r="Q6">
        <v>2</v>
      </c>
      <c r="S6">
        <f t="shared" si="10"/>
        <v>47088828</v>
      </c>
      <c r="T6">
        <f t="shared" si="7"/>
        <v>47331554.797580294</v>
      </c>
      <c r="U6">
        <f t="shared" si="8"/>
        <v>242726.79758029431</v>
      </c>
      <c r="V6" s="1">
        <f t="shared" si="9"/>
        <v>5.6514236525820693E-5</v>
      </c>
    </row>
    <row r="7" spans="2:22" x14ac:dyDescent="0.25">
      <c r="B7">
        <v>5</v>
      </c>
      <c r="C7">
        <v>13</v>
      </c>
      <c r="D7">
        <f t="shared" si="0"/>
        <v>0.27083333333333331</v>
      </c>
      <c r="E7">
        <f t="shared" si="3"/>
        <v>0.27083333333333331</v>
      </c>
      <c r="F7">
        <f t="shared" si="4"/>
        <v>0.54166666666666663</v>
      </c>
      <c r="G7">
        <f t="shared" si="1"/>
        <v>1163220309.0625</v>
      </c>
      <c r="H7">
        <f t="shared" si="2"/>
        <v>1163220309</v>
      </c>
      <c r="I7">
        <f t="shared" si="5"/>
        <v>1163220307</v>
      </c>
      <c r="J7">
        <f t="shared" si="6"/>
        <v>2326440616</v>
      </c>
      <c r="K7">
        <v>5</v>
      </c>
      <c r="P7">
        <v>5</v>
      </c>
      <c r="Q7">
        <v>4</v>
      </c>
      <c r="S7">
        <f t="shared" si="10"/>
        <v>47149509</v>
      </c>
      <c r="T7">
        <f t="shared" si="7"/>
        <v>47154566.507677995</v>
      </c>
      <c r="U7">
        <f t="shared" si="8"/>
        <v>5057.5076779946685</v>
      </c>
      <c r="V7" s="1">
        <f t="shared" si="9"/>
        <v>1.1775427682260543E-6</v>
      </c>
    </row>
    <row r="8" spans="2:22" x14ac:dyDescent="0.25">
      <c r="B8">
        <v>6</v>
      </c>
      <c r="C8">
        <v>8</v>
      </c>
      <c r="D8">
        <f t="shared" si="0"/>
        <v>0.16666666666666666</v>
      </c>
      <c r="E8">
        <f t="shared" si="3"/>
        <v>0.54166666666666663</v>
      </c>
      <c r="F8">
        <f t="shared" si="4"/>
        <v>0.70833333333333326</v>
      </c>
      <c r="G8">
        <f t="shared" si="1"/>
        <v>715827882.5</v>
      </c>
      <c r="H8">
        <f t="shared" si="2"/>
        <v>715827882</v>
      </c>
      <c r="I8">
        <f t="shared" si="5"/>
        <v>2326440616</v>
      </c>
      <c r="J8">
        <f t="shared" si="6"/>
        <v>3042268498</v>
      </c>
      <c r="K8">
        <v>6</v>
      </c>
      <c r="P8">
        <v>6</v>
      </c>
      <c r="Q8">
        <v>8</v>
      </c>
      <c r="S8">
        <f t="shared" si="10"/>
        <v>47153512</v>
      </c>
      <c r="T8">
        <f t="shared" si="7"/>
        <v>47153934.319218248</v>
      </c>
      <c r="U8">
        <f t="shared" si="8"/>
        <v>422.31921824812889</v>
      </c>
      <c r="V8" s="1">
        <f t="shared" si="9"/>
        <v>9.8328855435004871E-8</v>
      </c>
    </row>
    <row r="9" spans="2:22" x14ac:dyDescent="0.25">
      <c r="B9">
        <v>7</v>
      </c>
      <c r="C9">
        <v>4</v>
      </c>
      <c r="D9">
        <f t="shared" si="0"/>
        <v>8.3333333333333329E-2</v>
      </c>
      <c r="E9">
        <f t="shared" si="3"/>
        <v>0.70833333333333326</v>
      </c>
      <c r="F9">
        <f t="shared" si="4"/>
        <v>0.79166666666666663</v>
      </c>
      <c r="G9">
        <f t="shared" si="1"/>
        <v>357913941.25</v>
      </c>
      <c r="H9">
        <f t="shared" si="2"/>
        <v>357913941</v>
      </c>
      <c r="I9">
        <f t="shared" si="5"/>
        <v>3042268498</v>
      </c>
      <c r="J9">
        <f t="shared" si="6"/>
        <v>3400182439</v>
      </c>
      <c r="K9">
        <v>7</v>
      </c>
      <c r="P9">
        <v>7</v>
      </c>
      <c r="Q9">
        <v>7</v>
      </c>
      <c r="S9">
        <f t="shared" si="10"/>
        <v>47153811</v>
      </c>
      <c r="T9">
        <f t="shared" si="7"/>
        <v>47153846.336047783</v>
      </c>
      <c r="U9">
        <f t="shared" si="8"/>
        <v>35.336047783493996</v>
      </c>
      <c r="V9" s="1">
        <f t="shared" si="9"/>
        <v>8.2273147515303719E-9</v>
      </c>
    </row>
    <row r="10" spans="2:22" x14ac:dyDescent="0.25">
      <c r="B10">
        <v>8</v>
      </c>
      <c r="C10">
        <v>4</v>
      </c>
      <c r="D10">
        <f t="shared" si="0"/>
        <v>8.3333333333333329E-2</v>
      </c>
      <c r="E10">
        <f t="shared" si="3"/>
        <v>0.79166666666666663</v>
      </c>
      <c r="F10">
        <f t="shared" si="4"/>
        <v>0.875</v>
      </c>
      <c r="G10">
        <f t="shared" si="1"/>
        <v>357913941.25</v>
      </c>
      <c r="H10">
        <f t="shared" si="2"/>
        <v>357913941</v>
      </c>
      <c r="I10">
        <f t="shared" si="5"/>
        <v>3400182439</v>
      </c>
      <c r="J10">
        <f t="shared" si="6"/>
        <v>3758096380</v>
      </c>
      <c r="K10">
        <v>8</v>
      </c>
      <c r="P10">
        <v>8</v>
      </c>
      <c r="Q10">
        <v>2</v>
      </c>
      <c r="S10">
        <f t="shared" si="10"/>
        <v>47153816</v>
      </c>
      <c r="T10">
        <f t="shared" ref="T10" si="11">S9+((T9-S9)*VLOOKUP(Q10,$B$2:$F$11,5))</f>
        <v>47153819.834011942</v>
      </c>
      <c r="U10">
        <f t="shared" ref="U10" si="12">T10-S10</f>
        <v>3.8340119421482086</v>
      </c>
      <c r="V10" s="1">
        <f t="shared" si="9"/>
        <v>8.9267546847483234E-10</v>
      </c>
    </row>
    <row r="11" spans="2:22" x14ac:dyDescent="0.25">
      <c r="B11">
        <v>9</v>
      </c>
      <c r="C11">
        <v>6</v>
      </c>
      <c r="D11">
        <f t="shared" si="0"/>
        <v>0.125</v>
      </c>
      <c r="E11">
        <f t="shared" si="3"/>
        <v>0.875</v>
      </c>
      <c r="F11">
        <f t="shared" si="4"/>
        <v>1</v>
      </c>
      <c r="G11">
        <f>D11*$M$4</f>
        <v>536870911.875</v>
      </c>
      <c r="H11">
        <f t="shared" si="2"/>
        <v>536870911</v>
      </c>
      <c r="I11">
        <f t="shared" si="5"/>
        <v>3758096380</v>
      </c>
      <c r="J11">
        <f t="shared" si="6"/>
        <v>4294967291</v>
      </c>
      <c r="K11">
        <v>9</v>
      </c>
      <c r="P11">
        <v>9</v>
      </c>
      <c r="Q11">
        <v>4</v>
      </c>
      <c r="S11">
        <f t="shared" si="10"/>
        <v>47153816</v>
      </c>
      <c r="T11">
        <f t="shared" ref="T11:T13" si="13">S10+((T10-S10)*VLOOKUP(Q11,$B$2:$F$11,5))</f>
        <v>47153817.038378231</v>
      </c>
      <c r="U11">
        <f t="shared" ref="U11:U13" si="14">T11-S11</f>
        <v>1.0383782312273979</v>
      </c>
      <c r="V11" s="1">
        <f t="shared" si="9"/>
        <v>2.417662719891323E-10</v>
      </c>
    </row>
    <row r="12" spans="2:22" x14ac:dyDescent="0.25">
      <c r="B12" t="s">
        <v>8</v>
      </c>
      <c r="C12">
        <f>SUM(C2:C11)</f>
        <v>48</v>
      </c>
      <c r="D12">
        <f>SUM(D2:D11)</f>
        <v>1</v>
      </c>
      <c r="E12">
        <f t="shared" si="3"/>
        <v>1</v>
      </c>
      <c r="G12">
        <f>SUM(G2:G11)</f>
        <v>4294967295</v>
      </c>
      <c r="H12">
        <f>SUM(H2:H11)</f>
        <v>4294967291</v>
      </c>
      <c r="I12">
        <f>I11+H11</f>
        <v>4294967291</v>
      </c>
      <c r="P12">
        <v>10</v>
      </c>
      <c r="Q12">
        <v>6</v>
      </c>
      <c r="S12">
        <f t="shared" si="10"/>
        <v>47153816</v>
      </c>
      <c r="T12">
        <f t="shared" si="13"/>
        <v>47153816.735517912</v>
      </c>
      <c r="U12">
        <f t="shared" si="14"/>
        <v>0.73551791161298752</v>
      </c>
      <c r="V12" s="1">
        <f t="shared" si="9"/>
        <v>1.7125110881967438E-10</v>
      </c>
    </row>
    <row r="13" spans="2:22" x14ac:dyDescent="0.25">
      <c r="H13">
        <f>G12-H12</f>
        <v>4</v>
      </c>
      <c r="P13">
        <v>11</v>
      </c>
      <c r="Q13">
        <v>9</v>
      </c>
      <c r="S13">
        <f t="shared" si="10"/>
        <v>47153816</v>
      </c>
      <c r="T13">
        <f t="shared" si="13"/>
        <v>47153816.735517912</v>
      </c>
      <c r="U13">
        <f t="shared" si="14"/>
        <v>0.73551791161298752</v>
      </c>
      <c r="V13" s="1">
        <f t="shared" si="9"/>
        <v>1.7125110881967438E-10</v>
      </c>
    </row>
    <row r="14" spans="2:22" x14ac:dyDescent="0.25">
      <c r="P14">
        <v>12</v>
      </c>
      <c r="Q14">
        <v>9</v>
      </c>
      <c r="S14">
        <f t="shared" si="10"/>
        <v>47153816</v>
      </c>
      <c r="T14">
        <f t="shared" ref="T14:T17" si="15">S13+((T13-S13)*VLOOKUP(Q14,$B$2:$F$11,5))</f>
        <v>47153816.735517912</v>
      </c>
      <c r="U14">
        <f t="shared" ref="U14:U17" si="16">T14-S14</f>
        <v>0.73551791161298752</v>
      </c>
      <c r="V14" s="1">
        <f t="shared" si="9"/>
        <v>1.7125110881967438E-10</v>
      </c>
    </row>
    <row r="15" spans="2:22" x14ac:dyDescent="0.25">
      <c r="P15">
        <v>13</v>
      </c>
      <c r="Q15">
        <v>1</v>
      </c>
      <c r="S15">
        <f t="shared" si="10"/>
        <v>47153816</v>
      </c>
      <c r="T15">
        <f t="shared" si="15"/>
        <v>47153816.122586317</v>
      </c>
      <c r="U15">
        <f t="shared" si="16"/>
        <v>0.12258631736040115</v>
      </c>
      <c r="V15" s="1">
        <f t="shared" si="9"/>
        <v>2.854185118082515E-11</v>
      </c>
    </row>
    <row r="16" spans="2:22" x14ac:dyDescent="0.25">
      <c r="P16">
        <v>14</v>
      </c>
      <c r="Q16">
        <v>5</v>
      </c>
      <c r="S16">
        <f t="shared" si="10"/>
        <v>47153816</v>
      </c>
      <c r="T16">
        <f t="shared" si="15"/>
        <v>47153816.066400923</v>
      </c>
      <c r="U16">
        <f t="shared" si="16"/>
        <v>6.6400922834873199E-2</v>
      </c>
      <c r="V16" s="1">
        <f t="shared" si="9"/>
        <v>1.5460169606454059E-11</v>
      </c>
    </row>
    <row r="17" spans="15:22" x14ac:dyDescent="0.25">
      <c r="P17">
        <v>15</v>
      </c>
      <c r="Q17">
        <v>2</v>
      </c>
      <c r="S17">
        <f t="shared" si="10"/>
        <v>47153816</v>
      </c>
      <c r="T17">
        <f t="shared" si="15"/>
        <v>47153816.016600229</v>
      </c>
      <c r="U17">
        <f t="shared" si="16"/>
        <v>1.6600228846073151E-2</v>
      </c>
      <c r="V17" s="1">
        <f t="shared" si="9"/>
        <v>3.8650419679326458E-12</v>
      </c>
    </row>
    <row r="18" spans="15:22" x14ac:dyDescent="0.25">
      <c r="P18">
        <v>16</v>
      </c>
      <c r="Q18">
        <v>5</v>
      </c>
      <c r="S18">
        <f t="shared" si="10"/>
        <v>47153816</v>
      </c>
      <c r="T18">
        <f t="shared" ref="T18" si="17">S17+((T17-S17)*VLOOKUP(Q18,$B$2:$F$11,5))</f>
        <v>47153816.008991793</v>
      </c>
      <c r="U18">
        <f t="shared" ref="U18" si="18">T18-S18</f>
        <v>8.9917927980422974E-3</v>
      </c>
      <c r="V18" s="1">
        <f t="shared" si="9"/>
        <v>2.0935649052578635E-12</v>
      </c>
    </row>
    <row r="20" spans="15:22" x14ac:dyDescent="0.25">
      <c r="P20" t="s">
        <v>14</v>
      </c>
      <c r="Q20" t="s">
        <v>0</v>
      </c>
      <c r="S20" t="s">
        <v>5</v>
      </c>
      <c r="T20" t="s">
        <v>6</v>
      </c>
      <c r="U20" t="s">
        <v>15</v>
      </c>
    </row>
    <row r="21" spans="15:22" x14ac:dyDescent="0.25">
      <c r="O21">
        <v>1</v>
      </c>
      <c r="P21" s="3">
        <f>ROUNDDOWN(S18,0)</f>
        <v>47153816</v>
      </c>
      <c r="Q21">
        <f>VLOOKUP(P21+1,$I$2:$K$11,3)</f>
        <v>0</v>
      </c>
      <c r="R21">
        <f>VLOOKUP(Q21,$B$2:$I$11,8)</f>
        <v>0</v>
      </c>
      <c r="S21">
        <f>VLOOKUP(Q21,$B$2:$J$11,4)</f>
        <v>0</v>
      </c>
      <c r="T21">
        <f>VLOOKUP(Q21,$B$2:$J$11,5)</f>
        <v>0.10416666666666667</v>
      </c>
      <c r="U21">
        <f>T21-S21</f>
        <v>0.10416666666666667</v>
      </c>
    </row>
    <row r="22" spans="15:22" x14ac:dyDescent="0.25">
      <c r="O22">
        <v>2</v>
      </c>
      <c r="P22" s="3">
        <f>ROUNDDOWN((P21-R21)/U21,0)</f>
        <v>452676633</v>
      </c>
      <c r="Q22">
        <f>VLOOKUP(P22+1,$I$2:$K$11,3)</f>
        <v>1</v>
      </c>
      <c r="R22">
        <f>VLOOKUP(Q22,$B$2:$I$11,8)</f>
        <v>447392426</v>
      </c>
      <c r="S22">
        <f>VLOOKUP(Q22,$B$2:$J$11,4)</f>
        <v>0.10416666666666667</v>
      </c>
      <c r="T22">
        <f t="shared" ref="T22:T23" si="19">VLOOKUP(Q22,$B$2:$J$11,5)</f>
        <v>0.16666666666666669</v>
      </c>
      <c r="U22">
        <f>T22-S22</f>
        <v>6.2500000000000014E-2</v>
      </c>
    </row>
    <row r="23" spans="15:22" x14ac:dyDescent="0.25">
      <c r="O23">
        <v>3</v>
      </c>
      <c r="P23" s="3">
        <f t="shared" ref="P23:P36" si="20">ROUNDDOWN((P22-R22)/U22,0)</f>
        <v>84547312</v>
      </c>
      <c r="Q23">
        <f>VLOOKUP(P23+1,$I$2:$K$11,3)</f>
        <v>0</v>
      </c>
      <c r="R23">
        <f>VLOOKUP(Q23,$B$2:$I$11,8)</f>
        <v>0</v>
      </c>
      <c r="S23">
        <f>VLOOKUP(Q23,$B$2:$J$11,4)</f>
        <v>0</v>
      </c>
      <c r="T23">
        <f t="shared" si="19"/>
        <v>0.10416666666666667</v>
      </c>
      <c r="U23">
        <f t="shared" ref="U23" si="21">T23-S23</f>
        <v>0.10416666666666667</v>
      </c>
    </row>
    <row r="24" spans="15:22" x14ac:dyDescent="0.25">
      <c r="O24">
        <v>4</v>
      </c>
      <c r="P24" s="3">
        <f t="shared" si="20"/>
        <v>811654195</v>
      </c>
      <c r="Q24">
        <f>VLOOKUP(P24+1,$I$2:$K$11,3)</f>
        <v>2</v>
      </c>
      <c r="R24">
        <f>VLOOKUP(Q24,$B$2:$I$11,8)</f>
        <v>715827881</v>
      </c>
      <c r="S24">
        <f>VLOOKUP(Q24,$B$2:$J$11,4)</f>
        <v>0.16666666666666669</v>
      </c>
      <c r="T24">
        <f>VLOOKUP(Q24,$B$2:$J$11,5)</f>
        <v>0.25</v>
      </c>
      <c r="U24">
        <f>T24-S24</f>
        <v>8.3333333333333315E-2</v>
      </c>
    </row>
    <row r="25" spans="15:22" x14ac:dyDescent="0.25">
      <c r="O25">
        <v>5</v>
      </c>
      <c r="P25" s="3">
        <f t="shared" si="20"/>
        <v>1149915768</v>
      </c>
      <c r="Q25">
        <f>VLOOKUP(P25+1,$I$2:$K$11,3)</f>
        <v>4</v>
      </c>
      <c r="R25">
        <f>VLOOKUP(Q25,$B$2:$I$11,8)</f>
        <v>1073741822</v>
      </c>
      <c r="S25">
        <f>VLOOKUP(Q25,$B$2:$J$11,4)</f>
        <v>0.25</v>
      </c>
      <c r="T25">
        <f>VLOOKUP(Q25,$B$2:$J$11,5)</f>
        <v>0.27083333333333331</v>
      </c>
      <c r="U25">
        <f>T25-S25</f>
        <v>2.0833333333333315E-2</v>
      </c>
    </row>
    <row r="26" spans="15:22" x14ac:dyDescent="0.25">
      <c r="O26">
        <v>6</v>
      </c>
      <c r="P26" s="3">
        <f t="shared" si="20"/>
        <v>3656349408</v>
      </c>
      <c r="Q26">
        <f>VLOOKUP(P26+1,$I$2:$K$11,3)</f>
        <v>8</v>
      </c>
      <c r="R26">
        <f>VLOOKUP(Q26,$B$2:$I$11,8)</f>
        <v>3400182439</v>
      </c>
      <c r="S26">
        <f>VLOOKUP(Q26,$B$2:$J$11,4)</f>
        <v>0.79166666666666663</v>
      </c>
      <c r="T26">
        <f>VLOOKUP(Q26,$B$2:$J$11,5)</f>
        <v>0.875</v>
      </c>
      <c r="U26">
        <f>T26-S26</f>
        <v>8.333333333333337E-2</v>
      </c>
    </row>
    <row r="27" spans="15:22" x14ac:dyDescent="0.25">
      <c r="O27">
        <v>7</v>
      </c>
      <c r="P27" s="3">
        <f t="shared" si="20"/>
        <v>3074003628</v>
      </c>
      <c r="Q27">
        <f>VLOOKUP(P27+1,$I$2:$K$11,3)</f>
        <v>7</v>
      </c>
      <c r="R27">
        <f>VLOOKUP(Q27,$B$2:$I$11,8)</f>
        <v>3042268498</v>
      </c>
      <c r="S27">
        <f>VLOOKUP(Q27,$B$2:$J$11,4)</f>
        <v>0.70833333333333326</v>
      </c>
      <c r="T27">
        <f>VLOOKUP(Q27,$B$2:$J$11,5)</f>
        <v>0.79166666666666663</v>
      </c>
      <c r="U27">
        <f>T27-S27</f>
        <v>8.333333333333337E-2</v>
      </c>
    </row>
    <row r="28" spans="15:22" x14ac:dyDescent="0.25">
      <c r="O28">
        <v>8</v>
      </c>
      <c r="P28" s="3">
        <f t="shared" si="20"/>
        <v>380821560</v>
      </c>
      <c r="Q28">
        <f>VLOOKUP(P28+1,$I$2:$K$11,3)</f>
        <v>0</v>
      </c>
      <c r="R28">
        <f>VLOOKUP(Q28,$B$2:$I$11,8)</f>
        <v>0</v>
      </c>
      <c r="S28">
        <f>VLOOKUP(Q28,$B$2:$J$11,4)</f>
        <v>0</v>
      </c>
      <c r="T28">
        <f>VLOOKUP(Q28,$B$2:$J$11,5)</f>
        <v>0.10416666666666667</v>
      </c>
      <c r="U28">
        <f>T28-S28</f>
        <v>0.10416666666666667</v>
      </c>
    </row>
    <row r="29" spans="15:22" x14ac:dyDescent="0.25">
      <c r="O29">
        <v>9</v>
      </c>
      <c r="P29" s="3">
        <f t="shared" si="20"/>
        <v>3655886976</v>
      </c>
      <c r="Q29">
        <f t="shared" ref="Q29:Q36" si="22">VLOOKUP(P29+1,$I$2:$K$11,3)</f>
        <v>8</v>
      </c>
      <c r="R29">
        <f t="shared" ref="R29:R36" si="23">VLOOKUP(Q29,$B$2:$I$11,8)</f>
        <v>3400182439</v>
      </c>
      <c r="S29">
        <f t="shared" ref="S29:S35" si="24">VLOOKUP(Q29,$B$2:$J$11,4)</f>
        <v>0.79166666666666663</v>
      </c>
      <c r="T29">
        <f t="shared" ref="T29:T35" si="25">VLOOKUP(Q29,$B$2:$J$11,5)</f>
        <v>0.875</v>
      </c>
      <c r="U29">
        <f t="shared" ref="U29:U35" si="26">T29-S29</f>
        <v>8.333333333333337E-2</v>
      </c>
    </row>
    <row r="30" spans="15:22" x14ac:dyDescent="0.25">
      <c r="O30">
        <v>10</v>
      </c>
      <c r="P30" s="3">
        <f t="shared" si="20"/>
        <v>3068454444</v>
      </c>
      <c r="Q30">
        <f t="shared" si="22"/>
        <v>7</v>
      </c>
      <c r="R30">
        <f t="shared" si="23"/>
        <v>3042268498</v>
      </c>
      <c r="S30">
        <f t="shared" si="24"/>
        <v>0.70833333333333326</v>
      </c>
      <c r="T30">
        <f t="shared" si="25"/>
        <v>0.79166666666666663</v>
      </c>
      <c r="U30">
        <f t="shared" si="26"/>
        <v>8.333333333333337E-2</v>
      </c>
    </row>
    <row r="31" spans="15:22" x14ac:dyDescent="0.25">
      <c r="O31">
        <v>11</v>
      </c>
      <c r="P31" s="3">
        <f t="shared" si="20"/>
        <v>314231352</v>
      </c>
      <c r="Q31">
        <f t="shared" si="22"/>
        <v>0</v>
      </c>
      <c r="R31">
        <f t="shared" si="23"/>
        <v>0</v>
      </c>
      <c r="S31">
        <f t="shared" si="24"/>
        <v>0</v>
      </c>
      <c r="T31">
        <f t="shared" si="25"/>
        <v>0.10416666666666667</v>
      </c>
      <c r="U31">
        <f t="shared" si="26"/>
        <v>0.10416666666666667</v>
      </c>
    </row>
    <row r="32" spans="15:22" x14ac:dyDescent="0.25">
      <c r="O32">
        <v>12</v>
      </c>
      <c r="P32" s="3">
        <f t="shared" si="20"/>
        <v>3016620979</v>
      </c>
      <c r="Q32">
        <f t="shared" si="22"/>
        <v>6</v>
      </c>
      <c r="R32">
        <f t="shared" si="23"/>
        <v>2326440616</v>
      </c>
      <c r="S32">
        <f t="shared" si="24"/>
        <v>0.54166666666666663</v>
      </c>
      <c r="T32">
        <f t="shared" si="25"/>
        <v>0.70833333333333326</v>
      </c>
      <c r="U32">
        <f t="shared" si="26"/>
        <v>0.16666666666666663</v>
      </c>
    </row>
    <row r="33" spans="15:21" x14ac:dyDescent="0.25">
      <c r="O33">
        <v>13</v>
      </c>
      <c r="P33" s="3">
        <f t="shared" si="20"/>
        <v>4141082178</v>
      </c>
      <c r="Q33">
        <f t="shared" si="22"/>
        <v>9</v>
      </c>
      <c r="R33">
        <f t="shared" si="23"/>
        <v>3758096380</v>
      </c>
      <c r="S33">
        <f t="shared" si="24"/>
        <v>0.875</v>
      </c>
      <c r="T33">
        <f t="shared" si="25"/>
        <v>1</v>
      </c>
      <c r="U33">
        <f t="shared" si="26"/>
        <v>0.125</v>
      </c>
    </row>
    <row r="34" spans="15:21" x14ac:dyDescent="0.25">
      <c r="O34">
        <v>14</v>
      </c>
      <c r="P34" s="3">
        <f t="shared" si="20"/>
        <v>3063886384</v>
      </c>
      <c r="Q34">
        <f t="shared" si="22"/>
        <v>7</v>
      </c>
      <c r="R34">
        <f t="shared" si="23"/>
        <v>3042268498</v>
      </c>
      <c r="S34">
        <f t="shared" si="24"/>
        <v>0.70833333333333326</v>
      </c>
      <c r="T34">
        <f t="shared" si="25"/>
        <v>0.79166666666666663</v>
      </c>
      <c r="U34">
        <f t="shared" si="26"/>
        <v>8.333333333333337E-2</v>
      </c>
    </row>
    <row r="35" spans="15:21" x14ac:dyDescent="0.25">
      <c r="O35">
        <v>15</v>
      </c>
      <c r="P35" s="3">
        <f t="shared" si="20"/>
        <v>259414632</v>
      </c>
      <c r="Q35">
        <f t="shared" si="22"/>
        <v>0</v>
      </c>
      <c r="R35">
        <f t="shared" si="23"/>
        <v>0</v>
      </c>
      <c r="S35">
        <f t="shared" si="24"/>
        <v>0</v>
      </c>
      <c r="T35">
        <f t="shared" si="25"/>
        <v>0.10416666666666667</v>
      </c>
      <c r="U35">
        <f t="shared" si="26"/>
        <v>0.10416666666666667</v>
      </c>
    </row>
    <row r="36" spans="15:21" x14ac:dyDescent="0.25">
      <c r="O36">
        <v>16</v>
      </c>
      <c r="P36" s="3">
        <f t="shared" si="20"/>
        <v>2490380467</v>
      </c>
      <c r="Q36">
        <f t="shared" si="22"/>
        <v>6</v>
      </c>
      <c r="R36">
        <f t="shared" si="23"/>
        <v>2326440616</v>
      </c>
      <c r="S36">
        <f t="shared" ref="S36" si="27">VLOOKUP(Q36,$B$2:$J$11,4)</f>
        <v>0.54166666666666663</v>
      </c>
      <c r="T36">
        <f t="shared" ref="T36" si="28">VLOOKUP(Q36,$B$2:$J$11,5)</f>
        <v>0.70833333333333326</v>
      </c>
      <c r="U36">
        <f t="shared" ref="U36" si="29">T36-S36</f>
        <v>0.16666666666666663</v>
      </c>
    </row>
  </sheetData>
  <conditionalFormatting sqref="Q21">
    <cfRule type="cellIs" dxfId="3" priority="2" operator="equal">
      <formula>$Q$3</formula>
    </cfRule>
  </conditionalFormatting>
  <conditionalFormatting sqref="Q22:Q36">
    <cfRule type="cellIs" dxfId="2" priority="1" operator="equal">
      <formula>Q4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Maycon de Queiroz Oliveira</dc:creator>
  <cp:lastModifiedBy>Maycon de Queiroz Oliveira</cp:lastModifiedBy>
  <dcterms:created xsi:type="dcterms:W3CDTF">2017-12-11T21:37:27Z</dcterms:created>
  <dcterms:modified xsi:type="dcterms:W3CDTF">2017-12-12T01:11:57Z</dcterms:modified>
</cp:coreProperties>
</file>