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Git\SOPratica\Trabalho 3 - FileSystem\"/>
    </mc:Choice>
  </mc:AlternateContent>
  <bookViews>
    <workbookView xWindow="0" yWindow="0" windowWidth="20490" windowHeight="7530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P17" i="1" s="1"/>
  <c r="M14" i="1"/>
  <c r="M15" i="1"/>
  <c r="F8" i="1" l="1"/>
  <c r="J13" i="1"/>
  <c r="H13" i="1"/>
  <c r="C21" i="1"/>
  <c r="F21" i="1" s="1"/>
  <c r="H21" i="1" s="1"/>
  <c r="C11" i="1"/>
  <c r="G2" i="1" l="1"/>
  <c r="D2" i="1" s="1"/>
  <c r="H15" i="1" l="1"/>
  <c r="H16" i="1" s="1"/>
  <c r="H17" i="1" s="1"/>
  <c r="G3" i="1"/>
  <c r="I3" i="1" s="1"/>
  <c r="B6" i="1"/>
  <c r="C6" i="1" s="1"/>
  <c r="D11" i="1" l="1"/>
  <c r="B8" i="1"/>
  <c r="C8" i="1" s="1"/>
</calcChain>
</file>

<file path=xl/sharedStrings.xml><?xml version="1.0" encoding="utf-8"?>
<sst xmlns="http://schemas.openxmlformats.org/spreadsheetml/2006/main" count="34" uniqueCount="20">
  <si>
    <t>Tamanho proposto</t>
  </si>
  <si>
    <t>bytes</t>
  </si>
  <si>
    <t>2^</t>
  </si>
  <si>
    <t>Mega</t>
  </si>
  <si>
    <t>Kilo</t>
  </si>
  <si>
    <t>bits</t>
  </si>
  <si>
    <t>grupos</t>
  </si>
  <si>
    <t>tamanho do setor</t>
  </si>
  <si>
    <t>setores por bloco</t>
  </si>
  <si>
    <t>Tamanho inicio</t>
  </si>
  <si>
    <t>Tamanho bitmap</t>
  </si>
  <si>
    <t>Tamanho total</t>
  </si>
  <si>
    <t>kilo</t>
  </si>
  <si>
    <t>mega</t>
  </si>
  <si>
    <t>Tamanho direto</t>
  </si>
  <si>
    <t>Tamanho Arquivos</t>
  </si>
  <si>
    <t>grupos de</t>
  </si>
  <si>
    <t>Disquete 3 1/2</t>
  </si>
  <si>
    <t>Ref</t>
  </si>
  <si>
    <t>setores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</si>
</sst>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2" borderId="0" xfId="1"/>
    <xf numFmtId="0" fontId="2" fillId="0" borderId="0" xfId="3"/>
    <xf numFmtId="0" fontId="1" fillId="3" borderId="0" xfId="2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4">
    <cellStyle name="20% - Ênfase4" xfId="1" builtinId="42"/>
    <cellStyle name="20% - Ênfase5" xfId="2" builtinId="46"/>
    <cellStyle name="Hi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microsoft.com/en-us/kb/1218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tabSelected="1" workbookViewId="0">
      <selection activeCell="F8" sqref="F8"/>
    </sheetView>
  </sheetViews>
  <sheetFormatPr defaultRowHeight="15" x14ac:dyDescent="0.25"/>
  <cols>
    <col min="3" max="5" width="9.140625" customWidth="1"/>
  </cols>
  <sheetData>
    <row r="2" spans="1:15" x14ac:dyDescent="0.25">
      <c r="B2" t="s">
        <v>0</v>
      </c>
      <c r="D2" s="6">
        <f>IF(D14=0,G2*1024,D14)</f>
        <v>135266304</v>
      </c>
      <c r="E2" s="6"/>
      <c r="F2" t="s">
        <v>1</v>
      </c>
      <c r="G2">
        <f>I2*1024</f>
        <v>132096</v>
      </c>
      <c r="H2" t="s">
        <v>4</v>
      </c>
      <c r="I2" s="2">
        <v>129</v>
      </c>
      <c r="J2" t="s">
        <v>3</v>
      </c>
    </row>
    <row r="3" spans="1:15" x14ac:dyDescent="0.25">
      <c r="D3" s="1"/>
      <c r="E3" s="1"/>
      <c r="G3">
        <f>D2/1024</f>
        <v>132096</v>
      </c>
      <c r="H3" t="s">
        <v>12</v>
      </c>
      <c r="I3">
        <f>G3/1024</f>
        <v>129</v>
      </c>
      <c r="J3" t="s">
        <v>13</v>
      </c>
    </row>
    <row r="5" spans="1:15" x14ac:dyDescent="0.25">
      <c r="B5" t="s">
        <v>5</v>
      </c>
      <c r="C5" t="s">
        <v>1</v>
      </c>
      <c r="E5" t="s">
        <v>16</v>
      </c>
      <c r="F5">
        <f>J5*J6</f>
        <v>3072</v>
      </c>
      <c r="G5" t="s">
        <v>1</v>
      </c>
      <c r="H5" t="s">
        <v>7</v>
      </c>
      <c r="J5" s="4">
        <v>512</v>
      </c>
      <c r="K5" t="s">
        <v>1</v>
      </c>
    </row>
    <row r="6" spans="1:15" x14ac:dyDescent="0.25">
      <c r="A6" s="1" t="s">
        <v>2</v>
      </c>
      <c r="B6">
        <f>LOG(D2,2)</f>
        <v>27.011227255423254</v>
      </c>
      <c r="C6">
        <f>B6/8</f>
        <v>3.3764034069279067</v>
      </c>
      <c r="H6" t="s">
        <v>8</v>
      </c>
      <c r="J6" s="2">
        <v>6</v>
      </c>
    </row>
    <row r="8" spans="1:15" x14ac:dyDescent="0.25">
      <c r="A8" s="1" t="s">
        <v>2</v>
      </c>
      <c r="B8">
        <f>LOG(F8,2)</f>
        <v>15.4262647547021</v>
      </c>
      <c r="C8">
        <f>B8/8</f>
        <v>1.9282830943377625</v>
      </c>
      <c r="F8">
        <f>(D2)/F5</f>
        <v>44032</v>
      </c>
      <c r="G8" t="s">
        <v>6</v>
      </c>
      <c r="K8" t="s">
        <v>17</v>
      </c>
      <c r="M8">
        <v>1474560</v>
      </c>
      <c r="N8" t="s">
        <v>1</v>
      </c>
      <c r="O8" s="3" t="s">
        <v>18</v>
      </c>
    </row>
    <row r="10" spans="1:15" x14ac:dyDescent="0.25">
      <c r="M10" s="5"/>
      <c r="N10" s="5"/>
    </row>
    <row r="11" spans="1:15" x14ac:dyDescent="0.25">
      <c r="C11">
        <f>POWER(2,16)</f>
        <v>65536</v>
      </c>
      <c r="D11">
        <f>C11-F8</f>
        <v>21504</v>
      </c>
      <c r="M11" s="5"/>
      <c r="N11" s="5"/>
    </row>
    <row r="12" spans="1:15" x14ac:dyDescent="0.25">
      <c r="F12" t="s">
        <v>9</v>
      </c>
      <c r="H12" s="4">
        <v>16</v>
      </c>
      <c r="I12" t="s">
        <v>1</v>
      </c>
      <c r="M12" s="5"/>
      <c r="N12" s="5"/>
    </row>
    <row r="13" spans="1:15" x14ac:dyDescent="0.25">
      <c r="F13" t="s">
        <v>10</v>
      </c>
      <c r="H13">
        <f>C11/8</f>
        <v>8192</v>
      </c>
      <c r="I13" t="s">
        <v>1</v>
      </c>
      <c r="J13">
        <f>H13/J5</f>
        <v>16</v>
      </c>
      <c r="K13" t="s">
        <v>19</v>
      </c>
      <c r="M13" s="5"/>
      <c r="N13" s="5"/>
    </row>
    <row r="14" spans="1:15" x14ac:dyDescent="0.25">
      <c r="B14" t="s">
        <v>14</v>
      </c>
      <c r="D14" s="2"/>
      <c r="M14" s="5">
        <f>MOD(D2,M15)</f>
        <v>1048576</v>
      </c>
      <c r="N14" s="5"/>
    </row>
    <row r="15" spans="1:15" x14ac:dyDescent="0.25">
      <c r="F15" t="s">
        <v>11</v>
      </c>
      <c r="H15" s="6">
        <f>H12+H13+D2</f>
        <v>135274512</v>
      </c>
      <c r="I15" s="6"/>
      <c r="J15" t="s">
        <v>1</v>
      </c>
      <c r="M15" s="5">
        <f>65536*512</f>
        <v>33554432</v>
      </c>
      <c r="N15" s="5"/>
    </row>
    <row r="16" spans="1:15" x14ac:dyDescent="0.25">
      <c r="H16" s="6">
        <f>H15/1024</f>
        <v>132104.015625</v>
      </c>
      <c r="I16" s="6"/>
      <c r="J16" t="s">
        <v>12</v>
      </c>
      <c r="M16" s="5"/>
      <c r="N16" s="5"/>
    </row>
    <row r="17" spans="2:16" x14ac:dyDescent="0.25">
      <c r="H17" s="6">
        <f>H16/1024</f>
        <v>129.00782775878906</v>
      </c>
      <c r="I17" s="6"/>
      <c r="J17" t="s">
        <v>13</v>
      </c>
      <c r="M17" s="5"/>
      <c r="N17" s="5"/>
      <c r="P17">
        <f>MOD(D2,F5)</f>
        <v>0</v>
      </c>
    </row>
    <row r="18" spans="2:16" x14ac:dyDescent="0.25">
      <c r="M18" s="5"/>
      <c r="N18" s="5"/>
    </row>
    <row r="19" spans="2:16" x14ac:dyDescent="0.25">
      <c r="M19" s="5"/>
      <c r="N19" s="5"/>
    </row>
    <row r="20" spans="2:16" x14ac:dyDescent="0.25">
      <c r="B20" t="s">
        <v>15</v>
      </c>
      <c r="D20" s="4">
        <v>4</v>
      </c>
      <c r="E20" t="s">
        <v>1</v>
      </c>
      <c r="M20" s="5"/>
      <c r="N20" s="5"/>
    </row>
    <row r="21" spans="2:16" x14ac:dyDescent="0.25">
      <c r="C21" s="6">
        <f>POWER(2,D20*8)</f>
        <v>4294967296</v>
      </c>
      <c r="D21" s="6"/>
      <c r="E21" t="s">
        <v>1</v>
      </c>
      <c r="F21">
        <f>C21/1024</f>
        <v>4194304</v>
      </c>
      <c r="G21" t="s">
        <v>12</v>
      </c>
      <c r="H21">
        <f>F21/1024</f>
        <v>4096</v>
      </c>
      <c r="I21" t="s">
        <v>13</v>
      </c>
      <c r="M21" s="5"/>
      <c r="N21" s="5"/>
    </row>
    <row r="22" spans="2:16" x14ac:dyDescent="0.25">
      <c r="M22" s="5"/>
      <c r="N22" s="5"/>
    </row>
    <row r="23" spans="2:16" x14ac:dyDescent="0.25">
      <c r="M23" s="5"/>
      <c r="N23" s="5"/>
    </row>
    <row r="24" spans="2:16" x14ac:dyDescent="0.25">
      <c r="M24" s="5"/>
      <c r="N24" s="5"/>
    </row>
    <row r="25" spans="2:16" x14ac:dyDescent="0.25">
      <c r="M25" s="5"/>
      <c r="N25" s="5"/>
    </row>
    <row r="26" spans="2:16" x14ac:dyDescent="0.25">
      <c r="M26" s="5"/>
      <c r="N26" s="5"/>
    </row>
    <row r="27" spans="2:16" x14ac:dyDescent="0.25">
      <c r="M27" s="5"/>
      <c r="N27" s="5"/>
    </row>
    <row r="28" spans="2:16" x14ac:dyDescent="0.25">
      <c r="M28" s="5"/>
      <c r="N28" s="5"/>
    </row>
    <row r="29" spans="2:16" x14ac:dyDescent="0.25">
      <c r="M29" s="5"/>
      <c r="N29" s="5"/>
    </row>
    <row r="30" spans="2:16" x14ac:dyDescent="0.25">
      <c r="M30" s="5"/>
      <c r="N30" s="5"/>
    </row>
    <row r="31" spans="2:16" x14ac:dyDescent="0.25">
      <c r="M31" s="5"/>
      <c r="N31" s="5"/>
    </row>
    <row r="32" spans="2:16" x14ac:dyDescent="0.25">
      <c r="M32" s="5"/>
      <c r="N32" s="5"/>
    </row>
    <row r="33" spans="13:14" x14ac:dyDescent="0.25">
      <c r="M33" s="5"/>
      <c r="N33" s="5"/>
    </row>
    <row r="34" spans="13:14" x14ac:dyDescent="0.25">
      <c r="M34" s="5"/>
      <c r="N34" s="5"/>
    </row>
    <row r="35" spans="13:14" x14ac:dyDescent="0.25">
      <c r="M35" s="5"/>
      <c r="N35" s="5"/>
    </row>
    <row r="36" spans="13:14" x14ac:dyDescent="0.25">
      <c r="M36" s="5"/>
      <c r="N36" s="5"/>
    </row>
    <row r="37" spans="13:14" x14ac:dyDescent="0.25">
      <c r="M37" s="5"/>
      <c r="N37" s="5"/>
    </row>
    <row r="38" spans="13:14" x14ac:dyDescent="0.25">
      <c r="M38" s="5"/>
      <c r="N38" s="5"/>
    </row>
    <row r="39" spans="13:14" x14ac:dyDescent="0.25">
      <c r="M39" s="5"/>
      <c r="N39" s="5"/>
    </row>
    <row r="40" spans="13:14" x14ac:dyDescent="0.25">
      <c r="M40" s="5"/>
      <c r="N40" s="5"/>
    </row>
  </sheetData>
  <mergeCells count="36">
    <mergeCell ref="C21:D21"/>
    <mergeCell ref="H15:I15"/>
    <mergeCell ref="H16:I16"/>
    <mergeCell ref="H17:I17"/>
    <mergeCell ref="D2:E2"/>
    <mergeCell ref="M20:N20"/>
    <mergeCell ref="M21:N21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2:N22"/>
    <mergeCell ref="M23:N23"/>
    <mergeCell ref="M24:N24"/>
    <mergeCell ref="M25:N25"/>
    <mergeCell ref="M26:N26"/>
    <mergeCell ref="M27:N27"/>
    <mergeCell ref="M28:N28"/>
    <mergeCell ref="M29:N29"/>
    <mergeCell ref="M30:N30"/>
    <mergeCell ref="M31:N31"/>
    <mergeCell ref="M37:N37"/>
    <mergeCell ref="M38:N38"/>
    <mergeCell ref="M39:N39"/>
    <mergeCell ref="M40:N40"/>
    <mergeCell ref="M32:N32"/>
    <mergeCell ref="M33:N33"/>
    <mergeCell ref="M34:N34"/>
    <mergeCell ref="M35:N35"/>
    <mergeCell ref="M36:N36"/>
  </mergeCells>
  <hyperlinks>
    <hyperlink ref="O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Maycon de Queiroz Oliveira</dc:creator>
  <cp:lastModifiedBy>Maycon de Queiroz Oliveira</cp:lastModifiedBy>
  <dcterms:created xsi:type="dcterms:W3CDTF">2016-09-29T11:16:28Z</dcterms:created>
  <dcterms:modified xsi:type="dcterms:W3CDTF">2016-11-18T21:37:19Z</dcterms:modified>
</cp:coreProperties>
</file>