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0" documentId="13_ncr:1_{022E342F-C0BC-43A6-8F4A-A700680D588F}" xr6:coauthVersionLast="47" xr6:coauthVersionMax="47" xr10:uidLastSave="{00000000-0000-0000-0000-000000000000}"/>
  <bookViews>
    <workbookView xWindow="39735" yWindow="2490" windowWidth="29160" windowHeight="17715" tabRatio="910" activeTab="1" xr2:uid="{00000000-000D-0000-FFFF-FFFF00000000}"/>
  </bookViews>
  <sheets>
    <sheet name="NCC schedules" sheetId="1" r:id="rId1"/>
    <sheet name="NCC Area per person" sheetId="4" r:id="rId2"/>
    <sheet name="NCC IPD" sheetId="5" r:id="rId3"/>
    <sheet name="NCC IPD adj" sheetId="6" r:id="rId4"/>
    <sheet name="NCC Equip" sheetId="8" r:id="rId5"/>
    <sheet name="people" sheetId="12" r:id="rId6"/>
    <sheet name="schedules" sheetId="2" r:id="rId7"/>
    <sheet name="schedule_sets" sheetId="15" r:id="rId8"/>
    <sheet name="materials" sheetId="7" r:id="rId9"/>
    <sheet name="lights" sheetId="3" r:id="rId10"/>
    <sheet name="equipment" sheetId="9" r:id="rId11"/>
    <sheet name="infiltration" sheetId="10" r:id="rId12"/>
    <sheet name="space_types" sheetId="11" r:id="rId13"/>
    <sheet name="outdoor_air" sheetId="14" r:id="rId14"/>
    <sheet name="other" sheetId="1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0" i="3" l="1"/>
  <c r="E40" i="3"/>
  <c r="B3" i="14"/>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2" i="12"/>
  <c r="B2" i="14"/>
  <c r="B3" i="9"/>
  <c r="B4" i="9"/>
  <c r="B5" i="9"/>
  <c r="B6" i="9"/>
  <c r="B7" i="9"/>
  <c r="B8" i="9"/>
  <c r="B9" i="9"/>
  <c r="B10" i="9"/>
  <c r="B2" i="9"/>
  <c r="G42" i="3"/>
  <c r="E42" i="3"/>
  <c r="D2" i="6"/>
  <c r="D4" i="6"/>
  <c r="D5" i="6"/>
  <c r="D6" i="6"/>
  <c r="D7" i="6"/>
  <c r="D8" i="6"/>
  <c r="D9" i="6"/>
  <c r="D10" i="6"/>
  <c r="D11" i="6"/>
  <c r="D12" i="6"/>
  <c r="G15" i="3" s="1"/>
  <c r="D13" i="6"/>
  <c r="D14" i="6"/>
  <c r="D3" i="6"/>
  <c r="G2" i="3" s="1"/>
  <c r="F3" i="2"/>
  <c r="F4" i="2"/>
  <c r="F5" i="2"/>
  <c r="F6" i="2"/>
  <c r="F7" i="2"/>
  <c r="F8" i="2"/>
  <c r="F9" i="2"/>
  <c r="F10" i="2"/>
  <c r="F11" i="2"/>
  <c r="F12" i="2"/>
  <c r="F13" i="2"/>
  <c r="F14" i="2"/>
  <c r="F15" i="2"/>
  <c r="F16" i="2"/>
  <c r="F17" i="2"/>
  <c r="F18" i="2"/>
  <c r="F19" i="2"/>
  <c r="F20" i="2"/>
  <c r="F21" i="2"/>
  <c r="F22" i="2"/>
  <c r="F23" i="2"/>
  <c r="F24" i="2"/>
  <c r="F25" i="2"/>
  <c r="F2" i="2"/>
  <c r="H40" i="3" l="1"/>
  <c r="C40" i="3" s="1"/>
  <c r="H42" i="3"/>
  <c r="C42" i="3" s="1"/>
  <c r="G21" i="3"/>
  <c r="G20" i="3"/>
  <c r="G30" i="3"/>
  <c r="G24" i="3"/>
  <c r="G19" i="3"/>
  <c r="G33" i="3"/>
  <c r="G26" i="3"/>
  <c r="G18" i="3"/>
  <c r="G29" i="3"/>
  <c r="G17" i="3"/>
  <c r="G32" i="3"/>
  <c r="G16" i="3"/>
  <c r="G27" i="3"/>
  <c r="G23" i="3"/>
  <c r="G9" i="3"/>
  <c r="G28" i="3"/>
  <c r="G14" i="3"/>
  <c r="E26" i="3"/>
  <c r="H26" i="3" s="1"/>
  <c r="C26" i="3" s="1"/>
  <c r="G8" i="3"/>
  <c r="G6" i="3"/>
  <c r="G36" i="3"/>
  <c r="G4" i="3"/>
  <c r="G31" i="3"/>
  <c r="G22" i="3"/>
  <c r="E4" i="3"/>
  <c r="H4" i="3" s="1"/>
  <c r="C4" i="3" s="1"/>
  <c r="G39" i="3"/>
  <c r="G38" i="3"/>
  <c r="G37" i="3"/>
  <c r="G35" i="3"/>
  <c r="G3" i="3"/>
  <c r="G25" i="3"/>
  <c r="G13" i="3"/>
  <c r="G12" i="3"/>
  <c r="G11" i="3"/>
  <c r="G10" i="3"/>
  <c r="G7" i="3"/>
  <c r="G5" i="3"/>
  <c r="G34" i="3"/>
  <c r="E29" i="3"/>
  <c r="H29" i="3" s="1"/>
  <c r="C29" i="3" s="1"/>
  <c r="E22" i="3"/>
  <c r="H22" i="3" s="1"/>
  <c r="C22" i="3" s="1"/>
  <c r="G41" i="3"/>
  <c r="E15" i="3"/>
  <c r="H15" i="3" s="1"/>
  <c r="C15" i="3" s="1"/>
  <c r="E13" i="3"/>
  <c r="H13" i="3" s="1"/>
  <c r="C13" i="3" s="1"/>
  <c r="E11" i="3"/>
  <c r="H11" i="3" s="1"/>
  <c r="C11" i="3" s="1"/>
  <c r="E9" i="3"/>
  <c r="H9" i="3" s="1"/>
  <c r="C9" i="3" s="1"/>
  <c r="E2" i="3"/>
  <c r="H2" i="3" s="1"/>
  <c r="C2" i="3" s="1"/>
  <c r="E39" i="3"/>
  <c r="H39" i="3" s="1"/>
  <c r="C39" i="3" s="1"/>
  <c r="E38" i="3"/>
  <c r="H38" i="3" s="1"/>
  <c r="C38" i="3" s="1"/>
  <c r="E5" i="3"/>
  <c r="H5" i="3" s="1"/>
  <c r="C5" i="3" s="1"/>
  <c r="E34" i="3"/>
  <c r="H34" i="3" s="1"/>
  <c r="C34" i="3" s="1"/>
  <c r="E32" i="3"/>
  <c r="H32" i="3" s="1"/>
  <c r="C32" i="3" s="1"/>
  <c r="E24" i="3"/>
  <c r="H24" i="3" s="1"/>
  <c r="C24" i="3" s="1"/>
  <c r="E23" i="3"/>
  <c r="H23" i="3" s="1"/>
  <c r="C23" i="3" s="1"/>
  <c r="E19" i="3"/>
  <c r="H19" i="3" s="1"/>
  <c r="C19" i="3" s="1"/>
  <c r="E3" i="3"/>
  <c r="H3" i="3" s="1"/>
  <c r="C3" i="3" s="1"/>
  <c r="E33" i="3"/>
  <c r="H33" i="3" s="1"/>
  <c r="C33" i="3" s="1"/>
  <c r="E31" i="3"/>
  <c r="H31" i="3" s="1"/>
  <c r="C31" i="3" s="1"/>
  <c r="E41" i="3"/>
  <c r="E28" i="3"/>
  <c r="H28" i="3" s="1"/>
  <c r="C28" i="3" s="1"/>
  <c r="E27" i="3"/>
  <c r="H27" i="3" s="1"/>
  <c r="C27" i="3" s="1"/>
  <c r="E25" i="3"/>
  <c r="H25" i="3" s="1"/>
  <c r="C25" i="3" s="1"/>
  <c r="E21" i="3"/>
  <c r="H21" i="3" s="1"/>
  <c r="C21" i="3" s="1"/>
  <c r="E20" i="3"/>
  <c r="H20" i="3" s="1"/>
  <c r="C20" i="3" s="1"/>
  <c r="E18" i="3"/>
  <c r="H18" i="3" s="1"/>
  <c r="C18" i="3" s="1"/>
  <c r="E17" i="3"/>
  <c r="H17" i="3" s="1"/>
  <c r="C17" i="3" s="1"/>
  <c r="E16" i="3"/>
  <c r="H16" i="3" s="1"/>
  <c r="C16" i="3" s="1"/>
  <c r="E14" i="3"/>
  <c r="H14" i="3" s="1"/>
  <c r="C14" i="3" s="1"/>
  <c r="E12" i="3"/>
  <c r="H12" i="3" s="1"/>
  <c r="C12" i="3" s="1"/>
  <c r="E10" i="3"/>
  <c r="H10" i="3" s="1"/>
  <c r="C10" i="3" s="1"/>
  <c r="E8" i="3"/>
  <c r="H8" i="3" s="1"/>
  <c r="C8" i="3" s="1"/>
  <c r="E7" i="3"/>
  <c r="H7" i="3" s="1"/>
  <c r="C7" i="3" s="1"/>
  <c r="E6" i="3"/>
  <c r="H6" i="3" s="1"/>
  <c r="C6" i="3" s="1"/>
  <c r="E37" i="3"/>
  <c r="H37" i="3" s="1"/>
  <c r="C37" i="3" s="1"/>
  <c r="E36" i="3"/>
  <c r="H36" i="3" s="1"/>
  <c r="C36" i="3" s="1"/>
  <c r="E35" i="3"/>
  <c r="H35" i="3" s="1"/>
  <c r="C35" i="3" s="1"/>
  <c r="E30" i="3"/>
  <c r="H30" i="3" s="1"/>
  <c r="C30" i="3" s="1"/>
  <c r="H41" i="3" l="1"/>
  <c r="C41" i="3" s="1"/>
</calcChain>
</file>

<file path=xl/sharedStrings.xml><?xml version="1.0" encoding="utf-8"?>
<sst xmlns="http://schemas.openxmlformats.org/spreadsheetml/2006/main" count="1233" uniqueCount="244">
  <si>
    <t>Time period (local standard time)</t>
  </si>
  <si>
    <t>12:00am to 1:00am</t>
  </si>
  <si>
    <t>On</t>
  </si>
  <si>
    <t>1:00am to 2:00am</t>
  </si>
  <si>
    <t>2:00am to 3:00am</t>
  </si>
  <si>
    <t>3:00am to 4:00am</t>
  </si>
  <si>
    <t>4:00am to 5:00am</t>
  </si>
  <si>
    <t>5:00am to 6:00am</t>
  </si>
  <si>
    <t>6:00am to 7:00am</t>
  </si>
  <si>
    <t>7:00am to 8:00am</t>
  </si>
  <si>
    <t>8:00am to 9:00am</t>
  </si>
  <si>
    <t>9:00am to 10:00am</t>
  </si>
  <si>
    <t>10:00am to 11:00am</t>
  </si>
  <si>
    <t>11:00am to 12:00pm</t>
  </si>
  <si>
    <t>12:00pm to 1:00pm</t>
  </si>
  <si>
    <t>1:00pm to 2:00pm</t>
  </si>
  <si>
    <t>2:00pm to 3:00pm</t>
  </si>
  <si>
    <t>3:00pm to 4:00pm</t>
  </si>
  <si>
    <t>4:00pm to 5:00pm</t>
  </si>
  <si>
    <t>5:00pm to 6:00pm</t>
  </si>
  <si>
    <t>6:00pm to 7:00pm</t>
  </si>
  <si>
    <t>7:00pm to 8:00pm</t>
  </si>
  <si>
    <t>8:00pm to 9:00pm</t>
  </si>
  <si>
    <t>9:00pm to 10:00pm</t>
  </si>
  <si>
    <t>10:00pm to 11:00pm</t>
  </si>
  <si>
    <t>11:00pm to 12:00am</t>
  </si>
  <si>
    <t>Off</t>
  </si>
  <si>
    <t>Table S35C2c Weekday occupancy and operation profiles of a Class 5 building, a Class 7 warehouse, a Class 8 Laboratory or a Class 9a clinic, day surgery or procedure unit</t>
  </si>
  <si>
    <t>Occupancy (Monday to Friday)</t>
  </si>
  <si>
    <t>Artificial lighting (Monday to Friday)</t>
  </si>
  <si>
    <t>Appliances and equipment (Monday to Friday)</t>
  </si>
  <si>
    <t>Air-conditioning (Monday to Friday)</t>
  </si>
  <si>
    <t>Table S35C2d Weekend occupancy and operation profiles of a Class 5 building, a Class 7 warehouse, a Class 8 Laboratory or a Class 9a clinic, day surgery or procedure unit</t>
  </si>
  <si>
    <t>Occupancy (Saturday, Sunday and holidays)</t>
  </si>
  <si>
    <t>Artificial lighting (Saturday, Sunday and holidays)</t>
  </si>
  <si>
    <t>Appliances and equipment (Saturday, Sunday and holidays)</t>
  </si>
  <si>
    <t>Air-conditioning (Saturday, Sunday and holidays)</t>
  </si>
  <si>
    <t>Occupancy</t>
  </si>
  <si>
    <t>from</t>
  </si>
  <si>
    <t>to</t>
  </si>
  <si>
    <t>value</t>
  </si>
  <si>
    <t>weekdays</t>
  </si>
  <si>
    <t>schedule_type</t>
  </si>
  <si>
    <t>day_type</t>
  </si>
  <si>
    <t>space_type</t>
  </si>
  <si>
    <t>Class 5 Office building</t>
  </si>
  <si>
    <t>Type of use</t>
  </si>
  <si>
    <t>Area per person</t>
  </si>
  <si>
    <t>Art gallery, exhibition area, museum</t>
  </si>
  <si>
    <t>Bar — standing</t>
  </si>
  <si>
    <t>Bar — other</t>
  </si>
  <si>
    <t>Board room</t>
  </si>
  <si>
    <t>Boarding house</t>
  </si>
  <si>
    <t>Cafe, church, dining room</t>
  </si>
  <si>
    <t>Carpark</t>
  </si>
  <si>
    <t>Computer room</t>
  </si>
  <si>
    <t>Court room — judicial area</t>
  </si>
  <si>
    <t>Court room — public seating</t>
  </si>
  <si>
    <t>Dance floor</t>
  </si>
  <si>
    <t>Dormitory</t>
  </si>
  <si>
    <t>Early childhood centre</t>
  </si>
  <si>
    <t>Factory — machine shop, fitting shop or like place for cutting, grading, finishing or fitting of metals or glass, except in the fabrication of structural steelwork or manufacture of vehicles or bulky products</t>
  </si>
  <si>
    <t>Factory — areas used for fabrication and processing other than a machine shop, fitting shop or the like.</t>
  </si>
  <si>
    <t>Gymnasium</t>
  </si>
  <si>
    <t>Hostel, hotel, motel, guest house</t>
  </si>
  <si>
    <t>Indoor sports stadium—arena</t>
  </si>
  <si>
    <t>Kiosk</t>
  </si>
  <si>
    <t>Kitchen, laboratory, laundry</t>
  </si>
  <si>
    <t>Library — reading space</t>
  </si>
  <si>
    <t>Library — storage space</t>
  </si>
  <si>
    <t>Office, including one for typewriting or document copying</t>
  </si>
  <si>
    <t>Patient care areas</t>
  </si>
  <si>
    <t>Plant room — ventilation, electrical or other service units</t>
  </si>
  <si>
    <t>Plant room — boilers or power plant</t>
  </si>
  <si>
    <t>Reading room</t>
  </si>
  <si>
    <t>Restaurant</t>
  </si>
  <si>
    <t>School — general classroom</t>
  </si>
  <si>
    <t>School — multi-purpose hall</t>
  </si>
  <si>
    <t>School — staff room</t>
  </si>
  <si>
    <t>School — trade and practical area — primary</t>
  </si>
  <si>
    <t>Shop — space for sale of goods — at a level entered direct from the open air or any lower level</t>
  </si>
  <si>
    <t>Shop — space for sale of goods — all other levels</t>
  </si>
  <si>
    <t>Showroom — display area, covered mall or arcade</t>
  </si>
  <si>
    <t>Skating rink, based on rink area</t>
  </si>
  <si>
    <t>Spectator stand, audience viewing area — standing viewing area</t>
  </si>
  <si>
    <t>Spectator stand, audience viewing area — removable seating</t>
  </si>
  <si>
    <t>Storage space</t>
  </si>
  <si>
    <t>Swimming pool, based on pool area</t>
  </si>
  <si>
    <t>Switch room, transformer room</t>
  </si>
  <si>
    <t>Telephone exchange — private</t>
  </si>
  <si>
    <t>Theatre and public hall</t>
  </si>
  <si>
    <t>Theatre dressing room</t>
  </si>
  <si>
    <t>Transport terminal</t>
  </si>
  <si>
    <t>Workshop — for maintenance staff</t>
  </si>
  <si>
    <t>Space</t>
  </si>
  <si>
    <t>Maximum illumination power density (W/m2)</t>
  </si>
  <si>
    <t>Auditorium, church and public hall</t>
  </si>
  <si>
    <t>Board room and conference room</t>
  </si>
  <si>
    <t>Carpark - general</t>
  </si>
  <si>
    <t>Carpark - entry zone (first 15 m of travel) during the daytime</t>
  </si>
  <si>
    <t>Carpark - entry zone (next 4 m of travel) during the day</t>
  </si>
  <si>
    <t>Carpark - entry zone (first 20 m of travel) during night time</t>
  </si>
  <si>
    <t>Common rooms, spaces and corridors in a Class 2 building</t>
  </si>
  <si>
    <t>Control room, switch room and the like - intermittent monitoring</t>
  </si>
  <si>
    <t>Control room, switch room and the like - constant monitoring</t>
  </si>
  <si>
    <t>Corridors</t>
  </si>
  <si>
    <t>Courtroom</t>
  </si>
  <si>
    <t>Dormitory of a Class 3 building used for sleeping only</t>
  </si>
  <si>
    <t>Dormitory of a Class 3 building used for sleeping and study</t>
  </si>
  <si>
    <t>Entry lobby from outside the building</t>
  </si>
  <si>
    <t>Health-care - infants' and children's wards and emergency department</t>
  </si>
  <si>
    <t>Health-care - examination room</t>
  </si>
  <si>
    <t>Health-care - examination room in intensive care and high dependency ward</t>
  </si>
  <si>
    <t>Health-care - all other patient care areas including wards and corridors</t>
  </si>
  <si>
    <t>Kitchen and food preparation area</t>
  </si>
  <si>
    <t>Laboratory - artificially lit to an ambient level of 400 lx or more</t>
  </si>
  <si>
    <t>Library - stack and shelving area</t>
  </si>
  <si>
    <t>Library - reading room and general areas</t>
  </si>
  <si>
    <t>Lounge area for communal use in a Class 3 or 9c building</t>
  </si>
  <si>
    <t>Museum and gallery - circulation, cleaning and service lighting</t>
  </si>
  <si>
    <t>Office - artificially lit to an ambient level of 200 lx or more</t>
  </si>
  <si>
    <t>Office - artificially lit to an ambient level of less than 200 lx</t>
  </si>
  <si>
    <t>Plant room where an average of 160 lx vertical illuminance is required on a vertical panel such as in switch rooms</t>
  </si>
  <si>
    <t>Plant rooms with a horizontal illuminance target of 80 lx</t>
  </si>
  <si>
    <t>Restaurant, café, bar, hotel lounge and a space for the serving and consumption of food or drinks</t>
  </si>
  <si>
    <t>Retail space including a museum and gallery whose purpose is the sale of objects</t>
  </si>
  <si>
    <t>School - general purpose learning areas and tutorial rooms</t>
  </si>
  <si>
    <t>Sole-occupancy unit of a Class 3 or 9c building</t>
  </si>
  <si>
    <t>Storage</t>
  </si>
  <si>
    <t>Service area, cleaner's room and the like</t>
  </si>
  <si>
    <t>Toilet, locker room, staff room, rest room and the like</t>
  </si>
  <si>
    <t>Wholesale storage area with a vertical illuminance target of 160 lx</t>
  </si>
  <si>
    <t>Stairways, including fire-isolated stairways</t>
  </si>
  <si>
    <t>Lift cars</t>
  </si>
  <si>
    <r>
      <t xml:space="preserve">Item </t>
    </r>
    <r>
      <rPr>
        <b/>
        <vertAlign val="superscript"/>
        <sz val="11"/>
        <color theme="1"/>
        <rFont val="Calibri"/>
        <family val="2"/>
        <scheme val="minor"/>
      </rPr>
      <t>Notes 1 and 2</t>
    </r>
  </si>
  <si>
    <t>Description</t>
  </si>
  <si>
    <t>illumination power density adjustment factor</t>
  </si>
  <si>
    <t>Motion detector</t>
  </si>
  <si>
    <t>In a toilet or change room, other than a public toilet, in a Class 6 building</t>
  </si>
  <si>
    <r>
      <t>Where a group of light fittings serving less than 100 m</t>
    </r>
    <r>
      <rPr>
        <vertAlign val="superscript"/>
        <sz val="11"/>
        <color theme="1"/>
        <rFont val="Calibri"/>
        <family val="2"/>
        <scheme val="minor"/>
      </rPr>
      <t>2</t>
    </r>
    <r>
      <rPr>
        <sz val="11"/>
        <color theme="1"/>
        <rFont val="Calibri"/>
        <family val="2"/>
        <scheme val="minor"/>
      </rPr>
      <t xml:space="preserve"> is controlled by one or more detectors</t>
    </r>
  </si>
  <si>
    <r>
      <t>Where a group of light fittings serving 100 m</t>
    </r>
    <r>
      <rPr>
        <vertAlign val="superscript"/>
        <sz val="11"/>
        <color theme="1"/>
        <rFont val="Calibri"/>
        <family val="2"/>
        <scheme val="minor"/>
      </rPr>
      <t>2</t>
    </r>
    <r>
      <rPr>
        <sz val="11"/>
        <color theme="1"/>
        <rFont val="Calibri"/>
        <family val="2"/>
        <scheme val="minor"/>
      </rPr>
      <t xml:space="preserve"> or more is controlled by one or more detectors</t>
    </r>
  </si>
  <si>
    <r>
      <t xml:space="preserve">Programmable dimming system </t>
    </r>
    <r>
      <rPr>
        <vertAlign val="superscript"/>
        <sz val="11"/>
        <color theme="1"/>
        <rFont val="Calibri"/>
        <family val="2"/>
        <scheme val="minor"/>
      </rPr>
      <t>Note 3</t>
    </r>
  </si>
  <si>
    <t>Where not less than 75% of the area of a space is controlled by programmable dimmers</t>
  </si>
  <si>
    <r>
      <t xml:space="preserve">Fixed dimming </t>
    </r>
    <r>
      <rPr>
        <vertAlign val="superscript"/>
        <sz val="11"/>
        <color theme="1"/>
        <rFont val="Calibri"/>
        <family val="2"/>
        <scheme val="minor"/>
      </rPr>
      <t>Notes 3 and 4</t>
    </r>
  </si>
  <si>
    <t>All fittings with fixed dimming</t>
  </si>
  <si>
    <t>Whichever is greater of (a) 0.5; or (b) 0.2+0.8L where L = the illuminance turndown for the fixed dimming.</t>
  </si>
  <si>
    <r>
      <t xml:space="preserve">Lumen depreciation dimming </t>
    </r>
    <r>
      <rPr>
        <vertAlign val="superscript"/>
        <sz val="11"/>
        <color theme="1"/>
        <rFont val="Calibri"/>
        <family val="2"/>
        <scheme val="minor"/>
      </rPr>
      <t>Note 3</t>
    </r>
  </si>
  <si>
    <t>All fittings with lumen depreciation dimming</t>
  </si>
  <si>
    <t>Two stage sensor - equipped lights with minimum power of 30 % of peak power or less</t>
  </si>
  <si>
    <t>Fire stairs and other spaces not used for regular transit</t>
  </si>
  <si>
    <t>Two stage sensor - equipped lights with minimum power of 30% of peak power or less</t>
  </si>
  <si>
    <t>Transitory spaces in regular use or in a carpark</t>
  </si>
  <si>
    <t>Daylight sensor and dynamic lighting control device - dimmed or stepped switching of lights adjacent windows Notes 3 and 5</t>
  </si>
  <si>
    <t>In a Class 5, 6, 7, 8 or 9b building or a Class 9a building, other than a ward area, where the lights are adjacent windows, other than roof lights, for a distance from the window equal to the depth of the floor to window head height</t>
  </si>
  <si>
    <t>Serving a Class 3 or 9c building, or a Class 9a ward area, where the lights are adjacent windows, other than roof lights, for a distance from the window equal to the depth of the floor to window head height</t>
  </si>
  <si>
    <t>In a Class 5, 6, 7, 8 or 9b building or a Class 9a building, other than a ward area, where the lights are adjacent roof lights</t>
  </si>
  <si>
    <t>In a Class 3 or 9c building, or a Class 9a ward area, where the lights are adjacent roof lights</t>
  </si>
  <si>
    <t xml:space="preserve">    A maximum of two illumination power density adjustment factors for a control device can be applied to an area.
    Where more than one illumination power density adjustment factor (other than for room aspect) applies to an area, they are to be combined using the following formula: A x (B + [(1 - B)/2]), where—
        A is the lowest applicable illumination power density adjustment factor; and
        B is the second lowest applicable illumination power density adjustment factor.
    The adjustment factor does not apply to tungsten, halogen or other incandescent sources.
    Includes luminaires with a pre-programmed function which provides dimming from ON to OFF (one-stage dimming).
    The illumination power density adjustment factor is only applied to lights controlled by daylight sensors between 8:00 am and 7:00 pm.</t>
  </si>
  <si>
    <t>Control 1</t>
  </si>
  <si>
    <t>Control 2</t>
  </si>
  <si>
    <t>Two stage sensor - equipp Transitory spaces in regular use or in a carpark =0.7</t>
  </si>
  <si>
    <t>Motion detector Where a group of light fittings serving 100 m2 or  =0.7</t>
  </si>
  <si>
    <t>Office perimeter</t>
  </si>
  <si>
    <t>Adj Factor 1</t>
  </si>
  <si>
    <t>Adj Factor 2</t>
  </si>
  <si>
    <t>Daylight sensor and dynam In a Class 5, 6, 7, 8 or 9b building or a Class 9a =0.5</t>
  </si>
  <si>
    <t>None</t>
  </si>
  <si>
    <t>Motion detector In a toilet or change room, other than a public to =0.4</t>
  </si>
  <si>
    <t>None  =1</t>
  </si>
  <si>
    <t>Two stage sensor - equipp Fire stairs and other spaces not used for regular  =0.4</t>
  </si>
  <si>
    <t>Application</t>
  </si>
  <si>
    <t>Internal sensible heat gain rate</t>
  </si>
  <si>
    <t>Class 9a building ward area</t>
  </si>
  <si>
    <t>Class 8 laboratory and a Class 9a clinic, day surgery and a procedure unit</t>
  </si>
  <si>
    <t>Class 6 shop and shopping centre, Class 6 cafe and restaurant and Class 9b school</t>
  </si>
  <si>
    <t>Other applications</t>
  </si>
  <si>
    <t>No load</t>
  </si>
  <si>
    <t>Class 3 (sole-occupancy unit)</t>
  </si>
  <si>
    <t>160 W per room</t>
  </si>
  <si>
    <t>Class 3 dormitories</t>
  </si>
  <si>
    <t>Class 5 building</t>
  </si>
  <si>
    <t>Class 9c building</t>
  </si>
  <si>
    <t>Class 9b (conference facilities only)</t>
  </si>
  <si>
    <t>150 W per room plus 10 W per person</t>
  </si>
  <si>
    <t>5 W/m2 averaged for 24 hours per day, 7 days per week, continuous operation</t>
  </si>
  <si>
    <t>15 W/m2</t>
  </si>
  <si>
    <t>5 W/m2</t>
  </si>
  <si>
    <t>11 W/m2</t>
  </si>
  <si>
    <t>https://ncc.abcb.gov.au/editions/ncc-2022/adopted/volume-one/j-energy-efficiency/35-modelling-profiles-j1v3#_22039b4c-3303-4948-97ae-d7202aaa57bf</t>
  </si>
  <si>
    <t>W/m2</t>
  </si>
  <si>
    <t>name</t>
  </si>
  <si>
    <t>construction_set</t>
  </si>
  <si>
    <t>schedule_set</t>
  </si>
  <si>
    <t>outdoor_air</t>
  </si>
  <si>
    <t>infiltration</t>
  </si>
  <si>
    <t>lights</t>
  </si>
  <si>
    <t>equipment</t>
  </si>
  <si>
    <t>people</t>
  </si>
  <si>
    <t>other</t>
  </si>
  <si>
    <t>hvac_on</t>
  </si>
  <si>
    <t>hvac_off</t>
  </si>
  <si>
    <t>DTS Infiltration</t>
  </si>
  <si>
    <t>Office internal</t>
  </si>
  <si>
    <t>Office</t>
  </si>
  <si>
    <t>Office int: Motion det  5.3W/m2</t>
  </si>
  <si>
    <t>Class 5 buildin 11 W/m2</t>
  </si>
  <si>
    <t>office</t>
  </si>
  <si>
    <t>L/s/person</t>
  </si>
  <si>
    <t>office 7.5 L/s/person</t>
  </si>
  <si>
    <t>description</t>
  </si>
  <si>
    <t>space</t>
  </si>
  <si>
    <t>area per person</t>
  </si>
  <si>
    <t>hours_of_operation</t>
  </si>
  <si>
    <t>number_of_people</t>
  </si>
  <si>
    <t>people_activity</t>
  </si>
  <si>
    <t>lighting</t>
  </si>
  <si>
    <t>number of people</t>
  </si>
  <si>
    <t>fraction radiant</t>
  </si>
  <si>
    <t>sensible heat fraction</t>
  </si>
  <si>
    <t>CO2 generation rate</t>
  </si>
  <si>
    <t>work efficiency</t>
  </si>
  <si>
    <t>clothing insulation</t>
  </si>
  <si>
    <t>air velocity</t>
  </si>
  <si>
    <t>Adjusted IPD</t>
  </si>
  <si>
    <t>weekend</t>
  </si>
  <si>
    <t>Class5Officebuilding-Occupancy</t>
  </si>
  <si>
    <t>Lighting</t>
  </si>
  <si>
    <t>Equipment</t>
  </si>
  <si>
    <t>HVAC</t>
  </si>
  <si>
    <t>Class5Officebuilding-HVAC</t>
  </si>
  <si>
    <t>electric_equipment</t>
  </si>
  <si>
    <t>Office per: Motion det  10.6W/m2</t>
  </si>
  <si>
    <t>Office 10 m2/person</t>
  </si>
  <si>
    <t>Class5Officebuilding-Lighting</t>
  </si>
  <si>
    <t>Warehouse</t>
  </si>
  <si>
    <t>Class5Officebuilding-Equipment</t>
  </si>
  <si>
    <t>Wholesale : None  =1  4W/m2</t>
  </si>
  <si>
    <t>Other applicati 0 W/m2</t>
  </si>
  <si>
    <t>Storage space 30 m2/person</t>
  </si>
  <si>
    <t>warehouse</t>
  </si>
  <si>
    <t>warehouse 10 L/s/person</t>
  </si>
  <si>
    <t>Office int: None  =1  4.5W/m2</t>
  </si>
  <si>
    <t>INFILTRATION</t>
  </si>
  <si>
    <t>Class5Officebuilding-INFILTRATION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</si>
</sst>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u/>
      <sz val="11"/>
      <color theme="10"/>
      <name val="Calibri"/>
      <family val="2"/>
      <scheme val="minor"/>
    </font>
    <font>
      <vertAlign val="superscript"/>
      <sz val="11"/>
      <color theme="1"/>
      <name val="Calibri"/>
      <family val="2"/>
      <scheme val="minor"/>
    </font>
    <font>
      <b/>
      <vertAlign val="superscript"/>
      <sz val="11"/>
      <color theme="1"/>
      <name val="Calibri"/>
      <family val="2"/>
      <scheme val="minor"/>
    </font>
    <font>
      <sz val="8"/>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vertical="center" wrapText="1"/>
    </xf>
    <xf numFmtId="0" fontId="2" fillId="0" borderId="0" xfId="1" applyAlignment="1">
      <alignment horizontal="center" vertical="center" wrapText="1"/>
    </xf>
    <xf numFmtId="0" fontId="0" fillId="0" borderId="0" xfId="0" applyAlignment="1">
      <alignment vertical="center" wrapText="1"/>
    </xf>
    <xf numFmtId="9" fontId="0" fillId="0" borderId="0" xfId="0" applyNumberFormat="1"/>
    <xf numFmtId="9" fontId="0" fillId="0" borderId="0" xfId="0" applyNumberFormat="1" applyAlignment="1">
      <alignment vertical="center" wrapText="1"/>
    </xf>
    <xf numFmtId="20" fontId="0" fillId="0" borderId="0" xfId="0" applyNumberFormat="1"/>
    <xf numFmtId="0" fontId="2" fillId="0" borderId="0" xfId="1" applyAlignment="1">
      <alignment vertical="center" wrapText="1"/>
    </xf>
    <xf numFmtId="0" fontId="0" fillId="0" borderId="0" xfId="0" applyAlignment="1">
      <alignment wrapText="1"/>
    </xf>
    <xf numFmtId="164" fontId="0" fillId="0" borderId="0" xfId="0" applyNumberFormat="1"/>
    <xf numFmtId="0" fontId="6" fillId="0" borderId="0" xfId="0" applyFont="1"/>
    <xf numFmtId="0" fontId="1" fillId="0" borderId="0" xfId="0" applyFon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14">
    <dxf>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7ED171-6AF6-42AB-B4EA-BEA8691F4855}" name="Table1" displayName="Table1" ref="A2:E26" totalsRowShown="0" headerRowDxfId="13" dataDxfId="12">
  <autoFilter ref="A2:E26" xr:uid="{E97ED171-6AF6-42AB-B4EA-BEA8691F4855}"/>
  <tableColumns count="5">
    <tableColumn id="1" xr3:uid="{955F0B4A-C69F-45AA-A3AE-D1738D44645B}" name="Time period (local standard time)" dataDxfId="11"/>
    <tableColumn id="2" xr3:uid="{51114A09-15AF-4B66-B9B0-E3416FC6E49B}" name="Occupancy (Monday to Friday)" dataDxfId="10"/>
    <tableColumn id="3" xr3:uid="{9E06D6CA-1083-400B-B043-54E894B9F9A6}" name="Artificial lighting (Monday to Friday)" dataDxfId="9"/>
    <tableColumn id="4" xr3:uid="{B7F3C9C6-D486-4E47-9301-359C19ADE731}" name="Appliances and equipment (Monday to Friday)" dataDxfId="8"/>
    <tableColumn id="5" xr3:uid="{B4422C41-58E6-4199-A776-C58E6402B3D2}" name="Air-conditioning (Monday to Friday)"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2A5FED-B848-48EF-B9CF-87BCEF4938AE}" name="Table2" displayName="Table2" ref="A29:E53" totalsRowShown="0" headerRowDxfId="6" dataDxfId="5">
  <autoFilter ref="A29:E53" xr:uid="{3E2A5FED-B848-48EF-B9CF-87BCEF4938AE}"/>
  <tableColumns count="5">
    <tableColumn id="1" xr3:uid="{21105DC4-7623-4CE0-A0BF-555797B5756B}" name="Time period (local standard time)" dataDxfId="4"/>
    <tableColumn id="2" xr3:uid="{5F647FF0-76E3-46CE-989C-377F2CF6B06F}" name="Occupancy (Saturday, Sunday and holidays)" dataDxfId="3"/>
    <tableColumn id="3" xr3:uid="{CA59645C-D3F4-47AB-9FC3-599B897CC97F}" name="Artificial lighting (Saturday, Sunday and holidays)" dataDxfId="2"/>
    <tableColumn id="4" xr3:uid="{8ECE60B4-F13F-4917-B077-4BEB0DE168C6}" name="Appliances and equipment (Saturday, Sunday and holidays)" dataDxfId="1"/>
    <tableColumn id="5" xr3:uid="{E5CFD20B-F72F-4DDA-9FB3-611BDAD0707C}" name="Air-conditioning (Saturday, Sunday and holiday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cc.abcb.gov.au/editions/ncc-2022/adopted/volume-one/1-definitions/glossary" TargetMode="External"/><Relationship Id="rId1" Type="http://schemas.openxmlformats.org/officeDocument/2006/relationships/hyperlink" Target="https://ncc.abcb.gov.au/editions/ncc-2022/adopted/volume-one/1-definitions/glossary"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ncc.abcb.gov.au/editions/ncc-2022/adopted/volume-one/1-definitions/glossary" TargetMode="External"/><Relationship Id="rId3" Type="http://schemas.openxmlformats.org/officeDocument/2006/relationships/hyperlink" Target="https://ncc.abcb.gov.au/editions/ncc-2022/adopted/volume-one/1-definitions/glossary" TargetMode="External"/><Relationship Id="rId7" Type="http://schemas.openxmlformats.org/officeDocument/2006/relationships/hyperlink" Target="https://ncc.abcb.gov.au/editions/ncc-2022/adopted/volume-one/1-definitions/glossary" TargetMode="External"/><Relationship Id="rId2" Type="http://schemas.openxmlformats.org/officeDocument/2006/relationships/hyperlink" Target="https://ncc.abcb.gov.au/editions/ncc-2022/adopted/volume-one/1-definitions/glossary" TargetMode="External"/><Relationship Id="rId1" Type="http://schemas.openxmlformats.org/officeDocument/2006/relationships/hyperlink" Target="https://ncc.abcb.gov.au/editions/ncc-2022/adopted/volume-one/1-definitions/glossary" TargetMode="External"/><Relationship Id="rId6" Type="http://schemas.openxmlformats.org/officeDocument/2006/relationships/hyperlink" Target="https://ncc.abcb.gov.au/editions/ncc-2022/adopted/volume-one/1-definitions/glossary" TargetMode="External"/><Relationship Id="rId5" Type="http://schemas.openxmlformats.org/officeDocument/2006/relationships/hyperlink" Target="https://ncc.abcb.gov.au/editions/ncc-2022/adopted/volume-one/1-definitions/glossary" TargetMode="External"/><Relationship Id="rId4" Type="http://schemas.openxmlformats.org/officeDocument/2006/relationships/hyperlink" Target="https://ncc.abcb.gov.au/editions/ncc-2022/adopted/volume-one/1-definitions/glossary"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ncc.abcb.gov.au/editions/ncc-2022/adopted/volume-one/1-definitions/glossary" TargetMode="External"/><Relationship Id="rId3" Type="http://schemas.openxmlformats.org/officeDocument/2006/relationships/hyperlink" Target="https://ncc.abcb.gov.au/editions/ncc-2022/adopted/volume-one/1-definitions/glossary" TargetMode="External"/><Relationship Id="rId7" Type="http://schemas.openxmlformats.org/officeDocument/2006/relationships/hyperlink" Target="https://ncc.abcb.gov.au/editions/ncc-2022/adopted/volume-one/1-definitions/glossary" TargetMode="External"/><Relationship Id="rId2" Type="http://schemas.openxmlformats.org/officeDocument/2006/relationships/hyperlink" Target="https://ncc.abcb.gov.au/editions/ncc-2022/adopted/volume-one/1-definitions/glossary" TargetMode="External"/><Relationship Id="rId1" Type="http://schemas.openxmlformats.org/officeDocument/2006/relationships/hyperlink" Target="https://ncc.abcb.gov.au/editions/ncc-2022/adopted/volume-one/1-definitions/glossary" TargetMode="External"/><Relationship Id="rId6" Type="http://schemas.openxmlformats.org/officeDocument/2006/relationships/hyperlink" Target="https://ncc.abcb.gov.au/editions/ncc-2022/adopted/volume-one/1-definitions/glossary" TargetMode="External"/><Relationship Id="rId5" Type="http://schemas.openxmlformats.org/officeDocument/2006/relationships/hyperlink" Target="https://ncc.abcb.gov.au/editions/ncc-2022/adopted/volume-one/1-definitions/glossary" TargetMode="External"/><Relationship Id="rId4" Type="http://schemas.openxmlformats.org/officeDocument/2006/relationships/hyperlink" Target="https://ncc.abcb.gov.au/editions/ncc-2022/adopted/volume-one/1-definitions/glossary"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ncc.abcb.gov.au/editions/ncc-2022/adopted/volume-one/1-definitions/glossary" TargetMode="External"/><Relationship Id="rId2" Type="http://schemas.openxmlformats.org/officeDocument/2006/relationships/hyperlink" Target="https://ncc.abcb.gov.au/editions/ncc-2022/adopted/volume-one/1-definitions/glossary" TargetMode="External"/><Relationship Id="rId1" Type="http://schemas.openxmlformats.org/officeDocument/2006/relationships/hyperlink" Target="https://ncc.abcb.gov.au/editions/ncc-2022/adopted/volume-one/1-definitions/glossary" TargetMode="External"/><Relationship Id="rId6" Type="http://schemas.openxmlformats.org/officeDocument/2006/relationships/printerSettings" Target="../printerSettings/printerSettings4.bin"/><Relationship Id="rId5" Type="http://schemas.openxmlformats.org/officeDocument/2006/relationships/hyperlink" Target="https://ncc.abcb.gov.au/editions/ncc-2022/adopted/volume-one/1-definitions/glossary" TargetMode="External"/><Relationship Id="rId4" Type="http://schemas.openxmlformats.org/officeDocument/2006/relationships/hyperlink" Target="https://ncc.abcb.gov.au/editions/ncc-2022/adopted/volume-one/1-definitions/glossar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ncc.abcb.gov.au/editions/ncc-2022/adopted/volume-one/1-definitions/glossary" TargetMode="External"/><Relationship Id="rId3" Type="http://schemas.openxmlformats.org/officeDocument/2006/relationships/hyperlink" Target="https://ncc.abcb.gov.au/editions/ncc-2022/adopted/volume-one/1-definitions/glossary" TargetMode="External"/><Relationship Id="rId7" Type="http://schemas.openxmlformats.org/officeDocument/2006/relationships/hyperlink" Target="https://ncc.abcb.gov.au/editions/ncc-2022/adopted/volume-one/1-definitions/glossary" TargetMode="External"/><Relationship Id="rId2" Type="http://schemas.openxmlformats.org/officeDocument/2006/relationships/hyperlink" Target="https://ncc.abcb.gov.au/editions/ncc-2022/adopted/volume-one/1-definitions/glossary" TargetMode="External"/><Relationship Id="rId1" Type="http://schemas.openxmlformats.org/officeDocument/2006/relationships/hyperlink" Target="https://ncc.abcb.gov.au/editions/ncc-2022/adopted/volume-one/1-definitions/glossary" TargetMode="External"/><Relationship Id="rId6" Type="http://schemas.openxmlformats.org/officeDocument/2006/relationships/hyperlink" Target="https://ncc.abcb.gov.au/editions/ncc-2022/adopted/volume-one/1-definitions/glossary" TargetMode="External"/><Relationship Id="rId5" Type="http://schemas.openxmlformats.org/officeDocument/2006/relationships/hyperlink" Target="https://ncc.abcb.gov.au/editions/ncc-2022/adopted/volume-one/1-definitions/glossary" TargetMode="External"/><Relationship Id="rId4" Type="http://schemas.openxmlformats.org/officeDocument/2006/relationships/hyperlink" Target="https://ncc.abcb.gov.au/editions/ncc-2022/adopted/volume-one/1-definitions/glossary"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opLeftCell="A22" workbookViewId="0">
      <selection activeCell="A29" sqref="A29:E53"/>
    </sheetView>
  </sheetViews>
  <sheetFormatPr defaultColWidth="19.140625" defaultRowHeight="14.25" customHeight="1" x14ac:dyDescent="0.25"/>
  <sheetData>
    <row r="1" spans="1:5" ht="14.25" customHeight="1" x14ac:dyDescent="0.25">
      <c r="A1" t="s">
        <v>27</v>
      </c>
    </row>
    <row r="2" spans="1:5" s="13" customFormat="1" ht="45" customHeight="1" x14ac:dyDescent="0.25">
      <c r="A2" s="11" t="s">
        <v>0</v>
      </c>
      <c r="B2" s="11" t="s">
        <v>28</v>
      </c>
      <c r="C2" s="11" t="s">
        <v>29</v>
      </c>
      <c r="D2" s="11" t="s">
        <v>30</v>
      </c>
      <c r="E2" s="12" t="s">
        <v>31</v>
      </c>
    </row>
    <row r="3" spans="1:5" ht="14.25" customHeight="1" x14ac:dyDescent="0.25">
      <c r="A3" s="3" t="s">
        <v>1</v>
      </c>
      <c r="B3" s="5">
        <v>0</v>
      </c>
      <c r="C3" s="5">
        <v>0.15</v>
      </c>
      <c r="D3" s="5">
        <v>0.25</v>
      </c>
      <c r="E3" s="3" t="s">
        <v>26</v>
      </c>
    </row>
    <row r="4" spans="1:5" ht="14.25" customHeight="1" x14ac:dyDescent="0.25">
      <c r="A4" s="3" t="s">
        <v>3</v>
      </c>
      <c r="B4" s="5">
        <v>0</v>
      </c>
      <c r="C4" s="5">
        <v>0.15</v>
      </c>
      <c r="D4" s="5">
        <v>0.25</v>
      </c>
      <c r="E4" s="3" t="s">
        <v>26</v>
      </c>
    </row>
    <row r="5" spans="1:5" ht="14.25" customHeight="1" x14ac:dyDescent="0.25">
      <c r="A5" s="3" t="s">
        <v>4</v>
      </c>
      <c r="B5" s="5">
        <v>0</v>
      </c>
      <c r="C5" s="5">
        <v>0.15</v>
      </c>
      <c r="D5" s="5">
        <v>0.25</v>
      </c>
      <c r="E5" s="3" t="s">
        <v>26</v>
      </c>
    </row>
    <row r="6" spans="1:5" ht="14.25" customHeight="1" x14ac:dyDescent="0.25">
      <c r="A6" s="3" t="s">
        <v>5</v>
      </c>
      <c r="B6" s="5">
        <v>0</v>
      </c>
      <c r="C6" s="5">
        <v>0.15</v>
      </c>
      <c r="D6" s="5">
        <v>0.25</v>
      </c>
      <c r="E6" s="3" t="s">
        <v>26</v>
      </c>
    </row>
    <row r="7" spans="1:5" ht="14.25" customHeight="1" x14ac:dyDescent="0.25">
      <c r="A7" s="3" t="s">
        <v>6</v>
      </c>
      <c r="B7" s="5">
        <v>0</v>
      </c>
      <c r="C7" s="5">
        <v>0.15</v>
      </c>
      <c r="D7" s="5">
        <v>0.25</v>
      </c>
      <c r="E7" s="3" t="s">
        <v>26</v>
      </c>
    </row>
    <row r="8" spans="1:5" ht="14.25" customHeight="1" x14ac:dyDescent="0.25">
      <c r="A8" s="3" t="s">
        <v>7</v>
      </c>
      <c r="B8" s="5">
        <v>0</v>
      </c>
      <c r="C8" s="5">
        <v>0.15</v>
      </c>
      <c r="D8" s="5">
        <v>0.25</v>
      </c>
      <c r="E8" s="3" t="s">
        <v>26</v>
      </c>
    </row>
    <row r="9" spans="1:5" ht="14.25" customHeight="1" x14ac:dyDescent="0.25">
      <c r="A9" s="3" t="s">
        <v>8</v>
      </c>
      <c r="B9" s="5">
        <v>0</v>
      </c>
      <c r="C9" s="5">
        <v>0.15</v>
      </c>
      <c r="D9" s="5">
        <v>0.25</v>
      </c>
      <c r="E9" s="3" t="s">
        <v>26</v>
      </c>
    </row>
    <row r="10" spans="1:5" ht="14.25" customHeight="1" x14ac:dyDescent="0.25">
      <c r="A10" s="3" t="s">
        <v>9</v>
      </c>
      <c r="B10" s="5">
        <v>0.1</v>
      </c>
      <c r="C10" s="5">
        <v>0.4</v>
      </c>
      <c r="D10" s="5">
        <v>0.65</v>
      </c>
      <c r="E10" s="3" t="s">
        <v>2</v>
      </c>
    </row>
    <row r="11" spans="1:5" ht="14.25" customHeight="1" x14ac:dyDescent="0.25">
      <c r="A11" s="3" t="s">
        <v>10</v>
      </c>
      <c r="B11" s="5">
        <v>0.2</v>
      </c>
      <c r="C11" s="5">
        <v>0.9</v>
      </c>
      <c r="D11" s="5">
        <v>0.8</v>
      </c>
      <c r="E11" s="3" t="s">
        <v>2</v>
      </c>
    </row>
    <row r="12" spans="1:5" ht="14.25" customHeight="1" x14ac:dyDescent="0.25">
      <c r="A12" s="3" t="s">
        <v>11</v>
      </c>
      <c r="B12" s="5">
        <v>0.7</v>
      </c>
      <c r="C12" s="5">
        <v>1</v>
      </c>
      <c r="D12" s="5">
        <v>1</v>
      </c>
      <c r="E12" s="3" t="s">
        <v>2</v>
      </c>
    </row>
    <row r="13" spans="1:5" ht="14.25" customHeight="1" x14ac:dyDescent="0.25">
      <c r="A13" s="3" t="s">
        <v>12</v>
      </c>
      <c r="B13" s="5">
        <v>0.7</v>
      </c>
      <c r="C13" s="5">
        <v>1</v>
      </c>
      <c r="D13" s="5">
        <v>1</v>
      </c>
      <c r="E13" s="3" t="s">
        <v>2</v>
      </c>
    </row>
    <row r="14" spans="1:5" ht="14.25" customHeight="1" x14ac:dyDescent="0.25">
      <c r="A14" s="3" t="s">
        <v>13</v>
      </c>
      <c r="B14" s="5">
        <v>0.7</v>
      </c>
      <c r="C14" s="5">
        <v>1</v>
      </c>
      <c r="D14" s="5">
        <v>1</v>
      </c>
      <c r="E14" s="3" t="s">
        <v>2</v>
      </c>
    </row>
    <row r="15" spans="1:5" ht="14.25" customHeight="1" x14ac:dyDescent="0.25">
      <c r="A15" s="3" t="s">
        <v>14</v>
      </c>
      <c r="B15" s="5">
        <v>0.7</v>
      </c>
      <c r="C15" s="5">
        <v>1</v>
      </c>
      <c r="D15" s="5">
        <v>1</v>
      </c>
      <c r="E15" s="3" t="s">
        <v>2</v>
      </c>
    </row>
    <row r="16" spans="1:5" ht="14.25" customHeight="1" x14ac:dyDescent="0.25">
      <c r="A16" s="3" t="s">
        <v>15</v>
      </c>
      <c r="B16" s="5">
        <v>0.7</v>
      </c>
      <c r="C16" s="5">
        <v>1</v>
      </c>
      <c r="D16" s="5">
        <v>1</v>
      </c>
      <c r="E16" s="3" t="s">
        <v>2</v>
      </c>
    </row>
    <row r="17" spans="1:5" ht="14.25" customHeight="1" x14ac:dyDescent="0.25">
      <c r="A17" s="3" t="s">
        <v>16</v>
      </c>
      <c r="B17" s="5">
        <v>0.7</v>
      </c>
      <c r="C17" s="5">
        <v>1</v>
      </c>
      <c r="D17" s="5">
        <v>1</v>
      </c>
      <c r="E17" s="3" t="s">
        <v>2</v>
      </c>
    </row>
    <row r="18" spans="1:5" ht="14.25" customHeight="1" x14ac:dyDescent="0.25">
      <c r="A18" s="3" t="s">
        <v>17</v>
      </c>
      <c r="B18" s="5">
        <v>0.7</v>
      </c>
      <c r="C18" s="5">
        <v>1</v>
      </c>
      <c r="D18" s="5">
        <v>1</v>
      </c>
      <c r="E18" s="3" t="s">
        <v>2</v>
      </c>
    </row>
    <row r="19" spans="1:5" ht="14.25" customHeight="1" x14ac:dyDescent="0.25">
      <c r="A19" s="3" t="s">
        <v>18</v>
      </c>
      <c r="B19" s="5">
        <v>0.7</v>
      </c>
      <c r="C19" s="5">
        <v>1</v>
      </c>
      <c r="D19" s="5">
        <v>1</v>
      </c>
      <c r="E19" s="3" t="s">
        <v>2</v>
      </c>
    </row>
    <row r="20" spans="1:5" ht="14.25" customHeight="1" x14ac:dyDescent="0.25">
      <c r="A20" s="3" t="s">
        <v>19</v>
      </c>
      <c r="B20" s="5">
        <v>0.35</v>
      </c>
      <c r="C20" s="5">
        <v>0.8</v>
      </c>
      <c r="D20" s="5">
        <v>0.8</v>
      </c>
      <c r="E20" s="3" t="s">
        <v>2</v>
      </c>
    </row>
    <row r="21" spans="1:5" ht="14.25" customHeight="1" x14ac:dyDescent="0.25">
      <c r="A21" s="3" t="s">
        <v>20</v>
      </c>
      <c r="B21" s="5">
        <v>0.1</v>
      </c>
      <c r="C21" s="5">
        <v>0.6</v>
      </c>
      <c r="D21" s="5">
        <v>0.65</v>
      </c>
      <c r="E21" s="3" t="s">
        <v>26</v>
      </c>
    </row>
    <row r="22" spans="1:5" ht="14.25" customHeight="1" x14ac:dyDescent="0.25">
      <c r="A22" s="3" t="s">
        <v>21</v>
      </c>
      <c r="B22" s="5">
        <v>0.05</v>
      </c>
      <c r="C22" s="5">
        <v>0.6</v>
      </c>
      <c r="D22" s="5">
        <v>0.55000000000000004</v>
      </c>
      <c r="E22" s="3" t="s">
        <v>26</v>
      </c>
    </row>
    <row r="23" spans="1:5" ht="14.25" customHeight="1" x14ac:dyDescent="0.25">
      <c r="A23" s="3" t="s">
        <v>22</v>
      </c>
      <c r="B23" s="5">
        <v>0.05</v>
      </c>
      <c r="C23" s="5">
        <v>0.5</v>
      </c>
      <c r="D23" s="5">
        <v>0.25</v>
      </c>
      <c r="E23" s="3" t="s">
        <v>26</v>
      </c>
    </row>
    <row r="24" spans="1:5" ht="14.25" customHeight="1" x14ac:dyDescent="0.25">
      <c r="A24" s="3" t="s">
        <v>23</v>
      </c>
      <c r="B24" s="5">
        <v>0</v>
      </c>
      <c r="C24" s="5">
        <v>0.15</v>
      </c>
      <c r="D24" s="5">
        <v>0.25</v>
      </c>
      <c r="E24" s="3" t="s">
        <v>26</v>
      </c>
    </row>
    <row r="25" spans="1:5" ht="14.25" customHeight="1" x14ac:dyDescent="0.25">
      <c r="A25" s="3" t="s">
        <v>24</v>
      </c>
      <c r="B25" s="5">
        <v>0</v>
      </c>
      <c r="C25" s="5">
        <v>0.15</v>
      </c>
      <c r="D25" s="5">
        <v>0.25</v>
      </c>
      <c r="E25" s="3" t="s">
        <v>26</v>
      </c>
    </row>
    <row r="26" spans="1:5" ht="14.25" customHeight="1" x14ac:dyDescent="0.25">
      <c r="A26" s="3" t="s">
        <v>25</v>
      </c>
      <c r="B26" s="5">
        <v>0</v>
      </c>
      <c r="C26" s="5">
        <v>0.15</v>
      </c>
      <c r="D26" s="5">
        <v>0.25</v>
      </c>
      <c r="E26" s="3" t="s">
        <v>26</v>
      </c>
    </row>
    <row r="28" spans="1:5" ht="14.25" customHeight="1" x14ac:dyDescent="0.25">
      <c r="A28" t="s">
        <v>32</v>
      </c>
    </row>
    <row r="29" spans="1:5" ht="69.75" customHeight="1" x14ac:dyDescent="0.25">
      <c r="A29" s="1" t="s">
        <v>0</v>
      </c>
      <c r="B29" s="1" t="s">
        <v>33</v>
      </c>
      <c r="C29" s="1" t="s">
        <v>34</v>
      </c>
      <c r="D29" s="1" t="s">
        <v>35</v>
      </c>
      <c r="E29" s="2" t="s">
        <v>36</v>
      </c>
    </row>
    <row r="30" spans="1:5" ht="14.25" customHeight="1" x14ac:dyDescent="0.25">
      <c r="A30" s="3" t="s">
        <v>1</v>
      </c>
      <c r="B30" s="5">
        <v>0</v>
      </c>
      <c r="C30" s="5">
        <v>0.15</v>
      </c>
      <c r="D30" s="5">
        <v>0.25</v>
      </c>
      <c r="E30" s="3" t="s">
        <v>26</v>
      </c>
    </row>
    <row r="31" spans="1:5" ht="14.25" customHeight="1" x14ac:dyDescent="0.25">
      <c r="A31" s="3" t="s">
        <v>3</v>
      </c>
      <c r="B31" s="5">
        <v>0</v>
      </c>
      <c r="C31" s="5">
        <v>0.15</v>
      </c>
      <c r="D31" s="5">
        <v>0.25</v>
      </c>
      <c r="E31" s="3" t="s">
        <v>26</v>
      </c>
    </row>
    <row r="32" spans="1:5" ht="14.25" customHeight="1" x14ac:dyDescent="0.25">
      <c r="A32" s="3" t="s">
        <v>4</v>
      </c>
      <c r="B32" s="5">
        <v>0</v>
      </c>
      <c r="C32" s="5">
        <v>0.15</v>
      </c>
      <c r="D32" s="5">
        <v>0.25</v>
      </c>
      <c r="E32" s="3" t="s">
        <v>26</v>
      </c>
    </row>
    <row r="33" spans="1:5" ht="14.25" customHeight="1" x14ac:dyDescent="0.25">
      <c r="A33" s="3" t="s">
        <v>5</v>
      </c>
      <c r="B33" s="5">
        <v>0</v>
      </c>
      <c r="C33" s="5">
        <v>0.15</v>
      </c>
      <c r="D33" s="5">
        <v>0.25</v>
      </c>
      <c r="E33" s="3" t="s">
        <v>26</v>
      </c>
    </row>
    <row r="34" spans="1:5" ht="14.25" customHeight="1" x14ac:dyDescent="0.25">
      <c r="A34" s="3" t="s">
        <v>6</v>
      </c>
      <c r="B34" s="5">
        <v>0</v>
      </c>
      <c r="C34" s="5">
        <v>0.15</v>
      </c>
      <c r="D34" s="5">
        <v>0.25</v>
      </c>
      <c r="E34" s="3" t="s">
        <v>26</v>
      </c>
    </row>
    <row r="35" spans="1:5" ht="14.25" customHeight="1" x14ac:dyDescent="0.25">
      <c r="A35" s="3" t="s">
        <v>7</v>
      </c>
      <c r="B35" s="5">
        <v>0</v>
      </c>
      <c r="C35" s="5">
        <v>0.15</v>
      </c>
      <c r="D35" s="5">
        <v>0.25</v>
      </c>
      <c r="E35" s="3" t="s">
        <v>26</v>
      </c>
    </row>
    <row r="36" spans="1:5" ht="14.25" customHeight="1" x14ac:dyDescent="0.25">
      <c r="A36" s="3" t="s">
        <v>8</v>
      </c>
      <c r="B36" s="5">
        <v>0</v>
      </c>
      <c r="C36" s="5">
        <v>0.15</v>
      </c>
      <c r="D36" s="5">
        <v>0.25</v>
      </c>
      <c r="E36" s="3" t="s">
        <v>26</v>
      </c>
    </row>
    <row r="37" spans="1:5" ht="14.25" customHeight="1" x14ac:dyDescent="0.25">
      <c r="A37" s="3" t="s">
        <v>9</v>
      </c>
      <c r="B37" s="5">
        <v>0</v>
      </c>
      <c r="C37" s="5">
        <v>0.15</v>
      </c>
      <c r="D37" s="5">
        <v>0.25</v>
      </c>
      <c r="E37" s="3" t="s">
        <v>26</v>
      </c>
    </row>
    <row r="38" spans="1:5" ht="14.25" customHeight="1" x14ac:dyDescent="0.25">
      <c r="A38" s="3" t="s">
        <v>10</v>
      </c>
      <c r="B38" s="5">
        <v>0.05</v>
      </c>
      <c r="C38" s="5">
        <v>0.25</v>
      </c>
      <c r="D38" s="5">
        <v>0.25</v>
      </c>
      <c r="E38" s="3" t="s">
        <v>26</v>
      </c>
    </row>
    <row r="39" spans="1:5" ht="14.25" customHeight="1" x14ac:dyDescent="0.25">
      <c r="A39" s="3" t="s">
        <v>11</v>
      </c>
      <c r="B39" s="5">
        <v>0.05</v>
      </c>
      <c r="C39" s="5">
        <v>0.25</v>
      </c>
      <c r="D39" s="5">
        <v>0.25</v>
      </c>
      <c r="E39" s="3" t="s">
        <v>26</v>
      </c>
    </row>
    <row r="40" spans="1:5" ht="14.25" customHeight="1" x14ac:dyDescent="0.25">
      <c r="A40" s="3" t="s">
        <v>12</v>
      </c>
      <c r="B40" s="5">
        <v>0.05</v>
      </c>
      <c r="C40" s="5">
        <v>0.25</v>
      </c>
      <c r="D40" s="5">
        <v>0.25</v>
      </c>
      <c r="E40" s="3" t="s">
        <v>26</v>
      </c>
    </row>
    <row r="41" spans="1:5" ht="14.25" customHeight="1" x14ac:dyDescent="0.25">
      <c r="A41" s="3" t="s">
        <v>13</v>
      </c>
      <c r="B41" s="5">
        <v>0.05</v>
      </c>
      <c r="C41" s="5">
        <v>0.25</v>
      </c>
      <c r="D41" s="5">
        <v>0.25</v>
      </c>
      <c r="E41" s="3" t="s">
        <v>26</v>
      </c>
    </row>
    <row r="42" spans="1:5" ht="14.25" customHeight="1" x14ac:dyDescent="0.25">
      <c r="A42" s="3" t="s">
        <v>14</v>
      </c>
      <c r="B42" s="5">
        <v>0.05</v>
      </c>
      <c r="C42" s="5">
        <v>0.25</v>
      </c>
      <c r="D42" s="5">
        <v>0.25</v>
      </c>
      <c r="E42" s="3" t="s">
        <v>26</v>
      </c>
    </row>
    <row r="43" spans="1:5" ht="14.25" customHeight="1" x14ac:dyDescent="0.25">
      <c r="A43" s="3" t="s">
        <v>15</v>
      </c>
      <c r="B43" s="5">
        <v>0.05</v>
      </c>
      <c r="C43" s="5">
        <v>0.25</v>
      </c>
      <c r="D43" s="5">
        <v>0.25</v>
      </c>
      <c r="E43" s="3" t="s">
        <v>26</v>
      </c>
    </row>
    <row r="44" spans="1:5" ht="14.25" customHeight="1" x14ac:dyDescent="0.25">
      <c r="A44" s="3" t="s">
        <v>16</v>
      </c>
      <c r="B44" s="5">
        <v>0.05</v>
      </c>
      <c r="C44" s="5">
        <v>0.25</v>
      </c>
      <c r="D44" s="5">
        <v>0.25</v>
      </c>
      <c r="E44" s="3" t="s">
        <v>26</v>
      </c>
    </row>
    <row r="45" spans="1:5" ht="14.25" customHeight="1" x14ac:dyDescent="0.25">
      <c r="A45" s="3" t="s">
        <v>17</v>
      </c>
      <c r="B45" s="5">
        <v>0.05</v>
      </c>
      <c r="C45" s="5">
        <v>0.25</v>
      </c>
      <c r="D45" s="5">
        <v>0.25</v>
      </c>
      <c r="E45" s="3" t="s">
        <v>26</v>
      </c>
    </row>
    <row r="46" spans="1:5" ht="14.25" customHeight="1" x14ac:dyDescent="0.25">
      <c r="A46" s="3" t="s">
        <v>18</v>
      </c>
      <c r="B46" s="5">
        <v>0.05</v>
      </c>
      <c r="C46" s="5">
        <v>0.25</v>
      </c>
      <c r="D46" s="5">
        <v>0.25</v>
      </c>
      <c r="E46" s="3" t="s">
        <v>26</v>
      </c>
    </row>
    <row r="47" spans="1:5" ht="14.25" customHeight="1" x14ac:dyDescent="0.25">
      <c r="A47" s="3" t="s">
        <v>19</v>
      </c>
      <c r="B47" s="5">
        <v>0</v>
      </c>
      <c r="C47" s="5">
        <v>0.15</v>
      </c>
      <c r="D47" s="5">
        <v>0.25</v>
      </c>
      <c r="E47" s="3" t="s">
        <v>26</v>
      </c>
    </row>
    <row r="48" spans="1:5" ht="14.25" customHeight="1" x14ac:dyDescent="0.25">
      <c r="A48" s="3" t="s">
        <v>20</v>
      </c>
      <c r="B48" s="5">
        <v>0</v>
      </c>
      <c r="C48" s="5">
        <v>0.15</v>
      </c>
      <c r="D48" s="5">
        <v>0.25</v>
      </c>
      <c r="E48" s="3" t="s">
        <v>26</v>
      </c>
    </row>
    <row r="49" spans="1:5" ht="14.25" customHeight="1" x14ac:dyDescent="0.25">
      <c r="A49" s="3" t="s">
        <v>21</v>
      </c>
      <c r="B49" s="5">
        <v>0</v>
      </c>
      <c r="C49" s="5">
        <v>0.15</v>
      </c>
      <c r="D49" s="5">
        <v>0.25</v>
      </c>
      <c r="E49" s="3" t="s">
        <v>26</v>
      </c>
    </row>
    <row r="50" spans="1:5" ht="14.25" customHeight="1" x14ac:dyDescent="0.25">
      <c r="A50" s="3" t="s">
        <v>22</v>
      </c>
      <c r="B50" s="5">
        <v>0</v>
      </c>
      <c r="C50" s="5">
        <v>0.15</v>
      </c>
      <c r="D50" s="5">
        <v>0.25</v>
      </c>
      <c r="E50" s="3" t="s">
        <v>26</v>
      </c>
    </row>
    <row r="51" spans="1:5" ht="14.25" customHeight="1" x14ac:dyDescent="0.25">
      <c r="A51" s="3" t="s">
        <v>23</v>
      </c>
      <c r="B51" s="5">
        <v>0</v>
      </c>
      <c r="C51" s="5">
        <v>0.15</v>
      </c>
      <c r="D51" s="5">
        <v>0.25</v>
      </c>
      <c r="E51" s="3" t="s">
        <v>26</v>
      </c>
    </row>
    <row r="52" spans="1:5" ht="14.25" customHeight="1" x14ac:dyDescent="0.25">
      <c r="A52" s="3" t="s">
        <v>24</v>
      </c>
      <c r="B52" s="5">
        <v>0</v>
      </c>
      <c r="C52" s="5">
        <v>0.15</v>
      </c>
      <c r="D52" s="5">
        <v>0.25</v>
      </c>
      <c r="E52" s="3" t="s">
        <v>26</v>
      </c>
    </row>
    <row r="53" spans="1:5" ht="14.25" customHeight="1" x14ac:dyDescent="0.25">
      <c r="A53" s="3" t="s">
        <v>25</v>
      </c>
      <c r="B53" s="5">
        <v>0</v>
      </c>
      <c r="C53" s="5">
        <v>0.15</v>
      </c>
      <c r="D53" s="5">
        <v>0.25</v>
      </c>
      <c r="E53" s="3" t="s">
        <v>26</v>
      </c>
    </row>
  </sheetData>
  <hyperlinks>
    <hyperlink ref="E2" r:id="rId1" location="_386d327a-f182-4f1a-bf21-5cfdef50cc8d" display="https://ncc.abcb.gov.au/editions/ncc-2022/adopted/volume-one/1-definitions/glossary - _386d327a-f182-4f1a-bf21-5cfdef50cc8d" xr:uid="{4F337239-56ED-440D-989D-E3EAD30AC332}"/>
    <hyperlink ref="E29" r:id="rId2" location="_386d327a-f182-4f1a-bf21-5cfdef50cc8d" display="https://ncc.abcb.gov.au/editions/ncc-2022/adopted/volume-one/1-definitions/glossary - _386d327a-f182-4f1a-bf21-5cfdef50cc8d" xr:uid="{A829AF9B-71D0-4C39-9B2B-01C08FC1CCE2}"/>
  </hyperlinks>
  <pageMargins left="0.7" right="0.7" top="0.75" bottom="0.75" header="0.3" footer="0.3"/>
  <pageSetup paperSize="0" orientation="portrait"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B28C3-B807-4BAC-BE78-3A5350D847A1}">
  <dimension ref="A1:B47"/>
  <sheetViews>
    <sheetView tabSelected="1" workbookViewId="0">
      <selection activeCell="B9" sqref="B9"/>
    </sheetView>
  </sheetViews>
  <sheetFormatPr defaultRowHeight="15" customHeight="1" x14ac:dyDescent="0.25"/>
  <cols>
    <col min="1" max="1" width="52.42578125" customWidth="1"/>
    <col min="2" max="2" width="60.7109375" bestFit="1" customWidth="1"/>
  </cols>
  <sheetData>
    <row r="1" spans="1:2" ht="15" customHeight="1" x14ac:dyDescent="0.25">
      <c r="A1" s="1" t="s">
        <v>46</v>
      </c>
      <c r="B1" s="1" t="s">
        <v>47</v>
      </c>
    </row>
    <row r="2" spans="1:2" ht="15" customHeight="1" x14ac:dyDescent="0.25">
      <c r="A2" s="3" t="s">
        <v>48</v>
      </c>
      <c r="B2" s="3">
        <v>4</v>
      </c>
    </row>
    <row r="3" spans="1:2" ht="15" customHeight="1" x14ac:dyDescent="0.25">
      <c r="A3" s="3" t="s">
        <v>49</v>
      </c>
      <c r="B3" s="3">
        <v>0.5</v>
      </c>
    </row>
    <row r="4" spans="1:2" ht="15" customHeight="1" x14ac:dyDescent="0.25">
      <c r="A4" s="3" t="s">
        <v>50</v>
      </c>
      <c r="B4" s="3">
        <v>1</v>
      </c>
    </row>
    <row r="5" spans="1:2" ht="15" customHeight="1" x14ac:dyDescent="0.25">
      <c r="A5" s="3" t="s">
        <v>51</v>
      </c>
      <c r="B5" s="3">
        <v>2</v>
      </c>
    </row>
    <row r="6" spans="1:2" ht="15" customHeight="1" x14ac:dyDescent="0.25">
      <c r="A6" s="3" t="s">
        <v>52</v>
      </c>
      <c r="B6" s="3">
        <v>15</v>
      </c>
    </row>
    <row r="7" spans="1:2" ht="15" customHeight="1" x14ac:dyDescent="0.25">
      <c r="A7" s="3" t="s">
        <v>53</v>
      </c>
      <c r="B7" s="3">
        <v>1</v>
      </c>
    </row>
    <row r="8" spans="1:2" ht="15" customHeight="1" x14ac:dyDescent="0.25">
      <c r="A8" s="7" t="s">
        <v>54</v>
      </c>
      <c r="B8" s="3">
        <v>30</v>
      </c>
    </row>
    <row r="9" spans="1:2" ht="15" customHeight="1" x14ac:dyDescent="0.25">
      <c r="A9" s="3" t="s">
        <v>55</v>
      </c>
      <c r="B9" s="3">
        <v>25</v>
      </c>
    </row>
    <row r="10" spans="1:2" ht="15" customHeight="1" x14ac:dyDescent="0.25">
      <c r="A10" s="3" t="s">
        <v>56</v>
      </c>
      <c r="B10" s="3">
        <v>10</v>
      </c>
    </row>
    <row r="11" spans="1:2" ht="15" customHeight="1" x14ac:dyDescent="0.25">
      <c r="A11" s="3" t="s">
        <v>57</v>
      </c>
      <c r="B11" s="3">
        <v>1</v>
      </c>
    </row>
    <row r="12" spans="1:2" ht="15" customHeight="1" x14ac:dyDescent="0.25">
      <c r="A12" s="3" t="s">
        <v>58</v>
      </c>
      <c r="B12" s="3">
        <v>0.5</v>
      </c>
    </row>
    <row r="13" spans="1:2" ht="15" customHeight="1" x14ac:dyDescent="0.25">
      <c r="A13" s="3" t="s">
        <v>59</v>
      </c>
      <c r="B13" s="3">
        <v>5</v>
      </c>
    </row>
    <row r="14" spans="1:2" ht="15" customHeight="1" x14ac:dyDescent="0.25">
      <c r="A14" s="7" t="s">
        <v>60</v>
      </c>
      <c r="B14" s="3">
        <v>4</v>
      </c>
    </row>
    <row r="15" spans="1:2" ht="15" customHeight="1" x14ac:dyDescent="0.25">
      <c r="A15" s="3" t="s">
        <v>61</v>
      </c>
      <c r="B15" s="3">
        <v>5</v>
      </c>
    </row>
    <row r="16" spans="1:2" ht="15" customHeight="1" x14ac:dyDescent="0.25">
      <c r="A16" s="3" t="s">
        <v>62</v>
      </c>
      <c r="B16" s="3">
        <v>50</v>
      </c>
    </row>
    <row r="17" spans="1:2" ht="15" customHeight="1" x14ac:dyDescent="0.25">
      <c r="A17" s="3" t="s">
        <v>63</v>
      </c>
      <c r="B17" s="3">
        <v>3</v>
      </c>
    </row>
    <row r="18" spans="1:2" ht="15" customHeight="1" x14ac:dyDescent="0.25">
      <c r="A18" s="3" t="s">
        <v>64</v>
      </c>
      <c r="B18" s="3">
        <v>15</v>
      </c>
    </row>
    <row r="19" spans="1:2" ht="15" customHeight="1" x14ac:dyDescent="0.25">
      <c r="A19" s="3" t="s">
        <v>65</v>
      </c>
      <c r="B19" s="3">
        <v>10</v>
      </c>
    </row>
    <row r="20" spans="1:2" ht="15" customHeight="1" x14ac:dyDescent="0.25">
      <c r="A20" s="3" t="s">
        <v>66</v>
      </c>
      <c r="B20" s="3">
        <v>1</v>
      </c>
    </row>
    <row r="21" spans="1:2" ht="15" customHeight="1" x14ac:dyDescent="0.25">
      <c r="A21" s="3" t="s">
        <v>67</v>
      </c>
      <c r="B21" s="3">
        <v>10</v>
      </c>
    </row>
    <row r="22" spans="1:2" ht="15" customHeight="1" x14ac:dyDescent="0.25">
      <c r="A22" s="3" t="s">
        <v>68</v>
      </c>
      <c r="B22" s="3">
        <v>2</v>
      </c>
    </row>
    <row r="23" spans="1:2" ht="15" customHeight="1" x14ac:dyDescent="0.25">
      <c r="A23" s="3" t="s">
        <v>69</v>
      </c>
      <c r="B23" s="3">
        <v>30</v>
      </c>
    </row>
    <row r="24" spans="1:2" ht="15" customHeight="1" x14ac:dyDescent="0.25">
      <c r="A24" s="3" t="s">
        <v>70</v>
      </c>
      <c r="B24" s="3">
        <v>10</v>
      </c>
    </row>
    <row r="25" spans="1:2" ht="15" customHeight="1" x14ac:dyDescent="0.25">
      <c r="A25" s="7" t="s">
        <v>71</v>
      </c>
      <c r="B25" s="3">
        <v>10</v>
      </c>
    </row>
    <row r="26" spans="1:2" ht="15" customHeight="1" x14ac:dyDescent="0.25">
      <c r="A26" s="3" t="s">
        <v>72</v>
      </c>
      <c r="B26" s="3">
        <v>30</v>
      </c>
    </row>
    <row r="27" spans="1:2" ht="15" customHeight="1" x14ac:dyDescent="0.25">
      <c r="A27" s="3" t="s">
        <v>73</v>
      </c>
      <c r="B27" s="3">
        <v>50</v>
      </c>
    </row>
    <row r="28" spans="1:2" ht="15" customHeight="1" x14ac:dyDescent="0.25">
      <c r="A28" s="3" t="s">
        <v>74</v>
      </c>
      <c r="B28" s="3">
        <v>2</v>
      </c>
    </row>
    <row r="29" spans="1:2" ht="15" customHeight="1" x14ac:dyDescent="0.25">
      <c r="A29" s="3" t="s">
        <v>75</v>
      </c>
      <c r="B29" s="3">
        <v>1</v>
      </c>
    </row>
    <row r="30" spans="1:2" ht="15" customHeight="1" x14ac:dyDescent="0.25">
      <c r="A30" s="7" t="s">
        <v>76</v>
      </c>
      <c r="B30" s="3">
        <v>2</v>
      </c>
    </row>
    <row r="31" spans="1:2" ht="15" customHeight="1" x14ac:dyDescent="0.25">
      <c r="A31" s="7" t="s">
        <v>77</v>
      </c>
      <c r="B31" s="3">
        <v>1</v>
      </c>
    </row>
    <row r="32" spans="1:2" ht="15" customHeight="1" x14ac:dyDescent="0.25">
      <c r="A32" s="7" t="s">
        <v>78</v>
      </c>
      <c r="B32" s="3">
        <v>10</v>
      </c>
    </row>
    <row r="33" spans="1:2" ht="15" customHeight="1" x14ac:dyDescent="0.25">
      <c r="A33" s="7" t="s">
        <v>79</v>
      </c>
      <c r="B33" s="3">
        <v>4</v>
      </c>
    </row>
    <row r="34" spans="1:2" ht="15" customHeight="1" x14ac:dyDescent="0.25">
      <c r="A34" s="3" t="s">
        <v>80</v>
      </c>
      <c r="B34" s="3">
        <v>3</v>
      </c>
    </row>
    <row r="35" spans="1:2" ht="15" customHeight="1" x14ac:dyDescent="0.25">
      <c r="A35" s="3" t="s">
        <v>81</v>
      </c>
      <c r="B35" s="3">
        <v>5</v>
      </c>
    </row>
    <row r="36" spans="1:2" ht="15" customHeight="1" x14ac:dyDescent="0.25">
      <c r="A36" s="3" t="s">
        <v>82</v>
      </c>
      <c r="B36" s="3">
        <v>5</v>
      </c>
    </row>
    <row r="37" spans="1:2" ht="15" customHeight="1" x14ac:dyDescent="0.25">
      <c r="A37" s="3" t="s">
        <v>83</v>
      </c>
      <c r="B37" s="3">
        <v>1.5</v>
      </c>
    </row>
    <row r="38" spans="1:2" ht="15" customHeight="1" x14ac:dyDescent="0.25">
      <c r="A38" s="3" t="s">
        <v>84</v>
      </c>
      <c r="B38" s="3">
        <v>0.3</v>
      </c>
    </row>
    <row r="39" spans="1:2" ht="15" customHeight="1" x14ac:dyDescent="0.25">
      <c r="A39" s="3" t="s">
        <v>85</v>
      </c>
      <c r="B39" s="3">
        <v>1</v>
      </c>
    </row>
    <row r="40" spans="1:2" ht="15" customHeight="1" x14ac:dyDescent="0.25">
      <c r="A40" s="3" t="s">
        <v>86</v>
      </c>
      <c r="B40" s="3">
        <v>30</v>
      </c>
    </row>
    <row r="41" spans="1:2" ht="15" customHeight="1" x14ac:dyDescent="0.25">
      <c r="A41" s="7" t="s">
        <v>87</v>
      </c>
      <c r="B41" s="3">
        <v>1.5</v>
      </c>
    </row>
    <row r="42" spans="1:2" ht="15" customHeight="1" x14ac:dyDescent="0.25">
      <c r="A42" s="3" t="s">
        <v>88</v>
      </c>
      <c r="B42" s="3">
        <v>30</v>
      </c>
    </row>
    <row r="43" spans="1:2" ht="15" customHeight="1" x14ac:dyDescent="0.25">
      <c r="A43" s="3" t="s">
        <v>89</v>
      </c>
      <c r="B43" s="3">
        <v>30</v>
      </c>
    </row>
    <row r="44" spans="1:2" ht="15" customHeight="1" x14ac:dyDescent="0.25">
      <c r="A44" s="3" t="s">
        <v>90</v>
      </c>
      <c r="B44" s="3">
        <v>1</v>
      </c>
    </row>
    <row r="45" spans="1:2" ht="15" customHeight="1" x14ac:dyDescent="0.25">
      <c r="A45" s="3" t="s">
        <v>91</v>
      </c>
      <c r="B45" s="3">
        <v>4</v>
      </c>
    </row>
    <row r="46" spans="1:2" ht="15" customHeight="1" x14ac:dyDescent="0.25">
      <c r="A46" s="3" t="s">
        <v>92</v>
      </c>
      <c r="B46" s="3">
        <v>2</v>
      </c>
    </row>
    <row r="47" spans="1:2" ht="15" customHeight="1" x14ac:dyDescent="0.25">
      <c r="A47" s="3" t="s">
        <v>93</v>
      </c>
      <c r="B47" s="3">
        <v>30</v>
      </c>
    </row>
  </sheetData>
  <hyperlinks>
    <hyperlink ref="A8" r:id="rId1" location="_1b0c2237-d3d4-4981-97b8-209936e55520" display="https://ncc.abcb.gov.au/editions/ncc-2022/adopted/volume-one/1-definitions/glossary - _1b0c2237-d3d4-4981-97b8-209936e55520" xr:uid="{207EDE51-F5E5-4592-8E17-7AA9EFEC739D}"/>
    <hyperlink ref="A14" r:id="rId2" location="_9ff8fad7-8992-4708-be17-784d962a0530" display="https://ncc.abcb.gov.au/editions/ncc-2022/adopted/volume-one/1-definitions/glossary - _9ff8fad7-8992-4708-be17-784d962a0530" xr:uid="{D04D95CF-454A-4135-8CCC-4C89826A793A}"/>
    <hyperlink ref="A25" r:id="rId3" location="_63b56568-e9c9-425f-8456-a332503c9520" display="https://ncc.abcb.gov.au/editions/ncc-2022/adopted/volume-one/1-definitions/glossary - _63b56568-e9c9-425f-8456-a332503c9520" xr:uid="{B527C4C6-8D08-4449-B42A-96DA9ED4C796}"/>
    <hyperlink ref="A30" r:id="rId4" location="_23515733-4511-421a-8c89-650d33e5f6e4" display="https://ncc.abcb.gov.au/editions/ncc-2022/adopted/volume-one/1-definitions/glossary - _23515733-4511-421a-8c89-650d33e5f6e4" xr:uid="{3AF170EF-510F-48FA-98E1-26B4A53EC785}"/>
    <hyperlink ref="A31" r:id="rId5" location="_23515733-4511-421a-8c89-650d33e5f6e4" display="https://ncc.abcb.gov.au/editions/ncc-2022/adopted/volume-one/1-definitions/glossary - _23515733-4511-421a-8c89-650d33e5f6e4" xr:uid="{5E5EA53D-C80B-40B1-ACAC-72F2404C176D}"/>
    <hyperlink ref="A32" r:id="rId6" location="_23515733-4511-421a-8c89-650d33e5f6e4" display="https://ncc.abcb.gov.au/editions/ncc-2022/adopted/volume-one/1-definitions/glossary - _23515733-4511-421a-8c89-650d33e5f6e4" xr:uid="{B58BDEEF-9E23-4CB8-805A-57D37A3D7409}"/>
    <hyperlink ref="A33" r:id="rId7" location="_23515733-4511-421a-8c89-650d33e5f6e4" display="https://ncc.abcb.gov.au/editions/ncc-2022/adopted/volume-one/1-definitions/glossary - _23515733-4511-421a-8c89-650d33e5f6e4" xr:uid="{B455BE69-65B0-44E6-90E4-10667015FA87}"/>
    <hyperlink ref="A41" r:id="rId8" location="_4cbd9e00-0622-4dfd-9de4-913c80257732" display="https://ncc.abcb.gov.au/editions/ncc-2022/adopted/volume-one/1-definitions/glossary - _4cbd9e00-0622-4dfd-9de4-913c80257732" xr:uid="{D944F834-F0E1-4354-A8F9-D7E914C9A2F0}"/>
  </hyperlinks>
  <pageMargins left="0.7" right="0.7" top="0.75" bottom="0.75" header="0.3" footer="0.3"/>
  <pageSetup paperSize="0"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FE625-6FB9-49C0-BF34-CD0EF6B859BD}">
  <dimension ref="A1:B39"/>
  <sheetViews>
    <sheetView topLeftCell="A4" workbookViewId="0">
      <selection activeCell="B37" sqref="A37:B37"/>
    </sheetView>
  </sheetViews>
  <sheetFormatPr defaultRowHeight="13.5" customHeight="1" x14ac:dyDescent="0.25"/>
  <cols>
    <col min="1" max="1" width="58.42578125" bestFit="1" customWidth="1"/>
    <col min="2" max="2" width="42.7109375" bestFit="1" customWidth="1"/>
  </cols>
  <sheetData>
    <row r="1" spans="1:2" ht="13.5" customHeight="1" x14ac:dyDescent="0.25">
      <c r="A1" s="1" t="s">
        <v>94</v>
      </c>
      <c r="B1" t="s">
        <v>95</v>
      </c>
    </row>
    <row r="2" spans="1:2" ht="13.5" customHeight="1" x14ac:dyDescent="0.25">
      <c r="A2" s="3" t="s">
        <v>96</v>
      </c>
      <c r="B2" s="3">
        <v>8</v>
      </c>
    </row>
    <row r="3" spans="1:2" ht="13.5" customHeight="1" x14ac:dyDescent="0.25">
      <c r="A3" s="3" t="s">
        <v>97</v>
      </c>
      <c r="B3" s="3">
        <v>5</v>
      </c>
    </row>
    <row r="4" spans="1:2" ht="13.5" customHeight="1" x14ac:dyDescent="0.25">
      <c r="A4" s="7" t="s">
        <v>98</v>
      </c>
      <c r="B4" s="3">
        <v>2</v>
      </c>
    </row>
    <row r="5" spans="1:2" ht="13.5" customHeight="1" x14ac:dyDescent="0.25">
      <c r="A5" s="7" t="s">
        <v>99</v>
      </c>
      <c r="B5" s="3">
        <v>11.5</v>
      </c>
    </row>
    <row r="6" spans="1:2" ht="13.5" customHeight="1" x14ac:dyDescent="0.25">
      <c r="A6" s="7" t="s">
        <v>100</v>
      </c>
      <c r="B6" s="3">
        <v>2.5</v>
      </c>
    </row>
    <row r="7" spans="1:2" ht="13.5" customHeight="1" x14ac:dyDescent="0.25">
      <c r="A7" s="7" t="s">
        <v>101</v>
      </c>
      <c r="B7" s="3">
        <v>2.5</v>
      </c>
    </row>
    <row r="8" spans="1:2" ht="13.5" customHeight="1" x14ac:dyDescent="0.25">
      <c r="A8" s="3" t="s">
        <v>102</v>
      </c>
      <c r="B8" s="3">
        <v>4.5</v>
      </c>
    </row>
    <row r="9" spans="1:2" ht="13.5" customHeight="1" x14ac:dyDescent="0.25">
      <c r="A9" s="3" t="s">
        <v>103</v>
      </c>
      <c r="B9" s="3">
        <v>3</v>
      </c>
    </row>
    <row r="10" spans="1:2" ht="13.5" customHeight="1" x14ac:dyDescent="0.25">
      <c r="A10" s="3" t="s">
        <v>104</v>
      </c>
      <c r="B10" s="3">
        <v>4.5</v>
      </c>
    </row>
    <row r="11" spans="1:2" ht="13.5" customHeight="1" x14ac:dyDescent="0.25">
      <c r="A11" s="3" t="s">
        <v>105</v>
      </c>
      <c r="B11" s="3">
        <v>5</v>
      </c>
    </row>
    <row r="12" spans="1:2" ht="13.5" customHeight="1" x14ac:dyDescent="0.25">
      <c r="A12" s="3" t="s">
        <v>106</v>
      </c>
      <c r="B12" s="3">
        <v>4.5</v>
      </c>
    </row>
    <row r="13" spans="1:2" ht="13.5" customHeight="1" x14ac:dyDescent="0.25">
      <c r="A13" s="3" t="s">
        <v>107</v>
      </c>
      <c r="B13" s="3">
        <v>3</v>
      </c>
    </row>
    <row r="14" spans="1:2" ht="13.5" customHeight="1" x14ac:dyDescent="0.25">
      <c r="A14" s="3" t="s">
        <v>108</v>
      </c>
      <c r="B14" s="3">
        <v>4</v>
      </c>
    </row>
    <row r="15" spans="1:2" ht="13.5" customHeight="1" x14ac:dyDescent="0.25">
      <c r="A15" s="3" t="s">
        <v>109</v>
      </c>
      <c r="B15" s="3">
        <v>9</v>
      </c>
    </row>
    <row r="16" spans="1:2" ht="13.5" customHeight="1" x14ac:dyDescent="0.25">
      <c r="A16" s="3" t="s">
        <v>110</v>
      </c>
      <c r="B16" s="3">
        <v>4</v>
      </c>
    </row>
    <row r="17" spans="1:2" ht="13.5" customHeight="1" x14ac:dyDescent="0.25">
      <c r="A17" s="3" t="s">
        <v>111</v>
      </c>
      <c r="B17" s="3">
        <v>4.5</v>
      </c>
    </row>
    <row r="18" spans="1:2" ht="13.5" customHeight="1" x14ac:dyDescent="0.25">
      <c r="A18" s="3" t="s">
        <v>112</v>
      </c>
      <c r="B18" s="3">
        <v>6</v>
      </c>
    </row>
    <row r="19" spans="1:2" ht="13.5" customHeight="1" x14ac:dyDescent="0.25">
      <c r="A19" s="7" t="s">
        <v>113</v>
      </c>
      <c r="B19" s="3">
        <v>2.5</v>
      </c>
    </row>
    <row r="20" spans="1:2" ht="13.5" customHeight="1" x14ac:dyDescent="0.25">
      <c r="A20" s="3" t="s">
        <v>114</v>
      </c>
      <c r="B20" s="3">
        <v>4</v>
      </c>
    </row>
    <row r="21" spans="1:2" ht="13.5" customHeight="1" x14ac:dyDescent="0.25">
      <c r="A21" s="3" t="s">
        <v>115</v>
      </c>
      <c r="B21" s="3">
        <v>6</v>
      </c>
    </row>
    <row r="22" spans="1:2" ht="13.5" customHeight="1" x14ac:dyDescent="0.25">
      <c r="A22" s="3" t="s">
        <v>116</v>
      </c>
      <c r="B22" s="3">
        <v>2.5</v>
      </c>
    </row>
    <row r="23" spans="1:2" ht="13.5" customHeight="1" x14ac:dyDescent="0.25">
      <c r="A23" s="3" t="s">
        <v>117</v>
      </c>
      <c r="B23" s="3">
        <v>4.5</v>
      </c>
    </row>
    <row r="24" spans="1:2" ht="13.5" customHeight="1" x14ac:dyDescent="0.25">
      <c r="A24" s="3" t="s">
        <v>118</v>
      </c>
      <c r="B24" s="3">
        <v>4.5</v>
      </c>
    </row>
    <row r="25" spans="1:2" ht="13.5" customHeight="1" x14ac:dyDescent="0.25">
      <c r="A25" s="3" t="s">
        <v>119</v>
      </c>
      <c r="B25" s="3">
        <v>2.5</v>
      </c>
    </row>
    <row r="26" spans="1:2" ht="13.5" customHeight="1" x14ac:dyDescent="0.25">
      <c r="A26" s="3" t="s">
        <v>120</v>
      </c>
      <c r="B26" s="3">
        <v>4.5</v>
      </c>
    </row>
    <row r="27" spans="1:2" ht="13.5" customHeight="1" x14ac:dyDescent="0.25">
      <c r="A27" s="3" t="s">
        <v>121</v>
      </c>
      <c r="B27" s="3">
        <v>2.5</v>
      </c>
    </row>
    <row r="28" spans="1:2" ht="13.5" customHeight="1" x14ac:dyDescent="0.25">
      <c r="A28" s="3" t="s">
        <v>122</v>
      </c>
      <c r="B28" s="3">
        <v>4</v>
      </c>
    </row>
    <row r="29" spans="1:2" ht="13.5" customHeight="1" x14ac:dyDescent="0.25">
      <c r="A29" s="3" t="s">
        <v>123</v>
      </c>
      <c r="B29" s="3">
        <v>2</v>
      </c>
    </row>
    <row r="30" spans="1:2" ht="13.5" customHeight="1" x14ac:dyDescent="0.25">
      <c r="A30" s="3" t="s">
        <v>124</v>
      </c>
      <c r="B30" s="3">
        <v>14</v>
      </c>
    </row>
    <row r="31" spans="1:2" ht="13.5" customHeight="1" x14ac:dyDescent="0.25">
      <c r="A31" s="3" t="s">
        <v>125</v>
      </c>
      <c r="B31" s="3">
        <v>14</v>
      </c>
    </row>
    <row r="32" spans="1:2" ht="13.5" customHeight="1" x14ac:dyDescent="0.25">
      <c r="A32" s="7" t="s">
        <v>126</v>
      </c>
      <c r="B32" s="3">
        <v>4.5</v>
      </c>
    </row>
    <row r="33" spans="1:2" ht="13.5" customHeight="1" x14ac:dyDescent="0.25">
      <c r="A33" s="7" t="s">
        <v>127</v>
      </c>
      <c r="B33" s="3">
        <v>5</v>
      </c>
    </row>
    <row r="34" spans="1:2" ht="13.5" customHeight="1" x14ac:dyDescent="0.25">
      <c r="A34" s="3" t="s">
        <v>128</v>
      </c>
      <c r="B34" s="3">
        <v>1.5</v>
      </c>
    </row>
    <row r="35" spans="1:2" ht="13.5" customHeight="1" x14ac:dyDescent="0.25">
      <c r="A35" s="3" t="s">
        <v>129</v>
      </c>
      <c r="B35" s="3">
        <v>1.5</v>
      </c>
    </row>
    <row r="36" spans="1:2" ht="13.5" customHeight="1" x14ac:dyDescent="0.25">
      <c r="A36" s="3" t="s">
        <v>130</v>
      </c>
      <c r="B36" s="3">
        <v>3</v>
      </c>
    </row>
    <row r="37" spans="1:2" ht="13.5" customHeight="1" x14ac:dyDescent="0.25">
      <c r="A37" s="3" t="s">
        <v>131</v>
      </c>
      <c r="B37" s="3">
        <v>4</v>
      </c>
    </row>
    <row r="38" spans="1:2" ht="13.5" customHeight="1" x14ac:dyDescent="0.25">
      <c r="A38" s="7" t="s">
        <v>132</v>
      </c>
      <c r="B38" s="3">
        <v>2</v>
      </c>
    </row>
    <row r="39" spans="1:2" ht="13.5" customHeight="1" x14ac:dyDescent="0.25">
      <c r="A39" s="3" t="s">
        <v>133</v>
      </c>
      <c r="B39" s="3">
        <v>3</v>
      </c>
    </row>
  </sheetData>
  <hyperlinks>
    <hyperlink ref="A4" r:id="rId1" location="_1b0c2237-d3d4-4981-97b8-209936e55520" display="https://ncc.abcb.gov.au/editions/ncc-2022/adopted/volume-one/1-definitions/glossary - _1b0c2237-d3d4-4981-97b8-209936e55520" xr:uid="{38FDCAF7-865E-45B9-B41A-487463CD7871}"/>
    <hyperlink ref="A5" r:id="rId2" location="_1b0c2237-d3d4-4981-97b8-209936e55520" display="https://ncc.abcb.gov.au/editions/ncc-2022/adopted/volume-one/1-definitions/glossary - _1b0c2237-d3d4-4981-97b8-209936e55520" xr:uid="{F20E9319-2234-417B-AE16-557CEF143530}"/>
    <hyperlink ref="A6" r:id="rId3" location="_1b0c2237-d3d4-4981-97b8-209936e55520" display="https://ncc.abcb.gov.au/editions/ncc-2022/adopted/volume-one/1-definitions/glossary - _1b0c2237-d3d4-4981-97b8-209936e55520" xr:uid="{00B68D32-04A0-40B8-80E3-E1AAF6096CD9}"/>
    <hyperlink ref="A7" r:id="rId4" location="_1b0c2237-d3d4-4981-97b8-209936e55520" display="https://ncc.abcb.gov.au/editions/ncc-2022/adopted/volume-one/1-definitions/glossary - _1b0c2237-d3d4-4981-97b8-209936e55520" xr:uid="{CDDB5823-5A49-4A95-80DA-B4296A76EA31}"/>
    <hyperlink ref="A19" r:id="rId5" location="_3d23aa24-5f19-41bb-887d-0661e87972fe" display="https://ncc.abcb.gov.au/editions/ncc-2022/adopted/volume-one/1-definitions/glossary - _3d23aa24-5f19-41bb-887d-0661e87972fe" xr:uid="{A4FA6707-8BE6-44CF-9999-4C1EF260A1AC}"/>
    <hyperlink ref="A32" r:id="rId6" location="_23515733-4511-421a-8c89-650d33e5f6e4" display="https://ncc.abcb.gov.au/editions/ncc-2022/adopted/volume-one/1-definitions/glossary - _23515733-4511-421a-8c89-650d33e5f6e4" xr:uid="{3B956394-C49A-48FD-A001-6BA1AC898864}"/>
    <hyperlink ref="A33" r:id="rId7" location="_d2c89488-8a36-464b-94f6-a91d0f5a6c9c" display="https://ncc.abcb.gov.au/editions/ncc-2022/adopted/volume-one/1-definitions/glossary - _d2c89488-8a36-464b-94f6-a91d0f5a6c9c" xr:uid="{C864E648-1173-457D-92B8-A565A36726A4}"/>
    <hyperlink ref="A38" r:id="rId8" location="_c71e675e-d6e1-4612-8e59-381a56e224a8" display="https://ncc.abcb.gov.au/editions/ncc-2022/adopted/volume-one/1-definitions/glossary - _c71e675e-d6e1-4612-8e59-381a56e224a8" xr:uid="{5752ACCD-1E1B-4939-A07A-B388F436E646}"/>
  </hyperlinks>
  <pageMargins left="0.7" right="0.7" top="0.75" bottom="0.75" header="0.3" footer="0.3"/>
  <pageSetup paperSize="0"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5BA3-7E1B-4AD7-8657-D0854A8A1536}">
  <dimension ref="A1:D16"/>
  <sheetViews>
    <sheetView workbookViewId="0">
      <pane ySplit="1" topLeftCell="A2" activePane="bottomLeft" state="frozen"/>
      <selection pane="bottomLeft" activeCell="B9" sqref="B9"/>
    </sheetView>
  </sheetViews>
  <sheetFormatPr defaultColWidth="52.140625" defaultRowHeight="15" x14ac:dyDescent="0.25"/>
  <cols>
    <col min="3" max="3" width="10.85546875" customWidth="1"/>
  </cols>
  <sheetData>
    <row r="1" spans="1:4" ht="17.25" x14ac:dyDescent="0.25">
      <c r="A1" s="1" t="s">
        <v>134</v>
      </c>
      <c r="B1" s="1" t="s">
        <v>135</v>
      </c>
      <c r="C1" t="s">
        <v>136</v>
      </c>
    </row>
    <row r="2" spans="1:4" x14ac:dyDescent="0.25">
      <c r="A2" s="1" t="s">
        <v>166</v>
      </c>
      <c r="B2" s="1"/>
      <c r="C2">
        <v>1</v>
      </c>
      <c r="D2" t="str">
        <f>LEFT(A2,25) &amp;" " &amp;LEFT(B2,50) &amp;" =" &amp;C2</f>
        <v>None  =1</v>
      </c>
    </row>
    <row r="3" spans="1:4" ht="30" x14ac:dyDescent="0.25">
      <c r="A3" s="3" t="s">
        <v>137</v>
      </c>
      <c r="B3" s="3" t="s">
        <v>138</v>
      </c>
      <c r="C3" s="3">
        <v>0.4</v>
      </c>
      <c r="D3" t="str">
        <f>LEFT(A3,25) &amp;" " &amp;LEFT(B3,50) &amp;" =" &amp;C3</f>
        <v>Motion detector In a toilet or change room, other than a public to =0.4</v>
      </c>
    </row>
    <row r="4" spans="1:4" ht="32.25" x14ac:dyDescent="0.25">
      <c r="A4" s="3" t="s">
        <v>137</v>
      </c>
      <c r="B4" s="3" t="s">
        <v>139</v>
      </c>
      <c r="C4" s="3">
        <v>0.6</v>
      </c>
      <c r="D4" t="str">
        <f t="shared" ref="D4:D14" si="0">LEFT(A4,25) &amp;" " &amp;LEFT(B4,50) &amp;" =" &amp;C4</f>
        <v>Motion detector Where a group of light fittings serving less than  =0.6</v>
      </c>
    </row>
    <row r="5" spans="1:4" ht="32.25" x14ac:dyDescent="0.25">
      <c r="A5" s="3" t="s">
        <v>137</v>
      </c>
      <c r="B5" s="3" t="s">
        <v>140</v>
      </c>
      <c r="C5" s="3">
        <v>0.7</v>
      </c>
      <c r="D5" t="str">
        <f t="shared" si="0"/>
        <v>Motion detector Where a group of light fittings serving 100 m2 or  =0.7</v>
      </c>
    </row>
    <row r="6" spans="1:4" ht="30" x14ac:dyDescent="0.25">
      <c r="A6" s="3" t="s">
        <v>141</v>
      </c>
      <c r="B6" s="3" t="s">
        <v>142</v>
      </c>
      <c r="C6" s="3">
        <v>0.85</v>
      </c>
      <c r="D6" t="str">
        <f t="shared" si="0"/>
        <v>Programmable dimming syst Where not less than 75% of the area of a space is  =0.85</v>
      </c>
    </row>
    <row r="7" spans="1:4" ht="195" x14ac:dyDescent="0.25">
      <c r="A7" s="3" t="s">
        <v>143</v>
      </c>
      <c r="B7" s="3" t="s">
        <v>144</v>
      </c>
      <c r="C7" s="3" t="s">
        <v>145</v>
      </c>
      <c r="D7" t="str">
        <f t="shared" si="0"/>
        <v>Fixed dimming Notes 3 and All fittings with fixed dimming =Whichever is greater of (a) 0.5; or (b) 0.2+0.8L where L = the illuminance turndown for the fixed dimming.</v>
      </c>
    </row>
    <row r="8" spans="1:4" ht="17.25" x14ac:dyDescent="0.25">
      <c r="A8" s="3" t="s">
        <v>146</v>
      </c>
      <c r="B8" s="3" t="s">
        <v>147</v>
      </c>
      <c r="C8" s="3">
        <v>0.85</v>
      </c>
      <c r="D8" t="str">
        <f t="shared" si="0"/>
        <v>Lumen depreciation dimmin All fittings with lumen depreciation dimming =0.85</v>
      </c>
    </row>
    <row r="9" spans="1:4" ht="30" x14ac:dyDescent="0.25">
      <c r="A9" s="3" t="s">
        <v>148</v>
      </c>
      <c r="B9" s="3" t="s">
        <v>149</v>
      </c>
      <c r="C9" s="3">
        <v>0.4</v>
      </c>
      <c r="D9" t="str">
        <f t="shared" si="0"/>
        <v>Two stage sensor - equipp Fire stairs and other spaces not used for regular  =0.4</v>
      </c>
    </row>
    <row r="10" spans="1:4" ht="30" x14ac:dyDescent="0.25">
      <c r="A10" s="3" t="s">
        <v>150</v>
      </c>
      <c r="B10" s="7" t="s">
        <v>151</v>
      </c>
      <c r="C10" s="3">
        <v>0.7</v>
      </c>
      <c r="D10" t="str">
        <f t="shared" si="0"/>
        <v>Two stage sensor - equipp Transitory spaces in regular use or in a carpark =0.7</v>
      </c>
    </row>
    <row r="11" spans="1:4" ht="75" x14ac:dyDescent="0.25">
      <c r="A11" s="7" t="s">
        <v>152</v>
      </c>
      <c r="B11" s="3" t="s">
        <v>153</v>
      </c>
      <c r="C11" s="3">
        <v>0.5</v>
      </c>
      <c r="D11" t="str">
        <f t="shared" si="0"/>
        <v>Daylight sensor and dynam In a Class 5, 6, 7, 8 or 9b building or a Class 9a =0.5</v>
      </c>
    </row>
    <row r="12" spans="1:4" ht="60" x14ac:dyDescent="0.25">
      <c r="A12" s="7" t="s">
        <v>152</v>
      </c>
      <c r="B12" s="3" t="s">
        <v>154</v>
      </c>
      <c r="C12" s="3">
        <v>0.75</v>
      </c>
      <c r="D12" t="str">
        <f t="shared" si="0"/>
        <v>Daylight sensor and dynam Serving a Class 3 or 9c building, or a Class 9a wa =0.75</v>
      </c>
    </row>
    <row r="13" spans="1:4" ht="45" x14ac:dyDescent="0.25">
      <c r="A13" s="7" t="s">
        <v>152</v>
      </c>
      <c r="B13" s="3" t="s">
        <v>155</v>
      </c>
      <c r="C13" s="3">
        <v>0.6</v>
      </c>
      <c r="D13" t="str">
        <f t="shared" si="0"/>
        <v>Daylight sensor and dynam In a Class 5, 6, 7, 8 or 9b building or a Class 9a =0.6</v>
      </c>
    </row>
    <row r="14" spans="1:4" ht="45" x14ac:dyDescent="0.25">
      <c r="A14" s="7" t="s">
        <v>152</v>
      </c>
      <c r="B14" s="3" t="s">
        <v>156</v>
      </c>
      <c r="C14" s="3">
        <v>0.8</v>
      </c>
      <c r="D14" t="str">
        <f t="shared" si="0"/>
        <v>Daylight sensor and dynam In a Class 3 or 9c building, or a Class 9a ward ar =0.8</v>
      </c>
    </row>
    <row r="16" spans="1:4" ht="285" x14ac:dyDescent="0.25">
      <c r="A16" s="8" t="s">
        <v>157</v>
      </c>
    </row>
  </sheetData>
  <hyperlinks>
    <hyperlink ref="B10" r:id="rId1" location="_1b0c2237-d3d4-4981-97b8-209936e55520" display="https://ncc.abcb.gov.au/editions/ncc-2022/adopted/volume-one/1-definitions/glossary - _1b0c2237-d3d4-4981-97b8-209936e55520" xr:uid="{F38FF80E-F217-4014-ACC7-06A775241BCF}"/>
    <hyperlink ref="A11" r:id="rId2" location="_48631093-d96b-4a40-a86d-7ffae028f24d" display="https://ncc.abcb.gov.au/editions/ncc-2022/adopted/volume-one/1-definitions/glossary - _48631093-d96b-4a40-a86d-7ffae028f24d" xr:uid="{16CA6156-1C90-4E38-9AA5-B8DECF8CDB64}"/>
    <hyperlink ref="A12" r:id="rId3" location="_48631093-d96b-4a40-a86d-7ffae028f24d" display="https://ncc.abcb.gov.au/editions/ncc-2022/adopted/volume-one/1-definitions/glossary - _48631093-d96b-4a40-a86d-7ffae028f24d" xr:uid="{D2F931BF-CDC6-4388-81E3-8B17CF2EC5C2}"/>
    <hyperlink ref="A13" r:id="rId4" location="_48631093-d96b-4a40-a86d-7ffae028f24d" display="https://ncc.abcb.gov.au/editions/ncc-2022/adopted/volume-one/1-definitions/glossary - _48631093-d96b-4a40-a86d-7ffae028f24d" xr:uid="{E42621DC-F8E4-4345-80BD-442DD7FE9263}"/>
    <hyperlink ref="A14" r:id="rId5" location="_48631093-d96b-4a40-a86d-7ffae028f24d" display="https://ncc.abcb.gov.au/editions/ncc-2022/adopted/volume-one/1-definitions/glossary - _48631093-d96b-4a40-a86d-7ffae028f24d" xr:uid="{A7A0E7B5-0FB8-4F26-8287-844B2A8319B3}"/>
  </hyperlinks>
  <pageMargins left="0.7" right="0.7" top="0.75" bottom="0.75" header="0.3" footer="0.3"/>
  <pageSetup paperSize="0"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C27F-BE8A-4BB5-8FAD-63269095ADF5}">
  <dimension ref="A1:B12"/>
  <sheetViews>
    <sheetView workbookViewId="0">
      <selection activeCell="A2" sqref="A2:B10"/>
    </sheetView>
  </sheetViews>
  <sheetFormatPr defaultRowHeight="15" x14ac:dyDescent="0.25"/>
  <cols>
    <col min="1" max="1" width="73.7109375" bestFit="1" customWidth="1"/>
    <col min="2" max="2" width="71.5703125" bestFit="1" customWidth="1"/>
  </cols>
  <sheetData>
    <row r="1" spans="1:2" x14ac:dyDescent="0.25">
      <c r="A1" t="s">
        <v>170</v>
      </c>
      <c r="B1" t="s">
        <v>171</v>
      </c>
    </row>
    <row r="2" spans="1:2" x14ac:dyDescent="0.25">
      <c r="A2" t="s">
        <v>172</v>
      </c>
      <c r="B2" t="s">
        <v>184</v>
      </c>
    </row>
    <row r="3" spans="1:2" x14ac:dyDescent="0.25">
      <c r="A3" t="s">
        <v>173</v>
      </c>
      <c r="B3" t="s">
        <v>185</v>
      </c>
    </row>
    <row r="4" spans="1:2" x14ac:dyDescent="0.25">
      <c r="A4" t="s">
        <v>174</v>
      </c>
      <c r="B4" t="s">
        <v>186</v>
      </c>
    </row>
    <row r="5" spans="1:2" x14ac:dyDescent="0.25">
      <c r="A5" t="s">
        <v>175</v>
      </c>
      <c r="B5" t="s">
        <v>176</v>
      </c>
    </row>
    <row r="6" spans="1:2" x14ac:dyDescent="0.25">
      <c r="A6" t="s">
        <v>177</v>
      </c>
      <c r="B6" t="s">
        <v>178</v>
      </c>
    </row>
    <row r="7" spans="1:2" x14ac:dyDescent="0.25">
      <c r="A7" t="s">
        <v>179</v>
      </c>
      <c r="B7" t="s">
        <v>176</v>
      </c>
    </row>
    <row r="8" spans="1:2" x14ac:dyDescent="0.25">
      <c r="A8" t="s">
        <v>180</v>
      </c>
      <c r="B8" t="s">
        <v>187</v>
      </c>
    </row>
    <row r="9" spans="1:2" x14ac:dyDescent="0.25">
      <c r="A9" t="s">
        <v>181</v>
      </c>
      <c r="B9" t="s">
        <v>178</v>
      </c>
    </row>
    <row r="10" spans="1:2" x14ac:dyDescent="0.25">
      <c r="A10" t="s">
        <v>182</v>
      </c>
      <c r="B10" t="s">
        <v>183</v>
      </c>
    </row>
    <row r="12" spans="1:2" x14ac:dyDescent="0.25">
      <c r="A12" t="s">
        <v>188</v>
      </c>
    </row>
  </sheetData>
  <pageMargins left="0.7" right="0.7" top="0.75" bottom="0.75" header="0.3" footer="0.3"/>
  <pageSetup paperSize="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55FC-7F13-46C3-AB3F-A5B17874BED5}">
  <dimension ref="A1:J47"/>
  <sheetViews>
    <sheetView topLeftCell="A27" workbookViewId="0">
      <selection activeCell="C40" sqref="A40:C40"/>
    </sheetView>
  </sheetViews>
  <sheetFormatPr defaultRowHeight="15" x14ac:dyDescent="0.25"/>
  <cols>
    <col min="1" max="2" width="52.42578125" customWidth="1"/>
    <col min="3" max="3" width="60.7109375" bestFit="1" customWidth="1"/>
  </cols>
  <sheetData>
    <row r="1" spans="1:10" ht="45" x14ac:dyDescent="0.25">
      <c r="A1" s="1" t="s">
        <v>210</v>
      </c>
      <c r="B1" s="1" t="s">
        <v>209</v>
      </c>
      <c r="C1" s="1" t="s">
        <v>211</v>
      </c>
      <c r="D1" s="1" t="s">
        <v>216</v>
      </c>
      <c r="E1" s="1" t="s">
        <v>217</v>
      </c>
      <c r="F1" s="1" t="s">
        <v>218</v>
      </c>
      <c r="G1" s="1" t="s">
        <v>219</v>
      </c>
      <c r="H1" s="1" t="s">
        <v>220</v>
      </c>
      <c r="I1" s="1" t="s">
        <v>221</v>
      </c>
      <c r="J1" s="1" t="s">
        <v>222</v>
      </c>
    </row>
    <row r="2" spans="1:10" x14ac:dyDescent="0.25">
      <c r="A2" s="3" t="s">
        <v>48</v>
      </c>
      <c r="B2" s="3" t="str">
        <f>LEFT(A2,15)&amp;" "&amp;ROUND(C2,1)&amp;" m2/person"</f>
        <v>Art gallery, ex 4 m2/person</v>
      </c>
      <c r="C2" s="3">
        <v>4</v>
      </c>
    </row>
    <row r="3" spans="1:10" x14ac:dyDescent="0.25">
      <c r="A3" s="3" t="s">
        <v>49</v>
      </c>
      <c r="B3" s="3" t="str">
        <f t="shared" ref="B3:B47" si="0">LEFT(A3,15)&amp;" "&amp;ROUND(C3,1)&amp;" m2/person"</f>
        <v>Bar — standing 0.5 m2/person</v>
      </c>
      <c r="C3" s="3">
        <v>0.5</v>
      </c>
    </row>
    <row r="4" spans="1:10" x14ac:dyDescent="0.25">
      <c r="A4" s="3" t="s">
        <v>50</v>
      </c>
      <c r="B4" s="3" t="str">
        <f t="shared" si="0"/>
        <v>Bar — other 1 m2/person</v>
      </c>
      <c r="C4" s="3">
        <v>1</v>
      </c>
    </row>
    <row r="5" spans="1:10" x14ac:dyDescent="0.25">
      <c r="A5" s="3" t="s">
        <v>51</v>
      </c>
      <c r="B5" s="3" t="str">
        <f t="shared" si="0"/>
        <v>Board room 2 m2/person</v>
      </c>
      <c r="C5" s="3">
        <v>2</v>
      </c>
    </row>
    <row r="6" spans="1:10" x14ac:dyDescent="0.25">
      <c r="A6" s="3" t="s">
        <v>52</v>
      </c>
      <c r="B6" s="3" t="str">
        <f t="shared" si="0"/>
        <v>Boarding house 15 m2/person</v>
      </c>
      <c r="C6" s="3">
        <v>15</v>
      </c>
    </row>
    <row r="7" spans="1:10" x14ac:dyDescent="0.25">
      <c r="A7" s="3" t="s">
        <v>53</v>
      </c>
      <c r="B7" s="3" t="str">
        <f t="shared" si="0"/>
        <v>Cafe, church, d 1 m2/person</v>
      </c>
      <c r="C7" s="3">
        <v>1</v>
      </c>
    </row>
    <row r="8" spans="1:10" x14ac:dyDescent="0.25">
      <c r="A8" s="7" t="s">
        <v>54</v>
      </c>
      <c r="B8" s="3" t="str">
        <f t="shared" si="0"/>
        <v>Carpark 30 m2/person</v>
      </c>
      <c r="C8" s="3">
        <v>30</v>
      </c>
    </row>
    <row r="9" spans="1:10" x14ac:dyDescent="0.25">
      <c r="A9" s="3" t="s">
        <v>55</v>
      </c>
      <c r="B9" s="3" t="str">
        <f t="shared" si="0"/>
        <v>Computer room 25 m2/person</v>
      </c>
      <c r="C9" s="3">
        <v>25</v>
      </c>
    </row>
    <row r="10" spans="1:10" x14ac:dyDescent="0.25">
      <c r="A10" s="3" t="s">
        <v>56</v>
      </c>
      <c r="B10" s="3" t="str">
        <f t="shared" si="0"/>
        <v>Court room — ju 10 m2/person</v>
      </c>
      <c r="C10" s="3">
        <v>10</v>
      </c>
    </row>
    <row r="11" spans="1:10" x14ac:dyDescent="0.25">
      <c r="A11" s="3" t="s">
        <v>57</v>
      </c>
      <c r="B11" s="3" t="str">
        <f t="shared" si="0"/>
        <v>Court room — pu 1 m2/person</v>
      </c>
      <c r="C11" s="3">
        <v>1</v>
      </c>
    </row>
    <row r="12" spans="1:10" x14ac:dyDescent="0.25">
      <c r="A12" s="3" t="s">
        <v>58</v>
      </c>
      <c r="B12" s="3" t="str">
        <f t="shared" si="0"/>
        <v>Dance floor 0.5 m2/person</v>
      </c>
      <c r="C12" s="3">
        <v>0.5</v>
      </c>
    </row>
    <row r="13" spans="1:10" x14ac:dyDescent="0.25">
      <c r="A13" s="3" t="s">
        <v>59</v>
      </c>
      <c r="B13" s="3" t="str">
        <f t="shared" si="0"/>
        <v>Dormitory 5 m2/person</v>
      </c>
      <c r="C13" s="3">
        <v>5</v>
      </c>
    </row>
    <row r="14" spans="1:10" x14ac:dyDescent="0.25">
      <c r="A14" s="7" t="s">
        <v>60</v>
      </c>
      <c r="B14" s="3" t="str">
        <f t="shared" si="0"/>
        <v>Early childhood 4 m2/person</v>
      </c>
      <c r="C14" s="3">
        <v>4</v>
      </c>
    </row>
    <row r="15" spans="1:10" ht="60" x14ac:dyDescent="0.25">
      <c r="A15" s="3" t="s">
        <v>61</v>
      </c>
      <c r="B15" s="3" t="str">
        <f t="shared" si="0"/>
        <v>Factory — machi 5 m2/person</v>
      </c>
      <c r="C15" s="3">
        <v>5</v>
      </c>
    </row>
    <row r="16" spans="1:10" ht="30" x14ac:dyDescent="0.25">
      <c r="A16" s="3" t="s">
        <v>62</v>
      </c>
      <c r="B16" s="3" t="str">
        <f t="shared" si="0"/>
        <v>Factory — areas 50 m2/person</v>
      </c>
      <c r="C16" s="3">
        <v>50</v>
      </c>
    </row>
    <row r="17" spans="1:3" x14ac:dyDescent="0.25">
      <c r="A17" s="3" t="s">
        <v>63</v>
      </c>
      <c r="B17" s="3" t="str">
        <f t="shared" si="0"/>
        <v>Gymnasium 3 m2/person</v>
      </c>
      <c r="C17" s="3">
        <v>3</v>
      </c>
    </row>
    <row r="18" spans="1:3" x14ac:dyDescent="0.25">
      <c r="A18" s="3" t="s">
        <v>64</v>
      </c>
      <c r="B18" s="3" t="str">
        <f t="shared" si="0"/>
        <v>Hostel, hotel,  15 m2/person</v>
      </c>
      <c r="C18" s="3">
        <v>15</v>
      </c>
    </row>
    <row r="19" spans="1:3" x14ac:dyDescent="0.25">
      <c r="A19" s="3" t="s">
        <v>65</v>
      </c>
      <c r="B19" s="3" t="str">
        <f t="shared" si="0"/>
        <v>Indoor sports s 10 m2/person</v>
      </c>
      <c r="C19" s="3">
        <v>10</v>
      </c>
    </row>
    <row r="20" spans="1:3" x14ac:dyDescent="0.25">
      <c r="A20" s="3" t="s">
        <v>66</v>
      </c>
      <c r="B20" s="3" t="str">
        <f t="shared" si="0"/>
        <v>Kiosk 1 m2/person</v>
      </c>
      <c r="C20" s="3">
        <v>1</v>
      </c>
    </row>
    <row r="21" spans="1:3" x14ac:dyDescent="0.25">
      <c r="A21" s="3" t="s">
        <v>67</v>
      </c>
      <c r="B21" s="3" t="str">
        <f t="shared" si="0"/>
        <v>Kitchen, labora 10 m2/person</v>
      </c>
      <c r="C21" s="3">
        <v>10</v>
      </c>
    </row>
    <row r="22" spans="1:3" x14ac:dyDescent="0.25">
      <c r="A22" s="3" t="s">
        <v>68</v>
      </c>
      <c r="B22" s="3" t="str">
        <f t="shared" si="0"/>
        <v>Library — readi 2 m2/person</v>
      </c>
      <c r="C22" s="3">
        <v>2</v>
      </c>
    </row>
    <row r="23" spans="1:3" x14ac:dyDescent="0.25">
      <c r="A23" s="3" t="s">
        <v>69</v>
      </c>
      <c r="B23" s="3" t="str">
        <f t="shared" si="0"/>
        <v>Library — stora 30 m2/person</v>
      </c>
      <c r="C23" s="3">
        <v>30</v>
      </c>
    </row>
    <row r="24" spans="1:3" x14ac:dyDescent="0.25">
      <c r="A24" s="3" t="s">
        <v>203</v>
      </c>
      <c r="B24" s="3" t="str">
        <f t="shared" si="0"/>
        <v>Office 10 m2/person</v>
      </c>
      <c r="C24" s="3">
        <v>10</v>
      </c>
    </row>
    <row r="25" spans="1:3" x14ac:dyDescent="0.25">
      <c r="A25" s="7" t="s">
        <v>71</v>
      </c>
      <c r="B25" s="3" t="str">
        <f t="shared" si="0"/>
        <v>Patient care ar 10 m2/person</v>
      </c>
      <c r="C25" s="3">
        <v>10</v>
      </c>
    </row>
    <row r="26" spans="1:3" ht="30" x14ac:dyDescent="0.25">
      <c r="A26" s="3" t="s">
        <v>72</v>
      </c>
      <c r="B26" s="3" t="str">
        <f t="shared" si="0"/>
        <v>Plant room — ve 30 m2/person</v>
      </c>
      <c r="C26" s="3">
        <v>30</v>
      </c>
    </row>
    <row r="27" spans="1:3" x14ac:dyDescent="0.25">
      <c r="A27" s="3" t="s">
        <v>73</v>
      </c>
      <c r="B27" s="3" t="str">
        <f t="shared" si="0"/>
        <v>Plant room — bo 50 m2/person</v>
      </c>
      <c r="C27" s="3">
        <v>50</v>
      </c>
    </row>
    <row r="28" spans="1:3" x14ac:dyDescent="0.25">
      <c r="A28" s="3" t="s">
        <v>74</v>
      </c>
      <c r="B28" s="3" t="str">
        <f t="shared" si="0"/>
        <v>Reading room 2 m2/person</v>
      </c>
      <c r="C28" s="3">
        <v>2</v>
      </c>
    </row>
    <row r="29" spans="1:3" x14ac:dyDescent="0.25">
      <c r="A29" s="3" t="s">
        <v>75</v>
      </c>
      <c r="B29" s="3" t="str">
        <f t="shared" si="0"/>
        <v>Restaurant 1 m2/person</v>
      </c>
      <c r="C29" s="3">
        <v>1</v>
      </c>
    </row>
    <row r="30" spans="1:3" x14ac:dyDescent="0.25">
      <c r="A30" s="7" t="s">
        <v>76</v>
      </c>
      <c r="B30" s="3" t="str">
        <f t="shared" si="0"/>
        <v>School — genera 2 m2/person</v>
      </c>
      <c r="C30" s="3">
        <v>2</v>
      </c>
    </row>
    <row r="31" spans="1:3" x14ac:dyDescent="0.25">
      <c r="A31" s="7" t="s">
        <v>77</v>
      </c>
      <c r="B31" s="3" t="str">
        <f t="shared" si="0"/>
        <v>School — multi- 1 m2/person</v>
      </c>
      <c r="C31" s="3">
        <v>1</v>
      </c>
    </row>
    <row r="32" spans="1:3" x14ac:dyDescent="0.25">
      <c r="A32" s="7" t="s">
        <v>78</v>
      </c>
      <c r="B32" s="3" t="str">
        <f t="shared" si="0"/>
        <v>School — staff  10 m2/person</v>
      </c>
      <c r="C32" s="3">
        <v>10</v>
      </c>
    </row>
    <row r="33" spans="1:3" x14ac:dyDescent="0.25">
      <c r="A33" s="7" t="s">
        <v>79</v>
      </c>
      <c r="B33" s="3" t="str">
        <f t="shared" si="0"/>
        <v>School — trade  4 m2/person</v>
      </c>
      <c r="C33" s="3">
        <v>4</v>
      </c>
    </row>
    <row r="34" spans="1:3" ht="30" x14ac:dyDescent="0.25">
      <c r="A34" s="3" t="s">
        <v>80</v>
      </c>
      <c r="B34" s="3" t="str">
        <f t="shared" si="0"/>
        <v>Shop — space fo 3 m2/person</v>
      </c>
      <c r="C34" s="3">
        <v>3</v>
      </c>
    </row>
    <row r="35" spans="1:3" x14ac:dyDescent="0.25">
      <c r="A35" s="3" t="s">
        <v>81</v>
      </c>
      <c r="B35" s="3" t="str">
        <f t="shared" si="0"/>
        <v>Shop — space fo 5 m2/person</v>
      </c>
      <c r="C35" s="3">
        <v>5</v>
      </c>
    </row>
    <row r="36" spans="1:3" x14ac:dyDescent="0.25">
      <c r="A36" s="3" t="s">
        <v>82</v>
      </c>
      <c r="B36" s="3" t="str">
        <f t="shared" si="0"/>
        <v>Showroom — disp 5 m2/person</v>
      </c>
      <c r="C36" s="3">
        <v>5</v>
      </c>
    </row>
    <row r="37" spans="1:3" x14ac:dyDescent="0.25">
      <c r="A37" s="3" t="s">
        <v>83</v>
      </c>
      <c r="B37" s="3" t="str">
        <f t="shared" si="0"/>
        <v>Skating rink, b 1.5 m2/person</v>
      </c>
      <c r="C37" s="3">
        <v>1.5</v>
      </c>
    </row>
    <row r="38" spans="1:3" ht="30" x14ac:dyDescent="0.25">
      <c r="A38" s="3" t="s">
        <v>84</v>
      </c>
      <c r="B38" s="3" t="str">
        <f t="shared" si="0"/>
        <v>Spectator stand 0.3 m2/person</v>
      </c>
      <c r="C38" s="3">
        <v>0.3</v>
      </c>
    </row>
    <row r="39" spans="1:3" ht="30" x14ac:dyDescent="0.25">
      <c r="A39" s="3" t="s">
        <v>85</v>
      </c>
      <c r="B39" s="3" t="str">
        <f t="shared" si="0"/>
        <v>Spectator stand 1 m2/person</v>
      </c>
      <c r="C39" s="3">
        <v>1</v>
      </c>
    </row>
    <row r="40" spans="1:3" x14ac:dyDescent="0.25">
      <c r="A40" s="3" t="s">
        <v>86</v>
      </c>
      <c r="B40" s="3" t="str">
        <f t="shared" si="0"/>
        <v>Storage space 30 m2/person</v>
      </c>
      <c r="C40" s="3">
        <v>30</v>
      </c>
    </row>
    <row r="41" spans="1:3" x14ac:dyDescent="0.25">
      <c r="A41" s="7" t="s">
        <v>87</v>
      </c>
      <c r="B41" s="3" t="str">
        <f t="shared" si="0"/>
        <v>Swimming pool,  1.5 m2/person</v>
      </c>
      <c r="C41" s="3">
        <v>1.5</v>
      </c>
    </row>
    <row r="42" spans="1:3" x14ac:dyDescent="0.25">
      <c r="A42" s="3" t="s">
        <v>88</v>
      </c>
      <c r="B42" s="3" t="str">
        <f t="shared" si="0"/>
        <v>Switch room, tr 30 m2/person</v>
      </c>
      <c r="C42" s="3">
        <v>30</v>
      </c>
    </row>
    <row r="43" spans="1:3" x14ac:dyDescent="0.25">
      <c r="A43" s="3" t="s">
        <v>89</v>
      </c>
      <c r="B43" s="3" t="str">
        <f t="shared" si="0"/>
        <v>Telephone excha 30 m2/person</v>
      </c>
      <c r="C43" s="3">
        <v>30</v>
      </c>
    </row>
    <row r="44" spans="1:3" x14ac:dyDescent="0.25">
      <c r="A44" s="3" t="s">
        <v>90</v>
      </c>
      <c r="B44" s="3" t="str">
        <f t="shared" si="0"/>
        <v>Theatre and pub 1 m2/person</v>
      </c>
      <c r="C44" s="3">
        <v>1</v>
      </c>
    </row>
    <row r="45" spans="1:3" x14ac:dyDescent="0.25">
      <c r="A45" s="3" t="s">
        <v>91</v>
      </c>
      <c r="B45" s="3" t="str">
        <f t="shared" si="0"/>
        <v>Theatre dressin 4 m2/person</v>
      </c>
      <c r="C45" s="3">
        <v>4</v>
      </c>
    </row>
    <row r="46" spans="1:3" x14ac:dyDescent="0.25">
      <c r="A46" s="3" t="s">
        <v>92</v>
      </c>
      <c r="B46" s="3" t="str">
        <f t="shared" si="0"/>
        <v>Transport termi 2 m2/person</v>
      </c>
      <c r="C46" s="3">
        <v>2</v>
      </c>
    </row>
    <row r="47" spans="1:3" x14ac:dyDescent="0.25">
      <c r="A47" s="3" t="s">
        <v>93</v>
      </c>
      <c r="B47" s="3" t="str">
        <f t="shared" si="0"/>
        <v>Workshop — for  30 m2/person</v>
      </c>
      <c r="C47" s="3">
        <v>30</v>
      </c>
    </row>
  </sheetData>
  <hyperlinks>
    <hyperlink ref="A8" r:id="rId1" location="_1b0c2237-d3d4-4981-97b8-209936e55520" display="https://ncc.abcb.gov.au/editions/ncc-2022/adopted/volume-one/1-definitions/glossary - _1b0c2237-d3d4-4981-97b8-209936e55520" xr:uid="{01620777-7632-49C2-8B03-D991B6447012}"/>
    <hyperlink ref="A14" r:id="rId2" location="_9ff8fad7-8992-4708-be17-784d962a0530" display="https://ncc.abcb.gov.au/editions/ncc-2022/adopted/volume-one/1-definitions/glossary - _9ff8fad7-8992-4708-be17-784d962a0530" xr:uid="{B8478EC3-68DE-4164-B6F9-BB545D8D3F86}"/>
    <hyperlink ref="A25" r:id="rId3" location="_63b56568-e9c9-425f-8456-a332503c9520" display="https://ncc.abcb.gov.au/editions/ncc-2022/adopted/volume-one/1-definitions/glossary - _63b56568-e9c9-425f-8456-a332503c9520" xr:uid="{4B34F981-F37E-49C2-87C6-54A3419B4BBB}"/>
    <hyperlink ref="A30" r:id="rId4" location="_23515733-4511-421a-8c89-650d33e5f6e4" display="https://ncc.abcb.gov.au/editions/ncc-2022/adopted/volume-one/1-definitions/glossary - _23515733-4511-421a-8c89-650d33e5f6e4" xr:uid="{9CC6149A-0CF7-47FC-A8EF-A2F2AB711F51}"/>
    <hyperlink ref="A31" r:id="rId5" location="_23515733-4511-421a-8c89-650d33e5f6e4" display="https://ncc.abcb.gov.au/editions/ncc-2022/adopted/volume-one/1-definitions/glossary - _23515733-4511-421a-8c89-650d33e5f6e4" xr:uid="{5186FBE6-9032-48C2-BBD9-D0B21E35D1F0}"/>
    <hyperlink ref="A32" r:id="rId6" location="_23515733-4511-421a-8c89-650d33e5f6e4" display="https://ncc.abcb.gov.au/editions/ncc-2022/adopted/volume-one/1-definitions/glossary - _23515733-4511-421a-8c89-650d33e5f6e4" xr:uid="{C15667DC-D3BF-49EC-956F-0C16EC4B0A5F}"/>
    <hyperlink ref="A33" r:id="rId7" location="_23515733-4511-421a-8c89-650d33e5f6e4" display="https://ncc.abcb.gov.au/editions/ncc-2022/adopted/volume-one/1-definitions/glossary - _23515733-4511-421a-8c89-650d33e5f6e4" xr:uid="{36D6A7BE-3420-4311-AE74-B77446F13A81}"/>
    <hyperlink ref="A41" r:id="rId8" location="_4cbd9e00-0622-4dfd-9de4-913c80257732" display="https://ncc.abcb.gov.au/editions/ncc-2022/adopted/volume-one/1-definitions/glossary - _4cbd9e00-0622-4dfd-9de4-913c80257732" xr:uid="{F9AC3FB7-1318-4664-AC4A-EEF9AF490C2C}"/>
  </hyperlinks>
  <pageMargins left="0.7" right="0.7" top="0.75" bottom="0.75" header="0.3" footer="0.3"/>
  <pageSetup paperSize="0"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E01E-F31D-4380-A498-19C7DCD8F8F8}">
  <dimension ref="A1:F241"/>
  <sheetViews>
    <sheetView topLeftCell="A190" zoomScale="85" zoomScaleNormal="85" workbookViewId="0">
      <selection activeCell="F218" sqref="F218:F241"/>
    </sheetView>
  </sheetViews>
  <sheetFormatPr defaultRowHeight="15" x14ac:dyDescent="0.25"/>
  <cols>
    <col min="1" max="1" width="28.5703125" customWidth="1"/>
    <col min="2" max="3" width="24.140625" customWidth="1"/>
    <col min="4" max="4" width="16.140625" customWidth="1"/>
  </cols>
  <sheetData>
    <row r="1" spans="1:6" x14ac:dyDescent="0.25">
      <c r="A1" t="s">
        <v>44</v>
      </c>
      <c r="B1" t="s">
        <v>42</v>
      </c>
      <c r="C1" t="s">
        <v>43</v>
      </c>
      <c r="D1" t="s">
        <v>38</v>
      </c>
      <c r="E1" t="s">
        <v>39</v>
      </c>
      <c r="F1" t="s">
        <v>40</v>
      </c>
    </row>
    <row r="2" spans="1:6" x14ac:dyDescent="0.25">
      <c r="A2" t="s">
        <v>45</v>
      </c>
      <c r="B2" t="s">
        <v>37</v>
      </c>
      <c r="C2" t="s">
        <v>41</v>
      </c>
      <c r="D2" s="6">
        <v>0</v>
      </c>
      <c r="E2" s="6">
        <v>4.1666666666666664E-2</v>
      </c>
      <c r="F2" s="4">
        <f>'NCC schedules'!B3</f>
        <v>0</v>
      </c>
    </row>
    <row r="3" spans="1:6" x14ac:dyDescent="0.25">
      <c r="A3" t="s">
        <v>45</v>
      </c>
      <c r="B3" t="s">
        <v>37</v>
      </c>
      <c r="C3" t="s">
        <v>41</v>
      </c>
      <c r="D3" s="6">
        <v>4.1666666666666664E-2</v>
      </c>
      <c r="E3" s="6">
        <v>8.3333333333333329E-2</v>
      </c>
      <c r="F3" s="4">
        <f>'NCC schedules'!B4</f>
        <v>0</v>
      </c>
    </row>
    <row r="4" spans="1:6" x14ac:dyDescent="0.25">
      <c r="A4" t="s">
        <v>45</v>
      </c>
      <c r="B4" t="s">
        <v>37</v>
      </c>
      <c r="C4" t="s">
        <v>41</v>
      </c>
      <c r="D4" s="6">
        <v>8.3333333333333301E-2</v>
      </c>
      <c r="E4" s="6">
        <v>0.125</v>
      </c>
      <c r="F4" s="4">
        <f>'NCC schedules'!B5</f>
        <v>0</v>
      </c>
    </row>
    <row r="5" spans="1:6" x14ac:dyDescent="0.25">
      <c r="A5" t="s">
        <v>45</v>
      </c>
      <c r="B5" t="s">
        <v>37</v>
      </c>
      <c r="C5" t="s">
        <v>41</v>
      </c>
      <c r="D5" s="6">
        <v>0.125</v>
      </c>
      <c r="E5" s="6">
        <v>0.16666666666666699</v>
      </c>
      <c r="F5" s="4">
        <f>'NCC schedules'!B6</f>
        <v>0</v>
      </c>
    </row>
    <row r="6" spans="1:6" x14ac:dyDescent="0.25">
      <c r="A6" t="s">
        <v>45</v>
      </c>
      <c r="B6" t="s">
        <v>37</v>
      </c>
      <c r="C6" t="s">
        <v>41</v>
      </c>
      <c r="D6" s="6">
        <v>0.16666666666666699</v>
      </c>
      <c r="E6" s="6">
        <v>0.20833333333333401</v>
      </c>
      <c r="F6" s="4">
        <f>'NCC schedules'!B7</f>
        <v>0</v>
      </c>
    </row>
    <row r="7" spans="1:6" x14ac:dyDescent="0.25">
      <c r="A7" t="s">
        <v>45</v>
      </c>
      <c r="B7" t="s">
        <v>37</v>
      </c>
      <c r="C7" t="s">
        <v>41</v>
      </c>
      <c r="D7" s="6">
        <v>0.20833333333333301</v>
      </c>
      <c r="E7" s="6">
        <v>0.25</v>
      </c>
      <c r="F7" s="4">
        <f>'NCC schedules'!B8</f>
        <v>0</v>
      </c>
    </row>
    <row r="8" spans="1:6" x14ac:dyDescent="0.25">
      <c r="A8" t="s">
        <v>45</v>
      </c>
      <c r="B8" t="s">
        <v>37</v>
      </c>
      <c r="C8" t="s">
        <v>41</v>
      </c>
      <c r="D8" s="6">
        <v>0.25</v>
      </c>
      <c r="E8" s="6">
        <v>0.29166666666666702</v>
      </c>
      <c r="F8" s="4">
        <f>'NCC schedules'!B9</f>
        <v>0</v>
      </c>
    </row>
    <row r="9" spans="1:6" x14ac:dyDescent="0.25">
      <c r="A9" t="s">
        <v>45</v>
      </c>
      <c r="B9" t="s">
        <v>37</v>
      </c>
      <c r="C9" t="s">
        <v>41</v>
      </c>
      <c r="D9" s="6">
        <v>0.29166666666666702</v>
      </c>
      <c r="E9" s="6">
        <v>0.33333333333333398</v>
      </c>
      <c r="F9" s="4">
        <f>'NCC schedules'!B10</f>
        <v>0.1</v>
      </c>
    </row>
    <row r="10" spans="1:6" x14ac:dyDescent="0.25">
      <c r="A10" t="s">
        <v>45</v>
      </c>
      <c r="B10" t="s">
        <v>37</v>
      </c>
      <c r="C10" t="s">
        <v>41</v>
      </c>
      <c r="D10" s="6">
        <v>0.33333333333333298</v>
      </c>
      <c r="E10" s="6">
        <v>0.375</v>
      </c>
      <c r="F10" s="4">
        <f>'NCC schedules'!B11</f>
        <v>0.2</v>
      </c>
    </row>
    <row r="11" spans="1:6" x14ac:dyDescent="0.25">
      <c r="A11" t="s">
        <v>45</v>
      </c>
      <c r="B11" t="s">
        <v>37</v>
      </c>
      <c r="C11" t="s">
        <v>41</v>
      </c>
      <c r="D11" s="6">
        <v>0.375</v>
      </c>
      <c r="E11" s="6">
        <v>0.41666666666666702</v>
      </c>
      <c r="F11" s="4">
        <f>'NCC schedules'!B12</f>
        <v>0.7</v>
      </c>
    </row>
    <row r="12" spans="1:6" x14ac:dyDescent="0.25">
      <c r="A12" t="s">
        <v>45</v>
      </c>
      <c r="B12" t="s">
        <v>37</v>
      </c>
      <c r="C12" t="s">
        <v>41</v>
      </c>
      <c r="D12" s="6">
        <v>0.41666666666666702</v>
      </c>
      <c r="E12" s="6">
        <v>0.45833333333333398</v>
      </c>
      <c r="F12" s="4">
        <f>'NCC schedules'!B13</f>
        <v>0.7</v>
      </c>
    </row>
    <row r="13" spans="1:6" x14ac:dyDescent="0.25">
      <c r="A13" t="s">
        <v>45</v>
      </c>
      <c r="B13" t="s">
        <v>37</v>
      </c>
      <c r="C13" t="s">
        <v>41</v>
      </c>
      <c r="D13" s="6">
        <v>0.45833333333333298</v>
      </c>
      <c r="E13" s="6">
        <v>0.5</v>
      </c>
      <c r="F13" s="4">
        <f>'NCC schedules'!B14</f>
        <v>0.7</v>
      </c>
    </row>
    <row r="14" spans="1:6" x14ac:dyDescent="0.25">
      <c r="A14" t="s">
        <v>45</v>
      </c>
      <c r="B14" t="s">
        <v>37</v>
      </c>
      <c r="C14" t="s">
        <v>41</v>
      </c>
      <c r="D14" s="6">
        <v>0.5</v>
      </c>
      <c r="E14" s="6">
        <v>0.54166666666666696</v>
      </c>
      <c r="F14" s="4">
        <f>'NCC schedules'!B15</f>
        <v>0.7</v>
      </c>
    </row>
    <row r="15" spans="1:6" x14ac:dyDescent="0.25">
      <c r="A15" t="s">
        <v>45</v>
      </c>
      <c r="B15" t="s">
        <v>37</v>
      </c>
      <c r="C15" t="s">
        <v>41</v>
      </c>
      <c r="D15" s="6">
        <v>0.54166666666666696</v>
      </c>
      <c r="E15" s="6">
        <v>0.58333333333333404</v>
      </c>
      <c r="F15" s="4">
        <f>'NCC schedules'!B16</f>
        <v>0.7</v>
      </c>
    </row>
    <row r="16" spans="1:6" x14ac:dyDescent="0.25">
      <c r="A16" t="s">
        <v>45</v>
      </c>
      <c r="B16" t="s">
        <v>37</v>
      </c>
      <c r="C16" t="s">
        <v>41</v>
      </c>
      <c r="D16" s="6">
        <v>0.58333333333333304</v>
      </c>
      <c r="E16" s="6">
        <v>0.625</v>
      </c>
      <c r="F16" s="4">
        <f>'NCC schedules'!B17</f>
        <v>0.7</v>
      </c>
    </row>
    <row r="17" spans="1:6" x14ac:dyDescent="0.25">
      <c r="A17" t="s">
        <v>45</v>
      </c>
      <c r="B17" t="s">
        <v>37</v>
      </c>
      <c r="C17" t="s">
        <v>41</v>
      </c>
      <c r="D17" s="6">
        <v>0.625</v>
      </c>
      <c r="E17" s="6">
        <v>0.66666666666666696</v>
      </c>
      <c r="F17" s="4">
        <f>'NCC schedules'!B18</f>
        <v>0.7</v>
      </c>
    </row>
    <row r="18" spans="1:6" x14ac:dyDescent="0.25">
      <c r="A18" t="s">
        <v>45</v>
      </c>
      <c r="B18" t="s">
        <v>37</v>
      </c>
      <c r="C18" t="s">
        <v>41</v>
      </c>
      <c r="D18" s="6">
        <v>0.66666666666666696</v>
      </c>
      <c r="E18" s="6">
        <v>0.70833333333333404</v>
      </c>
      <c r="F18" s="4">
        <f>'NCC schedules'!B19</f>
        <v>0.7</v>
      </c>
    </row>
    <row r="19" spans="1:6" x14ac:dyDescent="0.25">
      <c r="A19" t="s">
        <v>45</v>
      </c>
      <c r="B19" t="s">
        <v>37</v>
      </c>
      <c r="C19" t="s">
        <v>41</v>
      </c>
      <c r="D19" s="6">
        <v>0.70833333333333304</v>
      </c>
      <c r="E19" s="6">
        <v>0.75</v>
      </c>
      <c r="F19" s="4">
        <f>'NCC schedules'!B20</f>
        <v>0.35</v>
      </c>
    </row>
    <row r="20" spans="1:6" x14ac:dyDescent="0.25">
      <c r="A20" t="s">
        <v>45</v>
      </c>
      <c r="B20" t="s">
        <v>37</v>
      </c>
      <c r="C20" t="s">
        <v>41</v>
      </c>
      <c r="D20" s="6">
        <v>0.75</v>
      </c>
      <c r="E20" s="6">
        <v>0.79166666666666696</v>
      </c>
      <c r="F20" s="4">
        <f>'NCC schedules'!B21</f>
        <v>0.1</v>
      </c>
    </row>
    <row r="21" spans="1:6" x14ac:dyDescent="0.25">
      <c r="A21" t="s">
        <v>45</v>
      </c>
      <c r="B21" t="s">
        <v>37</v>
      </c>
      <c r="C21" t="s">
        <v>41</v>
      </c>
      <c r="D21" s="6">
        <v>0.79166666666666696</v>
      </c>
      <c r="E21" s="6">
        <v>0.83333333333333404</v>
      </c>
      <c r="F21" s="4">
        <f>'NCC schedules'!B22</f>
        <v>0.05</v>
      </c>
    </row>
    <row r="22" spans="1:6" x14ac:dyDescent="0.25">
      <c r="A22" t="s">
        <v>45</v>
      </c>
      <c r="B22" t="s">
        <v>37</v>
      </c>
      <c r="C22" t="s">
        <v>41</v>
      </c>
      <c r="D22" s="6">
        <v>0.83333333333333304</v>
      </c>
      <c r="E22" s="6">
        <v>0.875</v>
      </c>
      <c r="F22" s="4">
        <f>'NCC schedules'!B23</f>
        <v>0.05</v>
      </c>
    </row>
    <row r="23" spans="1:6" x14ac:dyDescent="0.25">
      <c r="A23" t="s">
        <v>45</v>
      </c>
      <c r="B23" t="s">
        <v>37</v>
      </c>
      <c r="C23" t="s">
        <v>41</v>
      </c>
      <c r="D23" s="6">
        <v>0.875</v>
      </c>
      <c r="E23" s="6">
        <v>0.91666666666666696</v>
      </c>
      <c r="F23" s="4">
        <f>'NCC schedules'!B24</f>
        <v>0</v>
      </c>
    </row>
    <row r="24" spans="1:6" x14ac:dyDescent="0.25">
      <c r="A24" t="s">
        <v>45</v>
      </c>
      <c r="B24" t="s">
        <v>37</v>
      </c>
      <c r="C24" t="s">
        <v>41</v>
      </c>
      <c r="D24" s="6">
        <v>0.91666666666666696</v>
      </c>
      <c r="E24" s="6">
        <v>0.95833333333333404</v>
      </c>
      <c r="F24" s="4">
        <f>'NCC schedules'!B25</f>
        <v>0</v>
      </c>
    </row>
    <row r="25" spans="1:6" x14ac:dyDescent="0.25">
      <c r="A25" t="s">
        <v>45</v>
      </c>
      <c r="B25" t="s">
        <v>37</v>
      </c>
      <c r="C25" t="s">
        <v>41</v>
      </c>
      <c r="D25" s="6">
        <v>0.95833333333333304</v>
      </c>
      <c r="E25" s="6">
        <v>0</v>
      </c>
      <c r="F25" s="4">
        <f>'NCC schedules'!B26</f>
        <v>0</v>
      </c>
    </row>
    <row r="26" spans="1:6" x14ac:dyDescent="0.25">
      <c r="A26" t="s">
        <v>45</v>
      </c>
      <c r="B26" t="s">
        <v>226</v>
      </c>
      <c r="C26" t="s">
        <v>41</v>
      </c>
      <c r="D26" s="6">
        <v>0</v>
      </c>
      <c r="E26" s="6">
        <v>4.1666666666666664E-2</v>
      </c>
      <c r="F26">
        <v>0.15</v>
      </c>
    </row>
    <row r="27" spans="1:6" x14ac:dyDescent="0.25">
      <c r="A27" t="s">
        <v>45</v>
      </c>
      <c r="B27" t="s">
        <v>226</v>
      </c>
      <c r="C27" t="s">
        <v>41</v>
      </c>
      <c r="D27" s="6">
        <v>4.1666666666666664E-2</v>
      </c>
      <c r="E27" s="6">
        <v>8.3333333333333329E-2</v>
      </c>
      <c r="F27">
        <v>0.15</v>
      </c>
    </row>
    <row r="28" spans="1:6" x14ac:dyDescent="0.25">
      <c r="A28" t="s">
        <v>45</v>
      </c>
      <c r="B28" t="s">
        <v>226</v>
      </c>
      <c r="C28" t="s">
        <v>41</v>
      </c>
      <c r="D28" s="6">
        <v>8.3333333333333301E-2</v>
      </c>
      <c r="E28" s="6">
        <v>0.125</v>
      </c>
      <c r="F28">
        <v>0.15</v>
      </c>
    </row>
    <row r="29" spans="1:6" x14ac:dyDescent="0.25">
      <c r="A29" t="s">
        <v>45</v>
      </c>
      <c r="B29" t="s">
        <v>226</v>
      </c>
      <c r="C29" t="s">
        <v>41</v>
      </c>
      <c r="D29" s="6">
        <v>0.125</v>
      </c>
      <c r="E29" s="6">
        <v>0.16666666666666699</v>
      </c>
      <c r="F29">
        <v>0.15</v>
      </c>
    </row>
    <row r="30" spans="1:6" x14ac:dyDescent="0.25">
      <c r="A30" t="s">
        <v>45</v>
      </c>
      <c r="B30" t="s">
        <v>226</v>
      </c>
      <c r="C30" t="s">
        <v>41</v>
      </c>
      <c r="D30" s="6">
        <v>0.16666666666666699</v>
      </c>
      <c r="E30" s="6">
        <v>0.20833333333333401</v>
      </c>
      <c r="F30">
        <v>0.15</v>
      </c>
    </row>
    <row r="31" spans="1:6" x14ac:dyDescent="0.25">
      <c r="A31" t="s">
        <v>45</v>
      </c>
      <c r="B31" t="s">
        <v>226</v>
      </c>
      <c r="C31" t="s">
        <v>41</v>
      </c>
      <c r="D31" s="6">
        <v>0.20833333333333301</v>
      </c>
      <c r="E31" s="6">
        <v>0.25</v>
      </c>
      <c r="F31">
        <v>0.15</v>
      </c>
    </row>
    <row r="32" spans="1:6" x14ac:dyDescent="0.25">
      <c r="A32" t="s">
        <v>45</v>
      </c>
      <c r="B32" t="s">
        <v>226</v>
      </c>
      <c r="C32" t="s">
        <v>41</v>
      </c>
      <c r="D32" s="6">
        <v>0.25</v>
      </c>
      <c r="E32" s="6">
        <v>0.29166666666666702</v>
      </c>
      <c r="F32">
        <v>0.15</v>
      </c>
    </row>
    <row r="33" spans="1:6" x14ac:dyDescent="0.25">
      <c r="A33" t="s">
        <v>45</v>
      </c>
      <c r="B33" t="s">
        <v>226</v>
      </c>
      <c r="C33" t="s">
        <v>41</v>
      </c>
      <c r="D33" s="6">
        <v>0.29166666666666702</v>
      </c>
      <c r="E33" s="6">
        <v>0.33333333333333398</v>
      </c>
      <c r="F33">
        <v>0.4</v>
      </c>
    </row>
    <row r="34" spans="1:6" x14ac:dyDescent="0.25">
      <c r="A34" t="s">
        <v>45</v>
      </c>
      <c r="B34" t="s">
        <v>226</v>
      </c>
      <c r="C34" t="s">
        <v>41</v>
      </c>
      <c r="D34" s="6">
        <v>0.33333333333333298</v>
      </c>
      <c r="E34" s="6">
        <v>0.375</v>
      </c>
      <c r="F34">
        <v>0.9</v>
      </c>
    </row>
    <row r="35" spans="1:6" x14ac:dyDescent="0.25">
      <c r="A35" t="s">
        <v>45</v>
      </c>
      <c r="B35" t="s">
        <v>226</v>
      </c>
      <c r="C35" t="s">
        <v>41</v>
      </c>
      <c r="D35" s="6">
        <v>0.375</v>
      </c>
      <c r="E35" s="6">
        <v>0.41666666666666702</v>
      </c>
      <c r="F35">
        <v>1</v>
      </c>
    </row>
    <row r="36" spans="1:6" x14ac:dyDescent="0.25">
      <c r="A36" t="s">
        <v>45</v>
      </c>
      <c r="B36" t="s">
        <v>226</v>
      </c>
      <c r="C36" t="s">
        <v>41</v>
      </c>
      <c r="D36" s="6">
        <v>0.41666666666666702</v>
      </c>
      <c r="E36" s="6">
        <v>0.45833333333333398</v>
      </c>
      <c r="F36">
        <v>1</v>
      </c>
    </row>
    <row r="37" spans="1:6" x14ac:dyDescent="0.25">
      <c r="A37" t="s">
        <v>45</v>
      </c>
      <c r="B37" t="s">
        <v>226</v>
      </c>
      <c r="C37" t="s">
        <v>41</v>
      </c>
      <c r="D37" s="6">
        <v>0.45833333333333298</v>
      </c>
      <c r="E37" s="6">
        <v>0.5</v>
      </c>
      <c r="F37">
        <v>1</v>
      </c>
    </row>
    <row r="38" spans="1:6" x14ac:dyDescent="0.25">
      <c r="A38" t="s">
        <v>45</v>
      </c>
      <c r="B38" t="s">
        <v>226</v>
      </c>
      <c r="C38" t="s">
        <v>41</v>
      </c>
      <c r="D38" s="6">
        <v>0.5</v>
      </c>
      <c r="E38" s="6">
        <v>0.54166666666666696</v>
      </c>
      <c r="F38">
        <v>1</v>
      </c>
    </row>
    <row r="39" spans="1:6" x14ac:dyDescent="0.25">
      <c r="A39" t="s">
        <v>45</v>
      </c>
      <c r="B39" t="s">
        <v>226</v>
      </c>
      <c r="C39" t="s">
        <v>41</v>
      </c>
      <c r="D39" s="6">
        <v>0.54166666666666696</v>
      </c>
      <c r="E39" s="6">
        <v>0.58333333333333404</v>
      </c>
      <c r="F39">
        <v>1</v>
      </c>
    </row>
    <row r="40" spans="1:6" x14ac:dyDescent="0.25">
      <c r="A40" t="s">
        <v>45</v>
      </c>
      <c r="B40" t="s">
        <v>226</v>
      </c>
      <c r="C40" t="s">
        <v>41</v>
      </c>
      <c r="D40" s="6">
        <v>0.58333333333333304</v>
      </c>
      <c r="E40" s="6">
        <v>0.625</v>
      </c>
      <c r="F40">
        <v>1</v>
      </c>
    </row>
    <row r="41" spans="1:6" x14ac:dyDescent="0.25">
      <c r="A41" t="s">
        <v>45</v>
      </c>
      <c r="B41" t="s">
        <v>226</v>
      </c>
      <c r="C41" t="s">
        <v>41</v>
      </c>
      <c r="D41" s="6">
        <v>0.625</v>
      </c>
      <c r="E41" s="6">
        <v>0.66666666666666696</v>
      </c>
      <c r="F41">
        <v>1</v>
      </c>
    </row>
    <row r="42" spans="1:6" x14ac:dyDescent="0.25">
      <c r="A42" t="s">
        <v>45</v>
      </c>
      <c r="B42" t="s">
        <v>226</v>
      </c>
      <c r="C42" t="s">
        <v>41</v>
      </c>
      <c r="D42" s="6">
        <v>0.66666666666666696</v>
      </c>
      <c r="E42" s="6">
        <v>0.70833333333333404</v>
      </c>
      <c r="F42">
        <v>1</v>
      </c>
    </row>
    <row r="43" spans="1:6" x14ac:dyDescent="0.25">
      <c r="A43" t="s">
        <v>45</v>
      </c>
      <c r="B43" t="s">
        <v>226</v>
      </c>
      <c r="C43" t="s">
        <v>41</v>
      </c>
      <c r="D43" s="6">
        <v>0.70833333333333304</v>
      </c>
      <c r="E43" s="6">
        <v>0.75</v>
      </c>
      <c r="F43">
        <v>0.8</v>
      </c>
    </row>
    <row r="44" spans="1:6" x14ac:dyDescent="0.25">
      <c r="A44" t="s">
        <v>45</v>
      </c>
      <c r="B44" t="s">
        <v>226</v>
      </c>
      <c r="C44" t="s">
        <v>41</v>
      </c>
      <c r="D44" s="6">
        <v>0.75</v>
      </c>
      <c r="E44" s="6">
        <v>0.79166666666666696</v>
      </c>
      <c r="F44">
        <v>0.6</v>
      </c>
    </row>
    <row r="45" spans="1:6" x14ac:dyDescent="0.25">
      <c r="A45" t="s">
        <v>45</v>
      </c>
      <c r="B45" t="s">
        <v>226</v>
      </c>
      <c r="C45" t="s">
        <v>41</v>
      </c>
      <c r="D45" s="6">
        <v>0.79166666666666696</v>
      </c>
      <c r="E45" s="6">
        <v>0.83333333333333404</v>
      </c>
      <c r="F45">
        <v>0.6</v>
      </c>
    </row>
    <row r="46" spans="1:6" x14ac:dyDescent="0.25">
      <c r="A46" t="s">
        <v>45</v>
      </c>
      <c r="B46" t="s">
        <v>226</v>
      </c>
      <c r="C46" t="s">
        <v>41</v>
      </c>
      <c r="D46" s="6">
        <v>0.83333333333333304</v>
      </c>
      <c r="E46" s="6">
        <v>0.875</v>
      </c>
      <c r="F46">
        <v>0.5</v>
      </c>
    </row>
    <row r="47" spans="1:6" x14ac:dyDescent="0.25">
      <c r="A47" t="s">
        <v>45</v>
      </c>
      <c r="B47" t="s">
        <v>226</v>
      </c>
      <c r="C47" t="s">
        <v>41</v>
      </c>
      <c r="D47" s="6">
        <v>0.875</v>
      </c>
      <c r="E47" s="6">
        <v>0.91666666666666696</v>
      </c>
      <c r="F47">
        <v>0.15</v>
      </c>
    </row>
    <row r="48" spans="1:6" x14ac:dyDescent="0.25">
      <c r="A48" t="s">
        <v>45</v>
      </c>
      <c r="B48" t="s">
        <v>226</v>
      </c>
      <c r="C48" t="s">
        <v>41</v>
      </c>
      <c r="D48" s="6">
        <v>0.91666666666666696</v>
      </c>
      <c r="E48" s="6">
        <v>0.95833333333333404</v>
      </c>
      <c r="F48">
        <v>0.15</v>
      </c>
    </row>
    <row r="49" spans="1:6" x14ac:dyDescent="0.25">
      <c r="A49" t="s">
        <v>45</v>
      </c>
      <c r="B49" t="s">
        <v>226</v>
      </c>
      <c r="C49" t="s">
        <v>41</v>
      </c>
      <c r="D49" s="6">
        <v>0.95833333333333304</v>
      </c>
      <c r="E49" s="6">
        <v>0</v>
      </c>
      <c r="F49">
        <v>0.15</v>
      </c>
    </row>
    <row r="50" spans="1:6" x14ac:dyDescent="0.25">
      <c r="A50" t="s">
        <v>45</v>
      </c>
      <c r="B50" t="s">
        <v>227</v>
      </c>
      <c r="C50" t="s">
        <v>41</v>
      </c>
      <c r="D50" s="6">
        <v>0</v>
      </c>
      <c r="E50" s="6">
        <v>4.1666666666666664E-2</v>
      </c>
      <c r="F50">
        <v>0.25</v>
      </c>
    </row>
    <row r="51" spans="1:6" x14ac:dyDescent="0.25">
      <c r="A51" t="s">
        <v>45</v>
      </c>
      <c r="B51" t="s">
        <v>227</v>
      </c>
      <c r="C51" t="s">
        <v>41</v>
      </c>
      <c r="D51" s="6">
        <v>4.1666666666666664E-2</v>
      </c>
      <c r="E51" s="6">
        <v>8.3333333333333329E-2</v>
      </c>
      <c r="F51">
        <v>0.25</v>
      </c>
    </row>
    <row r="52" spans="1:6" x14ac:dyDescent="0.25">
      <c r="A52" t="s">
        <v>45</v>
      </c>
      <c r="B52" t="s">
        <v>227</v>
      </c>
      <c r="C52" t="s">
        <v>41</v>
      </c>
      <c r="D52" s="6">
        <v>8.3333333333333301E-2</v>
      </c>
      <c r="E52" s="6">
        <v>0.125</v>
      </c>
      <c r="F52">
        <v>0.25</v>
      </c>
    </row>
    <row r="53" spans="1:6" x14ac:dyDescent="0.25">
      <c r="A53" t="s">
        <v>45</v>
      </c>
      <c r="B53" t="s">
        <v>227</v>
      </c>
      <c r="C53" t="s">
        <v>41</v>
      </c>
      <c r="D53" s="6">
        <v>0.125</v>
      </c>
      <c r="E53" s="6">
        <v>0.16666666666666699</v>
      </c>
      <c r="F53">
        <v>0.25</v>
      </c>
    </row>
    <row r="54" spans="1:6" x14ac:dyDescent="0.25">
      <c r="A54" t="s">
        <v>45</v>
      </c>
      <c r="B54" t="s">
        <v>227</v>
      </c>
      <c r="C54" t="s">
        <v>41</v>
      </c>
      <c r="D54" s="6">
        <v>0.16666666666666699</v>
      </c>
      <c r="E54" s="6">
        <v>0.20833333333333401</v>
      </c>
      <c r="F54">
        <v>0.25</v>
      </c>
    </row>
    <row r="55" spans="1:6" x14ac:dyDescent="0.25">
      <c r="A55" t="s">
        <v>45</v>
      </c>
      <c r="B55" t="s">
        <v>227</v>
      </c>
      <c r="C55" t="s">
        <v>41</v>
      </c>
      <c r="D55" s="6">
        <v>0.20833333333333301</v>
      </c>
      <c r="E55" s="6">
        <v>0.25</v>
      </c>
      <c r="F55">
        <v>0.25</v>
      </c>
    </row>
    <row r="56" spans="1:6" x14ac:dyDescent="0.25">
      <c r="A56" t="s">
        <v>45</v>
      </c>
      <c r="B56" t="s">
        <v>227</v>
      </c>
      <c r="C56" t="s">
        <v>41</v>
      </c>
      <c r="D56" s="6">
        <v>0.25</v>
      </c>
      <c r="E56" s="6">
        <v>0.29166666666666702</v>
      </c>
      <c r="F56">
        <v>0.25</v>
      </c>
    </row>
    <row r="57" spans="1:6" x14ac:dyDescent="0.25">
      <c r="A57" t="s">
        <v>45</v>
      </c>
      <c r="B57" t="s">
        <v>227</v>
      </c>
      <c r="C57" t="s">
        <v>41</v>
      </c>
      <c r="D57" s="6">
        <v>0.29166666666666702</v>
      </c>
      <c r="E57" s="6">
        <v>0.33333333333333398</v>
      </c>
      <c r="F57">
        <v>0.65</v>
      </c>
    </row>
    <row r="58" spans="1:6" x14ac:dyDescent="0.25">
      <c r="A58" t="s">
        <v>45</v>
      </c>
      <c r="B58" t="s">
        <v>227</v>
      </c>
      <c r="C58" t="s">
        <v>41</v>
      </c>
      <c r="D58" s="6">
        <v>0.33333333333333298</v>
      </c>
      <c r="E58" s="6">
        <v>0.375</v>
      </c>
      <c r="F58">
        <v>0.8</v>
      </c>
    </row>
    <row r="59" spans="1:6" x14ac:dyDescent="0.25">
      <c r="A59" t="s">
        <v>45</v>
      </c>
      <c r="B59" t="s">
        <v>227</v>
      </c>
      <c r="C59" t="s">
        <v>41</v>
      </c>
      <c r="D59" s="6">
        <v>0.375</v>
      </c>
      <c r="E59" s="6">
        <v>0.41666666666666702</v>
      </c>
      <c r="F59">
        <v>1</v>
      </c>
    </row>
    <row r="60" spans="1:6" x14ac:dyDescent="0.25">
      <c r="A60" t="s">
        <v>45</v>
      </c>
      <c r="B60" t="s">
        <v>227</v>
      </c>
      <c r="C60" t="s">
        <v>41</v>
      </c>
      <c r="D60" s="6">
        <v>0.41666666666666702</v>
      </c>
      <c r="E60" s="6">
        <v>0.45833333333333398</v>
      </c>
      <c r="F60">
        <v>1</v>
      </c>
    </row>
    <row r="61" spans="1:6" x14ac:dyDescent="0.25">
      <c r="A61" t="s">
        <v>45</v>
      </c>
      <c r="B61" t="s">
        <v>227</v>
      </c>
      <c r="C61" t="s">
        <v>41</v>
      </c>
      <c r="D61" s="6">
        <v>0.45833333333333298</v>
      </c>
      <c r="E61" s="6">
        <v>0.5</v>
      </c>
      <c r="F61">
        <v>1</v>
      </c>
    </row>
    <row r="62" spans="1:6" x14ac:dyDescent="0.25">
      <c r="A62" t="s">
        <v>45</v>
      </c>
      <c r="B62" t="s">
        <v>227</v>
      </c>
      <c r="C62" t="s">
        <v>41</v>
      </c>
      <c r="D62" s="6">
        <v>0.5</v>
      </c>
      <c r="E62" s="6">
        <v>0.54166666666666696</v>
      </c>
      <c r="F62">
        <v>1</v>
      </c>
    </row>
    <row r="63" spans="1:6" x14ac:dyDescent="0.25">
      <c r="A63" t="s">
        <v>45</v>
      </c>
      <c r="B63" t="s">
        <v>227</v>
      </c>
      <c r="C63" t="s">
        <v>41</v>
      </c>
      <c r="D63" s="6">
        <v>0.54166666666666696</v>
      </c>
      <c r="E63" s="6">
        <v>0.58333333333333404</v>
      </c>
      <c r="F63">
        <v>1</v>
      </c>
    </row>
    <row r="64" spans="1:6" x14ac:dyDescent="0.25">
      <c r="A64" t="s">
        <v>45</v>
      </c>
      <c r="B64" t="s">
        <v>227</v>
      </c>
      <c r="C64" t="s">
        <v>41</v>
      </c>
      <c r="D64" s="6">
        <v>0.58333333333333304</v>
      </c>
      <c r="E64" s="6">
        <v>0.625</v>
      </c>
      <c r="F64">
        <v>1</v>
      </c>
    </row>
    <row r="65" spans="1:6" x14ac:dyDescent="0.25">
      <c r="A65" t="s">
        <v>45</v>
      </c>
      <c r="B65" t="s">
        <v>227</v>
      </c>
      <c r="C65" t="s">
        <v>41</v>
      </c>
      <c r="D65" s="6">
        <v>0.625</v>
      </c>
      <c r="E65" s="6">
        <v>0.66666666666666696</v>
      </c>
      <c r="F65">
        <v>1</v>
      </c>
    </row>
    <row r="66" spans="1:6" x14ac:dyDescent="0.25">
      <c r="A66" t="s">
        <v>45</v>
      </c>
      <c r="B66" t="s">
        <v>227</v>
      </c>
      <c r="C66" t="s">
        <v>41</v>
      </c>
      <c r="D66" s="6">
        <v>0.66666666666666696</v>
      </c>
      <c r="E66" s="6">
        <v>0.70833333333333404</v>
      </c>
      <c r="F66">
        <v>1</v>
      </c>
    </row>
    <row r="67" spans="1:6" x14ac:dyDescent="0.25">
      <c r="A67" t="s">
        <v>45</v>
      </c>
      <c r="B67" t="s">
        <v>227</v>
      </c>
      <c r="C67" t="s">
        <v>41</v>
      </c>
      <c r="D67" s="6">
        <v>0.70833333333333304</v>
      </c>
      <c r="E67" s="6">
        <v>0.75</v>
      </c>
      <c r="F67">
        <v>0.8</v>
      </c>
    </row>
    <row r="68" spans="1:6" x14ac:dyDescent="0.25">
      <c r="A68" t="s">
        <v>45</v>
      </c>
      <c r="B68" t="s">
        <v>227</v>
      </c>
      <c r="C68" t="s">
        <v>41</v>
      </c>
      <c r="D68" s="6">
        <v>0.75</v>
      </c>
      <c r="E68" s="6">
        <v>0.79166666666666696</v>
      </c>
      <c r="F68">
        <v>0.65</v>
      </c>
    </row>
    <row r="69" spans="1:6" x14ac:dyDescent="0.25">
      <c r="A69" t="s">
        <v>45</v>
      </c>
      <c r="B69" t="s">
        <v>227</v>
      </c>
      <c r="C69" t="s">
        <v>41</v>
      </c>
      <c r="D69" s="6">
        <v>0.79166666666666696</v>
      </c>
      <c r="E69" s="6">
        <v>0.83333333333333404</v>
      </c>
      <c r="F69">
        <v>0.55000000000000004</v>
      </c>
    </row>
    <row r="70" spans="1:6" x14ac:dyDescent="0.25">
      <c r="A70" t="s">
        <v>45</v>
      </c>
      <c r="B70" t="s">
        <v>227</v>
      </c>
      <c r="C70" t="s">
        <v>41</v>
      </c>
      <c r="D70" s="6">
        <v>0.83333333333333304</v>
      </c>
      <c r="E70" s="6">
        <v>0.875</v>
      </c>
      <c r="F70">
        <v>0.25</v>
      </c>
    </row>
    <row r="71" spans="1:6" x14ac:dyDescent="0.25">
      <c r="A71" t="s">
        <v>45</v>
      </c>
      <c r="B71" t="s">
        <v>227</v>
      </c>
      <c r="C71" t="s">
        <v>41</v>
      </c>
      <c r="D71" s="6">
        <v>0.875</v>
      </c>
      <c r="E71" s="6">
        <v>0.91666666666666696</v>
      </c>
      <c r="F71">
        <v>0.25</v>
      </c>
    </row>
    <row r="72" spans="1:6" x14ac:dyDescent="0.25">
      <c r="A72" t="s">
        <v>45</v>
      </c>
      <c r="B72" t="s">
        <v>227</v>
      </c>
      <c r="C72" t="s">
        <v>41</v>
      </c>
      <c r="D72" s="6">
        <v>0.91666666666666696</v>
      </c>
      <c r="E72" s="6">
        <v>0.95833333333333404</v>
      </c>
      <c r="F72">
        <v>0.25</v>
      </c>
    </row>
    <row r="73" spans="1:6" x14ac:dyDescent="0.25">
      <c r="A73" t="s">
        <v>45</v>
      </c>
      <c r="B73" t="s">
        <v>227</v>
      </c>
      <c r="C73" t="s">
        <v>41</v>
      </c>
      <c r="D73" s="6">
        <v>0.95833333333333304</v>
      </c>
      <c r="E73" s="6">
        <v>0</v>
      </c>
      <c r="F73">
        <v>0.25</v>
      </c>
    </row>
    <row r="74" spans="1:6" x14ac:dyDescent="0.25">
      <c r="A74" t="s">
        <v>45</v>
      </c>
      <c r="B74" t="s">
        <v>228</v>
      </c>
      <c r="C74" t="s">
        <v>41</v>
      </c>
      <c r="D74" s="6">
        <v>0</v>
      </c>
      <c r="E74" s="6">
        <v>4.1666666666666664E-2</v>
      </c>
      <c r="F74">
        <v>0</v>
      </c>
    </row>
    <row r="75" spans="1:6" x14ac:dyDescent="0.25">
      <c r="A75" t="s">
        <v>45</v>
      </c>
      <c r="B75" t="s">
        <v>228</v>
      </c>
      <c r="C75" t="s">
        <v>41</v>
      </c>
      <c r="D75" s="6">
        <v>4.1666666666666664E-2</v>
      </c>
      <c r="E75" s="6">
        <v>8.3333333333333329E-2</v>
      </c>
      <c r="F75">
        <v>0</v>
      </c>
    </row>
    <row r="76" spans="1:6" x14ac:dyDescent="0.25">
      <c r="A76" t="s">
        <v>45</v>
      </c>
      <c r="B76" t="s">
        <v>228</v>
      </c>
      <c r="C76" t="s">
        <v>41</v>
      </c>
      <c r="D76" s="6">
        <v>8.3333333333333301E-2</v>
      </c>
      <c r="E76" s="6">
        <v>0.125</v>
      </c>
      <c r="F76">
        <v>0</v>
      </c>
    </row>
    <row r="77" spans="1:6" x14ac:dyDescent="0.25">
      <c r="A77" t="s">
        <v>45</v>
      </c>
      <c r="B77" t="s">
        <v>228</v>
      </c>
      <c r="C77" t="s">
        <v>41</v>
      </c>
      <c r="D77" s="6">
        <v>0.125</v>
      </c>
      <c r="E77" s="6">
        <v>0.16666666666666699</v>
      </c>
      <c r="F77">
        <v>0</v>
      </c>
    </row>
    <row r="78" spans="1:6" x14ac:dyDescent="0.25">
      <c r="A78" t="s">
        <v>45</v>
      </c>
      <c r="B78" t="s">
        <v>228</v>
      </c>
      <c r="C78" t="s">
        <v>41</v>
      </c>
      <c r="D78" s="6">
        <v>0.16666666666666699</v>
      </c>
      <c r="E78" s="6">
        <v>0.20833333333333401</v>
      </c>
      <c r="F78">
        <v>0</v>
      </c>
    </row>
    <row r="79" spans="1:6" x14ac:dyDescent="0.25">
      <c r="A79" t="s">
        <v>45</v>
      </c>
      <c r="B79" t="s">
        <v>228</v>
      </c>
      <c r="C79" t="s">
        <v>41</v>
      </c>
      <c r="D79" s="6">
        <v>0.20833333333333301</v>
      </c>
      <c r="E79" s="6">
        <v>0.25</v>
      </c>
      <c r="F79">
        <v>0</v>
      </c>
    </row>
    <row r="80" spans="1:6" x14ac:dyDescent="0.25">
      <c r="A80" t="s">
        <v>45</v>
      </c>
      <c r="B80" t="s">
        <v>228</v>
      </c>
      <c r="C80" t="s">
        <v>41</v>
      </c>
      <c r="D80" s="6">
        <v>0.25</v>
      </c>
      <c r="E80" s="6">
        <v>0.29166666666666702</v>
      </c>
      <c r="F80">
        <v>0</v>
      </c>
    </row>
    <row r="81" spans="1:6" x14ac:dyDescent="0.25">
      <c r="A81" t="s">
        <v>45</v>
      </c>
      <c r="B81" t="s">
        <v>228</v>
      </c>
      <c r="C81" t="s">
        <v>41</v>
      </c>
      <c r="D81" s="6">
        <v>0.29166666666666702</v>
      </c>
      <c r="E81" s="6">
        <v>0.33333333333333398</v>
      </c>
      <c r="F81">
        <v>1</v>
      </c>
    </row>
    <row r="82" spans="1:6" x14ac:dyDescent="0.25">
      <c r="A82" t="s">
        <v>45</v>
      </c>
      <c r="B82" t="s">
        <v>228</v>
      </c>
      <c r="C82" t="s">
        <v>41</v>
      </c>
      <c r="D82" s="6">
        <v>0.33333333333333298</v>
      </c>
      <c r="E82" s="6">
        <v>0.375</v>
      </c>
      <c r="F82">
        <v>1</v>
      </c>
    </row>
    <row r="83" spans="1:6" x14ac:dyDescent="0.25">
      <c r="A83" t="s">
        <v>45</v>
      </c>
      <c r="B83" t="s">
        <v>228</v>
      </c>
      <c r="C83" t="s">
        <v>41</v>
      </c>
      <c r="D83" s="6">
        <v>0.375</v>
      </c>
      <c r="E83" s="6">
        <v>0.41666666666666702</v>
      </c>
      <c r="F83">
        <v>1</v>
      </c>
    </row>
    <row r="84" spans="1:6" x14ac:dyDescent="0.25">
      <c r="A84" t="s">
        <v>45</v>
      </c>
      <c r="B84" t="s">
        <v>228</v>
      </c>
      <c r="C84" t="s">
        <v>41</v>
      </c>
      <c r="D84" s="6">
        <v>0.41666666666666702</v>
      </c>
      <c r="E84" s="6">
        <v>0.45833333333333398</v>
      </c>
      <c r="F84">
        <v>1</v>
      </c>
    </row>
    <row r="85" spans="1:6" x14ac:dyDescent="0.25">
      <c r="A85" t="s">
        <v>45</v>
      </c>
      <c r="B85" t="s">
        <v>228</v>
      </c>
      <c r="C85" t="s">
        <v>41</v>
      </c>
      <c r="D85" s="6">
        <v>0.45833333333333298</v>
      </c>
      <c r="E85" s="6">
        <v>0.5</v>
      </c>
      <c r="F85">
        <v>1</v>
      </c>
    </row>
    <row r="86" spans="1:6" x14ac:dyDescent="0.25">
      <c r="A86" t="s">
        <v>45</v>
      </c>
      <c r="B86" t="s">
        <v>228</v>
      </c>
      <c r="C86" t="s">
        <v>41</v>
      </c>
      <c r="D86" s="6">
        <v>0.5</v>
      </c>
      <c r="E86" s="6">
        <v>0.54166666666666696</v>
      </c>
      <c r="F86">
        <v>1</v>
      </c>
    </row>
    <row r="87" spans="1:6" x14ac:dyDescent="0.25">
      <c r="A87" t="s">
        <v>45</v>
      </c>
      <c r="B87" t="s">
        <v>228</v>
      </c>
      <c r="C87" t="s">
        <v>41</v>
      </c>
      <c r="D87" s="6">
        <v>0.54166666666666696</v>
      </c>
      <c r="E87" s="6">
        <v>0.58333333333333404</v>
      </c>
      <c r="F87">
        <v>1</v>
      </c>
    </row>
    <row r="88" spans="1:6" x14ac:dyDescent="0.25">
      <c r="A88" t="s">
        <v>45</v>
      </c>
      <c r="B88" t="s">
        <v>228</v>
      </c>
      <c r="C88" t="s">
        <v>41</v>
      </c>
      <c r="D88" s="6">
        <v>0.58333333333333304</v>
      </c>
      <c r="E88" s="6">
        <v>0.625</v>
      </c>
      <c r="F88">
        <v>1</v>
      </c>
    </row>
    <row r="89" spans="1:6" x14ac:dyDescent="0.25">
      <c r="A89" t="s">
        <v>45</v>
      </c>
      <c r="B89" t="s">
        <v>228</v>
      </c>
      <c r="C89" t="s">
        <v>41</v>
      </c>
      <c r="D89" s="6">
        <v>0.625</v>
      </c>
      <c r="E89" s="6">
        <v>0.66666666666666696</v>
      </c>
      <c r="F89">
        <v>1</v>
      </c>
    </row>
    <row r="90" spans="1:6" x14ac:dyDescent="0.25">
      <c r="A90" t="s">
        <v>45</v>
      </c>
      <c r="B90" t="s">
        <v>228</v>
      </c>
      <c r="C90" t="s">
        <v>41</v>
      </c>
      <c r="D90" s="6">
        <v>0.66666666666666696</v>
      </c>
      <c r="E90" s="6">
        <v>0.70833333333333404</v>
      </c>
      <c r="F90">
        <v>1</v>
      </c>
    </row>
    <row r="91" spans="1:6" x14ac:dyDescent="0.25">
      <c r="A91" t="s">
        <v>45</v>
      </c>
      <c r="B91" t="s">
        <v>228</v>
      </c>
      <c r="C91" t="s">
        <v>41</v>
      </c>
      <c r="D91" s="6">
        <v>0.70833333333333304</v>
      </c>
      <c r="E91" s="6">
        <v>0.75</v>
      </c>
      <c r="F91">
        <v>1</v>
      </c>
    </row>
    <row r="92" spans="1:6" x14ac:dyDescent="0.25">
      <c r="A92" t="s">
        <v>45</v>
      </c>
      <c r="B92" t="s">
        <v>228</v>
      </c>
      <c r="C92" t="s">
        <v>41</v>
      </c>
      <c r="D92" s="6">
        <v>0.75</v>
      </c>
      <c r="E92" s="6">
        <v>0.79166666666666696</v>
      </c>
      <c r="F92">
        <v>0</v>
      </c>
    </row>
    <row r="93" spans="1:6" x14ac:dyDescent="0.25">
      <c r="A93" t="s">
        <v>45</v>
      </c>
      <c r="B93" t="s">
        <v>228</v>
      </c>
      <c r="C93" t="s">
        <v>41</v>
      </c>
      <c r="D93" s="6">
        <v>0.79166666666666696</v>
      </c>
      <c r="E93" s="6">
        <v>0.83333333333333404</v>
      </c>
      <c r="F93">
        <v>0</v>
      </c>
    </row>
    <row r="94" spans="1:6" x14ac:dyDescent="0.25">
      <c r="A94" t="s">
        <v>45</v>
      </c>
      <c r="B94" t="s">
        <v>228</v>
      </c>
      <c r="C94" t="s">
        <v>41</v>
      </c>
      <c r="D94" s="6">
        <v>0.83333333333333304</v>
      </c>
      <c r="E94" s="6">
        <v>0.875</v>
      </c>
      <c r="F94">
        <v>0</v>
      </c>
    </row>
    <row r="95" spans="1:6" x14ac:dyDescent="0.25">
      <c r="A95" t="s">
        <v>45</v>
      </c>
      <c r="B95" t="s">
        <v>228</v>
      </c>
      <c r="C95" t="s">
        <v>41</v>
      </c>
      <c r="D95" s="6">
        <v>0.875</v>
      </c>
      <c r="E95" s="6">
        <v>0.91666666666666696</v>
      </c>
      <c r="F95">
        <v>0</v>
      </c>
    </row>
    <row r="96" spans="1:6" x14ac:dyDescent="0.25">
      <c r="A96" t="s">
        <v>45</v>
      </c>
      <c r="B96" t="s">
        <v>228</v>
      </c>
      <c r="C96" t="s">
        <v>41</v>
      </c>
      <c r="D96" s="6">
        <v>0.91666666666666696</v>
      </c>
      <c r="E96" s="6">
        <v>0.95833333333333404</v>
      </c>
      <c r="F96">
        <v>0</v>
      </c>
    </row>
    <row r="97" spans="1:6" x14ac:dyDescent="0.25">
      <c r="A97" t="s">
        <v>45</v>
      </c>
      <c r="B97" t="s">
        <v>228</v>
      </c>
      <c r="C97" t="s">
        <v>41</v>
      </c>
      <c r="D97" s="6">
        <v>0.95833333333333304</v>
      </c>
      <c r="E97" s="6">
        <v>0</v>
      </c>
      <c r="F97">
        <v>0</v>
      </c>
    </row>
    <row r="98" spans="1:6" x14ac:dyDescent="0.25">
      <c r="A98" t="s">
        <v>45</v>
      </c>
      <c r="B98" t="s">
        <v>37</v>
      </c>
      <c r="C98" t="s">
        <v>224</v>
      </c>
      <c r="D98" s="6">
        <v>0</v>
      </c>
      <c r="E98" s="6">
        <v>4.1666666666666664E-2</v>
      </c>
      <c r="F98">
        <v>0</v>
      </c>
    </row>
    <row r="99" spans="1:6" x14ac:dyDescent="0.25">
      <c r="A99" t="s">
        <v>45</v>
      </c>
      <c r="B99" t="s">
        <v>37</v>
      </c>
      <c r="C99" t="s">
        <v>224</v>
      </c>
      <c r="D99" s="6">
        <v>4.1666666666666664E-2</v>
      </c>
      <c r="E99" s="6">
        <v>8.3333333333333329E-2</v>
      </c>
      <c r="F99">
        <v>0</v>
      </c>
    </row>
    <row r="100" spans="1:6" x14ac:dyDescent="0.25">
      <c r="A100" t="s">
        <v>45</v>
      </c>
      <c r="B100" t="s">
        <v>37</v>
      </c>
      <c r="C100" t="s">
        <v>224</v>
      </c>
      <c r="D100" s="6">
        <v>8.3333333333333301E-2</v>
      </c>
      <c r="E100" s="6">
        <v>0.125</v>
      </c>
      <c r="F100">
        <v>0</v>
      </c>
    </row>
    <row r="101" spans="1:6" x14ac:dyDescent="0.25">
      <c r="A101" t="s">
        <v>45</v>
      </c>
      <c r="B101" t="s">
        <v>37</v>
      </c>
      <c r="C101" t="s">
        <v>224</v>
      </c>
      <c r="D101" s="6">
        <v>0.125</v>
      </c>
      <c r="E101" s="6">
        <v>0.16666666666666699</v>
      </c>
      <c r="F101">
        <v>0</v>
      </c>
    </row>
    <row r="102" spans="1:6" x14ac:dyDescent="0.25">
      <c r="A102" t="s">
        <v>45</v>
      </c>
      <c r="B102" t="s">
        <v>37</v>
      </c>
      <c r="C102" t="s">
        <v>224</v>
      </c>
      <c r="D102" s="6">
        <v>0.16666666666666699</v>
      </c>
      <c r="E102" s="6">
        <v>0.20833333333333401</v>
      </c>
      <c r="F102">
        <v>0</v>
      </c>
    </row>
    <row r="103" spans="1:6" x14ac:dyDescent="0.25">
      <c r="A103" t="s">
        <v>45</v>
      </c>
      <c r="B103" t="s">
        <v>37</v>
      </c>
      <c r="C103" t="s">
        <v>224</v>
      </c>
      <c r="D103" s="6">
        <v>0.20833333333333301</v>
      </c>
      <c r="E103" s="6">
        <v>0.25</v>
      </c>
      <c r="F103">
        <v>0</v>
      </c>
    </row>
    <row r="104" spans="1:6" x14ac:dyDescent="0.25">
      <c r="A104" t="s">
        <v>45</v>
      </c>
      <c r="B104" t="s">
        <v>37</v>
      </c>
      <c r="C104" t="s">
        <v>224</v>
      </c>
      <c r="D104" s="6">
        <v>0.25</v>
      </c>
      <c r="E104" s="6">
        <v>0.29166666666666702</v>
      </c>
      <c r="F104">
        <v>0</v>
      </c>
    </row>
    <row r="105" spans="1:6" x14ac:dyDescent="0.25">
      <c r="A105" t="s">
        <v>45</v>
      </c>
      <c r="B105" t="s">
        <v>37</v>
      </c>
      <c r="C105" t="s">
        <v>224</v>
      </c>
      <c r="D105" s="6">
        <v>0.29166666666666702</v>
      </c>
      <c r="E105" s="6">
        <v>0.33333333333333398</v>
      </c>
      <c r="F105">
        <v>0</v>
      </c>
    </row>
    <row r="106" spans="1:6" x14ac:dyDescent="0.25">
      <c r="A106" t="s">
        <v>45</v>
      </c>
      <c r="B106" t="s">
        <v>37</v>
      </c>
      <c r="C106" t="s">
        <v>224</v>
      </c>
      <c r="D106" s="6">
        <v>0.33333333333333298</v>
      </c>
      <c r="E106" s="6">
        <v>0.375</v>
      </c>
      <c r="F106">
        <v>0.05</v>
      </c>
    </row>
    <row r="107" spans="1:6" x14ac:dyDescent="0.25">
      <c r="A107" t="s">
        <v>45</v>
      </c>
      <c r="B107" t="s">
        <v>37</v>
      </c>
      <c r="C107" t="s">
        <v>224</v>
      </c>
      <c r="D107" s="6">
        <v>0.375</v>
      </c>
      <c r="E107" s="6">
        <v>0.41666666666666702</v>
      </c>
      <c r="F107">
        <v>0.05</v>
      </c>
    </row>
    <row r="108" spans="1:6" x14ac:dyDescent="0.25">
      <c r="A108" t="s">
        <v>45</v>
      </c>
      <c r="B108" t="s">
        <v>37</v>
      </c>
      <c r="C108" t="s">
        <v>224</v>
      </c>
      <c r="D108" s="6">
        <v>0.41666666666666702</v>
      </c>
      <c r="E108" s="6">
        <v>0.45833333333333398</v>
      </c>
      <c r="F108">
        <v>0.05</v>
      </c>
    </row>
    <row r="109" spans="1:6" x14ac:dyDescent="0.25">
      <c r="A109" t="s">
        <v>45</v>
      </c>
      <c r="B109" t="s">
        <v>37</v>
      </c>
      <c r="C109" t="s">
        <v>224</v>
      </c>
      <c r="D109" s="6">
        <v>0.45833333333333298</v>
      </c>
      <c r="E109" s="6">
        <v>0.5</v>
      </c>
      <c r="F109">
        <v>0.05</v>
      </c>
    </row>
    <row r="110" spans="1:6" x14ac:dyDescent="0.25">
      <c r="A110" t="s">
        <v>45</v>
      </c>
      <c r="B110" t="s">
        <v>37</v>
      </c>
      <c r="C110" t="s">
        <v>224</v>
      </c>
      <c r="D110" s="6">
        <v>0.5</v>
      </c>
      <c r="E110" s="6">
        <v>0.54166666666666696</v>
      </c>
      <c r="F110">
        <v>0.05</v>
      </c>
    </row>
    <row r="111" spans="1:6" x14ac:dyDescent="0.25">
      <c r="A111" t="s">
        <v>45</v>
      </c>
      <c r="B111" t="s">
        <v>37</v>
      </c>
      <c r="C111" t="s">
        <v>224</v>
      </c>
      <c r="D111" s="6">
        <v>0.54166666666666696</v>
      </c>
      <c r="E111" s="6">
        <v>0.58333333333333404</v>
      </c>
      <c r="F111">
        <v>0.05</v>
      </c>
    </row>
    <row r="112" spans="1:6" x14ac:dyDescent="0.25">
      <c r="A112" t="s">
        <v>45</v>
      </c>
      <c r="B112" t="s">
        <v>37</v>
      </c>
      <c r="C112" t="s">
        <v>224</v>
      </c>
      <c r="D112" s="6">
        <v>0.58333333333333304</v>
      </c>
      <c r="E112" s="6">
        <v>0.625</v>
      </c>
      <c r="F112">
        <v>0.05</v>
      </c>
    </row>
    <row r="113" spans="1:6" x14ac:dyDescent="0.25">
      <c r="A113" t="s">
        <v>45</v>
      </c>
      <c r="B113" t="s">
        <v>37</v>
      </c>
      <c r="C113" t="s">
        <v>224</v>
      </c>
      <c r="D113" s="6">
        <v>0.625</v>
      </c>
      <c r="E113" s="6">
        <v>0.66666666666666696</v>
      </c>
      <c r="F113">
        <v>0.05</v>
      </c>
    </row>
    <row r="114" spans="1:6" x14ac:dyDescent="0.25">
      <c r="A114" t="s">
        <v>45</v>
      </c>
      <c r="B114" t="s">
        <v>37</v>
      </c>
      <c r="C114" t="s">
        <v>224</v>
      </c>
      <c r="D114" s="6">
        <v>0.66666666666666696</v>
      </c>
      <c r="E114" s="6">
        <v>0.70833333333333404</v>
      </c>
      <c r="F114">
        <v>0.05</v>
      </c>
    </row>
    <row r="115" spans="1:6" x14ac:dyDescent="0.25">
      <c r="A115" t="s">
        <v>45</v>
      </c>
      <c r="B115" t="s">
        <v>37</v>
      </c>
      <c r="C115" t="s">
        <v>224</v>
      </c>
      <c r="D115" s="6">
        <v>0.70833333333333304</v>
      </c>
      <c r="E115" s="6">
        <v>0.75</v>
      </c>
      <c r="F115">
        <v>0</v>
      </c>
    </row>
    <row r="116" spans="1:6" x14ac:dyDescent="0.25">
      <c r="A116" t="s">
        <v>45</v>
      </c>
      <c r="B116" t="s">
        <v>37</v>
      </c>
      <c r="C116" t="s">
        <v>224</v>
      </c>
      <c r="D116" s="6">
        <v>0.75</v>
      </c>
      <c r="E116" s="6">
        <v>0.79166666666666696</v>
      </c>
      <c r="F116">
        <v>0</v>
      </c>
    </row>
    <row r="117" spans="1:6" x14ac:dyDescent="0.25">
      <c r="A117" t="s">
        <v>45</v>
      </c>
      <c r="B117" t="s">
        <v>37</v>
      </c>
      <c r="C117" t="s">
        <v>224</v>
      </c>
      <c r="D117" s="6">
        <v>0.79166666666666696</v>
      </c>
      <c r="E117" s="6">
        <v>0.83333333333333404</v>
      </c>
      <c r="F117">
        <v>0</v>
      </c>
    </row>
    <row r="118" spans="1:6" x14ac:dyDescent="0.25">
      <c r="A118" t="s">
        <v>45</v>
      </c>
      <c r="B118" t="s">
        <v>37</v>
      </c>
      <c r="C118" t="s">
        <v>224</v>
      </c>
      <c r="D118" s="6">
        <v>0.83333333333333304</v>
      </c>
      <c r="E118" s="6">
        <v>0.875</v>
      </c>
      <c r="F118">
        <v>0</v>
      </c>
    </row>
    <row r="119" spans="1:6" x14ac:dyDescent="0.25">
      <c r="A119" t="s">
        <v>45</v>
      </c>
      <c r="B119" t="s">
        <v>37</v>
      </c>
      <c r="C119" t="s">
        <v>224</v>
      </c>
      <c r="D119" s="6">
        <v>0.875</v>
      </c>
      <c r="E119" s="6">
        <v>0.91666666666666696</v>
      </c>
      <c r="F119">
        <v>0</v>
      </c>
    </row>
    <row r="120" spans="1:6" x14ac:dyDescent="0.25">
      <c r="A120" t="s">
        <v>45</v>
      </c>
      <c r="B120" t="s">
        <v>37</v>
      </c>
      <c r="C120" t="s">
        <v>224</v>
      </c>
      <c r="D120" s="6">
        <v>0.91666666666666696</v>
      </c>
      <c r="E120" s="6">
        <v>0.95833333333333404</v>
      </c>
      <c r="F120">
        <v>0</v>
      </c>
    </row>
    <row r="121" spans="1:6" x14ac:dyDescent="0.25">
      <c r="A121" t="s">
        <v>45</v>
      </c>
      <c r="B121" t="s">
        <v>37</v>
      </c>
      <c r="C121" t="s">
        <v>224</v>
      </c>
      <c r="D121" s="6">
        <v>0.95833333333333304</v>
      </c>
      <c r="E121" s="6">
        <v>0</v>
      </c>
      <c r="F121">
        <v>0</v>
      </c>
    </row>
    <row r="122" spans="1:6" x14ac:dyDescent="0.25">
      <c r="A122" t="s">
        <v>45</v>
      </c>
      <c r="B122" t="s">
        <v>226</v>
      </c>
      <c r="C122" t="s">
        <v>224</v>
      </c>
      <c r="D122" s="6">
        <v>0</v>
      </c>
      <c r="E122" s="6">
        <v>4.1666666666666664E-2</v>
      </c>
      <c r="F122">
        <v>0.15</v>
      </c>
    </row>
    <row r="123" spans="1:6" x14ac:dyDescent="0.25">
      <c r="A123" t="s">
        <v>45</v>
      </c>
      <c r="B123" t="s">
        <v>226</v>
      </c>
      <c r="C123" t="s">
        <v>224</v>
      </c>
      <c r="D123" s="6">
        <v>4.1666666666666664E-2</v>
      </c>
      <c r="E123" s="6">
        <v>8.3333333333333329E-2</v>
      </c>
      <c r="F123">
        <v>0.15</v>
      </c>
    </row>
    <row r="124" spans="1:6" x14ac:dyDescent="0.25">
      <c r="A124" t="s">
        <v>45</v>
      </c>
      <c r="B124" t="s">
        <v>226</v>
      </c>
      <c r="C124" t="s">
        <v>224</v>
      </c>
      <c r="D124" s="6">
        <v>8.3333333333333301E-2</v>
      </c>
      <c r="E124" s="6">
        <v>0.125</v>
      </c>
      <c r="F124">
        <v>0.15</v>
      </c>
    </row>
    <row r="125" spans="1:6" x14ac:dyDescent="0.25">
      <c r="A125" t="s">
        <v>45</v>
      </c>
      <c r="B125" t="s">
        <v>226</v>
      </c>
      <c r="C125" t="s">
        <v>224</v>
      </c>
      <c r="D125" s="6">
        <v>0.125</v>
      </c>
      <c r="E125" s="6">
        <v>0.16666666666666699</v>
      </c>
      <c r="F125">
        <v>0.15</v>
      </c>
    </row>
    <row r="126" spans="1:6" x14ac:dyDescent="0.25">
      <c r="A126" t="s">
        <v>45</v>
      </c>
      <c r="B126" t="s">
        <v>226</v>
      </c>
      <c r="C126" t="s">
        <v>224</v>
      </c>
      <c r="D126" s="6">
        <v>0.16666666666666699</v>
      </c>
      <c r="E126" s="6">
        <v>0.20833333333333401</v>
      </c>
      <c r="F126">
        <v>0.15</v>
      </c>
    </row>
    <row r="127" spans="1:6" x14ac:dyDescent="0.25">
      <c r="A127" t="s">
        <v>45</v>
      </c>
      <c r="B127" t="s">
        <v>226</v>
      </c>
      <c r="C127" t="s">
        <v>224</v>
      </c>
      <c r="D127" s="6">
        <v>0.20833333333333301</v>
      </c>
      <c r="E127" s="6">
        <v>0.25</v>
      </c>
      <c r="F127">
        <v>0.15</v>
      </c>
    </row>
    <row r="128" spans="1:6" x14ac:dyDescent="0.25">
      <c r="A128" t="s">
        <v>45</v>
      </c>
      <c r="B128" t="s">
        <v>226</v>
      </c>
      <c r="C128" t="s">
        <v>224</v>
      </c>
      <c r="D128" s="6">
        <v>0.25</v>
      </c>
      <c r="E128" s="6">
        <v>0.29166666666666702</v>
      </c>
      <c r="F128">
        <v>0.15</v>
      </c>
    </row>
    <row r="129" spans="1:6" x14ac:dyDescent="0.25">
      <c r="A129" t="s">
        <v>45</v>
      </c>
      <c r="B129" t="s">
        <v>226</v>
      </c>
      <c r="C129" t="s">
        <v>224</v>
      </c>
      <c r="D129" s="6">
        <v>0.29166666666666702</v>
      </c>
      <c r="E129" s="6">
        <v>0.33333333333333398</v>
      </c>
      <c r="F129">
        <v>0.15</v>
      </c>
    </row>
    <row r="130" spans="1:6" x14ac:dyDescent="0.25">
      <c r="A130" t="s">
        <v>45</v>
      </c>
      <c r="B130" t="s">
        <v>226</v>
      </c>
      <c r="C130" t="s">
        <v>224</v>
      </c>
      <c r="D130" s="6">
        <v>0.33333333333333298</v>
      </c>
      <c r="E130" s="6">
        <v>0.375</v>
      </c>
      <c r="F130">
        <v>0.25</v>
      </c>
    </row>
    <row r="131" spans="1:6" x14ac:dyDescent="0.25">
      <c r="A131" t="s">
        <v>45</v>
      </c>
      <c r="B131" t="s">
        <v>226</v>
      </c>
      <c r="C131" t="s">
        <v>224</v>
      </c>
      <c r="D131" s="6">
        <v>0.375</v>
      </c>
      <c r="E131" s="6">
        <v>0.41666666666666702</v>
      </c>
      <c r="F131">
        <v>0.25</v>
      </c>
    </row>
    <row r="132" spans="1:6" x14ac:dyDescent="0.25">
      <c r="A132" t="s">
        <v>45</v>
      </c>
      <c r="B132" t="s">
        <v>226</v>
      </c>
      <c r="C132" t="s">
        <v>224</v>
      </c>
      <c r="D132" s="6">
        <v>0.41666666666666702</v>
      </c>
      <c r="E132" s="6">
        <v>0.45833333333333398</v>
      </c>
      <c r="F132">
        <v>0.25</v>
      </c>
    </row>
    <row r="133" spans="1:6" x14ac:dyDescent="0.25">
      <c r="A133" t="s">
        <v>45</v>
      </c>
      <c r="B133" t="s">
        <v>226</v>
      </c>
      <c r="C133" t="s">
        <v>224</v>
      </c>
      <c r="D133" s="6">
        <v>0.45833333333333298</v>
      </c>
      <c r="E133" s="6">
        <v>0.5</v>
      </c>
      <c r="F133">
        <v>0.25</v>
      </c>
    </row>
    <row r="134" spans="1:6" x14ac:dyDescent="0.25">
      <c r="A134" t="s">
        <v>45</v>
      </c>
      <c r="B134" t="s">
        <v>226</v>
      </c>
      <c r="C134" t="s">
        <v>224</v>
      </c>
      <c r="D134" s="6">
        <v>0.5</v>
      </c>
      <c r="E134" s="6">
        <v>0.54166666666666696</v>
      </c>
      <c r="F134">
        <v>0.25</v>
      </c>
    </row>
    <row r="135" spans="1:6" x14ac:dyDescent="0.25">
      <c r="A135" t="s">
        <v>45</v>
      </c>
      <c r="B135" t="s">
        <v>226</v>
      </c>
      <c r="C135" t="s">
        <v>224</v>
      </c>
      <c r="D135" s="6">
        <v>0.54166666666666696</v>
      </c>
      <c r="E135" s="6">
        <v>0.58333333333333404</v>
      </c>
      <c r="F135">
        <v>0.25</v>
      </c>
    </row>
    <row r="136" spans="1:6" x14ac:dyDescent="0.25">
      <c r="A136" t="s">
        <v>45</v>
      </c>
      <c r="B136" t="s">
        <v>226</v>
      </c>
      <c r="C136" t="s">
        <v>224</v>
      </c>
      <c r="D136" s="6">
        <v>0.58333333333333304</v>
      </c>
      <c r="E136" s="6">
        <v>0.625</v>
      </c>
      <c r="F136">
        <v>0.25</v>
      </c>
    </row>
    <row r="137" spans="1:6" x14ac:dyDescent="0.25">
      <c r="A137" t="s">
        <v>45</v>
      </c>
      <c r="B137" t="s">
        <v>226</v>
      </c>
      <c r="C137" t="s">
        <v>224</v>
      </c>
      <c r="D137" s="6">
        <v>0.625</v>
      </c>
      <c r="E137" s="6">
        <v>0.66666666666666696</v>
      </c>
      <c r="F137">
        <v>0.25</v>
      </c>
    </row>
    <row r="138" spans="1:6" x14ac:dyDescent="0.25">
      <c r="A138" t="s">
        <v>45</v>
      </c>
      <c r="B138" t="s">
        <v>226</v>
      </c>
      <c r="C138" t="s">
        <v>224</v>
      </c>
      <c r="D138" s="6">
        <v>0.66666666666666696</v>
      </c>
      <c r="E138" s="6">
        <v>0.70833333333333404</v>
      </c>
      <c r="F138">
        <v>0.25</v>
      </c>
    </row>
    <row r="139" spans="1:6" x14ac:dyDescent="0.25">
      <c r="A139" t="s">
        <v>45</v>
      </c>
      <c r="B139" t="s">
        <v>226</v>
      </c>
      <c r="C139" t="s">
        <v>224</v>
      </c>
      <c r="D139" s="6">
        <v>0.70833333333333304</v>
      </c>
      <c r="E139" s="6">
        <v>0.75</v>
      </c>
      <c r="F139">
        <v>0.15</v>
      </c>
    </row>
    <row r="140" spans="1:6" x14ac:dyDescent="0.25">
      <c r="A140" t="s">
        <v>45</v>
      </c>
      <c r="B140" t="s">
        <v>226</v>
      </c>
      <c r="C140" t="s">
        <v>224</v>
      </c>
      <c r="D140" s="6">
        <v>0.75</v>
      </c>
      <c r="E140" s="6">
        <v>0.79166666666666696</v>
      </c>
      <c r="F140">
        <v>0.15</v>
      </c>
    </row>
    <row r="141" spans="1:6" x14ac:dyDescent="0.25">
      <c r="A141" t="s">
        <v>45</v>
      </c>
      <c r="B141" t="s">
        <v>226</v>
      </c>
      <c r="C141" t="s">
        <v>224</v>
      </c>
      <c r="D141" s="6">
        <v>0.79166666666666696</v>
      </c>
      <c r="E141" s="6">
        <v>0.83333333333333404</v>
      </c>
      <c r="F141">
        <v>0.15</v>
      </c>
    </row>
    <row r="142" spans="1:6" x14ac:dyDescent="0.25">
      <c r="A142" t="s">
        <v>45</v>
      </c>
      <c r="B142" t="s">
        <v>226</v>
      </c>
      <c r="C142" t="s">
        <v>224</v>
      </c>
      <c r="D142" s="6">
        <v>0.83333333333333304</v>
      </c>
      <c r="E142" s="6">
        <v>0.875</v>
      </c>
      <c r="F142">
        <v>0.15</v>
      </c>
    </row>
    <row r="143" spans="1:6" x14ac:dyDescent="0.25">
      <c r="A143" t="s">
        <v>45</v>
      </c>
      <c r="B143" t="s">
        <v>226</v>
      </c>
      <c r="C143" t="s">
        <v>224</v>
      </c>
      <c r="D143" s="6">
        <v>0.875</v>
      </c>
      <c r="E143" s="6">
        <v>0.91666666666666696</v>
      </c>
      <c r="F143">
        <v>0.15</v>
      </c>
    </row>
    <row r="144" spans="1:6" x14ac:dyDescent="0.25">
      <c r="A144" t="s">
        <v>45</v>
      </c>
      <c r="B144" t="s">
        <v>226</v>
      </c>
      <c r="C144" t="s">
        <v>224</v>
      </c>
      <c r="D144" s="6">
        <v>0.91666666666666696</v>
      </c>
      <c r="E144" s="6">
        <v>0.95833333333333404</v>
      </c>
      <c r="F144">
        <v>0.15</v>
      </c>
    </row>
    <row r="145" spans="1:6" x14ac:dyDescent="0.25">
      <c r="A145" t="s">
        <v>45</v>
      </c>
      <c r="B145" t="s">
        <v>226</v>
      </c>
      <c r="C145" t="s">
        <v>224</v>
      </c>
      <c r="D145" s="6">
        <v>0.95833333333333304</v>
      </c>
      <c r="E145" s="6">
        <v>0</v>
      </c>
      <c r="F145">
        <v>0.15</v>
      </c>
    </row>
    <row r="146" spans="1:6" x14ac:dyDescent="0.25">
      <c r="A146" t="s">
        <v>45</v>
      </c>
      <c r="B146" t="s">
        <v>227</v>
      </c>
      <c r="C146" t="s">
        <v>224</v>
      </c>
      <c r="D146" s="6">
        <v>0</v>
      </c>
      <c r="E146" s="6">
        <v>4.1666666666666664E-2</v>
      </c>
      <c r="F146">
        <v>0.25</v>
      </c>
    </row>
    <row r="147" spans="1:6" x14ac:dyDescent="0.25">
      <c r="A147" t="s">
        <v>45</v>
      </c>
      <c r="B147" t="s">
        <v>227</v>
      </c>
      <c r="C147" t="s">
        <v>224</v>
      </c>
      <c r="D147" s="6">
        <v>4.1666666666666664E-2</v>
      </c>
      <c r="E147" s="6">
        <v>8.3333333333333329E-2</v>
      </c>
      <c r="F147">
        <v>0.25</v>
      </c>
    </row>
    <row r="148" spans="1:6" x14ac:dyDescent="0.25">
      <c r="A148" t="s">
        <v>45</v>
      </c>
      <c r="B148" t="s">
        <v>227</v>
      </c>
      <c r="C148" t="s">
        <v>224</v>
      </c>
      <c r="D148" s="6">
        <v>8.3333333333333301E-2</v>
      </c>
      <c r="E148" s="6">
        <v>0.125</v>
      </c>
      <c r="F148">
        <v>0.25</v>
      </c>
    </row>
    <row r="149" spans="1:6" x14ac:dyDescent="0.25">
      <c r="A149" t="s">
        <v>45</v>
      </c>
      <c r="B149" t="s">
        <v>227</v>
      </c>
      <c r="C149" t="s">
        <v>224</v>
      </c>
      <c r="D149" s="6">
        <v>0.125</v>
      </c>
      <c r="E149" s="6">
        <v>0.16666666666666699</v>
      </c>
      <c r="F149">
        <v>0.25</v>
      </c>
    </row>
    <row r="150" spans="1:6" x14ac:dyDescent="0.25">
      <c r="A150" t="s">
        <v>45</v>
      </c>
      <c r="B150" t="s">
        <v>227</v>
      </c>
      <c r="C150" t="s">
        <v>224</v>
      </c>
      <c r="D150" s="6">
        <v>0.16666666666666699</v>
      </c>
      <c r="E150" s="6">
        <v>0.20833333333333401</v>
      </c>
      <c r="F150">
        <v>0.25</v>
      </c>
    </row>
    <row r="151" spans="1:6" x14ac:dyDescent="0.25">
      <c r="A151" t="s">
        <v>45</v>
      </c>
      <c r="B151" t="s">
        <v>227</v>
      </c>
      <c r="C151" t="s">
        <v>224</v>
      </c>
      <c r="D151" s="6">
        <v>0.20833333333333301</v>
      </c>
      <c r="E151" s="6">
        <v>0.25</v>
      </c>
      <c r="F151">
        <v>0.25</v>
      </c>
    </row>
    <row r="152" spans="1:6" x14ac:dyDescent="0.25">
      <c r="A152" t="s">
        <v>45</v>
      </c>
      <c r="B152" t="s">
        <v>227</v>
      </c>
      <c r="C152" t="s">
        <v>224</v>
      </c>
      <c r="D152" s="6">
        <v>0.25</v>
      </c>
      <c r="E152" s="6">
        <v>0.29166666666666702</v>
      </c>
      <c r="F152">
        <v>0.25</v>
      </c>
    </row>
    <row r="153" spans="1:6" x14ac:dyDescent="0.25">
      <c r="A153" t="s">
        <v>45</v>
      </c>
      <c r="B153" t="s">
        <v>227</v>
      </c>
      <c r="C153" t="s">
        <v>224</v>
      </c>
      <c r="D153" s="6">
        <v>0.29166666666666702</v>
      </c>
      <c r="E153" s="6">
        <v>0.33333333333333398</v>
      </c>
      <c r="F153">
        <v>0.25</v>
      </c>
    </row>
    <row r="154" spans="1:6" x14ac:dyDescent="0.25">
      <c r="A154" t="s">
        <v>45</v>
      </c>
      <c r="B154" t="s">
        <v>227</v>
      </c>
      <c r="C154" t="s">
        <v>224</v>
      </c>
      <c r="D154" s="6">
        <v>0.33333333333333298</v>
      </c>
      <c r="E154" s="6">
        <v>0.375</v>
      </c>
      <c r="F154">
        <v>0.25</v>
      </c>
    </row>
    <row r="155" spans="1:6" x14ac:dyDescent="0.25">
      <c r="A155" t="s">
        <v>45</v>
      </c>
      <c r="B155" t="s">
        <v>227</v>
      </c>
      <c r="C155" t="s">
        <v>224</v>
      </c>
      <c r="D155" s="6">
        <v>0.375</v>
      </c>
      <c r="E155" s="6">
        <v>0.41666666666666702</v>
      </c>
      <c r="F155">
        <v>0.25</v>
      </c>
    </row>
    <row r="156" spans="1:6" x14ac:dyDescent="0.25">
      <c r="A156" t="s">
        <v>45</v>
      </c>
      <c r="B156" t="s">
        <v>227</v>
      </c>
      <c r="C156" t="s">
        <v>224</v>
      </c>
      <c r="D156" s="6">
        <v>0.41666666666666702</v>
      </c>
      <c r="E156" s="6">
        <v>0.45833333333333398</v>
      </c>
      <c r="F156">
        <v>0.25</v>
      </c>
    </row>
    <row r="157" spans="1:6" x14ac:dyDescent="0.25">
      <c r="A157" t="s">
        <v>45</v>
      </c>
      <c r="B157" t="s">
        <v>227</v>
      </c>
      <c r="C157" t="s">
        <v>224</v>
      </c>
      <c r="D157" s="6">
        <v>0.45833333333333298</v>
      </c>
      <c r="E157" s="6">
        <v>0.5</v>
      </c>
      <c r="F157">
        <v>0.25</v>
      </c>
    </row>
    <row r="158" spans="1:6" x14ac:dyDescent="0.25">
      <c r="A158" t="s">
        <v>45</v>
      </c>
      <c r="B158" t="s">
        <v>227</v>
      </c>
      <c r="C158" t="s">
        <v>224</v>
      </c>
      <c r="D158" s="6">
        <v>0.5</v>
      </c>
      <c r="E158" s="6">
        <v>0.54166666666666696</v>
      </c>
      <c r="F158">
        <v>0.25</v>
      </c>
    </row>
    <row r="159" spans="1:6" x14ac:dyDescent="0.25">
      <c r="A159" t="s">
        <v>45</v>
      </c>
      <c r="B159" t="s">
        <v>227</v>
      </c>
      <c r="C159" t="s">
        <v>224</v>
      </c>
      <c r="D159" s="6">
        <v>0.54166666666666696</v>
      </c>
      <c r="E159" s="6">
        <v>0.58333333333333404</v>
      </c>
      <c r="F159">
        <v>0.25</v>
      </c>
    </row>
    <row r="160" spans="1:6" x14ac:dyDescent="0.25">
      <c r="A160" t="s">
        <v>45</v>
      </c>
      <c r="B160" t="s">
        <v>227</v>
      </c>
      <c r="C160" t="s">
        <v>224</v>
      </c>
      <c r="D160" s="6">
        <v>0.58333333333333304</v>
      </c>
      <c r="E160" s="6">
        <v>0.625</v>
      </c>
      <c r="F160">
        <v>0.25</v>
      </c>
    </row>
    <row r="161" spans="1:6" x14ac:dyDescent="0.25">
      <c r="A161" t="s">
        <v>45</v>
      </c>
      <c r="B161" t="s">
        <v>227</v>
      </c>
      <c r="C161" t="s">
        <v>224</v>
      </c>
      <c r="D161" s="6">
        <v>0.625</v>
      </c>
      <c r="E161" s="6">
        <v>0.66666666666666696</v>
      </c>
      <c r="F161">
        <v>0.25</v>
      </c>
    </row>
    <row r="162" spans="1:6" x14ac:dyDescent="0.25">
      <c r="A162" t="s">
        <v>45</v>
      </c>
      <c r="B162" t="s">
        <v>227</v>
      </c>
      <c r="C162" t="s">
        <v>224</v>
      </c>
      <c r="D162" s="6">
        <v>0.66666666666666696</v>
      </c>
      <c r="E162" s="6">
        <v>0.70833333333333404</v>
      </c>
      <c r="F162">
        <v>0.25</v>
      </c>
    </row>
    <row r="163" spans="1:6" x14ac:dyDescent="0.25">
      <c r="A163" t="s">
        <v>45</v>
      </c>
      <c r="B163" t="s">
        <v>227</v>
      </c>
      <c r="C163" t="s">
        <v>224</v>
      </c>
      <c r="D163" s="6">
        <v>0.70833333333333304</v>
      </c>
      <c r="E163" s="6">
        <v>0.75</v>
      </c>
      <c r="F163">
        <v>0.25</v>
      </c>
    </row>
    <row r="164" spans="1:6" x14ac:dyDescent="0.25">
      <c r="A164" t="s">
        <v>45</v>
      </c>
      <c r="B164" t="s">
        <v>227</v>
      </c>
      <c r="C164" t="s">
        <v>224</v>
      </c>
      <c r="D164" s="6">
        <v>0.75</v>
      </c>
      <c r="E164" s="6">
        <v>0.79166666666666696</v>
      </c>
      <c r="F164">
        <v>0.25</v>
      </c>
    </row>
    <row r="165" spans="1:6" x14ac:dyDescent="0.25">
      <c r="A165" t="s">
        <v>45</v>
      </c>
      <c r="B165" t="s">
        <v>227</v>
      </c>
      <c r="C165" t="s">
        <v>224</v>
      </c>
      <c r="D165" s="6">
        <v>0.79166666666666696</v>
      </c>
      <c r="E165" s="6">
        <v>0.83333333333333404</v>
      </c>
      <c r="F165">
        <v>0.25</v>
      </c>
    </row>
    <row r="166" spans="1:6" x14ac:dyDescent="0.25">
      <c r="A166" t="s">
        <v>45</v>
      </c>
      <c r="B166" t="s">
        <v>227</v>
      </c>
      <c r="C166" t="s">
        <v>224</v>
      </c>
      <c r="D166" s="6">
        <v>0.83333333333333304</v>
      </c>
      <c r="E166" s="6">
        <v>0.875</v>
      </c>
      <c r="F166">
        <v>0.25</v>
      </c>
    </row>
    <row r="167" spans="1:6" x14ac:dyDescent="0.25">
      <c r="A167" t="s">
        <v>45</v>
      </c>
      <c r="B167" t="s">
        <v>227</v>
      </c>
      <c r="C167" t="s">
        <v>224</v>
      </c>
      <c r="D167" s="6">
        <v>0.875</v>
      </c>
      <c r="E167" s="6">
        <v>0.91666666666666696</v>
      </c>
      <c r="F167">
        <v>0.25</v>
      </c>
    </row>
    <row r="168" spans="1:6" x14ac:dyDescent="0.25">
      <c r="A168" t="s">
        <v>45</v>
      </c>
      <c r="B168" t="s">
        <v>227</v>
      </c>
      <c r="C168" t="s">
        <v>224</v>
      </c>
      <c r="D168" s="6">
        <v>0.91666666666666696</v>
      </c>
      <c r="E168" s="6">
        <v>0.95833333333333404</v>
      </c>
      <c r="F168">
        <v>0.25</v>
      </c>
    </row>
    <row r="169" spans="1:6" x14ac:dyDescent="0.25">
      <c r="A169" t="s">
        <v>45</v>
      </c>
      <c r="B169" t="s">
        <v>227</v>
      </c>
      <c r="C169" t="s">
        <v>224</v>
      </c>
      <c r="D169" s="6">
        <v>0.95833333333333304</v>
      </c>
      <c r="E169" s="6">
        <v>0</v>
      </c>
      <c r="F169">
        <v>0.25</v>
      </c>
    </row>
    <row r="170" spans="1:6" x14ac:dyDescent="0.25">
      <c r="A170" t="s">
        <v>45</v>
      </c>
      <c r="B170" t="s">
        <v>228</v>
      </c>
      <c r="C170" t="s">
        <v>224</v>
      </c>
      <c r="D170" s="6">
        <v>0</v>
      </c>
      <c r="E170" s="6">
        <v>4.1666666666666664E-2</v>
      </c>
      <c r="F170">
        <v>0</v>
      </c>
    </row>
    <row r="171" spans="1:6" x14ac:dyDescent="0.25">
      <c r="A171" t="s">
        <v>45</v>
      </c>
      <c r="B171" t="s">
        <v>228</v>
      </c>
      <c r="C171" t="s">
        <v>224</v>
      </c>
      <c r="D171" s="6">
        <v>4.1666666666666664E-2</v>
      </c>
      <c r="E171" s="6">
        <v>8.3333333333333329E-2</v>
      </c>
      <c r="F171">
        <v>0</v>
      </c>
    </row>
    <row r="172" spans="1:6" x14ac:dyDescent="0.25">
      <c r="A172" t="s">
        <v>45</v>
      </c>
      <c r="B172" t="s">
        <v>228</v>
      </c>
      <c r="C172" t="s">
        <v>224</v>
      </c>
      <c r="D172" s="6">
        <v>8.3333333333333301E-2</v>
      </c>
      <c r="E172" s="6">
        <v>0.125</v>
      </c>
      <c r="F172">
        <v>0</v>
      </c>
    </row>
    <row r="173" spans="1:6" x14ac:dyDescent="0.25">
      <c r="A173" t="s">
        <v>45</v>
      </c>
      <c r="B173" t="s">
        <v>228</v>
      </c>
      <c r="C173" t="s">
        <v>224</v>
      </c>
      <c r="D173" s="6">
        <v>0.125</v>
      </c>
      <c r="E173" s="6">
        <v>0.16666666666666699</v>
      </c>
      <c r="F173">
        <v>0</v>
      </c>
    </row>
    <row r="174" spans="1:6" x14ac:dyDescent="0.25">
      <c r="A174" t="s">
        <v>45</v>
      </c>
      <c r="B174" t="s">
        <v>228</v>
      </c>
      <c r="C174" t="s">
        <v>224</v>
      </c>
      <c r="D174" s="6">
        <v>0.16666666666666699</v>
      </c>
      <c r="E174" s="6">
        <v>0.20833333333333401</v>
      </c>
      <c r="F174">
        <v>0</v>
      </c>
    </row>
    <row r="175" spans="1:6" x14ac:dyDescent="0.25">
      <c r="A175" t="s">
        <v>45</v>
      </c>
      <c r="B175" t="s">
        <v>228</v>
      </c>
      <c r="C175" t="s">
        <v>224</v>
      </c>
      <c r="D175" s="6">
        <v>0.20833333333333301</v>
      </c>
      <c r="E175" s="6">
        <v>0.25</v>
      </c>
      <c r="F175">
        <v>0</v>
      </c>
    </row>
    <row r="176" spans="1:6" x14ac:dyDescent="0.25">
      <c r="A176" t="s">
        <v>45</v>
      </c>
      <c r="B176" t="s">
        <v>228</v>
      </c>
      <c r="C176" t="s">
        <v>224</v>
      </c>
      <c r="D176" s="6">
        <v>0.25</v>
      </c>
      <c r="E176" s="6">
        <v>0.29166666666666702</v>
      </c>
      <c r="F176">
        <v>0</v>
      </c>
    </row>
    <row r="177" spans="1:6" x14ac:dyDescent="0.25">
      <c r="A177" t="s">
        <v>45</v>
      </c>
      <c r="B177" t="s">
        <v>228</v>
      </c>
      <c r="C177" t="s">
        <v>224</v>
      </c>
      <c r="D177" s="6">
        <v>0.29166666666666702</v>
      </c>
      <c r="E177" s="6">
        <v>0.33333333333333398</v>
      </c>
      <c r="F177">
        <v>0</v>
      </c>
    </row>
    <row r="178" spans="1:6" x14ac:dyDescent="0.25">
      <c r="A178" t="s">
        <v>45</v>
      </c>
      <c r="B178" t="s">
        <v>228</v>
      </c>
      <c r="C178" t="s">
        <v>224</v>
      </c>
      <c r="D178" s="6">
        <v>0.33333333333333298</v>
      </c>
      <c r="E178" s="6">
        <v>0.375</v>
      </c>
      <c r="F178">
        <v>0</v>
      </c>
    </row>
    <row r="179" spans="1:6" x14ac:dyDescent="0.25">
      <c r="A179" t="s">
        <v>45</v>
      </c>
      <c r="B179" t="s">
        <v>228</v>
      </c>
      <c r="C179" t="s">
        <v>224</v>
      </c>
      <c r="D179" s="6">
        <v>0.375</v>
      </c>
      <c r="E179" s="6">
        <v>0.41666666666666702</v>
      </c>
      <c r="F179">
        <v>0</v>
      </c>
    </row>
    <row r="180" spans="1:6" x14ac:dyDescent="0.25">
      <c r="A180" t="s">
        <v>45</v>
      </c>
      <c r="B180" t="s">
        <v>228</v>
      </c>
      <c r="C180" t="s">
        <v>224</v>
      </c>
      <c r="D180" s="6">
        <v>0.41666666666666702</v>
      </c>
      <c r="E180" s="6">
        <v>0.45833333333333398</v>
      </c>
      <c r="F180">
        <v>0</v>
      </c>
    </row>
    <row r="181" spans="1:6" x14ac:dyDescent="0.25">
      <c r="A181" t="s">
        <v>45</v>
      </c>
      <c r="B181" t="s">
        <v>228</v>
      </c>
      <c r="C181" t="s">
        <v>224</v>
      </c>
      <c r="D181" s="6">
        <v>0.45833333333333298</v>
      </c>
      <c r="E181" s="6">
        <v>0.5</v>
      </c>
      <c r="F181">
        <v>0</v>
      </c>
    </row>
    <row r="182" spans="1:6" x14ac:dyDescent="0.25">
      <c r="A182" t="s">
        <v>45</v>
      </c>
      <c r="B182" t="s">
        <v>228</v>
      </c>
      <c r="C182" t="s">
        <v>224</v>
      </c>
      <c r="D182" s="6">
        <v>0.5</v>
      </c>
      <c r="E182" s="6">
        <v>0.54166666666666696</v>
      </c>
      <c r="F182">
        <v>0</v>
      </c>
    </row>
    <row r="183" spans="1:6" x14ac:dyDescent="0.25">
      <c r="A183" t="s">
        <v>45</v>
      </c>
      <c r="B183" t="s">
        <v>228</v>
      </c>
      <c r="C183" t="s">
        <v>224</v>
      </c>
      <c r="D183" s="6">
        <v>0.54166666666666696</v>
      </c>
      <c r="E183" s="6">
        <v>0.58333333333333404</v>
      </c>
      <c r="F183">
        <v>0</v>
      </c>
    </row>
    <row r="184" spans="1:6" x14ac:dyDescent="0.25">
      <c r="A184" t="s">
        <v>45</v>
      </c>
      <c r="B184" t="s">
        <v>228</v>
      </c>
      <c r="C184" t="s">
        <v>224</v>
      </c>
      <c r="D184" s="6">
        <v>0.58333333333333304</v>
      </c>
      <c r="E184" s="6">
        <v>0.625</v>
      </c>
      <c r="F184">
        <v>0</v>
      </c>
    </row>
    <row r="185" spans="1:6" x14ac:dyDescent="0.25">
      <c r="A185" t="s">
        <v>45</v>
      </c>
      <c r="B185" t="s">
        <v>228</v>
      </c>
      <c r="C185" t="s">
        <v>224</v>
      </c>
      <c r="D185" s="6">
        <v>0.625</v>
      </c>
      <c r="E185" s="6">
        <v>0.66666666666666696</v>
      </c>
      <c r="F185">
        <v>0</v>
      </c>
    </row>
    <row r="186" spans="1:6" x14ac:dyDescent="0.25">
      <c r="A186" t="s">
        <v>45</v>
      </c>
      <c r="B186" t="s">
        <v>228</v>
      </c>
      <c r="C186" t="s">
        <v>224</v>
      </c>
      <c r="D186" s="6">
        <v>0.66666666666666696</v>
      </c>
      <c r="E186" s="6">
        <v>0.70833333333333404</v>
      </c>
      <c r="F186">
        <v>0</v>
      </c>
    </row>
    <row r="187" spans="1:6" x14ac:dyDescent="0.25">
      <c r="A187" t="s">
        <v>45</v>
      </c>
      <c r="B187" t="s">
        <v>228</v>
      </c>
      <c r="C187" t="s">
        <v>224</v>
      </c>
      <c r="D187" s="6">
        <v>0.70833333333333304</v>
      </c>
      <c r="E187" s="6">
        <v>0.75</v>
      </c>
      <c r="F187">
        <v>0</v>
      </c>
    </row>
    <row r="188" spans="1:6" x14ac:dyDescent="0.25">
      <c r="A188" t="s">
        <v>45</v>
      </c>
      <c r="B188" t="s">
        <v>228</v>
      </c>
      <c r="C188" t="s">
        <v>224</v>
      </c>
      <c r="D188" s="6">
        <v>0.75</v>
      </c>
      <c r="E188" s="6">
        <v>0.79166666666666696</v>
      </c>
      <c r="F188">
        <v>0</v>
      </c>
    </row>
    <row r="189" spans="1:6" x14ac:dyDescent="0.25">
      <c r="A189" t="s">
        <v>45</v>
      </c>
      <c r="B189" t="s">
        <v>228</v>
      </c>
      <c r="C189" t="s">
        <v>224</v>
      </c>
      <c r="D189" s="6">
        <v>0.79166666666666696</v>
      </c>
      <c r="E189" s="6">
        <v>0.83333333333333404</v>
      </c>
      <c r="F189">
        <v>0</v>
      </c>
    </row>
    <row r="190" spans="1:6" x14ac:dyDescent="0.25">
      <c r="A190" t="s">
        <v>45</v>
      </c>
      <c r="B190" t="s">
        <v>228</v>
      </c>
      <c r="C190" t="s">
        <v>224</v>
      </c>
      <c r="D190" s="6">
        <v>0.83333333333333304</v>
      </c>
      <c r="E190" s="6">
        <v>0.875</v>
      </c>
      <c r="F190">
        <v>0</v>
      </c>
    </row>
    <row r="191" spans="1:6" x14ac:dyDescent="0.25">
      <c r="A191" t="s">
        <v>45</v>
      </c>
      <c r="B191" t="s">
        <v>228</v>
      </c>
      <c r="C191" t="s">
        <v>224</v>
      </c>
      <c r="D191" s="6">
        <v>0.875</v>
      </c>
      <c r="E191" s="6">
        <v>0.91666666666666696</v>
      </c>
      <c r="F191">
        <v>0</v>
      </c>
    </row>
    <row r="192" spans="1:6" x14ac:dyDescent="0.25">
      <c r="A192" t="s">
        <v>45</v>
      </c>
      <c r="B192" t="s">
        <v>228</v>
      </c>
      <c r="C192" t="s">
        <v>224</v>
      </c>
      <c r="D192" s="6">
        <v>0.91666666666666696</v>
      </c>
      <c r="E192" s="6">
        <v>0.95833333333333404</v>
      </c>
      <c r="F192">
        <v>0</v>
      </c>
    </row>
    <row r="193" spans="1:6" x14ac:dyDescent="0.25">
      <c r="A193" t="s">
        <v>45</v>
      </c>
      <c r="B193" t="s">
        <v>228</v>
      </c>
      <c r="C193" t="s">
        <v>224</v>
      </c>
      <c r="D193" s="6">
        <v>0.95833333333333304</v>
      </c>
      <c r="E193" s="6">
        <v>0</v>
      </c>
      <c r="F193">
        <v>0</v>
      </c>
    </row>
    <row r="194" spans="1:6" x14ac:dyDescent="0.25">
      <c r="A194" t="s">
        <v>45</v>
      </c>
      <c r="B194" t="s">
        <v>242</v>
      </c>
      <c r="C194" t="s">
        <v>41</v>
      </c>
      <c r="D194" s="6">
        <v>0</v>
      </c>
      <c r="E194" s="6">
        <v>4.1666666666666664E-2</v>
      </c>
      <c r="F194">
        <v>1</v>
      </c>
    </row>
    <row r="195" spans="1:6" x14ac:dyDescent="0.25">
      <c r="A195" t="s">
        <v>45</v>
      </c>
      <c r="B195" t="s">
        <v>242</v>
      </c>
      <c r="C195" t="s">
        <v>41</v>
      </c>
      <c r="D195" s="6">
        <v>4.1666666666666664E-2</v>
      </c>
      <c r="E195" s="6">
        <v>8.3333333333333329E-2</v>
      </c>
      <c r="F195">
        <v>1</v>
      </c>
    </row>
    <row r="196" spans="1:6" x14ac:dyDescent="0.25">
      <c r="A196" t="s">
        <v>45</v>
      </c>
      <c r="B196" t="s">
        <v>242</v>
      </c>
      <c r="C196" t="s">
        <v>41</v>
      </c>
      <c r="D196" s="6">
        <v>8.3333333333333301E-2</v>
      </c>
      <c r="E196" s="6">
        <v>0.125</v>
      </c>
      <c r="F196">
        <v>1</v>
      </c>
    </row>
    <row r="197" spans="1:6" x14ac:dyDescent="0.25">
      <c r="A197" t="s">
        <v>45</v>
      </c>
      <c r="B197" t="s">
        <v>242</v>
      </c>
      <c r="C197" t="s">
        <v>41</v>
      </c>
      <c r="D197" s="6">
        <v>0.125</v>
      </c>
      <c r="E197" s="6">
        <v>0.16666666666666699</v>
      </c>
      <c r="F197">
        <v>1</v>
      </c>
    </row>
    <row r="198" spans="1:6" x14ac:dyDescent="0.25">
      <c r="A198" t="s">
        <v>45</v>
      </c>
      <c r="B198" t="s">
        <v>242</v>
      </c>
      <c r="C198" t="s">
        <v>41</v>
      </c>
      <c r="D198" s="6">
        <v>0.16666666666666699</v>
      </c>
      <c r="E198" s="6">
        <v>0.20833333333333401</v>
      </c>
      <c r="F198">
        <v>1</v>
      </c>
    </row>
    <row r="199" spans="1:6" x14ac:dyDescent="0.25">
      <c r="A199" t="s">
        <v>45</v>
      </c>
      <c r="B199" t="s">
        <v>242</v>
      </c>
      <c r="C199" t="s">
        <v>41</v>
      </c>
      <c r="D199" s="6">
        <v>0.20833333333333301</v>
      </c>
      <c r="E199" s="6">
        <v>0.25</v>
      </c>
      <c r="F199">
        <v>1</v>
      </c>
    </row>
    <row r="200" spans="1:6" x14ac:dyDescent="0.25">
      <c r="A200" t="s">
        <v>45</v>
      </c>
      <c r="B200" t="s">
        <v>242</v>
      </c>
      <c r="C200" t="s">
        <v>41</v>
      </c>
      <c r="D200" s="6">
        <v>0.25</v>
      </c>
      <c r="E200" s="6">
        <v>0.29166666666666702</v>
      </c>
      <c r="F200">
        <v>1</v>
      </c>
    </row>
    <row r="201" spans="1:6" x14ac:dyDescent="0.25">
      <c r="A201" t="s">
        <v>45</v>
      </c>
      <c r="B201" t="s">
        <v>242</v>
      </c>
      <c r="C201" t="s">
        <v>41</v>
      </c>
      <c r="D201" s="6">
        <v>0.29166666666666702</v>
      </c>
      <c r="E201" s="6">
        <v>0.33333333333333398</v>
      </c>
      <c r="F201">
        <v>0</v>
      </c>
    </row>
    <row r="202" spans="1:6" x14ac:dyDescent="0.25">
      <c r="A202" t="s">
        <v>45</v>
      </c>
      <c r="B202" t="s">
        <v>242</v>
      </c>
      <c r="C202" t="s">
        <v>41</v>
      </c>
      <c r="D202" s="6">
        <v>0.33333333333333298</v>
      </c>
      <c r="E202" s="6">
        <v>0.375</v>
      </c>
      <c r="F202">
        <v>0</v>
      </c>
    </row>
    <row r="203" spans="1:6" x14ac:dyDescent="0.25">
      <c r="A203" t="s">
        <v>45</v>
      </c>
      <c r="B203" t="s">
        <v>242</v>
      </c>
      <c r="C203" t="s">
        <v>41</v>
      </c>
      <c r="D203" s="6">
        <v>0.375</v>
      </c>
      <c r="E203" s="6">
        <v>0.41666666666666702</v>
      </c>
      <c r="F203">
        <v>0</v>
      </c>
    </row>
    <row r="204" spans="1:6" x14ac:dyDescent="0.25">
      <c r="A204" t="s">
        <v>45</v>
      </c>
      <c r="B204" t="s">
        <v>242</v>
      </c>
      <c r="C204" t="s">
        <v>41</v>
      </c>
      <c r="D204" s="6">
        <v>0.41666666666666702</v>
      </c>
      <c r="E204" s="6">
        <v>0.45833333333333398</v>
      </c>
      <c r="F204">
        <v>0</v>
      </c>
    </row>
    <row r="205" spans="1:6" x14ac:dyDescent="0.25">
      <c r="A205" t="s">
        <v>45</v>
      </c>
      <c r="B205" t="s">
        <v>242</v>
      </c>
      <c r="C205" t="s">
        <v>41</v>
      </c>
      <c r="D205" s="6">
        <v>0.45833333333333298</v>
      </c>
      <c r="E205" s="6">
        <v>0.5</v>
      </c>
      <c r="F205">
        <v>0</v>
      </c>
    </row>
    <row r="206" spans="1:6" x14ac:dyDescent="0.25">
      <c r="A206" t="s">
        <v>45</v>
      </c>
      <c r="B206" t="s">
        <v>242</v>
      </c>
      <c r="C206" t="s">
        <v>41</v>
      </c>
      <c r="D206" s="6">
        <v>0.5</v>
      </c>
      <c r="E206" s="6">
        <v>0.54166666666666696</v>
      </c>
      <c r="F206">
        <v>0</v>
      </c>
    </row>
    <row r="207" spans="1:6" x14ac:dyDescent="0.25">
      <c r="A207" t="s">
        <v>45</v>
      </c>
      <c r="B207" t="s">
        <v>242</v>
      </c>
      <c r="C207" t="s">
        <v>41</v>
      </c>
      <c r="D207" s="6">
        <v>0.54166666666666696</v>
      </c>
      <c r="E207" s="6">
        <v>0.58333333333333404</v>
      </c>
      <c r="F207">
        <v>0</v>
      </c>
    </row>
    <row r="208" spans="1:6" x14ac:dyDescent="0.25">
      <c r="A208" t="s">
        <v>45</v>
      </c>
      <c r="B208" t="s">
        <v>242</v>
      </c>
      <c r="C208" t="s">
        <v>41</v>
      </c>
      <c r="D208" s="6">
        <v>0.58333333333333304</v>
      </c>
      <c r="E208" s="6">
        <v>0.625</v>
      </c>
      <c r="F208">
        <v>0</v>
      </c>
    </row>
    <row r="209" spans="1:6" x14ac:dyDescent="0.25">
      <c r="A209" t="s">
        <v>45</v>
      </c>
      <c r="B209" t="s">
        <v>242</v>
      </c>
      <c r="C209" t="s">
        <v>41</v>
      </c>
      <c r="D209" s="6">
        <v>0.625</v>
      </c>
      <c r="E209" s="6">
        <v>0.66666666666666696</v>
      </c>
      <c r="F209">
        <v>0</v>
      </c>
    </row>
    <row r="210" spans="1:6" x14ac:dyDescent="0.25">
      <c r="A210" t="s">
        <v>45</v>
      </c>
      <c r="B210" t="s">
        <v>242</v>
      </c>
      <c r="C210" t="s">
        <v>41</v>
      </c>
      <c r="D210" s="6">
        <v>0.66666666666666696</v>
      </c>
      <c r="E210" s="6">
        <v>0.70833333333333404</v>
      </c>
      <c r="F210">
        <v>0</v>
      </c>
    </row>
    <row r="211" spans="1:6" x14ac:dyDescent="0.25">
      <c r="A211" t="s">
        <v>45</v>
      </c>
      <c r="B211" t="s">
        <v>242</v>
      </c>
      <c r="C211" t="s">
        <v>41</v>
      </c>
      <c r="D211" s="6">
        <v>0.70833333333333304</v>
      </c>
      <c r="E211" s="6">
        <v>0.75</v>
      </c>
      <c r="F211">
        <v>0</v>
      </c>
    </row>
    <row r="212" spans="1:6" x14ac:dyDescent="0.25">
      <c r="A212" t="s">
        <v>45</v>
      </c>
      <c r="B212" t="s">
        <v>242</v>
      </c>
      <c r="C212" t="s">
        <v>41</v>
      </c>
      <c r="D212" s="6">
        <v>0.75</v>
      </c>
      <c r="E212" s="6">
        <v>0.79166666666666696</v>
      </c>
      <c r="F212">
        <v>1</v>
      </c>
    </row>
    <row r="213" spans="1:6" x14ac:dyDescent="0.25">
      <c r="A213" t="s">
        <v>45</v>
      </c>
      <c r="B213" t="s">
        <v>242</v>
      </c>
      <c r="C213" t="s">
        <v>41</v>
      </c>
      <c r="D213" s="6">
        <v>0.79166666666666696</v>
      </c>
      <c r="E213" s="6">
        <v>0.83333333333333404</v>
      </c>
      <c r="F213">
        <v>1</v>
      </c>
    </row>
    <row r="214" spans="1:6" x14ac:dyDescent="0.25">
      <c r="A214" t="s">
        <v>45</v>
      </c>
      <c r="B214" t="s">
        <v>242</v>
      </c>
      <c r="C214" t="s">
        <v>41</v>
      </c>
      <c r="D214" s="6">
        <v>0.83333333333333304</v>
      </c>
      <c r="E214" s="6">
        <v>0.875</v>
      </c>
      <c r="F214">
        <v>1</v>
      </c>
    </row>
    <row r="215" spans="1:6" x14ac:dyDescent="0.25">
      <c r="A215" t="s">
        <v>45</v>
      </c>
      <c r="B215" t="s">
        <v>242</v>
      </c>
      <c r="C215" t="s">
        <v>41</v>
      </c>
      <c r="D215" s="6">
        <v>0.875</v>
      </c>
      <c r="E215" s="6">
        <v>0.91666666666666696</v>
      </c>
      <c r="F215">
        <v>1</v>
      </c>
    </row>
    <row r="216" spans="1:6" x14ac:dyDescent="0.25">
      <c r="A216" t="s">
        <v>45</v>
      </c>
      <c r="B216" t="s">
        <v>242</v>
      </c>
      <c r="C216" t="s">
        <v>41</v>
      </c>
      <c r="D216" s="6">
        <v>0.91666666666666696</v>
      </c>
      <c r="E216" s="6">
        <v>0.95833333333333404</v>
      </c>
      <c r="F216">
        <v>1</v>
      </c>
    </row>
    <row r="217" spans="1:6" x14ac:dyDescent="0.25">
      <c r="A217" t="s">
        <v>45</v>
      </c>
      <c r="B217" t="s">
        <v>242</v>
      </c>
      <c r="C217" t="s">
        <v>41</v>
      </c>
      <c r="D217" s="6">
        <v>0.95833333333333304</v>
      </c>
      <c r="E217" s="6">
        <v>0</v>
      </c>
      <c r="F217">
        <v>1</v>
      </c>
    </row>
    <row r="218" spans="1:6" x14ac:dyDescent="0.25">
      <c r="A218" t="s">
        <v>45</v>
      </c>
      <c r="B218" t="s">
        <v>242</v>
      </c>
      <c r="C218" t="s">
        <v>224</v>
      </c>
      <c r="D218" s="6">
        <v>0</v>
      </c>
      <c r="E218" s="6">
        <v>4.1666666666666664E-2</v>
      </c>
      <c r="F218">
        <v>1</v>
      </c>
    </row>
    <row r="219" spans="1:6" x14ac:dyDescent="0.25">
      <c r="A219" t="s">
        <v>45</v>
      </c>
      <c r="B219" t="s">
        <v>242</v>
      </c>
      <c r="C219" t="s">
        <v>224</v>
      </c>
      <c r="D219" s="6">
        <v>4.1666666666666664E-2</v>
      </c>
      <c r="E219" s="6">
        <v>8.3333333333333329E-2</v>
      </c>
      <c r="F219">
        <v>1</v>
      </c>
    </row>
    <row r="220" spans="1:6" x14ac:dyDescent="0.25">
      <c r="A220" t="s">
        <v>45</v>
      </c>
      <c r="B220" t="s">
        <v>242</v>
      </c>
      <c r="C220" t="s">
        <v>224</v>
      </c>
      <c r="D220" s="6">
        <v>8.3333333333333301E-2</v>
      </c>
      <c r="E220" s="6">
        <v>0.125</v>
      </c>
      <c r="F220">
        <v>1</v>
      </c>
    </row>
    <row r="221" spans="1:6" x14ac:dyDescent="0.25">
      <c r="A221" t="s">
        <v>45</v>
      </c>
      <c r="B221" t="s">
        <v>242</v>
      </c>
      <c r="C221" t="s">
        <v>224</v>
      </c>
      <c r="D221" s="6">
        <v>0.125</v>
      </c>
      <c r="E221" s="6">
        <v>0.16666666666666699</v>
      </c>
      <c r="F221">
        <v>1</v>
      </c>
    </row>
    <row r="222" spans="1:6" x14ac:dyDescent="0.25">
      <c r="A222" t="s">
        <v>45</v>
      </c>
      <c r="B222" t="s">
        <v>242</v>
      </c>
      <c r="C222" t="s">
        <v>224</v>
      </c>
      <c r="D222" s="6">
        <v>0.16666666666666699</v>
      </c>
      <c r="E222" s="6">
        <v>0.20833333333333401</v>
      </c>
      <c r="F222">
        <v>1</v>
      </c>
    </row>
    <row r="223" spans="1:6" x14ac:dyDescent="0.25">
      <c r="A223" t="s">
        <v>45</v>
      </c>
      <c r="B223" t="s">
        <v>242</v>
      </c>
      <c r="C223" t="s">
        <v>224</v>
      </c>
      <c r="D223" s="6">
        <v>0.20833333333333301</v>
      </c>
      <c r="E223" s="6">
        <v>0.25</v>
      </c>
      <c r="F223">
        <v>1</v>
      </c>
    </row>
    <row r="224" spans="1:6" x14ac:dyDescent="0.25">
      <c r="A224" t="s">
        <v>45</v>
      </c>
      <c r="B224" t="s">
        <v>242</v>
      </c>
      <c r="C224" t="s">
        <v>224</v>
      </c>
      <c r="D224" s="6">
        <v>0.25</v>
      </c>
      <c r="E224" s="6">
        <v>0.29166666666666702</v>
      </c>
      <c r="F224">
        <v>1</v>
      </c>
    </row>
    <row r="225" spans="1:6" x14ac:dyDescent="0.25">
      <c r="A225" t="s">
        <v>45</v>
      </c>
      <c r="B225" t="s">
        <v>242</v>
      </c>
      <c r="C225" t="s">
        <v>224</v>
      </c>
      <c r="D225" s="6">
        <v>0.29166666666666702</v>
      </c>
      <c r="E225" s="6">
        <v>0.33333333333333398</v>
      </c>
      <c r="F225">
        <v>1</v>
      </c>
    </row>
    <row r="226" spans="1:6" x14ac:dyDescent="0.25">
      <c r="A226" t="s">
        <v>45</v>
      </c>
      <c r="B226" t="s">
        <v>242</v>
      </c>
      <c r="C226" t="s">
        <v>224</v>
      </c>
      <c r="D226" s="6">
        <v>0.33333333333333298</v>
      </c>
      <c r="E226" s="6">
        <v>0.375</v>
      </c>
      <c r="F226">
        <v>1</v>
      </c>
    </row>
    <row r="227" spans="1:6" x14ac:dyDescent="0.25">
      <c r="A227" t="s">
        <v>45</v>
      </c>
      <c r="B227" t="s">
        <v>242</v>
      </c>
      <c r="C227" t="s">
        <v>224</v>
      </c>
      <c r="D227" s="6">
        <v>0.375</v>
      </c>
      <c r="E227" s="6">
        <v>0.41666666666666702</v>
      </c>
      <c r="F227">
        <v>1</v>
      </c>
    </row>
    <row r="228" spans="1:6" x14ac:dyDescent="0.25">
      <c r="A228" t="s">
        <v>45</v>
      </c>
      <c r="B228" t="s">
        <v>242</v>
      </c>
      <c r="C228" t="s">
        <v>224</v>
      </c>
      <c r="D228" s="6">
        <v>0.41666666666666702</v>
      </c>
      <c r="E228" s="6">
        <v>0.45833333333333398</v>
      </c>
      <c r="F228">
        <v>1</v>
      </c>
    </row>
    <row r="229" spans="1:6" x14ac:dyDescent="0.25">
      <c r="A229" t="s">
        <v>45</v>
      </c>
      <c r="B229" t="s">
        <v>242</v>
      </c>
      <c r="C229" t="s">
        <v>224</v>
      </c>
      <c r="D229" s="6">
        <v>0.45833333333333298</v>
      </c>
      <c r="E229" s="6">
        <v>0.5</v>
      </c>
      <c r="F229">
        <v>1</v>
      </c>
    </row>
    <row r="230" spans="1:6" x14ac:dyDescent="0.25">
      <c r="A230" t="s">
        <v>45</v>
      </c>
      <c r="B230" t="s">
        <v>242</v>
      </c>
      <c r="C230" t="s">
        <v>224</v>
      </c>
      <c r="D230" s="6">
        <v>0.5</v>
      </c>
      <c r="E230" s="6">
        <v>0.54166666666666696</v>
      </c>
      <c r="F230">
        <v>1</v>
      </c>
    </row>
    <row r="231" spans="1:6" x14ac:dyDescent="0.25">
      <c r="A231" t="s">
        <v>45</v>
      </c>
      <c r="B231" t="s">
        <v>242</v>
      </c>
      <c r="C231" t="s">
        <v>224</v>
      </c>
      <c r="D231" s="6">
        <v>0.54166666666666696</v>
      </c>
      <c r="E231" s="6">
        <v>0.58333333333333404</v>
      </c>
      <c r="F231">
        <v>1</v>
      </c>
    </row>
    <row r="232" spans="1:6" x14ac:dyDescent="0.25">
      <c r="A232" t="s">
        <v>45</v>
      </c>
      <c r="B232" t="s">
        <v>242</v>
      </c>
      <c r="C232" t="s">
        <v>224</v>
      </c>
      <c r="D232" s="6">
        <v>0.58333333333333304</v>
      </c>
      <c r="E232" s="6">
        <v>0.625</v>
      </c>
      <c r="F232">
        <v>1</v>
      </c>
    </row>
    <row r="233" spans="1:6" x14ac:dyDescent="0.25">
      <c r="A233" t="s">
        <v>45</v>
      </c>
      <c r="B233" t="s">
        <v>242</v>
      </c>
      <c r="C233" t="s">
        <v>224</v>
      </c>
      <c r="D233" s="6">
        <v>0.625</v>
      </c>
      <c r="E233" s="6">
        <v>0.66666666666666696</v>
      </c>
      <c r="F233">
        <v>1</v>
      </c>
    </row>
    <row r="234" spans="1:6" x14ac:dyDescent="0.25">
      <c r="A234" t="s">
        <v>45</v>
      </c>
      <c r="B234" t="s">
        <v>242</v>
      </c>
      <c r="C234" t="s">
        <v>224</v>
      </c>
      <c r="D234" s="6">
        <v>0.66666666666666696</v>
      </c>
      <c r="E234" s="6">
        <v>0.70833333333333404</v>
      </c>
      <c r="F234">
        <v>1</v>
      </c>
    </row>
    <row r="235" spans="1:6" x14ac:dyDescent="0.25">
      <c r="A235" t="s">
        <v>45</v>
      </c>
      <c r="B235" t="s">
        <v>242</v>
      </c>
      <c r="C235" t="s">
        <v>224</v>
      </c>
      <c r="D235" s="6">
        <v>0.70833333333333304</v>
      </c>
      <c r="E235" s="6">
        <v>0.75</v>
      </c>
      <c r="F235">
        <v>1</v>
      </c>
    </row>
    <row r="236" spans="1:6" x14ac:dyDescent="0.25">
      <c r="A236" t="s">
        <v>45</v>
      </c>
      <c r="B236" t="s">
        <v>242</v>
      </c>
      <c r="C236" t="s">
        <v>224</v>
      </c>
      <c r="D236" s="6">
        <v>0.75</v>
      </c>
      <c r="E236" s="6">
        <v>0.79166666666666696</v>
      </c>
      <c r="F236">
        <v>1</v>
      </c>
    </row>
    <row r="237" spans="1:6" x14ac:dyDescent="0.25">
      <c r="A237" t="s">
        <v>45</v>
      </c>
      <c r="B237" t="s">
        <v>242</v>
      </c>
      <c r="C237" t="s">
        <v>224</v>
      </c>
      <c r="D237" s="6">
        <v>0.79166666666666696</v>
      </c>
      <c r="E237" s="6">
        <v>0.83333333333333404</v>
      </c>
      <c r="F237">
        <v>1</v>
      </c>
    </row>
    <row r="238" spans="1:6" x14ac:dyDescent="0.25">
      <c r="A238" t="s">
        <v>45</v>
      </c>
      <c r="B238" t="s">
        <v>242</v>
      </c>
      <c r="C238" t="s">
        <v>224</v>
      </c>
      <c r="D238" s="6">
        <v>0.83333333333333304</v>
      </c>
      <c r="E238" s="6">
        <v>0.875</v>
      </c>
      <c r="F238">
        <v>1</v>
      </c>
    </row>
    <row r="239" spans="1:6" x14ac:dyDescent="0.25">
      <c r="A239" t="s">
        <v>45</v>
      </c>
      <c r="B239" t="s">
        <v>242</v>
      </c>
      <c r="C239" t="s">
        <v>224</v>
      </c>
      <c r="D239" s="6">
        <v>0.875</v>
      </c>
      <c r="E239" s="6">
        <v>0.91666666666666696</v>
      </c>
      <c r="F239">
        <v>1</v>
      </c>
    </row>
    <row r="240" spans="1:6" x14ac:dyDescent="0.25">
      <c r="A240" t="s">
        <v>45</v>
      </c>
      <c r="B240" t="s">
        <v>242</v>
      </c>
      <c r="C240" t="s">
        <v>224</v>
      </c>
      <c r="D240" s="6">
        <v>0.91666666666666696</v>
      </c>
      <c r="E240" s="6">
        <v>0.95833333333333404</v>
      </c>
      <c r="F240">
        <v>1</v>
      </c>
    </row>
    <row r="241" spans="1:6" x14ac:dyDescent="0.25">
      <c r="A241" t="s">
        <v>45</v>
      </c>
      <c r="B241" t="s">
        <v>242</v>
      </c>
      <c r="C241" t="s">
        <v>224</v>
      </c>
      <c r="D241" s="6">
        <v>0.95833333333333304</v>
      </c>
      <c r="E241" s="6">
        <v>0</v>
      </c>
      <c r="F241">
        <v>1</v>
      </c>
    </row>
  </sheetData>
  <pageMargins left="0.7" right="0.7" top="0.75" bottom="0.75" header="0.3" footer="0.3"/>
  <pageSetup paperSize="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B8A74-E5C8-44DC-8C0A-0300EC485E49}">
  <dimension ref="A1:G3"/>
  <sheetViews>
    <sheetView workbookViewId="0">
      <pane ySplit="1" topLeftCell="A2" activePane="bottomLeft" state="frozen"/>
      <selection pane="bottomLeft" activeCell="G3" sqref="G3"/>
    </sheetView>
  </sheetViews>
  <sheetFormatPr defaultRowHeight="15" x14ac:dyDescent="0.25"/>
  <cols>
    <col min="1" max="1" width="26.5703125" customWidth="1"/>
    <col min="2" max="3" width="30" bestFit="1" customWidth="1"/>
    <col min="4" max="4" width="25.85546875" customWidth="1"/>
    <col min="5" max="5" width="29.5703125" customWidth="1"/>
    <col min="6" max="6" width="37.7109375" customWidth="1"/>
    <col min="7" max="7" width="34.7109375" customWidth="1"/>
  </cols>
  <sheetData>
    <row r="1" spans="1:7" x14ac:dyDescent="0.25">
      <c r="A1" t="s">
        <v>190</v>
      </c>
      <c r="B1" t="s">
        <v>212</v>
      </c>
      <c r="C1" t="s">
        <v>213</v>
      </c>
      <c r="D1" t="s">
        <v>214</v>
      </c>
      <c r="E1" t="s">
        <v>215</v>
      </c>
      <c r="F1" t="s">
        <v>230</v>
      </c>
      <c r="G1" t="s">
        <v>194</v>
      </c>
    </row>
    <row r="2" spans="1:7" x14ac:dyDescent="0.25">
      <c r="A2" t="s">
        <v>203</v>
      </c>
      <c r="B2" t="s">
        <v>229</v>
      </c>
      <c r="C2" t="s">
        <v>225</v>
      </c>
      <c r="E2" t="s">
        <v>233</v>
      </c>
      <c r="F2" t="s">
        <v>235</v>
      </c>
      <c r="G2" t="s">
        <v>243</v>
      </c>
    </row>
    <row r="3" spans="1:7" x14ac:dyDescent="0.25">
      <c r="A3" t="s">
        <v>234</v>
      </c>
      <c r="B3" t="s">
        <v>229</v>
      </c>
      <c r="C3" t="s">
        <v>225</v>
      </c>
      <c r="E3" t="s">
        <v>233</v>
      </c>
      <c r="F3" t="s">
        <v>235</v>
      </c>
      <c r="G3" t="s">
        <v>243</v>
      </c>
    </row>
  </sheetData>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5872B-2E3D-4CCB-86A5-0A992B3FCE3D}">
  <dimension ref="A1"/>
  <sheetViews>
    <sheetView workbookViewId="0"/>
  </sheetViews>
  <sheetFormatPr defaultRowHeight="15" x14ac:dyDescent="0.25"/>
  <sheetData/>
  <pageMargins left="0.7" right="0.7" top="0.75" bottom="0.75" header="0.3" footer="0.3"/>
  <pageSetup paperSize="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7211-C02F-4227-B4A0-C280E8A3AF96}">
  <dimension ref="A1:H42"/>
  <sheetViews>
    <sheetView topLeftCell="A13" workbookViewId="0">
      <selection activeCell="A37" sqref="A37"/>
    </sheetView>
  </sheetViews>
  <sheetFormatPr defaultRowHeight="15" x14ac:dyDescent="0.25"/>
  <cols>
    <col min="1" max="1" width="103.140625" bestFit="1" customWidth="1"/>
    <col min="2" max="2" width="18" customWidth="1"/>
    <col min="3" max="3" width="45.28515625" customWidth="1"/>
    <col min="4" max="5" width="28.28515625" customWidth="1"/>
    <col min="6" max="7" width="13.85546875" customWidth="1"/>
  </cols>
  <sheetData>
    <row r="1" spans="1:8" x14ac:dyDescent="0.25">
      <c r="A1" t="s">
        <v>94</v>
      </c>
      <c r="B1" t="s">
        <v>95</v>
      </c>
      <c r="C1" t="s">
        <v>209</v>
      </c>
      <c r="D1" t="s">
        <v>158</v>
      </c>
      <c r="E1" t="s">
        <v>163</v>
      </c>
      <c r="F1" t="s">
        <v>159</v>
      </c>
      <c r="G1" t="s">
        <v>164</v>
      </c>
      <c r="H1" t="s">
        <v>223</v>
      </c>
    </row>
    <row r="2" spans="1:8" x14ac:dyDescent="0.25">
      <c r="A2" t="s">
        <v>96</v>
      </c>
      <c r="B2">
        <v>8</v>
      </c>
      <c r="C2" t="str">
        <f t="shared" ref="C2:C41" si="0">LEFT(A2,10)&amp;": "&amp;LEFT(D2,10)&amp;"  "&amp; ROUND(H2,1) &amp; "W/m2"</f>
        <v>Auditorium: None  =1  8W/m2</v>
      </c>
      <c r="D2" t="s">
        <v>168</v>
      </c>
      <c r="E2">
        <f>IFERROR(INDEX('NCC IPD adj'!C:C,MATCH(lights!D2,'NCC IPD adj'!D:D,0)),1)</f>
        <v>1</v>
      </c>
      <c r="F2" t="s">
        <v>168</v>
      </c>
      <c r="G2">
        <f>IFERROR(INDEX('NCC IPD adj'!$C:$C,MATCH(lights!F2,'NCC IPD adj'!$D:$D,0)),1)</f>
        <v>1</v>
      </c>
      <c r="H2" s="9">
        <f>B2/E2</f>
        <v>8</v>
      </c>
    </row>
    <row r="3" spans="1:8" x14ac:dyDescent="0.25">
      <c r="A3" t="s">
        <v>97</v>
      </c>
      <c r="B3">
        <v>5</v>
      </c>
      <c r="C3" t="str">
        <f t="shared" si="0"/>
        <v>Board room: None  =1  5W/m2</v>
      </c>
      <c r="D3" t="s">
        <v>168</v>
      </c>
      <c r="E3">
        <f>IFERROR(INDEX('NCC IPD adj'!C:C,MATCH(lights!D3,'NCC IPD adj'!D:D,0)),1)</f>
        <v>1</v>
      </c>
      <c r="F3" t="s">
        <v>168</v>
      </c>
      <c r="G3">
        <f>IFERROR(INDEX('NCC IPD adj'!$C:$C,MATCH(lights!F3,'NCC IPD adj'!$D:$D,0)),1)</f>
        <v>1</v>
      </c>
      <c r="H3" s="9">
        <f t="shared" ref="H3:H39" si="1">B3/E3</f>
        <v>5</v>
      </c>
    </row>
    <row r="4" spans="1:8" x14ac:dyDescent="0.25">
      <c r="A4" t="s">
        <v>98</v>
      </c>
      <c r="B4">
        <v>2</v>
      </c>
      <c r="C4" t="str">
        <f t="shared" si="0"/>
        <v>Carpark - : Two stage   2.9W/m2</v>
      </c>
      <c r="D4" t="s">
        <v>160</v>
      </c>
      <c r="E4">
        <f>IFERROR(INDEX('NCC IPD adj'!C:C,MATCH(lights!D4,'NCC IPD adj'!D:D,0)),1)</f>
        <v>0.7</v>
      </c>
      <c r="F4" t="s">
        <v>168</v>
      </c>
      <c r="G4">
        <f>IFERROR(INDEX('NCC IPD adj'!$C:$C,MATCH(lights!F4,'NCC IPD adj'!$D:$D,0)),1)</f>
        <v>1</v>
      </c>
      <c r="H4" s="9">
        <f t="shared" si="1"/>
        <v>2.8571428571428572</v>
      </c>
    </row>
    <row r="5" spans="1:8" x14ac:dyDescent="0.25">
      <c r="A5" t="s">
        <v>99</v>
      </c>
      <c r="B5">
        <v>11.5</v>
      </c>
      <c r="C5" t="str">
        <f t="shared" si="0"/>
        <v>Carpark - : None  =1  11.5W/m2</v>
      </c>
      <c r="D5" t="s">
        <v>168</v>
      </c>
      <c r="E5">
        <f>IFERROR(INDEX('NCC IPD adj'!C:C,MATCH(lights!D5,'NCC IPD adj'!D:D,0)),1)</f>
        <v>1</v>
      </c>
      <c r="F5" t="s">
        <v>168</v>
      </c>
      <c r="G5">
        <f>IFERROR(INDEX('NCC IPD adj'!$C:$C,MATCH(lights!F5,'NCC IPD adj'!$D:$D,0)),1)</f>
        <v>1</v>
      </c>
      <c r="H5" s="9">
        <f t="shared" si="1"/>
        <v>11.5</v>
      </c>
    </row>
    <row r="6" spans="1:8" x14ac:dyDescent="0.25">
      <c r="A6" t="s">
        <v>100</v>
      </c>
      <c r="B6">
        <v>2.5</v>
      </c>
      <c r="C6" t="str">
        <f t="shared" si="0"/>
        <v>Carpark - : None  =1  2.5W/m2</v>
      </c>
      <c r="D6" t="s">
        <v>168</v>
      </c>
      <c r="E6">
        <f>IFERROR(INDEX('NCC IPD adj'!C:C,MATCH(lights!D6,'NCC IPD adj'!D:D,0)),1)</f>
        <v>1</v>
      </c>
      <c r="F6" t="s">
        <v>168</v>
      </c>
      <c r="G6">
        <f>IFERROR(INDEX('NCC IPD adj'!$C:$C,MATCH(lights!F6,'NCC IPD adj'!$D:$D,0)),1)</f>
        <v>1</v>
      </c>
      <c r="H6" s="9">
        <f t="shared" si="1"/>
        <v>2.5</v>
      </c>
    </row>
    <row r="7" spans="1:8" x14ac:dyDescent="0.25">
      <c r="A7" t="s">
        <v>101</v>
      </c>
      <c r="B7">
        <v>2.5</v>
      </c>
      <c r="C7" t="str">
        <f t="shared" si="0"/>
        <v>Carpark - : None  =1  2.5W/m2</v>
      </c>
      <c r="D7" t="s">
        <v>168</v>
      </c>
      <c r="E7">
        <f>IFERROR(INDEX('NCC IPD adj'!C:C,MATCH(lights!D7,'NCC IPD adj'!D:D,0)),1)</f>
        <v>1</v>
      </c>
      <c r="F7" t="s">
        <v>168</v>
      </c>
      <c r="G7">
        <f>IFERROR(INDEX('NCC IPD adj'!$C:$C,MATCH(lights!F7,'NCC IPD adj'!$D:$D,0)),1)</f>
        <v>1</v>
      </c>
      <c r="H7" s="9">
        <f t="shared" si="1"/>
        <v>2.5</v>
      </c>
    </row>
    <row r="8" spans="1:8" x14ac:dyDescent="0.25">
      <c r="A8" t="s">
        <v>102</v>
      </c>
      <c r="B8">
        <v>4.5</v>
      </c>
      <c r="C8" t="str">
        <f t="shared" si="0"/>
        <v>Common roo: None  =1  4.5W/m2</v>
      </c>
      <c r="D8" t="s">
        <v>168</v>
      </c>
      <c r="E8">
        <f>IFERROR(INDEX('NCC IPD adj'!C:C,MATCH(lights!D8,'NCC IPD adj'!D:D,0)),1)</f>
        <v>1</v>
      </c>
      <c r="F8" t="s">
        <v>168</v>
      </c>
      <c r="G8">
        <f>IFERROR(INDEX('NCC IPD adj'!$C:$C,MATCH(lights!F8,'NCC IPD adj'!$D:$D,0)),1)</f>
        <v>1</v>
      </c>
      <c r="H8" s="9">
        <f t="shared" si="1"/>
        <v>4.5</v>
      </c>
    </row>
    <row r="9" spans="1:8" x14ac:dyDescent="0.25">
      <c r="A9" t="s">
        <v>103</v>
      </c>
      <c r="B9">
        <v>3</v>
      </c>
      <c r="C9" t="str">
        <f t="shared" si="0"/>
        <v>Control ro: None  =1  3W/m2</v>
      </c>
      <c r="D9" t="s">
        <v>168</v>
      </c>
      <c r="E9">
        <f>IFERROR(INDEX('NCC IPD adj'!C:C,MATCH(lights!D9,'NCC IPD adj'!D:D,0)),1)</f>
        <v>1</v>
      </c>
      <c r="F9" t="s">
        <v>168</v>
      </c>
      <c r="G9">
        <f>IFERROR(INDEX('NCC IPD adj'!$C:$C,MATCH(lights!F9,'NCC IPD adj'!$D:$D,0)),1)</f>
        <v>1</v>
      </c>
      <c r="H9" s="9">
        <f t="shared" si="1"/>
        <v>3</v>
      </c>
    </row>
    <row r="10" spans="1:8" x14ac:dyDescent="0.25">
      <c r="A10" t="s">
        <v>104</v>
      </c>
      <c r="B10">
        <v>4.5</v>
      </c>
      <c r="C10" t="str">
        <f t="shared" si="0"/>
        <v>Control ro: None  =1  4.5W/m2</v>
      </c>
      <c r="D10" t="s">
        <v>168</v>
      </c>
      <c r="E10">
        <f>IFERROR(INDEX('NCC IPD adj'!C:C,MATCH(lights!D10,'NCC IPD adj'!D:D,0)),1)</f>
        <v>1</v>
      </c>
      <c r="F10" t="s">
        <v>168</v>
      </c>
      <c r="G10">
        <f>IFERROR(INDEX('NCC IPD adj'!$C:$C,MATCH(lights!F10,'NCC IPD adj'!$D:$D,0)),1)</f>
        <v>1</v>
      </c>
      <c r="H10" s="9">
        <f t="shared" si="1"/>
        <v>4.5</v>
      </c>
    </row>
    <row r="11" spans="1:8" x14ac:dyDescent="0.25">
      <c r="A11" t="s">
        <v>105</v>
      </c>
      <c r="B11">
        <v>5</v>
      </c>
      <c r="C11" t="str">
        <f t="shared" si="0"/>
        <v>Corridors: None  =1  5W/m2</v>
      </c>
      <c r="D11" t="s">
        <v>168</v>
      </c>
      <c r="E11">
        <f>IFERROR(INDEX('NCC IPD adj'!C:C,MATCH(lights!D11,'NCC IPD adj'!D:D,0)),1)</f>
        <v>1</v>
      </c>
      <c r="F11" t="s">
        <v>168</v>
      </c>
      <c r="G11">
        <f>IFERROR(INDEX('NCC IPD adj'!$C:$C,MATCH(lights!F11,'NCC IPD adj'!$D:$D,0)),1)</f>
        <v>1</v>
      </c>
      <c r="H11" s="9">
        <f t="shared" si="1"/>
        <v>5</v>
      </c>
    </row>
    <row r="12" spans="1:8" x14ac:dyDescent="0.25">
      <c r="A12" t="s">
        <v>106</v>
      </c>
      <c r="B12">
        <v>4.5</v>
      </c>
      <c r="C12" t="str">
        <f t="shared" si="0"/>
        <v>Courtroom: None  =1  4.5W/m2</v>
      </c>
      <c r="D12" t="s">
        <v>168</v>
      </c>
      <c r="E12">
        <f>IFERROR(INDEX('NCC IPD adj'!C:C,MATCH(lights!D12,'NCC IPD adj'!D:D,0)),1)</f>
        <v>1</v>
      </c>
      <c r="F12" t="s">
        <v>168</v>
      </c>
      <c r="G12">
        <f>IFERROR(INDEX('NCC IPD adj'!$C:$C,MATCH(lights!F12,'NCC IPD adj'!$D:$D,0)),1)</f>
        <v>1</v>
      </c>
      <c r="H12" s="9">
        <f t="shared" si="1"/>
        <v>4.5</v>
      </c>
    </row>
    <row r="13" spans="1:8" x14ac:dyDescent="0.25">
      <c r="A13" t="s">
        <v>107</v>
      </c>
      <c r="B13">
        <v>3</v>
      </c>
      <c r="C13" t="str">
        <f t="shared" si="0"/>
        <v>Dormitory : None  =1  3W/m2</v>
      </c>
      <c r="D13" t="s">
        <v>168</v>
      </c>
      <c r="E13">
        <f>IFERROR(INDEX('NCC IPD adj'!C:C,MATCH(lights!D13,'NCC IPD adj'!D:D,0)),1)</f>
        <v>1</v>
      </c>
      <c r="F13" t="s">
        <v>168</v>
      </c>
      <c r="G13">
        <f>IFERROR(INDEX('NCC IPD adj'!$C:$C,MATCH(lights!F13,'NCC IPD adj'!$D:$D,0)),1)</f>
        <v>1</v>
      </c>
      <c r="H13" s="9">
        <f t="shared" si="1"/>
        <v>3</v>
      </c>
    </row>
    <row r="14" spans="1:8" x14ac:dyDescent="0.25">
      <c r="A14" t="s">
        <v>108</v>
      </c>
      <c r="B14">
        <v>4</v>
      </c>
      <c r="C14" t="str">
        <f t="shared" si="0"/>
        <v>Dormitory : None  =1  4W/m2</v>
      </c>
      <c r="D14" t="s">
        <v>168</v>
      </c>
      <c r="E14">
        <f>IFERROR(INDEX('NCC IPD adj'!C:C,MATCH(lights!D14,'NCC IPD adj'!D:D,0)),1)</f>
        <v>1</v>
      </c>
      <c r="F14" t="s">
        <v>168</v>
      </c>
      <c r="G14">
        <f>IFERROR(INDEX('NCC IPD adj'!$C:$C,MATCH(lights!F14,'NCC IPD adj'!$D:$D,0)),1)</f>
        <v>1</v>
      </c>
      <c r="H14" s="9">
        <f t="shared" si="1"/>
        <v>4</v>
      </c>
    </row>
    <row r="15" spans="1:8" x14ac:dyDescent="0.25">
      <c r="A15" t="s">
        <v>109</v>
      </c>
      <c r="B15">
        <v>9</v>
      </c>
      <c r="C15" t="str">
        <f t="shared" si="0"/>
        <v>Entry lobb: None  =1  9W/m2</v>
      </c>
      <c r="D15" t="s">
        <v>168</v>
      </c>
      <c r="E15">
        <f>IFERROR(INDEX('NCC IPD adj'!C:C,MATCH(lights!D15,'NCC IPD adj'!D:D,0)),1)</f>
        <v>1</v>
      </c>
      <c r="F15" t="s">
        <v>168</v>
      </c>
      <c r="G15">
        <f>IFERROR(INDEX('NCC IPD adj'!$C:$C,MATCH(lights!F15,'NCC IPD adj'!$D:$D,0)),1)</f>
        <v>1</v>
      </c>
      <c r="H15" s="9">
        <f t="shared" si="1"/>
        <v>9</v>
      </c>
    </row>
    <row r="16" spans="1:8" x14ac:dyDescent="0.25">
      <c r="A16" t="s">
        <v>110</v>
      </c>
      <c r="B16">
        <v>4</v>
      </c>
      <c r="C16" t="str">
        <f t="shared" si="0"/>
        <v>Health-car: None  =1  4W/m2</v>
      </c>
      <c r="D16" t="s">
        <v>168</v>
      </c>
      <c r="E16">
        <f>IFERROR(INDEX('NCC IPD adj'!C:C,MATCH(lights!D16,'NCC IPD adj'!D:D,0)),1)</f>
        <v>1</v>
      </c>
      <c r="F16" t="s">
        <v>168</v>
      </c>
      <c r="G16">
        <f>IFERROR(INDEX('NCC IPD adj'!$C:$C,MATCH(lights!F16,'NCC IPD adj'!$D:$D,0)),1)</f>
        <v>1</v>
      </c>
      <c r="H16" s="9">
        <f t="shared" si="1"/>
        <v>4</v>
      </c>
    </row>
    <row r="17" spans="1:8" x14ac:dyDescent="0.25">
      <c r="A17" t="s">
        <v>111</v>
      </c>
      <c r="B17">
        <v>4.5</v>
      </c>
      <c r="C17" t="str">
        <f t="shared" si="0"/>
        <v>Health-car: None  =1  4.5W/m2</v>
      </c>
      <c r="D17" t="s">
        <v>168</v>
      </c>
      <c r="E17">
        <f>IFERROR(INDEX('NCC IPD adj'!C:C,MATCH(lights!D17,'NCC IPD adj'!D:D,0)),1)</f>
        <v>1</v>
      </c>
      <c r="F17" t="s">
        <v>168</v>
      </c>
      <c r="G17">
        <f>IFERROR(INDEX('NCC IPD adj'!$C:$C,MATCH(lights!F17,'NCC IPD adj'!$D:$D,0)),1)</f>
        <v>1</v>
      </c>
      <c r="H17" s="9">
        <f t="shared" si="1"/>
        <v>4.5</v>
      </c>
    </row>
    <row r="18" spans="1:8" x14ac:dyDescent="0.25">
      <c r="A18" t="s">
        <v>112</v>
      </c>
      <c r="B18">
        <v>6</v>
      </c>
      <c r="C18" t="str">
        <f t="shared" si="0"/>
        <v>Health-car: None  =1  6W/m2</v>
      </c>
      <c r="D18" t="s">
        <v>168</v>
      </c>
      <c r="E18">
        <f>IFERROR(INDEX('NCC IPD adj'!C:C,MATCH(lights!D18,'NCC IPD adj'!D:D,0)),1)</f>
        <v>1</v>
      </c>
      <c r="F18" t="s">
        <v>168</v>
      </c>
      <c r="G18">
        <f>IFERROR(INDEX('NCC IPD adj'!$C:$C,MATCH(lights!F18,'NCC IPD adj'!$D:$D,0)),1)</f>
        <v>1</v>
      </c>
      <c r="H18" s="9">
        <f t="shared" si="1"/>
        <v>6</v>
      </c>
    </row>
    <row r="19" spans="1:8" x14ac:dyDescent="0.25">
      <c r="A19" t="s">
        <v>113</v>
      </c>
      <c r="B19">
        <v>2.5</v>
      </c>
      <c r="C19" t="str">
        <f t="shared" si="0"/>
        <v>Health-car: None  =1  2.5W/m2</v>
      </c>
      <c r="D19" t="s">
        <v>168</v>
      </c>
      <c r="E19">
        <f>IFERROR(INDEX('NCC IPD adj'!C:C,MATCH(lights!D19,'NCC IPD adj'!D:D,0)),1)</f>
        <v>1</v>
      </c>
      <c r="F19" t="s">
        <v>168</v>
      </c>
      <c r="G19">
        <f>IFERROR(INDEX('NCC IPD adj'!$C:$C,MATCH(lights!F19,'NCC IPD adj'!$D:$D,0)),1)</f>
        <v>1</v>
      </c>
      <c r="H19" s="9">
        <f t="shared" si="1"/>
        <v>2.5</v>
      </c>
    </row>
    <row r="20" spans="1:8" x14ac:dyDescent="0.25">
      <c r="A20" t="s">
        <v>114</v>
      </c>
      <c r="B20">
        <v>4</v>
      </c>
      <c r="C20" t="str">
        <f t="shared" si="0"/>
        <v>Kitchen an: None  =1  4W/m2</v>
      </c>
      <c r="D20" t="s">
        <v>168</v>
      </c>
      <c r="E20">
        <f>IFERROR(INDEX('NCC IPD adj'!C:C,MATCH(lights!D20,'NCC IPD adj'!D:D,0)),1)</f>
        <v>1</v>
      </c>
      <c r="F20" t="s">
        <v>168</v>
      </c>
      <c r="G20">
        <f>IFERROR(INDEX('NCC IPD adj'!$C:$C,MATCH(lights!F20,'NCC IPD adj'!$D:$D,0)),1)</f>
        <v>1</v>
      </c>
      <c r="H20" s="9">
        <f t="shared" si="1"/>
        <v>4</v>
      </c>
    </row>
    <row r="21" spans="1:8" x14ac:dyDescent="0.25">
      <c r="A21" t="s">
        <v>115</v>
      </c>
      <c r="B21">
        <v>6</v>
      </c>
      <c r="C21" t="str">
        <f t="shared" si="0"/>
        <v>Laboratory: None  =1  6W/m2</v>
      </c>
      <c r="D21" t="s">
        <v>168</v>
      </c>
      <c r="E21">
        <f>IFERROR(INDEX('NCC IPD adj'!C:C,MATCH(lights!D21,'NCC IPD adj'!D:D,0)),1)</f>
        <v>1</v>
      </c>
      <c r="F21" t="s">
        <v>168</v>
      </c>
      <c r="G21">
        <f>IFERROR(INDEX('NCC IPD adj'!$C:$C,MATCH(lights!F21,'NCC IPD adj'!$D:$D,0)),1)</f>
        <v>1</v>
      </c>
      <c r="H21" s="9">
        <f t="shared" si="1"/>
        <v>6</v>
      </c>
    </row>
    <row r="22" spans="1:8" x14ac:dyDescent="0.25">
      <c r="A22" t="s">
        <v>116</v>
      </c>
      <c r="B22">
        <v>2.5</v>
      </c>
      <c r="C22" t="str">
        <f t="shared" si="0"/>
        <v>Library - : None  =1  2.5W/m2</v>
      </c>
      <c r="D22" t="s">
        <v>168</v>
      </c>
      <c r="E22">
        <f>IFERROR(INDEX('NCC IPD adj'!C:C,MATCH(lights!D22,'NCC IPD adj'!D:D,0)),1)</f>
        <v>1</v>
      </c>
      <c r="F22" t="s">
        <v>168</v>
      </c>
      <c r="G22">
        <f>IFERROR(INDEX('NCC IPD adj'!$C:$C,MATCH(lights!F22,'NCC IPD adj'!$D:$D,0)),1)</f>
        <v>1</v>
      </c>
      <c r="H22" s="9">
        <f t="shared" si="1"/>
        <v>2.5</v>
      </c>
    </row>
    <row r="23" spans="1:8" x14ac:dyDescent="0.25">
      <c r="A23" t="s">
        <v>117</v>
      </c>
      <c r="B23">
        <v>4.5</v>
      </c>
      <c r="C23" t="str">
        <f t="shared" si="0"/>
        <v>Library - : None  =1  4.5W/m2</v>
      </c>
      <c r="D23" t="s">
        <v>168</v>
      </c>
      <c r="E23">
        <f>IFERROR(INDEX('NCC IPD adj'!C:C,MATCH(lights!D23,'NCC IPD adj'!D:D,0)),1)</f>
        <v>1</v>
      </c>
      <c r="F23" t="s">
        <v>168</v>
      </c>
      <c r="G23">
        <f>IFERROR(INDEX('NCC IPD adj'!$C:$C,MATCH(lights!F23,'NCC IPD adj'!$D:$D,0)),1)</f>
        <v>1</v>
      </c>
      <c r="H23" s="9">
        <f t="shared" si="1"/>
        <v>4.5</v>
      </c>
    </row>
    <row r="24" spans="1:8" x14ac:dyDescent="0.25">
      <c r="A24" t="s">
        <v>118</v>
      </c>
      <c r="B24">
        <v>4.5</v>
      </c>
      <c r="C24" t="str">
        <f t="shared" si="0"/>
        <v>Lounge are: None  =1  4.5W/m2</v>
      </c>
      <c r="D24" t="s">
        <v>168</v>
      </c>
      <c r="E24">
        <f>IFERROR(INDEX('NCC IPD adj'!C:C,MATCH(lights!D24,'NCC IPD adj'!D:D,0)),1)</f>
        <v>1</v>
      </c>
      <c r="F24" t="s">
        <v>168</v>
      </c>
      <c r="G24">
        <f>IFERROR(INDEX('NCC IPD adj'!$C:$C,MATCH(lights!F24,'NCC IPD adj'!$D:$D,0)),1)</f>
        <v>1</v>
      </c>
      <c r="H24" s="9">
        <f t="shared" si="1"/>
        <v>4.5</v>
      </c>
    </row>
    <row r="25" spans="1:8" x14ac:dyDescent="0.25">
      <c r="A25" t="s">
        <v>119</v>
      </c>
      <c r="B25">
        <v>2.5</v>
      </c>
      <c r="C25" t="str">
        <f t="shared" si="0"/>
        <v>Museum and: None  =1  2.5W/m2</v>
      </c>
      <c r="D25" t="s">
        <v>168</v>
      </c>
      <c r="E25">
        <f>IFERROR(INDEX('NCC IPD adj'!C:C,MATCH(lights!D25,'NCC IPD adj'!D:D,0)),1)</f>
        <v>1</v>
      </c>
      <c r="F25" t="s">
        <v>168</v>
      </c>
      <c r="G25">
        <f>IFERROR(INDEX('NCC IPD adj'!$C:$C,MATCH(lights!F25,'NCC IPD adj'!$D:$D,0)),1)</f>
        <v>1</v>
      </c>
      <c r="H25" s="9">
        <f t="shared" si="1"/>
        <v>2.5</v>
      </c>
    </row>
    <row r="26" spans="1:8" x14ac:dyDescent="0.25">
      <c r="A26" t="s">
        <v>120</v>
      </c>
      <c r="B26">
        <v>4.5</v>
      </c>
      <c r="C26" t="str">
        <f t="shared" si="0"/>
        <v>Office - a: None  =1  4.5W/m2</v>
      </c>
      <c r="D26" t="s">
        <v>168</v>
      </c>
      <c r="E26">
        <f>IFERROR(INDEX('NCC IPD adj'!C:C,MATCH(lights!D26,'NCC IPD adj'!D:D,0)),1)</f>
        <v>1</v>
      </c>
      <c r="F26" t="s">
        <v>168</v>
      </c>
      <c r="G26">
        <f>IFERROR(INDEX('NCC IPD adj'!$C:$C,MATCH(lights!F26,'NCC IPD adj'!$D:$D,0)),1)</f>
        <v>1</v>
      </c>
      <c r="H26" s="9">
        <f t="shared" si="1"/>
        <v>4.5</v>
      </c>
    </row>
    <row r="27" spans="1:8" x14ac:dyDescent="0.25">
      <c r="A27" t="s">
        <v>121</v>
      </c>
      <c r="B27">
        <v>2.5</v>
      </c>
      <c r="C27" t="str">
        <f t="shared" si="0"/>
        <v>Office - a: None  =1  2.5W/m2</v>
      </c>
      <c r="D27" t="s">
        <v>168</v>
      </c>
      <c r="E27">
        <f>IFERROR(INDEX('NCC IPD adj'!C:C,MATCH(lights!D27,'NCC IPD adj'!D:D,0)),1)</f>
        <v>1</v>
      </c>
      <c r="F27" t="s">
        <v>168</v>
      </c>
      <c r="G27">
        <f>IFERROR(INDEX('NCC IPD adj'!$C:$C,MATCH(lights!F27,'NCC IPD adj'!$D:$D,0)),1)</f>
        <v>1</v>
      </c>
      <c r="H27" s="9">
        <f t="shared" si="1"/>
        <v>2.5</v>
      </c>
    </row>
    <row r="28" spans="1:8" x14ac:dyDescent="0.25">
      <c r="A28" t="s">
        <v>122</v>
      </c>
      <c r="B28">
        <v>4</v>
      </c>
      <c r="C28" t="str">
        <f t="shared" si="0"/>
        <v>Plant room: None  =1  4W/m2</v>
      </c>
      <c r="D28" t="s">
        <v>168</v>
      </c>
      <c r="E28">
        <f>IFERROR(INDEX('NCC IPD adj'!C:C,MATCH(lights!D28,'NCC IPD adj'!D:D,0)),1)</f>
        <v>1</v>
      </c>
      <c r="F28" t="s">
        <v>168</v>
      </c>
      <c r="G28">
        <f>IFERROR(INDEX('NCC IPD adj'!$C:$C,MATCH(lights!F28,'NCC IPD adj'!$D:$D,0)),1)</f>
        <v>1</v>
      </c>
      <c r="H28" s="9">
        <f t="shared" si="1"/>
        <v>4</v>
      </c>
    </row>
    <row r="29" spans="1:8" x14ac:dyDescent="0.25">
      <c r="A29" t="s">
        <v>123</v>
      </c>
      <c r="B29">
        <v>2</v>
      </c>
      <c r="C29" t="str">
        <f t="shared" si="0"/>
        <v>Plant room: None  =1  2W/m2</v>
      </c>
      <c r="D29" t="s">
        <v>168</v>
      </c>
      <c r="E29">
        <f>IFERROR(INDEX('NCC IPD adj'!C:C,MATCH(lights!D29,'NCC IPD adj'!D:D,0)),1)</f>
        <v>1</v>
      </c>
      <c r="F29" t="s">
        <v>168</v>
      </c>
      <c r="G29">
        <f>IFERROR(INDEX('NCC IPD adj'!$C:$C,MATCH(lights!F29,'NCC IPD adj'!$D:$D,0)),1)</f>
        <v>1</v>
      </c>
      <c r="H29" s="9">
        <f t="shared" si="1"/>
        <v>2</v>
      </c>
    </row>
    <row r="30" spans="1:8" x14ac:dyDescent="0.25">
      <c r="A30" t="s">
        <v>124</v>
      </c>
      <c r="B30">
        <v>14</v>
      </c>
      <c r="C30" t="str">
        <f t="shared" si="0"/>
        <v>Restaurant: None  =1  14W/m2</v>
      </c>
      <c r="D30" t="s">
        <v>168</v>
      </c>
      <c r="E30">
        <f>IFERROR(INDEX('NCC IPD adj'!C:C,MATCH(lights!D30,'NCC IPD adj'!D:D,0)),1)</f>
        <v>1</v>
      </c>
      <c r="F30" t="s">
        <v>168</v>
      </c>
      <c r="G30">
        <f>IFERROR(INDEX('NCC IPD adj'!$C:$C,MATCH(lights!F30,'NCC IPD adj'!$D:$D,0)),1)</f>
        <v>1</v>
      </c>
      <c r="H30" s="9">
        <f t="shared" si="1"/>
        <v>14</v>
      </c>
    </row>
    <row r="31" spans="1:8" x14ac:dyDescent="0.25">
      <c r="A31" t="s">
        <v>125</v>
      </c>
      <c r="B31">
        <v>14</v>
      </c>
      <c r="C31" t="str">
        <f t="shared" si="0"/>
        <v>Retail spa: None  =1  14W/m2</v>
      </c>
      <c r="D31" t="s">
        <v>168</v>
      </c>
      <c r="E31">
        <f>IFERROR(INDEX('NCC IPD adj'!C:C,MATCH(lights!D31,'NCC IPD adj'!D:D,0)),1)</f>
        <v>1</v>
      </c>
      <c r="F31" t="s">
        <v>168</v>
      </c>
      <c r="G31">
        <f>IFERROR(INDEX('NCC IPD adj'!$C:$C,MATCH(lights!F31,'NCC IPD adj'!$D:$D,0)),1)</f>
        <v>1</v>
      </c>
      <c r="H31" s="9">
        <f t="shared" si="1"/>
        <v>14</v>
      </c>
    </row>
    <row r="32" spans="1:8" x14ac:dyDescent="0.25">
      <c r="A32" t="s">
        <v>126</v>
      </c>
      <c r="B32">
        <v>4.5</v>
      </c>
      <c r="C32" t="str">
        <f t="shared" si="0"/>
        <v>School - g: None  =1  4.5W/m2</v>
      </c>
      <c r="D32" t="s">
        <v>168</v>
      </c>
      <c r="E32">
        <f>IFERROR(INDEX('NCC IPD adj'!C:C,MATCH(lights!D32,'NCC IPD adj'!D:D,0)),1)</f>
        <v>1</v>
      </c>
      <c r="F32" t="s">
        <v>168</v>
      </c>
      <c r="G32">
        <f>IFERROR(INDEX('NCC IPD adj'!$C:$C,MATCH(lights!F32,'NCC IPD adj'!$D:$D,0)),1)</f>
        <v>1</v>
      </c>
      <c r="H32" s="9">
        <f t="shared" si="1"/>
        <v>4.5</v>
      </c>
    </row>
    <row r="33" spans="1:8" x14ac:dyDescent="0.25">
      <c r="A33" t="s">
        <v>127</v>
      </c>
      <c r="B33">
        <v>5</v>
      </c>
      <c r="C33" t="str">
        <f t="shared" si="0"/>
        <v>Sole-occup: None  =1  5W/m2</v>
      </c>
      <c r="D33" t="s">
        <v>168</v>
      </c>
      <c r="E33">
        <f>IFERROR(INDEX('NCC IPD adj'!C:C,MATCH(lights!D33,'NCC IPD adj'!D:D,0)),1)</f>
        <v>1</v>
      </c>
      <c r="F33" t="s">
        <v>168</v>
      </c>
      <c r="G33">
        <f>IFERROR(INDEX('NCC IPD adj'!$C:$C,MATCH(lights!F33,'NCC IPD adj'!$D:$D,0)),1)</f>
        <v>1</v>
      </c>
      <c r="H33" s="9">
        <f t="shared" si="1"/>
        <v>5</v>
      </c>
    </row>
    <row r="34" spans="1:8" x14ac:dyDescent="0.25">
      <c r="A34" t="s">
        <v>128</v>
      </c>
      <c r="B34">
        <v>1.5</v>
      </c>
      <c r="C34" t="str">
        <f t="shared" si="0"/>
        <v>Storage: None  =1  1.5W/m2</v>
      </c>
      <c r="D34" t="s">
        <v>168</v>
      </c>
      <c r="E34">
        <f>IFERROR(INDEX('NCC IPD adj'!C:C,MATCH(lights!D34,'NCC IPD adj'!D:D,0)),1)</f>
        <v>1</v>
      </c>
      <c r="F34" t="s">
        <v>168</v>
      </c>
      <c r="G34">
        <f>IFERROR(INDEX('NCC IPD adj'!$C:$C,MATCH(lights!F34,'NCC IPD adj'!$D:$D,0)),1)</f>
        <v>1</v>
      </c>
      <c r="H34" s="9">
        <f t="shared" si="1"/>
        <v>1.5</v>
      </c>
    </row>
    <row r="35" spans="1:8" x14ac:dyDescent="0.25">
      <c r="A35" t="s">
        <v>129</v>
      </c>
      <c r="B35">
        <v>1.5</v>
      </c>
      <c r="C35" t="str">
        <f t="shared" si="0"/>
        <v>Service ar: None  =1  1.5W/m2</v>
      </c>
      <c r="D35" t="s">
        <v>168</v>
      </c>
      <c r="E35">
        <f>IFERROR(INDEX('NCC IPD adj'!C:C,MATCH(lights!D35,'NCC IPD adj'!D:D,0)),1)</f>
        <v>1</v>
      </c>
      <c r="F35" t="s">
        <v>168</v>
      </c>
      <c r="G35">
        <f>IFERROR(INDEX('NCC IPD adj'!$C:$C,MATCH(lights!F35,'NCC IPD adj'!$D:$D,0)),1)</f>
        <v>1</v>
      </c>
      <c r="H35" s="9">
        <f t="shared" si="1"/>
        <v>1.5</v>
      </c>
    </row>
    <row r="36" spans="1:8" x14ac:dyDescent="0.25">
      <c r="A36" t="s">
        <v>130</v>
      </c>
      <c r="B36">
        <v>3</v>
      </c>
      <c r="C36" t="str">
        <f t="shared" si="0"/>
        <v>Toilet, lo: Motion det  7.5W/m2</v>
      </c>
      <c r="D36" t="s">
        <v>167</v>
      </c>
      <c r="E36">
        <f>IFERROR(INDEX('NCC IPD adj'!C:C,MATCH(lights!D36,'NCC IPD adj'!D:D,0)),1)</f>
        <v>0.4</v>
      </c>
      <c r="F36" t="s">
        <v>168</v>
      </c>
      <c r="G36">
        <f>IFERROR(INDEX('NCC IPD adj'!$C:$C,MATCH(lights!F36,'NCC IPD adj'!$D:$D,0)),1)</f>
        <v>1</v>
      </c>
      <c r="H36" s="9">
        <f t="shared" si="1"/>
        <v>7.5</v>
      </c>
    </row>
    <row r="37" spans="1:8" x14ac:dyDescent="0.25">
      <c r="A37" t="s">
        <v>131</v>
      </c>
      <c r="B37">
        <v>4</v>
      </c>
      <c r="C37" t="str">
        <f t="shared" si="0"/>
        <v>Wholesale : None  =1  4W/m2</v>
      </c>
      <c r="D37" t="s">
        <v>168</v>
      </c>
      <c r="E37">
        <f>IFERROR(INDEX('NCC IPD adj'!C:C,MATCH(lights!D37,'NCC IPD adj'!D:D,0)),1)</f>
        <v>1</v>
      </c>
      <c r="F37" t="s">
        <v>168</v>
      </c>
      <c r="G37">
        <f>IFERROR(INDEX('NCC IPD adj'!$C:$C,MATCH(lights!F37,'NCC IPD adj'!$D:$D,0)),1)</f>
        <v>1</v>
      </c>
      <c r="H37" s="9">
        <f t="shared" si="1"/>
        <v>4</v>
      </c>
    </row>
    <row r="38" spans="1:8" x14ac:dyDescent="0.25">
      <c r="A38" t="s">
        <v>132</v>
      </c>
      <c r="B38">
        <v>2</v>
      </c>
      <c r="C38" t="str">
        <f t="shared" si="0"/>
        <v>Stairways,: Two stage   5W/m2</v>
      </c>
      <c r="D38" t="s">
        <v>169</v>
      </c>
      <c r="E38">
        <f>IFERROR(INDEX('NCC IPD adj'!C:C,MATCH(lights!D38,'NCC IPD adj'!D:D,0)),1)</f>
        <v>0.4</v>
      </c>
      <c r="F38" t="s">
        <v>168</v>
      </c>
      <c r="G38">
        <f>IFERROR(INDEX('NCC IPD adj'!$C:$C,MATCH(lights!F38,'NCC IPD adj'!$D:$D,0)),1)</f>
        <v>1</v>
      </c>
      <c r="H38" s="9">
        <f t="shared" si="1"/>
        <v>5</v>
      </c>
    </row>
    <row r="39" spans="1:8" x14ac:dyDescent="0.25">
      <c r="A39" t="s">
        <v>133</v>
      </c>
      <c r="B39">
        <v>3</v>
      </c>
      <c r="C39" t="str">
        <f t="shared" si="0"/>
        <v>Lift cars: None  =1  3W/m2</v>
      </c>
      <c r="D39" t="s">
        <v>168</v>
      </c>
      <c r="E39">
        <f>IFERROR(INDEX('NCC IPD adj'!C:C,MATCH(lights!D39,'NCC IPD adj'!D:D,0)),1)</f>
        <v>1</v>
      </c>
      <c r="F39" t="s">
        <v>168</v>
      </c>
      <c r="G39">
        <f>IFERROR(INDEX('NCC IPD adj'!$C:$C,MATCH(lights!F39,'NCC IPD adj'!$D:$D,0)),1)</f>
        <v>1</v>
      </c>
      <c r="H39" s="9">
        <f t="shared" si="1"/>
        <v>3</v>
      </c>
    </row>
    <row r="40" spans="1:8" x14ac:dyDescent="0.25">
      <c r="A40" t="s">
        <v>202</v>
      </c>
      <c r="B40">
        <v>4.5</v>
      </c>
      <c r="C40" t="str">
        <f>LEFT(A40,10)&amp;": "&amp;LEFT(D40,10)&amp;"  "&amp; ROUND(H40,1) &amp; "W/m2"</f>
        <v>Office int: None  =1  4.5W/m2</v>
      </c>
      <c r="D40" t="s">
        <v>168</v>
      </c>
      <c r="E40">
        <f>IFERROR(INDEX('NCC IPD adj'!$C:$C,MATCH(lights!D40,'NCC IPD adj'!$D:$D,0)),1)</f>
        <v>1</v>
      </c>
      <c r="F40" t="s">
        <v>168</v>
      </c>
      <c r="G40">
        <f>IFERROR(INDEX('NCC IPD adj'!$C:$C,MATCH(lights!F40,'NCC IPD adj'!$D:$D,0)),1)</f>
        <v>1</v>
      </c>
      <c r="H40" s="9">
        <f>B40/(G40*(E40+(1-E40)/2))</f>
        <v>4.5</v>
      </c>
    </row>
    <row r="41" spans="1:8" x14ac:dyDescent="0.25">
      <c r="A41" t="s">
        <v>162</v>
      </c>
      <c r="B41">
        <v>4.5</v>
      </c>
      <c r="C41" t="str">
        <f t="shared" si="0"/>
        <v>Office per: Motion det  10.6W/m2</v>
      </c>
      <c r="D41" t="s">
        <v>161</v>
      </c>
      <c r="E41">
        <f>IFERROR(INDEX('NCC IPD adj'!$C:$C,MATCH(lights!D41,'NCC IPD adj'!$D:$D,0)),1)</f>
        <v>0.7</v>
      </c>
      <c r="F41" t="s">
        <v>165</v>
      </c>
      <c r="G41">
        <f>IFERROR(INDEX('NCC IPD adj'!$C:$C,MATCH(lights!F41,'NCC IPD adj'!$D:$D,0)),1)</f>
        <v>0.5</v>
      </c>
      <c r="H41" s="9">
        <f>B41/(G41*(E41+(1-E41)/2))</f>
        <v>10.588235294117647</v>
      </c>
    </row>
    <row r="42" spans="1:8" x14ac:dyDescent="0.25">
      <c r="A42" t="s">
        <v>202</v>
      </c>
      <c r="B42">
        <v>4.5</v>
      </c>
      <c r="C42" t="str">
        <f>LEFT(A42,10)&amp;": "&amp;LEFT(D42,10)&amp;"  "&amp; ROUND(H42,1) &amp; "W/m2"</f>
        <v>Office int: Motion det  5.3W/m2</v>
      </c>
      <c r="D42" t="s">
        <v>161</v>
      </c>
      <c r="E42">
        <f>IFERROR(INDEX('NCC IPD adj'!$C:$C,MATCH(lights!D42,'NCC IPD adj'!$D:$D,0)),1)</f>
        <v>0.7</v>
      </c>
      <c r="F42" t="s">
        <v>168</v>
      </c>
      <c r="G42">
        <f>IFERROR(INDEX('NCC IPD adj'!$C:$C,MATCH(lights!F42,'NCC IPD adj'!$D:$D,0)),1)</f>
        <v>1</v>
      </c>
      <c r="H42" s="9">
        <f>B42/(G42*(E42+(1-E42)/2))</f>
        <v>5.2941176470588234</v>
      </c>
    </row>
  </sheetData>
  <phoneticPr fontId="5" type="noConversion"/>
  <pageMargins left="0.7" right="0.7" top="0.75" bottom="0.75" header="0.3" footer="0.3"/>
  <pageSetup paperSize="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D997E84-2C13-4F3E-A92C-6CEFA514A992}">
          <x14:formula1>
            <xm:f>'NCC IPD adj'!$D$2:$D$14</xm:f>
          </x14:formula1>
          <xm:sqref>D2:D42 F2:F42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9183-442F-4311-B049-1D84A3E5CBEA}">
  <dimension ref="A1:C10"/>
  <sheetViews>
    <sheetView workbookViewId="0">
      <selection activeCell="A5" sqref="A5:B5"/>
    </sheetView>
  </sheetViews>
  <sheetFormatPr defaultRowHeight="15" x14ac:dyDescent="0.25"/>
  <cols>
    <col min="1" max="1" width="73.7109375" bestFit="1" customWidth="1"/>
    <col min="2" max="2" width="73.7109375" customWidth="1"/>
  </cols>
  <sheetData>
    <row r="1" spans="1:3" x14ac:dyDescent="0.25">
      <c r="A1" t="s">
        <v>210</v>
      </c>
      <c r="B1" t="s">
        <v>209</v>
      </c>
      <c r="C1" t="s">
        <v>189</v>
      </c>
    </row>
    <row r="2" spans="1:3" x14ac:dyDescent="0.25">
      <c r="A2" t="s">
        <v>172</v>
      </c>
      <c r="B2" t="str">
        <f>LEFT(A2,15)&amp;" "&amp;C2&amp;" W/m2"</f>
        <v>Class 9a buildi 5 W/m2</v>
      </c>
      <c r="C2">
        <v>5</v>
      </c>
    </row>
    <row r="3" spans="1:3" x14ac:dyDescent="0.25">
      <c r="A3" t="s">
        <v>173</v>
      </c>
      <c r="B3" t="str">
        <f t="shared" ref="B3:B10" si="0">LEFT(A3,15)&amp;" "&amp;C3&amp;" W/m2"</f>
        <v>Class 8 laborat 15 W/m2</v>
      </c>
      <c r="C3">
        <v>15</v>
      </c>
    </row>
    <row r="4" spans="1:3" x14ac:dyDescent="0.25">
      <c r="A4" t="s">
        <v>174</v>
      </c>
      <c r="B4" t="str">
        <f t="shared" si="0"/>
        <v>Class 6 shop an 5 W/m2</v>
      </c>
      <c r="C4">
        <v>5</v>
      </c>
    </row>
    <row r="5" spans="1:3" x14ac:dyDescent="0.25">
      <c r="A5" t="s">
        <v>175</v>
      </c>
      <c r="B5" t="str">
        <f t="shared" si="0"/>
        <v>Other applicati 0 W/m2</v>
      </c>
      <c r="C5">
        <v>0</v>
      </c>
    </row>
    <row r="6" spans="1:3" x14ac:dyDescent="0.25">
      <c r="A6" t="s">
        <v>177</v>
      </c>
      <c r="B6" t="str">
        <f t="shared" si="0"/>
        <v>Class 3 (sole-o 160 W/m2</v>
      </c>
      <c r="C6">
        <v>160</v>
      </c>
    </row>
    <row r="7" spans="1:3" x14ac:dyDescent="0.25">
      <c r="A7" t="s">
        <v>179</v>
      </c>
      <c r="B7" t="str">
        <f t="shared" si="0"/>
        <v>Class 3 dormito 0 W/m2</v>
      </c>
      <c r="C7">
        <v>0</v>
      </c>
    </row>
    <row r="8" spans="1:3" x14ac:dyDescent="0.25">
      <c r="A8" t="s">
        <v>180</v>
      </c>
      <c r="B8" t="str">
        <f t="shared" si="0"/>
        <v>Class 5 buildin 11 W/m2</v>
      </c>
      <c r="C8">
        <v>11</v>
      </c>
    </row>
    <row r="9" spans="1:3" x14ac:dyDescent="0.25">
      <c r="A9" t="s">
        <v>181</v>
      </c>
      <c r="B9" t="str">
        <f t="shared" si="0"/>
        <v>Class 9c buildi 160 W/m2</v>
      </c>
      <c r="C9">
        <v>160</v>
      </c>
    </row>
    <row r="10" spans="1:3" x14ac:dyDescent="0.25">
      <c r="A10" t="s">
        <v>182</v>
      </c>
      <c r="B10" t="str">
        <f t="shared" si="0"/>
        <v>Class 9b (confe 150 W/m2</v>
      </c>
      <c r="C10">
        <v>150</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C421D-7DE4-49CE-B39B-5D7DC188A1CC}">
  <dimension ref="A1:C2"/>
  <sheetViews>
    <sheetView workbookViewId="0"/>
  </sheetViews>
  <sheetFormatPr defaultRowHeight="15" x14ac:dyDescent="0.25"/>
  <cols>
    <col min="1" max="1" width="15.7109375" customWidth="1"/>
  </cols>
  <sheetData>
    <row r="1" spans="1:3" x14ac:dyDescent="0.25">
      <c r="A1" t="s">
        <v>209</v>
      </c>
      <c r="B1" t="s">
        <v>199</v>
      </c>
      <c r="C1" t="s">
        <v>200</v>
      </c>
    </row>
    <row r="2" spans="1:3" x14ac:dyDescent="0.25">
      <c r="A2" t="s">
        <v>201</v>
      </c>
      <c r="B2">
        <v>0.35</v>
      </c>
      <c r="C2">
        <v>0.7</v>
      </c>
    </row>
  </sheetData>
  <pageMargins left="0.7" right="0.7" top="0.75" bottom="0.75" header="0.3" footer="0.3"/>
  <pageSetup paperSize="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4CC-E313-4FFB-B285-04F7D67162BD}">
  <dimension ref="A1:I5"/>
  <sheetViews>
    <sheetView workbookViewId="0">
      <pane ySplit="1" topLeftCell="A2" activePane="bottomLeft" state="frozen"/>
      <selection pane="bottomLeft" activeCell="E5" sqref="E5"/>
    </sheetView>
  </sheetViews>
  <sheetFormatPr defaultColWidth="11.5703125" defaultRowHeight="12.75" x14ac:dyDescent="0.2"/>
  <cols>
    <col min="1" max="1" width="17.5703125" style="10" customWidth="1"/>
    <col min="2" max="2" width="14.28515625" style="10" bestFit="1" customWidth="1"/>
    <col min="3" max="3" width="11.140625" style="10" bestFit="1" customWidth="1"/>
    <col min="4" max="4" width="13.42578125" style="10" customWidth="1"/>
    <col min="5" max="5" width="20.28515625" style="10" customWidth="1"/>
    <col min="6" max="6" width="27.28515625" style="10" customWidth="1"/>
    <col min="7" max="7" width="20.85546875" style="10" bestFit="1" customWidth="1"/>
    <col min="8" max="8" width="21.42578125" style="10" customWidth="1"/>
    <col min="9" max="9" width="12.85546875" style="10" customWidth="1"/>
    <col min="10" max="16384" width="11.5703125" style="10"/>
  </cols>
  <sheetData>
    <row r="1" spans="1:9" x14ac:dyDescent="0.2">
      <c r="A1" s="10" t="s">
        <v>190</v>
      </c>
      <c r="B1" s="10" t="s">
        <v>191</v>
      </c>
      <c r="C1" s="10" t="s">
        <v>192</v>
      </c>
      <c r="D1" s="10" t="s">
        <v>193</v>
      </c>
      <c r="E1" s="10" t="s">
        <v>194</v>
      </c>
      <c r="F1" s="10" t="s">
        <v>195</v>
      </c>
      <c r="G1" s="10" t="s">
        <v>196</v>
      </c>
      <c r="H1" s="10" t="s">
        <v>197</v>
      </c>
      <c r="I1" s="10" t="s">
        <v>198</v>
      </c>
    </row>
    <row r="2" spans="1:9" x14ac:dyDescent="0.2">
      <c r="A2" s="10" t="s">
        <v>203</v>
      </c>
      <c r="D2" s="10" t="s">
        <v>208</v>
      </c>
      <c r="E2" s="10" t="s">
        <v>201</v>
      </c>
      <c r="F2" s="10" t="s">
        <v>241</v>
      </c>
      <c r="G2" s="10" t="s">
        <v>205</v>
      </c>
      <c r="H2" s="10" t="s">
        <v>232</v>
      </c>
    </row>
    <row r="3" spans="1:9" x14ac:dyDescent="0.2">
      <c r="A3" s="10" t="s">
        <v>202</v>
      </c>
      <c r="D3" s="10" t="s">
        <v>208</v>
      </c>
      <c r="E3" s="10" t="s">
        <v>201</v>
      </c>
      <c r="F3" s="10" t="s">
        <v>204</v>
      </c>
      <c r="G3" s="10" t="s">
        <v>205</v>
      </c>
      <c r="H3" s="10" t="s">
        <v>232</v>
      </c>
    </row>
    <row r="4" spans="1:9" x14ac:dyDescent="0.2">
      <c r="A4" s="10" t="s">
        <v>162</v>
      </c>
      <c r="D4" s="10" t="s">
        <v>208</v>
      </c>
      <c r="E4" s="10" t="s">
        <v>201</v>
      </c>
      <c r="F4" s="10" t="s">
        <v>231</v>
      </c>
      <c r="G4" s="10" t="s">
        <v>205</v>
      </c>
      <c r="H4" s="10" t="s">
        <v>232</v>
      </c>
    </row>
    <row r="5" spans="1:9" x14ac:dyDescent="0.2">
      <c r="A5" s="10" t="s">
        <v>234</v>
      </c>
      <c r="D5" s="10" t="s">
        <v>240</v>
      </c>
      <c r="E5" s="10" t="s">
        <v>201</v>
      </c>
      <c r="F5" s="10" t="s">
        <v>236</v>
      </c>
      <c r="G5" s="10" t="s">
        <v>237</v>
      </c>
      <c r="H5" s="10" t="s">
        <v>238</v>
      </c>
    </row>
  </sheetData>
  <pageMargins left="0.7" right="0.7" top="0.75" bottom="0.75" header="0.3" footer="0.3"/>
  <pageSetup paperSize="0"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F0BF288C-4D0D-4A2C-AFE4-C47F321E9113}">
          <x14:formula1>
            <xm:f>equipment!$B:$B</xm:f>
          </x14:formula1>
          <xm:sqref>G2:G5</xm:sqref>
        </x14:dataValidation>
        <x14:dataValidation type="list" allowBlank="1" showInputMessage="1" showErrorMessage="1" xr:uid="{FA7884F5-1C0E-4071-9AB2-9809381DBE11}">
          <x14:formula1>
            <xm:f>people!$B:$B</xm:f>
          </x14:formula1>
          <xm:sqref>H2:H5</xm:sqref>
        </x14:dataValidation>
        <x14:dataValidation type="list" allowBlank="1" showInputMessage="1" showErrorMessage="1" xr:uid="{343A0295-9CFC-4391-8F1D-4F0C46FDB373}">
          <x14:formula1>
            <xm:f>outdoor_air!$B$2:$B$12</xm:f>
          </x14:formula1>
          <xm:sqref>D2:D5</xm:sqref>
        </x14:dataValidation>
        <x14:dataValidation type="list" allowBlank="1" showInputMessage="1" showErrorMessage="1" xr:uid="{AFA5E1E9-3A99-40A3-A343-D1647DA343F3}">
          <x14:formula1>
            <xm:f>infiltration!$A$1:$A$10</xm:f>
          </x14:formula1>
          <xm:sqref>E2:E5</xm:sqref>
        </x14:dataValidation>
        <x14:dataValidation type="list" allowBlank="1" showInputMessage="1" showErrorMessage="1" xr:uid="{7CC0EBBA-8162-4250-8FF3-1436A4CFACE6}">
          <x14:formula1>
            <xm:f>lights!$C:$C</xm:f>
          </x14:formula1>
          <xm:sqref>F2:F5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5AB6E-9C5B-4ACD-917E-F5ACB01F4A5F}">
  <dimension ref="A1:C3"/>
  <sheetViews>
    <sheetView workbookViewId="0">
      <selection activeCell="A3" sqref="A3"/>
    </sheetView>
  </sheetViews>
  <sheetFormatPr defaultRowHeight="15" x14ac:dyDescent="0.25"/>
  <cols>
    <col min="1" max="1" width="15.28515625" customWidth="1"/>
    <col min="2" max="2" width="27.5703125" customWidth="1"/>
    <col min="3" max="3" width="11.85546875" customWidth="1"/>
  </cols>
  <sheetData>
    <row r="1" spans="1:3" x14ac:dyDescent="0.25">
      <c r="A1" t="s">
        <v>44</v>
      </c>
      <c r="B1" t="s">
        <v>209</v>
      </c>
      <c r="C1" t="s">
        <v>207</v>
      </c>
    </row>
    <row r="2" spans="1:3" x14ac:dyDescent="0.25">
      <c r="A2" t="s">
        <v>206</v>
      </c>
      <c r="B2" t="str">
        <f>LEFT(A2,10)&amp;" "&amp;C2 &amp;" L/s/person"</f>
        <v>office 7.5 L/s/person</v>
      </c>
      <c r="C2">
        <v>7.5</v>
      </c>
    </row>
    <row r="3" spans="1:3" x14ac:dyDescent="0.25">
      <c r="A3" t="s">
        <v>239</v>
      </c>
      <c r="B3" t="str">
        <f>LEFT(A3,10)&amp;" "&amp;C3 &amp;" L/s/person"</f>
        <v>warehouse 10 L/s/person</v>
      </c>
      <c r="C3">
        <v>10</v>
      </c>
    </row>
  </sheetData>
  <pageMargins left="0.7" right="0.7" top="0.75" bottom="0.75" header="0.3" footer="0.3"/>
  <pageSetup paperSize="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A5F0D-6CD4-4486-81D3-A3A2948039DE}">
  <dimension ref="A1"/>
  <sheetViews>
    <sheetView workbookViewId="0"/>
  </sheetViews>
  <sheetFormatPr defaultRowHeight="15" x14ac:dyDescent="0.25"/>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NCC schedules</vt:lpstr>
      <vt:lpstr>NCC Area per person</vt:lpstr>
      <vt:lpstr>NCC IPD</vt:lpstr>
      <vt:lpstr>NCC IPD adj</vt:lpstr>
      <vt:lpstr>NCC Equip</vt:lpstr>
      <vt:lpstr>people</vt:lpstr>
      <vt:lpstr>schedules</vt:lpstr>
      <vt:lpstr>schedule_sets</vt:lpstr>
      <vt:lpstr>materials</vt:lpstr>
      <vt:lpstr>lights</vt:lpstr>
      <vt:lpstr>equipment</vt:lpstr>
      <vt:lpstr>infiltration</vt:lpstr>
      <vt:lpstr>space_types</vt:lpstr>
      <vt:lpstr>outdoor_air</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2024-07-18T03:33:02Z</dcterms:created>
  <dcterms:modified xsi:type="dcterms:W3CDTF">2024-07-18T03:33:10Z</dcterms:modified>
</cp:coreProperties>
</file>