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a" sheetId="1" r:id="rId1"/>
    <sheet name="Dashboard" sheetId="2" r:id="rId2"/>
    <sheet name="Ventas" sheetId="3" r:id="rId3"/>
    <sheet name="Compras" sheetId="4" r:id="rId4"/>
    <sheet name="Gastos" sheetId="5" r:id="rId5"/>
    <sheet name="Ingresos" sheetId="6" r:id="rId6"/>
    <sheet name="Productos" sheetId="7" r:id="rId7"/>
    <sheet name="Clientes" sheetId="8" r:id="rId8"/>
    <sheet name="Resumen" sheetId="9" r:id="rId9"/>
    <sheet name="Listas" sheetId="10" r:id="rId10"/>
    <sheet name="Ventas_old" sheetId="11" r:id="rId11" state="hidden"/>
    <sheet name="Categorias" sheetId="12" r:id="rId12" state="hidden"/>
  </sheets>
  <definedNames>
    <definedName name="_xlnm._FilterDatabase" localSheetId="10" hidden="1">'Ventas_old'!A1:I5</definedName>
    <definedName name="lstCategorias">OFFSET(Listas!$A$2,0,0,COUNTA(Listas!$A:$A)-1,1)</definedName>
    <definedName name="lstCategoriasGasto">OFFSET(Listas!$G$2,0,0,COUNTA(Listas!$G:$G)-1,1)</definedName>
    <definedName name="lstCategoriasIngreso">OFFSET(Listas!$I$2,0,0,COUNTA(Listas!$I:$I)-1,1)</definedName>
    <definedName name="lstClientes">OFFSET(Clientes!$A$2,0,0,COUNTA(Clientes!$A:$A)-1,1)</definedName>
    <definedName name="lstClientesNombres">OFFSET(Clientes!$B$2,0,0,COUNTA(Clientes!$B:$B)-1,1)</definedName>
    <definedName name="lstCuentas">OFFSET(Listas!$E$2,0,0,COUNTA(Listas!$E:$E)-1,1)</definedName>
    <definedName name="lstEstado">OFFSET(Listas!$K$2,0,0,COUNTA(Listas!$K:$K)-1,1)</definedName>
    <definedName name="lstMetodosPago">OFFSET(Listas!$C$2,0,0,COUNTA(Listas!$C:$C)-1,1)</definedName>
    <definedName name="lstProductos">OFFSET(Productos!$A$2,0,0,COUNTA(Productos!$A:$A)-1,1)</definedName>
    <definedName name="lstProveedores">OFFSET(Listas!$M$2,0,0,COUNTA(Listas!$M:$M)-1,1)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\$#,##0.00"/>
    <numFmt numFmtId="165" formatCode="yyyy\-mm\-dd"/>
    <numFmt numFmtId="166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app.goo.gl/e7FwHjaRPHLXCEA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 rightToLeft="0"/>
  </sheetViews>
  <sheetData>
    <row r="1">
      <c r="A1" t="str">
        <v>GUIA RAPIDA</v>
      </c>
    </row>
    <row r="3">
      <c r="A3" t="str">
        <v>1) Carga y mantiene CLIENTES en la hoja Clientes.</v>
      </c>
    </row>
    <row r="4">
      <c r="A4" t="str">
        <v>2) Carga PRODUCTOS en la hoja Productos (precio venta, stock minimo).</v>
      </c>
    </row>
    <row r="5">
      <c r="A5" t="str">
        <v>3) Registra VENTAS en la hoja Ventas (usa los dropdowns).</v>
      </c>
    </row>
    <row r="6">
      <c r="A6" t="str">
        <v>4) Registra COMPRAS para actualizar stock.</v>
      </c>
    </row>
    <row r="7">
      <c r="A7" t="str">
        <v>5) Registra GASTOS e INGRESOS extra (no ventas) si aplica.</v>
      </c>
    </row>
    <row r="8">
      <c r="A8" t="str">
        <v>6) Mira Dashboard y Resumen. Todo se actualiza solo por formulas.</v>
      </c>
    </row>
  </sheetData>
  <pageMargins left="0.75" right="0.75" top="1" bottom="1" header="0.5" footer="0.5"/>
  <ignoredErrors>
    <ignoredError numberStoredAsText="1" sqref="A1: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DASHBOARD - TU TIENDA</v>
      </c>
      <c r="B1" t="str">
        <v>Columna1</v>
      </c>
    </row>
    <row r="3">
      <c r="A3" t="str">
        <v>KPIs (Mes actual)</v>
      </c>
    </row>
    <row r="4">
      <c r="A4" t="str">
        <v>Ventas</v>
      </c>
      <c r="B4" t="e">
        <f>Resumen!A4</f>
        <v>#REF!</v>
      </c>
    </row>
    <row r="5">
      <c r="A5" t="str">
        <v>Ganancia Bruta</v>
      </c>
      <c r="B5" t="e">
        <f>Resumen!C4</f>
        <v>#REF!</v>
      </c>
    </row>
    <row r="6">
      <c r="A6" t="str">
        <v>Gastos</v>
      </c>
      <c r="B6">
        <f>Resumen!E4</f>
        <v>0</v>
      </c>
    </row>
    <row r="7">
      <c r="A7" t="str">
        <v>Neto</v>
      </c>
      <c r="B7" t="e">
        <f>Resumen!G4</f>
        <v>#REF!</v>
      </c>
    </row>
  </sheetData>
  <pageMargins left="0.75" right="0.75" top="1" bottom="1" header="0.5" footer="0.5"/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01"/>
  <sheetViews>
    <sheetView workbookViewId="0" rightToLeft="0"/>
  </sheetViews>
  <sheetData>
    <row r="1">
      <c r="A1" t="str">
        <v>FECHA</v>
      </c>
      <c r="B1" t="str">
        <v>VENTA_ID</v>
      </c>
      <c r="C1" t="str">
        <v>CLIENTE_ID</v>
      </c>
      <c r="D1" t="str">
        <v>CLIENTE</v>
      </c>
      <c r="E1" t="str">
        <v>PRODUCTO</v>
      </c>
      <c r="F1" t="str">
        <v>CATEGORIA</v>
      </c>
      <c r="G1" t="str">
        <v>CANTIDAD</v>
      </c>
      <c r="H1" t="str">
        <v>PRECIO_MANUAL</v>
      </c>
      <c r="I1" t="str">
        <v>PRECIO_LISTA</v>
      </c>
      <c r="J1" t="str">
        <v>PRECIO_USADO</v>
      </c>
      <c r="K1" t="str">
        <v>TOTAL_VENTA</v>
      </c>
      <c r="L1" t="str">
        <v>COSTO_UNIT</v>
      </c>
      <c r="M1" t="str">
        <v>COSTO_TOTAL</v>
      </c>
      <c r="N1" t="str">
        <v>GANANCIA</v>
      </c>
      <c r="O1" t="str">
        <v>METODO_PAGO</v>
      </c>
      <c r="P1" t="str">
        <v>CUENTA</v>
      </c>
      <c r="Q1" t="str">
        <v>ESTADO</v>
      </c>
      <c r="R1" t="str">
        <v>NOTAS</v>
      </c>
      <c r="S1" t="str">
        <v>STOCK_DISP</v>
      </c>
    </row>
    <row r="2">
      <c r="A2">
        <v>46024</v>
      </c>
      <c r="B2" t="str">
        <f>IF(A2="","", "V"&amp;TEXT(A2,"yymmdd")&amp;"-"&amp;TEXT(ROW()-1,"0000"))</f>
        <v>V260102-0001</v>
      </c>
      <c r="C2" t="str">
        <f>IF(D2="","",IFERROR(INDEX(Clientes!A:A,MATCH(D2,Clientes!B:B,0)),""))</f>
        <v>C001</v>
      </c>
      <c r="D2" t="str">
        <v>Flora Puga</v>
      </c>
      <c r="E2" t="str">
        <v>Voraz  20 KG</v>
      </c>
      <c r="F2" t="str">
        <f>IF(E2="","",IFERROR(INDEX(Productos!F:F,MATCH(E2,Productos!A:A,0)),""))</f>
        <v/>
      </c>
      <c r="G2">
        <v>1</v>
      </c>
      <c r="H2">
        <v>22580</v>
      </c>
      <c r="I2" t="str">
        <f>IF(E2="","",IFERROR(INDEX(Productos!G:G,MATCH(E2,Productos!A:A,0)),""))</f>
        <v/>
      </c>
      <c r="J2">
        <f>IF(H2="",I2,H2)</f>
        <v>22580</v>
      </c>
      <c r="K2">
        <f>IF(G2="","",G2*J2)</f>
        <v>22580</v>
      </c>
      <c r="L2" t="str">
        <f>IF(E2="","",IFERROR(INDEX(Productos!E:E,MATCH(E2,Productos!A:A,0)),""))</f>
        <v/>
      </c>
      <c r="M2" t="e">
        <f>IF(G2="","",G2*L2)</f>
        <v>#VALUE!</v>
      </c>
      <c r="N2" t="e">
        <f>IF(K2="","",K2-M2)</f>
        <v>#VALUE!</v>
      </c>
      <c r="O2" t="str">
        <v>EFECTIVO</v>
      </c>
      <c r="P2" t="str">
        <v>CAJA</v>
      </c>
      <c r="Q2" t="str">
        <v>PAGADO</v>
      </c>
      <c r="S2" t="str">
        <f>IF(E2="","",IFERROR(INDEX(Productos!I:I,MATCH(E2,Productos!A:A,0)),""))</f>
        <v/>
      </c>
    </row>
    <row r="3">
      <c r="A3">
        <v>46022</v>
      </c>
      <c r="B3" t="str">
        <f>IF(A3="","", "V"&amp;TEXT(A3,"yymmdd")&amp;"-"&amp;TEXT(ROW()-1,"0000"))</f>
        <v>V251231-0002</v>
      </c>
      <c r="C3" t="str">
        <v>C002</v>
      </c>
      <c r="E3" t="str">
        <v>Avena instantanea</v>
      </c>
      <c r="F3" t="str">
        <f>IF(E3="","",IFERROR(INDEX(Productos!F:F,MATCH(E3,Productos!A:A,0)),""))</f>
        <v/>
      </c>
      <c r="G3">
        <v>3</v>
      </c>
      <c r="H3">
        <v>3330</v>
      </c>
      <c r="I3" t="str">
        <f>IF(E3="","",IFERROR(INDEX(Productos!G:G,MATCH(E3,Productos!A:A,0)),""))</f>
        <v/>
      </c>
      <c r="J3">
        <f>IF(H3="",I3,H3)</f>
        <v>3330</v>
      </c>
      <c r="K3">
        <f>IF(G3="","",G3*J3)</f>
        <v>9990</v>
      </c>
      <c r="L3" t="str">
        <f>IF(E3="","",IFERROR(INDEX(Productos!E:E,MATCH(E3,Productos!A:A,0)),""))</f>
        <v/>
      </c>
      <c r="M3" t="e">
        <f>IF(G3="","",G3*L3)</f>
        <v>#VALUE!</v>
      </c>
      <c r="N3" t="e">
        <f>IF(K3="","",K3-M3)</f>
        <v>#VALUE!</v>
      </c>
      <c r="O3" t="str">
        <v>EFECTIVO</v>
      </c>
      <c r="P3" t="str">
        <v>CAJA</v>
      </c>
      <c r="Q3" t="str">
        <v>PAGADO</v>
      </c>
      <c r="S3" t="str">
        <f>IF(E3="","",IFERROR(INDEX(Productos!I:I,MATCH(E3,Productos!A:A,0)),""))</f>
        <v/>
      </c>
    </row>
    <row r="4">
      <c r="A4">
        <v>46022</v>
      </c>
      <c r="B4" t="str">
        <f>IF(A4="","", "V"&amp;TEXT(A4,"yymmdd")&amp;"-"&amp;TEXT(ROW()-1,"0000"))</f>
        <v>V251231-0003</v>
      </c>
      <c r="C4" t="str">
        <f>IF(D4="","",IFERROR(INDEX(Clientes!A:A,MATCH(D4,Clientes!B:B,0)),""))</f>
        <v/>
      </c>
      <c r="E4" t="str">
        <v>Coco Vai</v>
      </c>
      <c r="F4" t="str">
        <f>IF(E4="","",IFERROR(INDEX(Productos!F:F,MATCH(E4,Productos!A:A,0)),""))</f>
        <v>SAPHIRUS VARILLAS</v>
      </c>
      <c r="G4">
        <v>1</v>
      </c>
      <c r="H4">
        <v>7200</v>
      </c>
      <c r="I4">
        <f>IF(E4="","",IFERROR(INDEX(Productos!G:G,MATCH(E4,Productos!A:A,0)),""))</f>
        <v>0</v>
      </c>
      <c r="J4">
        <f>IF(H4="",I4,H4)</f>
        <v>7200</v>
      </c>
      <c r="K4">
        <f>IF(G4="","",G4*J4)</f>
        <v>7200</v>
      </c>
      <c r="L4">
        <f>IF(E4="","",IFERROR(INDEX(Productos!E:E,MATCH(E4,Productos!A:A,0)),""))</f>
        <v>3412.8</v>
      </c>
      <c r="M4">
        <f>IF(G4="","",G4*L4)</f>
        <v>3412.8</v>
      </c>
      <c r="N4">
        <f>IF(K4="","",K4-M4)</f>
        <v>3787.2</v>
      </c>
      <c r="O4" t="str">
        <v>EFECTIVO</v>
      </c>
      <c r="P4" t="str">
        <v>CAJA</v>
      </c>
      <c r="Q4" t="str">
        <v>PAGADO</v>
      </c>
      <c r="S4">
        <f>IF(E4="","",IFERROR(INDEX(Productos!I:I,MATCH(E4,Productos!A:A,0)),""))</f>
        <v>0</v>
      </c>
    </row>
    <row r="5">
      <c r="B5" t="str">
        <f>IF(A5="","", "V"&amp;TEXT(A5,"yymmdd")&amp;"-"&amp;TEXT(ROW()-1,"0000"))</f>
        <v/>
      </c>
      <c r="C5" t="str">
        <f>IF(D5="","",IFERROR(INDEX(Clientes!A:A,MATCH(D5,Clientes!B:B,0)),""))</f>
        <v/>
      </c>
      <c r="F5" t="str">
        <f>IF(E5="","",IFERROR(INDEX(Productos!F:F,MATCH(E5,Productos!A:A,0)),""))</f>
        <v/>
      </c>
      <c r="I5" t="str">
        <f>IF(E5="","",IFERROR(INDEX(Productos!G:G,MATCH(E5,Productos!A:A,0)),""))</f>
        <v/>
      </c>
      <c r="J5" t="str">
        <f>IF(H5="",I5,H5)</f>
        <v/>
      </c>
      <c r="K5" t="str">
        <f>IF(G5="","",G5*J5)</f>
        <v/>
      </c>
      <c r="L5" t="str">
        <f>IF(E5="","",IFERROR(INDEX(Productos!E:E,MATCH(E5,Productos!A:A,0)),""))</f>
        <v/>
      </c>
      <c r="M5" t="str">
        <f>IF(G5="","",G5*L5)</f>
        <v/>
      </c>
      <c r="N5" t="str">
        <f>IF(K5="","",K5-M5)</f>
        <v/>
      </c>
      <c r="O5" t="str">
        <v>EFECTIVO</v>
      </c>
      <c r="P5" t="str">
        <v>CAJA</v>
      </c>
      <c r="Q5" t="str">
        <v>PAGADO</v>
      </c>
      <c r="S5" t="str">
        <f>IF(E5="","",IFERROR(INDEX(Productos!I:I,MATCH(E5,Productos!A:A,0)),""))</f>
        <v/>
      </c>
    </row>
    <row r="6">
      <c r="B6" t="str">
        <f>IF(A6="","", "V"&amp;TEXT(A6,"yymmdd")&amp;"-"&amp;TEXT(ROW()-1,"0000"))</f>
        <v/>
      </c>
      <c r="C6" t="str">
        <f>IF(D6="","",IFERROR(INDEX(Clientes!A:A,MATCH(D6,Clientes!B:B,0)),""))</f>
        <v/>
      </c>
      <c r="F6" t="str">
        <f>IF(E6="","",IFERROR(INDEX(Productos!F:F,MATCH(E6,Productos!A:A,0)),""))</f>
        <v/>
      </c>
      <c r="I6" t="str">
        <f>IF(E6="","",IFERROR(INDEX(Productos!G:G,MATCH(E6,Productos!A:A,0)),""))</f>
        <v/>
      </c>
      <c r="J6" t="str">
        <f>IF(H6="",I6,H6)</f>
        <v/>
      </c>
      <c r="K6" t="str">
        <f>IF(G6="","",G6*J6)</f>
        <v/>
      </c>
      <c r="L6" t="str">
        <f>IF(E6="","",IFERROR(INDEX(Productos!E:E,MATCH(E6,Productos!A:A,0)),""))</f>
        <v/>
      </c>
      <c r="M6" t="str">
        <f>IF(G6="","",G6*L6)</f>
        <v/>
      </c>
      <c r="N6" t="str">
        <f>IF(K6="","",K6-M6)</f>
        <v/>
      </c>
      <c r="O6" t="str">
        <v>EFECTIVO</v>
      </c>
      <c r="P6" t="str">
        <v>CAJA</v>
      </c>
      <c r="Q6" t="str">
        <v>PAGADO</v>
      </c>
      <c r="S6" t="str">
        <f>IF(E6="","",IFERROR(INDEX(Productos!I:I,MATCH(E6,Productos!A:A,0)),""))</f>
        <v/>
      </c>
    </row>
    <row r="7">
      <c r="B7" t="str">
        <f>IF(A7="","", "V"&amp;TEXT(A7,"yymmdd")&amp;"-"&amp;TEXT(ROW()-1,"0000"))</f>
        <v/>
      </c>
      <c r="C7" t="str">
        <f>IF(D7="","",IFERROR(INDEX(Clientes!A:A,MATCH(D7,Clientes!B:B,0)),""))</f>
        <v/>
      </c>
      <c r="F7" t="str">
        <f>IF(E7="","",IFERROR(INDEX(Productos!F:F,MATCH(E7,Productos!A:A,0)),""))</f>
        <v/>
      </c>
      <c r="I7" t="str">
        <f>IF(E7="","",IFERROR(INDEX(Productos!G:G,MATCH(E7,Productos!A:A,0)),""))</f>
        <v/>
      </c>
      <c r="J7" t="str">
        <f>IF(H7="",I7,H7)</f>
        <v/>
      </c>
      <c r="K7" t="str">
        <f>IF(G7="","",G7*J7)</f>
        <v/>
      </c>
      <c r="L7" t="str">
        <f>IF(E7="","",IFERROR(INDEX(Productos!E:E,MATCH(E7,Productos!A:A,0)),""))</f>
        <v/>
      </c>
      <c r="M7" t="str">
        <f>IF(G7="","",G7*L7)</f>
        <v/>
      </c>
      <c r="N7" t="str">
        <f>IF(K7="","",K7-M7)</f>
        <v/>
      </c>
      <c r="O7" t="str">
        <v>EFECTIVO</v>
      </c>
      <c r="P7" t="str">
        <v>CAJA</v>
      </c>
      <c r="Q7" t="str">
        <v>PAGADO</v>
      </c>
      <c r="S7" t="str">
        <f>IF(E7="","",IFERROR(INDEX(Productos!I:I,MATCH(E7,Productos!A:A,0)),""))</f>
        <v/>
      </c>
    </row>
    <row r="8">
      <c r="B8" t="str">
        <f>IF(A8="","", "V"&amp;TEXT(A8,"yymmdd")&amp;"-"&amp;TEXT(ROW()-1,"0000"))</f>
        <v/>
      </c>
      <c r="C8" t="str">
        <f>IF(D8="","",IFERROR(INDEX(Clientes!A:A,MATCH(D8,Clientes!B:B,0)),""))</f>
        <v/>
      </c>
      <c r="F8" t="str">
        <f>IF(E8="","",IFERROR(INDEX(Productos!F:F,MATCH(E8,Productos!A:A,0)),""))</f>
        <v/>
      </c>
      <c r="I8" t="str">
        <f>IF(E8="","",IFERROR(INDEX(Productos!G:G,MATCH(E8,Productos!A:A,0)),""))</f>
        <v/>
      </c>
      <c r="J8" t="str">
        <f>IF(H8="",I8,H8)</f>
        <v/>
      </c>
      <c r="K8" t="str">
        <f>IF(G8="","",G8*J8)</f>
        <v/>
      </c>
      <c r="L8" t="str">
        <f>IF(E8="","",IFERROR(INDEX(Productos!E:E,MATCH(E8,Productos!A:A,0)),""))</f>
        <v/>
      </c>
      <c r="M8" t="str">
        <f>IF(G8="","",G8*L8)</f>
        <v/>
      </c>
      <c r="N8" t="str">
        <f>IF(K8="","",K8-M8)</f>
        <v/>
      </c>
      <c r="O8" t="str">
        <v>EFECTIVO</v>
      </c>
      <c r="P8" t="str">
        <v>CAJA</v>
      </c>
      <c r="Q8" t="str">
        <v>PAGADO</v>
      </c>
      <c r="S8" t="str">
        <f>IF(E8="","",IFERROR(INDEX(Productos!I:I,MATCH(E8,Productos!A:A,0)),""))</f>
        <v/>
      </c>
    </row>
    <row r="9">
      <c r="B9" t="str">
        <f>IF(A9="","", "V"&amp;TEXT(A9,"yymmdd")&amp;"-"&amp;TEXT(ROW()-1,"0000"))</f>
        <v/>
      </c>
      <c r="C9" t="str">
        <f>IF(D9="","",IFERROR(INDEX(Clientes!A:A,MATCH(D9,Clientes!B:B,0)),""))</f>
        <v/>
      </c>
      <c r="F9" t="str">
        <f>IF(E9="","",IFERROR(INDEX(Productos!F:F,MATCH(E9,Productos!A:A,0)),""))</f>
        <v/>
      </c>
      <c r="I9" t="str">
        <f>IF(E9="","",IFERROR(INDEX(Productos!G:G,MATCH(E9,Productos!A:A,0)),""))</f>
        <v/>
      </c>
      <c r="J9" t="str">
        <f>IF(H9="",I9,H9)</f>
        <v/>
      </c>
      <c r="K9" t="str">
        <f>IF(G9="","",G9*J9)</f>
        <v/>
      </c>
      <c r="L9" t="str">
        <f>IF(E9="","",IFERROR(INDEX(Productos!E:E,MATCH(E9,Productos!A:A,0)),""))</f>
        <v/>
      </c>
      <c r="M9" t="str">
        <f>IF(G9="","",G9*L9)</f>
        <v/>
      </c>
      <c r="N9" t="str">
        <f>IF(K9="","",K9-M9)</f>
        <v/>
      </c>
      <c r="O9" t="str">
        <v>EFECTIVO</v>
      </c>
      <c r="P9" t="str">
        <v>CAJA</v>
      </c>
      <c r="Q9" t="str">
        <v>PAGADO</v>
      </c>
      <c r="S9" t="str">
        <f>IF(E9="","",IFERROR(INDEX(Productos!I:I,MATCH(E9,Productos!A:A,0)),""))</f>
        <v/>
      </c>
    </row>
    <row r="10">
      <c r="B10" t="str">
        <f>IF(A10="","", "V"&amp;TEXT(A10,"yymmdd")&amp;"-"&amp;TEXT(ROW()-1,"0000"))</f>
        <v/>
      </c>
      <c r="C10" t="str">
        <f>IF(D10="","",IFERROR(INDEX(Clientes!A:A,MATCH(D10,Clientes!B:B,0)),""))</f>
        <v/>
      </c>
      <c r="F10" t="str">
        <f>IF(E10="","",IFERROR(INDEX(Productos!F:F,MATCH(E10,Productos!A:A,0)),""))</f>
        <v/>
      </c>
      <c r="I10" t="str">
        <f>IF(E10="","",IFERROR(INDEX(Productos!G:G,MATCH(E10,Productos!A:A,0)),""))</f>
        <v/>
      </c>
      <c r="J10" t="str">
        <f>IF(H10="",I10,H10)</f>
        <v/>
      </c>
      <c r="K10" t="str">
        <f>IF(G10="","",G10*J10)</f>
        <v/>
      </c>
      <c r="L10" t="str">
        <f>IF(E10="","",IFERROR(INDEX(Productos!E:E,MATCH(E10,Productos!A:A,0)),""))</f>
        <v/>
      </c>
      <c r="M10" t="str">
        <f>IF(G10="","",G10*L10)</f>
        <v/>
      </c>
      <c r="N10" t="str">
        <f>IF(K10="","",K10-M10)</f>
        <v/>
      </c>
      <c r="O10" t="str">
        <v>EFECTIVO</v>
      </c>
      <c r="P10" t="str">
        <v>CAJA</v>
      </c>
      <c r="Q10" t="str">
        <v>PAGADO</v>
      </c>
      <c r="S10" t="str">
        <f>IF(E10="","",IFERROR(INDEX(Productos!I:I,MATCH(E10,Productos!A:A,0)),""))</f>
        <v/>
      </c>
    </row>
    <row r="11">
      <c r="B11" t="str">
        <f>IF(A11="","", "V"&amp;TEXT(A11,"yymmdd")&amp;"-"&amp;TEXT(ROW()-1,"0000"))</f>
        <v/>
      </c>
      <c r="C11" t="str">
        <f>IF(D11="","",IFERROR(INDEX(Clientes!A:A,MATCH(D11,Clientes!B:B,0)),""))</f>
        <v/>
      </c>
      <c r="F11" t="str">
        <f>IF(E11="","",IFERROR(INDEX(Productos!F:F,MATCH(E11,Productos!A:A,0)),""))</f>
        <v/>
      </c>
      <c r="I11" t="str">
        <f>IF(E11="","",IFERROR(INDEX(Productos!G:G,MATCH(E11,Productos!A:A,0)),""))</f>
        <v/>
      </c>
      <c r="J11" t="str">
        <f>IF(H11="",I11,H11)</f>
        <v/>
      </c>
      <c r="K11" t="str">
        <f>IF(G11="","",G11*J11)</f>
        <v/>
      </c>
      <c r="L11" t="str">
        <f>IF(E11="","",IFERROR(INDEX(Productos!E:E,MATCH(E11,Productos!A:A,0)),""))</f>
        <v/>
      </c>
      <c r="M11" t="str">
        <f>IF(G11="","",G11*L11)</f>
        <v/>
      </c>
      <c r="N11" t="str">
        <f>IF(K11="","",K11-M11)</f>
        <v/>
      </c>
      <c r="O11" t="str">
        <v>EFECTIVO</v>
      </c>
      <c r="P11" t="str">
        <v>CAJA</v>
      </c>
      <c r="Q11" t="str">
        <v>PAGADO</v>
      </c>
      <c r="S11" t="str">
        <f>IF(E11="","",IFERROR(INDEX(Productos!I:I,MATCH(E11,Productos!A:A,0)),""))</f>
        <v/>
      </c>
    </row>
    <row r="12">
      <c r="B12" t="str">
        <f>IF(A12="","", "V"&amp;TEXT(A12,"yymmdd")&amp;"-"&amp;TEXT(ROW()-1,"0000"))</f>
        <v/>
      </c>
      <c r="C12" t="str">
        <f>IF(D12="","",IFERROR(INDEX(Clientes!A:A,MATCH(D12,Clientes!B:B,0)),""))</f>
        <v/>
      </c>
      <c r="F12" t="str">
        <f>IF(E12="","",IFERROR(INDEX(Productos!F:F,MATCH(E12,Productos!A:A,0)),""))</f>
        <v/>
      </c>
      <c r="I12" t="str">
        <f>IF(E12="","",IFERROR(INDEX(Productos!G:G,MATCH(E12,Productos!A:A,0)),""))</f>
        <v/>
      </c>
      <c r="J12" t="str">
        <f>IF(H12="",I12,H12)</f>
        <v/>
      </c>
      <c r="K12" t="str">
        <f>IF(G12="","",G12*J12)</f>
        <v/>
      </c>
      <c r="L12" t="str">
        <f>IF(E12="","",IFERROR(INDEX(Productos!E:E,MATCH(E12,Productos!A:A,0)),""))</f>
        <v/>
      </c>
      <c r="M12" t="str">
        <f>IF(G12="","",G12*L12)</f>
        <v/>
      </c>
      <c r="N12" t="str">
        <f>IF(K12="","",K12-M12)</f>
        <v/>
      </c>
      <c r="O12" t="str">
        <v>EFECTIVO</v>
      </c>
      <c r="P12" t="str">
        <v>CAJA</v>
      </c>
      <c r="Q12" t="str">
        <v>PAGADO</v>
      </c>
      <c r="S12" t="str">
        <f>IF(E12="","",IFERROR(INDEX(Productos!I:I,MATCH(E12,Productos!A:A,0)),""))</f>
        <v/>
      </c>
    </row>
    <row r="13">
      <c r="B13" t="str">
        <f>IF(A13="","", "V"&amp;TEXT(A13,"yymmdd")&amp;"-"&amp;TEXT(ROW()-1,"0000"))</f>
        <v/>
      </c>
      <c r="C13" t="str">
        <f>IF(D13="","",IFERROR(INDEX(Clientes!A:A,MATCH(D13,Clientes!B:B,0)),""))</f>
        <v/>
      </c>
      <c r="F13" t="str">
        <f>IF(E13="","",IFERROR(INDEX(Productos!F:F,MATCH(E13,Productos!A:A,0)),""))</f>
        <v/>
      </c>
      <c r="I13" t="str">
        <f>IF(E13="","",IFERROR(INDEX(Productos!G:G,MATCH(E13,Productos!A:A,0)),""))</f>
        <v/>
      </c>
      <c r="J13" t="str">
        <f>IF(H13="",I13,H13)</f>
        <v/>
      </c>
      <c r="K13" t="str">
        <f>IF(G13="","",G13*J13)</f>
        <v/>
      </c>
      <c r="L13" t="str">
        <f>IF(E13="","",IFERROR(INDEX(Productos!E:E,MATCH(E13,Productos!A:A,0)),""))</f>
        <v/>
      </c>
      <c r="M13" t="str">
        <f>IF(G13="","",G13*L13)</f>
        <v/>
      </c>
      <c r="N13" t="str">
        <f>IF(K13="","",K13-M13)</f>
        <v/>
      </c>
      <c r="O13" t="str">
        <v>EFECTIVO</v>
      </c>
      <c r="P13" t="str">
        <v>CAJA</v>
      </c>
      <c r="Q13" t="str">
        <v>PAGADO</v>
      </c>
      <c r="S13" t="str">
        <f>IF(E13="","",IFERROR(INDEX(Productos!I:I,MATCH(E13,Productos!A:A,0)),""))</f>
        <v/>
      </c>
    </row>
    <row r="14">
      <c r="B14" t="str">
        <f>IF(A14="","", "V"&amp;TEXT(A14,"yymmdd")&amp;"-"&amp;TEXT(ROW()-1,"0000"))</f>
        <v/>
      </c>
      <c r="C14" t="str">
        <f>IF(D14="","",IFERROR(INDEX(Clientes!A:A,MATCH(D14,Clientes!B:B,0)),""))</f>
        <v/>
      </c>
      <c r="F14" t="str">
        <f>IF(E14="","",IFERROR(INDEX(Productos!F:F,MATCH(E14,Productos!A:A,0)),""))</f>
        <v/>
      </c>
      <c r="I14" t="str">
        <f>IF(E14="","",IFERROR(INDEX(Productos!G:G,MATCH(E14,Productos!A:A,0)),""))</f>
        <v/>
      </c>
      <c r="J14" t="str">
        <f>IF(H14="",I14,H14)</f>
        <v/>
      </c>
      <c r="K14" t="str">
        <f>IF(G14="","",G14*J14)</f>
        <v/>
      </c>
      <c r="L14" t="str">
        <f>IF(E14="","",IFERROR(INDEX(Productos!E:E,MATCH(E14,Productos!A:A,0)),""))</f>
        <v/>
      </c>
      <c r="M14" t="str">
        <f>IF(G14="","",G14*L14)</f>
        <v/>
      </c>
      <c r="N14" t="str">
        <f>IF(K14="","",K14-M14)</f>
        <v/>
      </c>
      <c r="O14" t="str">
        <v>EFECTIVO</v>
      </c>
      <c r="P14" t="str">
        <v>CAJA</v>
      </c>
      <c r="Q14" t="str">
        <v>PAGADO</v>
      </c>
      <c r="S14" t="str">
        <f>IF(E14="","",IFERROR(INDEX(Productos!I:I,MATCH(E14,Productos!A:A,0)),""))</f>
        <v/>
      </c>
    </row>
    <row r="15">
      <c r="B15" t="str">
        <f>IF(A15="","", "V"&amp;TEXT(A15,"yymmdd")&amp;"-"&amp;TEXT(ROW()-1,"0000"))</f>
        <v/>
      </c>
      <c r="C15" t="str">
        <f>IF(D15="","",IFERROR(INDEX(Clientes!A:A,MATCH(D15,Clientes!B:B,0)),""))</f>
        <v/>
      </c>
      <c r="F15" t="str">
        <f>IF(E15="","",IFERROR(INDEX(Productos!F:F,MATCH(E15,Productos!A:A,0)),""))</f>
        <v/>
      </c>
      <c r="I15" t="str">
        <f>IF(E15="","",IFERROR(INDEX(Productos!G:G,MATCH(E15,Productos!A:A,0)),""))</f>
        <v/>
      </c>
      <c r="J15" t="str">
        <f>IF(H15="",I15,H15)</f>
        <v/>
      </c>
      <c r="K15" t="str">
        <f>IF(G15="","",G15*J15)</f>
        <v/>
      </c>
      <c r="L15" t="str">
        <f>IF(E15="","",IFERROR(INDEX(Productos!E:E,MATCH(E15,Productos!A:A,0)),""))</f>
        <v/>
      </c>
      <c r="M15" t="str">
        <f>IF(G15="","",G15*L15)</f>
        <v/>
      </c>
      <c r="N15" t="str">
        <f>IF(K15="","",K15-M15)</f>
        <v/>
      </c>
      <c r="O15" t="str">
        <v>EFECTIVO</v>
      </c>
      <c r="P15" t="str">
        <v>CAJA</v>
      </c>
      <c r="Q15" t="str">
        <v>PAGADO</v>
      </c>
      <c r="S15" t="str">
        <f>IF(E15="","",IFERROR(INDEX(Productos!I:I,MATCH(E15,Productos!A:A,0)),""))</f>
        <v/>
      </c>
    </row>
    <row r="16">
      <c r="B16" t="str">
        <f>IF(A16="","", "V"&amp;TEXT(A16,"yymmdd")&amp;"-"&amp;TEXT(ROW()-1,"0000"))</f>
        <v/>
      </c>
      <c r="C16" t="str">
        <f>IF(D16="","",IFERROR(INDEX(Clientes!A:A,MATCH(D16,Clientes!B:B,0)),""))</f>
        <v/>
      </c>
      <c r="F16" t="str">
        <f>IF(E16="","",IFERROR(INDEX(Productos!F:F,MATCH(E16,Productos!A:A,0)),""))</f>
        <v/>
      </c>
      <c r="I16" t="str">
        <f>IF(E16="","",IFERROR(INDEX(Productos!G:G,MATCH(E16,Productos!A:A,0)),""))</f>
        <v/>
      </c>
      <c r="J16" t="str">
        <f>IF(H16="",I16,H16)</f>
        <v/>
      </c>
      <c r="K16" t="str">
        <f>IF(G16="","",G16*J16)</f>
        <v/>
      </c>
      <c r="L16" t="str">
        <f>IF(E16="","",IFERROR(INDEX(Productos!E:E,MATCH(E16,Productos!A:A,0)),""))</f>
        <v/>
      </c>
      <c r="M16" t="str">
        <f>IF(G16="","",G16*L16)</f>
        <v/>
      </c>
      <c r="N16" t="str">
        <f>IF(K16="","",K16-M16)</f>
        <v/>
      </c>
      <c r="O16" t="str">
        <v>EFECTIVO</v>
      </c>
      <c r="P16" t="str">
        <v>CAJA</v>
      </c>
      <c r="Q16" t="str">
        <v>PAGADO</v>
      </c>
      <c r="S16" t="str">
        <f>IF(E16="","",IFERROR(INDEX(Productos!I:I,MATCH(E16,Productos!A:A,0)),""))</f>
        <v/>
      </c>
    </row>
    <row r="17">
      <c r="B17" t="str">
        <f>IF(A17="","", "V"&amp;TEXT(A17,"yymmdd")&amp;"-"&amp;TEXT(ROW()-1,"0000"))</f>
        <v/>
      </c>
      <c r="C17" t="str">
        <f>IF(D17="","",IFERROR(INDEX(Clientes!A:A,MATCH(D17,Clientes!B:B,0)),""))</f>
        <v/>
      </c>
      <c r="F17" t="str">
        <f>IF(E17="","",IFERROR(INDEX(Productos!F:F,MATCH(E17,Productos!A:A,0)),""))</f>
        <v/>
      </c>
      <c r="I17" t="str">
        <f>IF(E17="","",IFERROR(INDEX(Productos!G:G,MATCH(E17,Productos!A:A,0)),""))</f>
        <v/>
      </c>
      <c r="J17" t="str">
        <f>IF(H17="",I17,H17)</f>
        <v/>
      </c>
      <c r="K17" t="str">
        <f>IF(G17="","",G17*J17)</f>
        <v/>
      </c>
      <c r="L17" t="str">
        <f>IF(E17="","",IFERROR(INDEX(Productos!E:E,MATCH(E17,Productos!A:A,0)),""))</f>
        <v/>
      </c>
      <c r="M17" t="str">
        <f>IF(G17="","",G17*L17)</f>
        <v/>
      </c>
      <c r="N17" t="str">
        <f>IF(K17="","",K17-M17)</f>
        <v/>
      </c>
      <c r="O17" t="str">
        <v>EFECTIVO</v>
      </c>
      <c r="P17" t="str">
        <v>CAJA</v>
      </c>
      <c r="Q17" t="str">
        <v>PAGADO</v>
      </c>
      <c r="S17" t="str">
        <f>IF(E17="","",IFERROR(INDEX(Productos!I:I,MATCH(E17,Productos!A:A,0)),""))</f>
        <v/>
      </c>
    </row>
    <row r="18">
      <c r="B18" t="str">
        <f>IF(A18="","", "V"&amp;TEXT(A18,"yymmdd")&amp;"-"&amp;TEXT(ROW()-1,"0000"))</f>
        <v/>
      </c>
      <c r="C18" t="str">
        <f>IF(D18="","",IFERROR(INDEX(Clientes!A:A,MATCH(D18,Clientes!B:B,0)),""))</f>
        <v/>
      </c>
      <c r="F18" t="str">
        <f>IF(E18="","",IFERROR(INDEX(Productos!F:F,MATCH(E18,Productos!A:A,0)),""))</f>
        <v/>
      </c>
      <c r="I18" t="str">
        <f>IF(E18="","",IFERROR(INDEX(Productos!G:G,MATCH(E18,Productos!A:A,0)),""))</f>
        <v/>
      </c>
      <c r="J18" t="str">
        <f>IF(H18="",I18,H18)</f>
        <v/>
      </c>
      <c r="K18" t="str">
        <f>IF(G18="","",G18*J18)</f>
        <v/>
      </c>
      <c r="L18" t="str">
        <f>IF(E18="","",IFERROR(INDEX(Productos!E:E,MATCH(E18,Productos!A:A,0)),""))</f>
        <v/>
      </c>
      <c r="M18" t="str">
        <f>IF(G18="","",G18*L18)</f>
        <v/>
      </c>
      <c r="N18" t="str">
        <f>IF(K18="","",K18-M18)</f>
        <v/>
      </c>
      <c r="O18" t="str">
        <v>EFECTIVO</v>
      </c>
      <c r="P18" t="str">
        <v>CAJA</v>
      </c>
      <c r="Q18" t="str">
        <v>PAGADO</v>
      </c>
      <c r="S18" t="str">
        <f>IF(E18="","",IFERROR(INDEX(Productos!I:I,MATCH(E18,Productos!A:A,0)),""))</f>
        <v/>
      </c>
    </row>
    <row r="19">
      <c r="B19" t="str">
        <f>IF(A19="","", "V"&amp;TEXT(A19,"yymmdd")&amp;"-"&amp;TEXT(ROW()-1,"0000"))</f>
        <v/>
      </c>
      <c r="C19" t="str">
        <f>IF(D19="","",IFERROR(INDEX(Clientes!A:A,MATCH(D19,Clientes!B:B,0)),""))</f>
        <v/>
      </c>
      <c r="F19" t="str">
        <f>IF(E19="","",IFERROR(INDEX(Productos!F:F,MATCH(E19,Productos!A:A,0)),""))</f>
        <v/>
      </c>
      <c r="I19" t="str">
        <f>IF(E19="","",IFERROR(INDEX(Productos!G:G,MATCH(E19,Productos!A:A,0)),""))</f>
        <v/>
      </c>
      <c r="J19" t="str">
        <f>IF(H19="",I19,H19)</f>
        <v/>
      </c>
      <c r="K19" t="str">
        <f>IF(G19="","",G19*J19)</f>
        <v/>
      </c>
      <c r="L19" t="str">
        <f>IF(E19="","",IFERROR(INDEX(Productos!E:E,MATCH(E19,Productos!A:A,0)),""))</f>
        <v/>
      </c>
      <c r="M19" t="str">
        <f>IF(G19="","",G19*L19)</f>
        <v/>
      </c>
      <c r="N19" t="str">
        <f>IF(K19="","",K19-M19)</f>
        <v/>
      </c>
      <c r="O19" t="str">
        <v>EFECTIVO</v>
      </c>
      <c r="P19" t="str">
        <v>CAJA</v>
      </c>
      <c r="Q19" t="str">
        <v>PAGADO</v>
      </c>
      <c r="S19" t="str">
        <f>IF(E19="","",IFERROR(INDEX(Productos!I:I,MATCH(E19,Productos!A:A,0)),""))</f>
        <v/>
      </c>
    </row>
    <row r="20">
      <c r="B20" t="str">
        <f>IF(A20="","", "V"&amp;TEXT(A20,"yymmdd")&amp;"-"&amp;TEXT(ROW()-1,"0000"))</f>
        <v/>
      </c>
      <c r="C20" t="str">
        <f>IF(D20="","",IFERROR(INDEX(Clientes!A:A,MATCH(D20,Clientes!B:B,0)),""))</f>
        <v/>
      </c>
      <c r="F20" t="str">
        <f>IF(E20="","",IFERROR(INDEX(Productos!F:F,MATCH(E20,Productos!A:A,0)),""))</f>
        <v/>
      </c>
      <c r="I20" t="str">
        <f>IF(E20="","",IFERROR(INDEX(Productos!G:G,MATCH(E20,Productos!A:A,0)),""))</f>
        <v/>
      </c>
      <c r="J20" t="str">
        <f>IF(H20="",I20,H20)</f>
        <v/>
      </c>
      <c r="K20" t="str">
        <f>IF(G20="","",G20*J20)</f>
        <v/>
      </c>
      <c r="L20" t="str">
        <f>IF(E20="","",IFERROR(INDEX(Productos!E:E,MATCH(E20,Productos!A:A,0)),""))</f>
        <v/>
      </c>
      <c r="M20" t="str">
        <f>IF(G20="","",G20*L20)</f>
        <v/>
      </c>
      <c r="N20" t="str">
        <f>IF(K20="","",K20-M20)</f>
        <v/>
      </c>
      <c r="O20" t="str">
        <v>EFECTIVO</v>
      </c>
      <c r="P20" t="str">
        <v>CAJA</v>
      </c>
      <c r="Q20" t="str">
        <v>PAGADO</v>
      </c>
      <c r="S20" t="str">
        <f>IF(E20="","",IFERROR(INDEX(Productos!I:I,MATCH(E20,Productos!A:A,0)),""))</f>
        <v/>
      </c>
    </row>
    <row r="21">
      <c r="B21" t="str">
        <f>IF(A21="","", "V"&amp;TEXT(A21,"yymmdd")&amp;"-"&amp;TEXT(ROW()-1,"0000"))</f>
        <v/>
      </c>
      <c r="C21" t="str">
        <f>IF(D21="","",IFERROR(INDEX(Clientes!A:A,MATCH(D21,Clientes!B:B,0)),""))</f>
        <v/>
      </c>
      <c r="F21" t="str">
        <f>IF(E21="","",IFERROR(INDEX(Productos!F:F,MATCH(E21,Productos!A:A,0)),""))</f>
        <v/>
      </c>
      <c r="I21" t="str">
        <f>IF(E21="","",IFERROR(INDEX(Productos!G:G,MATCH(E21,Productos!A:A,0)),""))</f>
        <v/>
      </c>
      <c r="J21" t="str">
        <f>IF(H21="",I21,H21)</f>
        <v/>
      </c>
      <c r="K21" t="str">
        <f>IF(G21="","",G21*J21)</f>
        <v/>
      </c>
      <c r="L21" t="str">
        <f>IF(E21="","",IFERROR(INDEX(Productos!E:E,MATCH(E21,Productos!A:A,0)),""))</f>
        <v/>
      </c>
      <c r="M21" t="str">
        <f>IF(G21="","",G21*L21)</f>
        <v/>
      </c>
      <c r="N21" t="str">
        <f>IF(K21="","",K21-M21)</f>
        <v/>
      </c>
      <c r="O21" t="str">
        <v>EFECTIVO</v>
      </c>
      <c r="P21" t="str">
        <v>CAJA</v>
      </c>
      <c r="Q21" t="str">
        <v>PAGADO</v>
      </c>
      <c r="S21" t="str">
        <f>IF(E21="","",IFERROR(INDEX(Productos!I:I,MATCH(E21,Productos!A:A,0)),""))</f>
        <v/>
      </c>
    </row>
    <row r="22">
      <c r="B22" t="str">
        <f>IF(A22="","", "V"&amp;TEXT(A22,"yymmdd")&amp;"-"&amp;TEXT(ROW()-1,"0000"))</f>
        <v/>
      </c>
      <c r="C22" t="str">
        <f>IF(D22="","",IFERROR(INDEX(Clientes!A:A,MATCH(D22,Clientes!B:B,0)),""))</f>
        <v/>
      </c>
      <c r="F22" t="str">
        <f>IF(E22="","",IFERROR(INDEX(Productos!F:F,MATCH(E22,Productos!A:A,0)),""))</f>
        <v/>
      </c>
      <c r="I22" t="str">
        <f>IF(E22="","",IFERROR(INDEX(Productos!G:G,MATCH(E22,Productos!A:A,0)),""))</f>
        <v/>
      </c>
      <c r="J22" t="str">
        <f>IF(H22="",I22,H22)</f>
        <v/>
      </c>
      <c r="K22" t="str">
        <f>IF(G22="","",G22*J22)</f>
        <v/>
      </c>
      <c r="L22" t="str">
        <f>IF(E22="","",IFERROR(INDEX(Productos!E:E,MATCH(E22,Productos!A:A,0)),""))</f>
        <v/>
      </c>
      <c r="M22" t="str">
        <f>IF(G22="","",G22*L22)</f>
        <v/>
      </c>
      <c r="N22" t="str">
        <f>IF(K22="","",K22-M22)</f>
        <v/>
      </c>
      <c r="O22" t="str">
        <v>EFECTIVO</v>
      </c>
      <c r="P22" t="str">
        <v>CAJA</v>
      </c>
      <c r="Q22" t="str">
        <v>PAGADO</v>
      </c>
      <c r="S22" t="str">
        <f>IF(E22="","",IFERROR(INDEX(Productos!I:I,MATCH(E22,Productos!A:A,0)),""))</f>
        <v/>
      </c>
    </row>
    <row r="23">
      <c r="B23" t="str">
        <f>IF(A23="","", "V"&amp;TEXT(A23,"yymmdd")&amp;"-"&amp;TEXT(ROW()-1,"0000"))</f>
        <v/>
      </c>
      <c r="C23" t="str">
        <f>IF(D23="","",IFERROR(INDEX(Clientes!A:A,MATCH(D23,Clientes!B:B,0)),""))</f>
        <v/>
      </c>
      <c r="F23" t="str">
        <f>IF(E23="","",IFERROR(INDEX(Productos!F:F,MATCH(E23,Productos!A:A,0)),""))</f>
        <v/>
      </c>
      <c r="I23" t="str">
        <f>IF(E23="","",IFERROR(INDEX(Productos!G:G,MATCH(E23,Productos!A:A,0)),""))</f>
        <v/>
      </c>
      <c r="J23" t="str">
        <f>IF(H23="",I23,H23)</f>
        <v/>
      </c>
      <c r="K23" t="str">
        <f>IF(G23="","",G23*J23)</f>
        <v/>
      </c>
      <c r="L23" t="str">
        <f>IF(E23="","",IFERROR(INDEX(Productos!E:E,MATCH(E23,Productos!A:A,0)),""))</f>
        <v/>
      </c>
      <c r="M23" t="str">
        <f>IF(G23="","",G23*L23)</f>
        <v/>
      </c>
      <c r="N23" t="str">
        <f>IF(K23="","",K23-M23)</f>
        <v/>
      </c>
      <c r="O23" t="str">
        <v>EFECTIVO</v>
      </c>
      <c r="P23" t="str">
        <v>CAJA</v>
      </c>
      <c r="Q23" t="str">
        <v>PAGADO</v>
      </c>
      <c r="S23" t="str">
        <f>IF(E23="","",IFERROR(INDEX(Productos!I:I,MATCH(E23,Productos!A:A,0)),""))</f>
        <v/>
      </c>
    </row>
    <row r="24">
      <c r="B24" t="str">
        <f>IF(A24="","", "V"&amp;TEXT(A24,"yymmdd")&amp;"-"&amp;TEXT(ROW()-1,"0000"))</f>
        <v/>
      </c>
      <c r="C24" t="str">
        <f>IF(D24="","",IFERROR(INDEX(Clientes!A:A,MATCH(D24,Clientes!B:B,0)),""))</f>
        <v/>
      </c>
      <c r="F24" t="str">
        <f>IF(E24="","",IFERROR(INDEX(Productos!F:F,MATCH(E24,Productos!A:A,0)),""))</f>
        <v/>
      </c>
      <c r="I24" t="str">
        <f>IF(E24="","",IFERROR(INDEX(Productos!G:G,MATCH(E24,Productos!A:A,0)),""))</f>
        <v/>
      </c>
      <c r="J24" t="str">
        <f>IF(H24="",I24,H24)</f>
        <v/>
      </c>
      <c r="K24" t="str">
        <f>IF(G24="","",G24*J24)</f>
        <v/>
      </c>
      <c r="L24" t="str">
        <f>IF(E24="","",IFERROR(INDEX(Productos!E:E,MATCH(E24,Productos!A:A,0)),""))</f>
        <v/>
      </c>
      <c r="M24" t="str">
        <f>IF(G24="","",G24*L24)</f>
        <v/>
      </c>
      <c r="N24" t="str">
        <f>IF(K24="","",K24-M24)</f>
        <v/>
      </c>
      <c r="O24" t="str">
        <v>EFECTIVO</v>
      </c>
      <c r="P24" t="str">
        <v>CAJA</v>
      </c>
      <c r="Q24" t="str">
        <v>PAGADO</v>
      </c>
      <c r="S24" t="str">
        <f>IF(E24="","",IFERROR(INDEX(Productos!I:I,MATCH(E24,Productos!A:A,0)),""))</f>
        <v/>
      </c>
    </row>
    <row r="25">
      <c r="B25" t="str">
        <f>IF(A25="","", "V"&amp;TEXT(A25,"yymmdd")&amp;"-"&amp;TEXT(ROW()-1,"0000"))</f>
        <v/>
      </c>
      <c r="C25" t="str">
        <f>IF(D25="","",IFERROR(INDEX(Clientes!A:A,MATCH(D25,Clientes!B:B,0)),""))</f>
        <v/>
      </c>
      <c r="F25" t="str">
        <f>IF(E25="","",IFERROR(INDEX(Productos!F:F,MATCH(E25,Productos!A:A,0)),""))</f>
        <v/>
      </c>
      <c r="I25" t="str">
        <f>IF(E25="","",IFERROR(INDEX(Productos!G:G,MATCH(E25,Productos!A:A,0)),""))</f>
        <v/>
      </c>
      <c r="J25" t="str">
        <f>IF(H25="",I25,H25)</f>
        <v/>
      </c>
      <c r="K25" t="str">
        <f>IF(G25="","",G25*J25)</f>
        <v/>
      </c>
      <c r="L25" t="str">
        <f>IF(E25="","",IFERROR(INDEX(Productos!E:E,MATCH(E25,Productos!A:A,0)),""))</f>
        <v/>
      </c>
      <c r="M25" t="str">
        <f>IF(G25="","",G25*L25)</f>
        <v/>
      </c>
      <c r="N25" t="str">
        <f>IF(K25="","",K25-M25)</f>
        <v/>
      </c>
      <c r="O25" t="str">
        <v>EFECTIVO</v>
      </c>
      <c r="P25" t="str">
        <v>CAJA</v>
      </c>
      <c r="Q25" t="str">
        <v>PAGADO</v>
      </c>
      <c r="S25" t="str">
        <f>IF(E25="","",IFERROR(INDEX(Productos!I:I,MATCH(E25,Productos!A:A,0)),""))</f>
        <v/>
      </c>
    </row>
    <row r="26">
      <c r="B26" t="str">
        <f>IF(A26="","", "V"&amp;TEXT(A26,"yymmdd")&amp;"-"&amp;TEXT(ROW()-1,"0000"))</f>
        <v/>
      </c>
      <c r="C26" t="str">
        <f>IF(D26="","",IFERROR(INDEX(Clientes!A:A,MATCH(D26,Clientes!B:B,0)),""))</f>
        <v/>
      </c>
      <c r="F26" t="str">
        <f>IF(E26="","",IFERROR(INDEX(Productos!F:F,MATCH(E26,Productos!A:A,0)),""))</f>
        <v/>
      </c>
      <c r="I26" t="str">
        <f>IF(E26="","",IFERROR(INDEX(Productos!G:G,MATCH(E26,Productos!A:A,0)),""))</f>
        <v/>
      </c>
      <c r="J26" t="str">
        <f>IF(H26="",I26,H26)</f>
        <v/>
      </c>
      <c r="K26" t="str">
        <f>IF(G26="","",G26*J26)</f>
        <v/>
      </c>
      <c r="L26" t="str">
        <f>IF(E26="","",IFERROR(INDEX(Productos!E:E,MATCH(E26,Productos!A:A,0)),""))</f>
        <v/>
      </c>
      <c r="M26" t="str">
        <f>IF(G26="","",G26*L26)</f>
        <v/>
      </c>
      <c r="N26" t="str">
        <f>IF(K26="","",K26-M26)</f>
        <v/>
      </c>
      <c r="O26" t="str">
        <v>EFECTIVO</v>
      </c>
      <c r="P26" t="str">
        <v>CAJA</v>
      </c>
      <c r="Q26" t="str">
        <v>PAGADO</v>
      </c>
      <c r="S26" t="str">
        <f>IF(E26="","",IFERROR(INDEX(Productos!I:I,MATCH(E26,Productos!A:A,0)),""))</f>
        <v/>
      </c>
    </row>
    <row r="27">
      <c r="B27" t="str">
        <f>IF(A27="","", "V"&amp;TEXT(A27,"yymmdd")&amp;"-"&amp;TEXT(ROW()-1,"0000"))</f>
        <v/>
      </c>
      <c r="C27" t="str">
        <f>IF(D27="","",IFERROR(INDEX(Clientes!A:A,MATCH(D27,Clientes!B:B,0)),""))</f>
        <v/>
      </c>
      <c r="F27" t="str">
        <f>IF(E27="","",IFERROR(INDEX(Productos!F:F,MATCH(E27,Productos!A:A,0)),""))</f>
        <v/>
      </c>
      <c r="I27" t="str">
        <f>IF(E27="","",IFERROR(INDEX(Productos!G:G,MATCH(E27,Productos!A:A,0)),""))</f>
        <v/>
      </c>
      <c r="J27" t="str">
        <f>IF(H27="",I27,H27)</f>
        <v/>
      </c>
      <c r="K27" t="str">
        <f>IF(G27="","",G27*J27)</f>
        <v/>
      </c>
      <c r="L27" t="str">
        <f>IF(E27="","",IFERROR(INDEX(Productos!E:E,MATCH(E27,Productos!A:A,0)),""))</f>
        <v/>
      </c>
      <c r="M27" t="str">
        <f>IF(G27="","",G27*L27)</f>
        <v/>
      </c>
      <c r="N27" t="str">
        <f>IF(K27="","",K27-M27)</f>
        <v/>
      </c>
      <c r="O27" t="str">
        <v>EFECTIVO</v>
      </c>
      <c r="P27" t="str">
        <v>CAJA</v>
      </c>
      <c r="Q27" t="str">
        <v>PAGADO</v>
      </c>
      <c r="S27" t="str">
        <f>IF(E27="","",IFERROR(INDEX(Productos!I:I,MATCH(E27,Productos!A:A,0)),""))</f>
        <v/>
      </c>
    </row>
    <row r="28">
      <c r="B28" t="str">
        <f>IF(A28="","", "V"&amp;TEXT(A28,"yymmdd")&amp;"-"&amp;TEXT(ROW()-1,"0000"))</f>
        <v/>
      </c>
      <c r="C28" t="str">
        <f>IF(D28="","",IFERROR(INDEX(Clientes!A:A,MATCH(D28,Clientes!B:B,0)),""))</f>
        <v/>
      </c>
      <c r="F28" t="str">
        <f>IF(E28="","",IFERROR(INDEX(Productos!F:F,MATCH(E28,Productos!A:A,0)),""))</f>
        <v/>
      </c>
      <c r="I28" t="str">
        <f>IF(E28="","",IFERROR(INDEX(Productos!G:G,MATCH(E28,Productos!A:A,0)),""))</f>
        <v/>
      </c>
      <c r="J28" t="str">
        <f>IF(H28="",I28,H28)</f>
        <v/>
      </c>
      <c r="K28" t="str">
        <f>IF(G28="","",G28*J28)</f>
        <v/>
      </c>
      <c r="L28" t="str">
        <f>IF(E28="","",IFERROR(INDEX(Productos!E:E,MATCH(E28,Productos!A:A,0)),""))</f>
        <v/>
      </c>
      <c r="M28" t="str">
        <f>IF(G28="","",G28*L28)</f>
        <v/>
      </c>
      <c r="N28" t="str">
        <f>IF(K28="","",K28-M28)</f>
        <v/>
      </c>
      <c r="O28" t="str">
        <v>EFECTIVO</v>
      </c>
      <c r="P28" t="str">
        <v>CAJA</v>
      </c>
      <c r="Q28" t="str">
        <v>PAGADO</v>
      </c>
      <c r="S28" t="str">
        <f>IF(E28="","",IFERROR(INDEX(Productos!I:I,MATCH(E28,Productos!A:A,0)),""))</f>
        <v/>
      </c>
    </row>
    <row r="29">
      <c r="B29" t="str">
        <f>IF(A29="","", "V"&amp;TEXT(A29,"yymmdd")&amp;"-"&amp;TEXT(ROW()-1,"0000"))</f>
        <v/>
      </c>
      <c r="C29" t="str">
        <f>IF(D29="","",IFERROR(INDEX(Clientes!A:A,MATCH(D29,Clientes!B:B,0)),""))</f>
        <v/>
      </c>
      <c r="F29" t="str">
        <f>IF(E29="","",IFERROR(INDEX(Productos!F:F,MATCH(E29,Productos!A:A,0)),""))</f>
        <v/>
      </c>
      <c r="I29" t="str">
        <f>IF(E29="","",IFERROR(INDEX(Productos!G:G,MATCH(E29,Productos!A:A,0)),""))</f>
        <v/>
      </c>
      <c r="J29" t="str">
        <f>IF(H29="",I29,H29)</f>
        <v/>
      </c>
      <c r="K29" t="str">
        <f>IF(G29="","",G29*J29)</f>
        <v/>
      </c>
      <c r="L29" t="str">
        <f>IF(E29="","",IFERROR(INDEX(Productos!E:E,MATCH(E29,Productos!A:A,0)),""))</f>
        <v/>
      </c>
      <c r="M29" t="str">
        <f>IF(G29="","",G29*L29)</f>
        <v/>
      </c>
      <c r="N29" t="str">
        <f>IF(K29="","",K29-M29)</f>
        <v/>
      </c>
      <c r="O29" t="str">
        <v>EFECTIVO</v>
      </c>
      <c r="P29" t="str">
        <v>CAJA</v>
      </c>
      <c r="Q29" t="str">
        <v>PAGADO</v>
      </c>
      <c r="S29" t="str">
        <f>IF(E29="","",IFERROR(INDEX(Productos!I:I,MATCH(E29,Productos!A:A,0)),""))</f>
        <v/>
      </c>
    </row>
    <row r="30">
      <c r="B30" t="str">
        <f>IF(A30="","", "V"&amp;TEXT(A30,"yymmdd")&amp;"-"&amp;TEXT(ROW()-1,"0000"))</f>
        <v/>
      </c>
      <c r="C30" t="str">
        <f>IF(D30="","",IFERROR(INDEX(Clientes!A:A,MATCH(D30,Clientes!B:B,0)),""))</f>
        <v/>
      </c>
      <c r="F30" t="str">
        <f>IF(E30="","",IFERROR(INDEX(Productos!F:F,MATCH(E30,Productos!A:A,0)),""))</f>
        <v/>
      </c>
      <c r="I30" t="str">
        <f>IF(E30="","",IFERROR(INDEX(Productos!G:G,MATCH(E30,Productos!A:A,0)),""))</f>
        <v/>
      </c>
      <c r="J30" t="str">
        <f>IF(H30="",I30,H30)</f>
        <v/>
      </c>
      <c r="K30" t="str">
        <f>IF(G30="","",G30*J30)</f>
        <v/>
      </c>
      <c r="L30" t="str">
        <f>IF(E30="","",IFERROR(INDEX(Productos!E:E,MATCH(E30,Productos!A:A,0)),""))</f>
        <v/>
      </c>
      <c r="M30" t="str">
        <f>IF(G30="","",G30*L30)</f>
        <v/>
      </c>
      <c r="N30" t="str">
        <f>IF(K30="","",K30-M30)</f>
        <v/>
      </c>
      <c r="O30" t="str">
        <v>EFECTIVO</v>
      </c>
      <c r="P30" t="str">
        <v>CAJA</v>
      </c>
      <c r="Q30" t="str">
        <v>PAGADO</v>
      </c>
      <c r="S30" t="str">
        <f>IF(E30="","",IFERROR(INDEX(Productos!I:I,MATCH(E30,Productos!A:A,0)),""))</f>
        <v/>
      </c>
    </row>
    <row r="31">
      <c r="B31" t="str">
        <f>IF(A31="","", "V"&amp;TEXT(A31,"yymmdd")&amp;"-"&amp;TEXT(ROW()-1,"0000"))</f>
        <v/>
      </c>
      <c r="C31" t="str">
        <f>IF(D31="","",IFERROR(INDEX(Clientes!A:A,MATCH(D31,Clientes!B:B,0)),""))</f>
        <v/>
      </c>
      <c r="F31" t="str">
        <f>IF(E31="","",IFERROR(INDEX(Productos!F:F,MATCH(E31,Productos!A:A,0)),""))</f>
        <v/>
      </c>
      <c r="I31" t="str">
        <f>IF(E31="","",IFERROR(INDEX(Productos!G:G,MATCH(E31,Productos!A:A,0)),""))</f>
        <v/>
      </c>
      <c r="J31" t="str">
        <f>IF(H31="",I31,H31)</f>
        <v/>
      </c>
      <c r="K31" t="str">
        <f>IF(G31="","",G31*J31)</f>
        <v/>
      </c>
      <c r="L31" t="str">
        <f>IF(E31="","",IFERROR(INDEX(Productos!E:E,MATCH(E31,Productos!A:A,0)),""))</f>
        <v/>
      </c>
      <c r="M31" t="str">
        <f>IF(G31="","",G31*L31)</f>
        <v/>
      </c>
      <c r="N31" t="str">
        <f>IF(K31="","",K31-M31)</f>
        <v/>
      </c>
      <c r="O31" t="str">
        <v>EFECTIVO</v>
      </c>
      <c r="P31" t="str">
        <v>CAJA</v>
      </c>
      <c r="Q31" t="str">
        <v>PAGADO</v>
      </c>
      <c r="S31" t="str">
        <f>IF(E31="","",IFERROR(INDEX(Productos!I:I,MATCH(E31,Productos!A:A,0)),""))</f>
        <v/>
      </c>
    </row>
    <row r="32">
      <c r="B32" t="str">
        <f>IF(A32="","", "V"&amp;TEXT(A32,"yymmdd")&amp;"-"&amp;TEXT(ROW()-1,"0000"))</f>
        <v/>
      </c>
      <c r="C32" t="str">
        <f>IF(D32="","",IFERROR(INDEX(Clientes!A:A,MATCH(D32,Clientes!B:B,0)),""))</f>
        <v/>
      </c>
      <c r="F32" t="str">
        <f>IF(E32="","",IFERROR(INDEX(Productos!F:F,MATCH(E32,Productos!A:A,0)),""))</f>
        <v/>
      </c>
      <c r="I32" t="str">
        <f>IF(E32="","",IFERROR(INDEX(Productos!G:G,MATCH(E32,Productos!A:A,0)),""))</f>
        <v/>
      </c>
      <c r="J32" t="str">
        <f>IF(H32="",I32,H32)</f>
        <v/>
      </c>
      <c r="K32" t="str">
        <f>IF(G32="","",G32*J32)</f>
        <v/>
      </c>
      <c r="L32" t="str">
        <f>IF(E32="","",IFERROR(INDEX(Productos!E:E,MATCH(E32,Productos!A:A,0)),""))</f>
        <v/>
      </c>
      <c r="M32" t="str">
        <f>IF(G32="","",G32*L32)</f>
        <v/>
      </c>
      <c r="N32" t="str">
        <f>IF(K32="","",K32-M32)</f>
        <v/>
      </c>
      <c r="O32" t="str">
        <v>EFECTIVO</v>
      </c>
      <c r="P32" t="str">
        <v>CAJA</v>
      </c>
      <c r="Q32" t="str">
        <v>PAGADO</v>
      </c>
      <c r="S32" t="str">
        <f>IF(E32="","",IFERROR(INDEX(Productos!I:I,MATCH(E32,Productos!A:A,0)),""))</f>
        <v/>
      </c>
    </row>
    <row r="33">
      <c r="B33" t="str">
        <f>IF(A33="","", "V"&amp;TEXT(A33,"yymmdd")&amp;"-"&amp;TEXT(ROW()-1,"0000"))</f>
        <v/>
      </c>
      <c r="C33" t="str">
        <f>IF(D33="","",IFERROR(INDEX(Clientes!A:A,MATCH(D33,Clientes!B:B,0)),""))</f>
        <v/>
      </c>
      <c r="F33" t="str">
        <f>IF(E33="","",IFERROR(INDEX(Productos!F:F,MATCH(E33,Productos!A:A,0)),""))</f>
        <v/>
      </c>
      <c r="I33" t="str">
        <f>IF(E33="","",IFERROR(INDEX(Productos!G:G,MATCH(E33,Productos!A:A,0)),""))</f>
        <v/>
      </c>
      <c r="J33" t="str">
        <f>IF(H33="",I33,H33)</f>
        <v/>
      </c>
      <c r="K33" t="str">
        <f>IF(G33="","",G33*J33)</f>
        <v/>
      </c>
      <c r="L33" t="str">
        <f>IF(E33="","",IFERROR(INDEX(Productos!E:E,MATCH(E33,Productos!A:A,0)),""))</f>
        <v/>
      </c>
      <c r="M33" t="str">
        <f>IF(G33="","",G33*L33)</f>
        <v/>
      </c>
      <c r="N33" t="str">
        <f>IF(K33="","",K33-M33)</f>
        <v/>
      </c>
      <c r="O33" t="str">
        <v>EFECTIVO</v>
      </c>
      <c r="P33" t="str">
        <v>CAJA</v>
      </c>
      <c r="Q33" t="str">
        <v>PAGADO</v>
      </c>
      <c r="S33" t="str">
        <f>IF(E33="","",IFERROR(INDEX(Productos!I:I,MATCH(E33,Productos!A:A,0)),""))</f>
        <v/>
      </c>
    </row>
    <row r="34">
      <c r="B34" t="str">
        <f>IF(A34="","", "V"&amp;TEXT(A34,"yymmdd")&amp;"-"&amp;TEXT(ROW()-1,"0000"))</f>
        <v/>
      </c>
      <c r="C34" t="str">
        <f>IF(D34="","",IFERROR(INDEX(Clientes!A:A,MATCH(D34,Clientes!B:B,0)),""))</f>
        <v/>
      </c>
      <c r="F34" t="str">
        <f>IF(E34="","",IFERROR(INDEX(Productos!F:F,MATCH(E34,Productos!A:A,0)),""))</f>
        <v/>
      </c>
      <c r="I34" t="str">
        <f>IF(E34="","",IFERROR(INDEX(Productos!G:G,MATCH(E34,Productos!A:A,0)),""))</f>
        <v/>
      </c>
      <c r="J34" t="str">
        <f>IF(H34="",I34,H34)</f>
        <v/>
      </c>
      <c r="K34" t="str">
        <f>IF(G34="","",G34*J34)</f>
        <v/>
      </c>
      <c r="L34" t="str">
        <f>IF(E34="","",IFERROR(INDEX(Productos!E:E,MATCH(E34,Productos!A:A,0)),""))</f>
        <v/>
      </c>
      <c r="M34" t="str">
        <f>IF(G34="","",G34*L34)</f>
        <v/>
      </c>
      <c r="N34" t="str">
        <f>IF(K34="","",K34-M34)</f>
        <v/>
      </c>
      <c r="O34" t="str">
        <v>EFECTIVO</v>
      </c>
      <c r="P34" t="str">
        <v>CAJA</v>
      </c>
      <c r="Q34" t="str">
        <v>PAGADO</v>
      </c>
      <c r="S34" t="str">
        <f>IF(E34="","",IFERROR(INDEX(Productos!I:I,MATCH(E34,Productos!A:A,0)),""))</f>
        <v/>
      </c>
    </row>
    <row r="35">
      <c r="B35" t="str">
        <f>IF(A35="","", "V"&amp;TEXT(A35,"yymmdd")&amp;"-"&amp;TEXT(ROW()-1,"0000"))</f>
        <v/>
      </c>
      <c r="C35" t="str">
        <f>IF(D35="","",IFERROR(INDEX(Clientes!A:A,MATCH(D35,Clientes!B:B,0)),""))</f>
        <v/>
      </c>
      <c r="F35" t="str">
        <f>IF(E35="","",IFERROR(INDEX(Productos!F:F,MATCH(E35,Productos!A:A,0)),""))</f>
        <v/>
      </c>
      <c r="I35" t="str">
        <f>IF(E35="","",IFERROR(INDEX(Productos!G:G,MATCH(E35,Productos!A:A,0)),""))</f>
        <v/>
      </c>
      <c r="J35" t="str">
        <f>IF(H35="",I35,H35)</f>
        <v/>
      </c>
      <c r="K35" t="str">
        <f>IF(G35="","",G35*J35)</f>
        <v/>
      </c>
      <c r="L35" t="str">
        <f>IF(E35="","",IFERROR(INDEX(Productos!E:E,MATCH(E35,Productos!A:A,0)),""))</f>
        <v/>
      </c>
      <c r="M35" t="str">
        <f>IF(G35="","",G35*L35)</f>
        <v/>
      </c>
      <c r="N35" t="str">
        <f>IF(K35="","",K35-M35)</f>
        <v/>
      </c>
      <c r="O35" t="str">
        <v>EFECTIVO</v>
      </c>
      <c r="P35" t="str">
        <v>CAJA</v>
      </c>
      <c r="Q35" t="str">
        <v>PAGADO</v>
      </c>
      <c r="S35" t="str">
        <f>IF(E35="","",IFERROR(INDEX(Productos!I:I,MATCH(E35,Productos!A:A,0)),""))</f>
        <v/>
      </c>
    </row>
    <row r="36">
      <c r="B36" t="str">
        <f>IF(A36="","", "V"&amp;TEXT(A36,"yymmdd")&amp;"-"&amp;TEXT(ROW()-1,"0000"))</f>
        <v/>
      </c>
      <c r="C36" t="str">
        <f>IF(D36="","",IFERROR(INDEX(Clientes!A:A,MATCH(D36,Clientes!B:B,0)),""))</f>
        <v/>
      </c>
      <c r="F36" t="str">
        <f>IF(E36="","",IFERROR(INDEX(Productos!F:F,MATCH(E36,Productos!A:A,0)),""))</f>
        <v/>
      </c>
      <c r="I36" t="str">
        <f>IF(E36="","",IFERROR(INDEX(Productos!G:G,MATCH(E36,Productos!A:A,0)),""))</f>
        <v/>
      </c>
      <c r="J36" t="str">
        <f>IF(H36="",I36,H36)</f>
        <v/>
      </c>
      <c r="K36" t="str">
        <f>IF(G36="","",G36*J36)</f>
        <v/>
      </c>
      <c r="L36" t="str">
        <f>IF(E36="","",IFERROR(INDEX(Productos!E:E,MATCH(E36,Productos!A:A,0)),""))</f>
        <v/>
      </c>
      <c r="M36" t="str">
        <f>IF(G36="","",G36*L36)</f>
        <v/>
      </c>
      <c r="N36" t="str">
        <f>IF(K36="","",K36-M36)</f>
        <v/>
      </c>
      <c r="O36" t="str">
        <v>EFECTIVO</v>
      </c>
      <c r="P36" t="str">
        <v>CAJA</v>
      </c>
      <c r="Q36" t="str">
        <v>PAGADO</v>
      </c>
      <c r="S36" t="str">
        <f>IF(E36="","",IFERROR(INDEX(Productos!I:I,MATCH(E36,Productos!A:A,0)),""))</f>
        <v/>
      </c>
    </row>
    <row r="37">
      <c r="B37" t="str">
        <f>IF(A37="","", "V"&amp;TEXT(A37,"yymmdd")&amp;"-"&amp;TEXT(ROW()-1,"0000"))</f>
        <v/>
      </c>
      <c r="C37" t="str">
        <f>IF(D37="","",IFERROR(INDEX(Clientes!A:A,MATCH(D37,Clientes!B:B,0)),""))</f>
        <v/>
      </c>
      <c r="F37" t="str">
        <f>IF(E37="","",IFERROR(INDEX(Productos!F:F,MATCH(E37,Productos!A:A,0)),""))</f>
        <v/>
      </c>
      <c r="I37" t="str">
        <f>IF(E37="","",IFERROR(INDEX(Productos!G:G,MATCH(E37,Productos!A:A,0)),""))</f>
        <v/>
      </c>
      <c r="J37" t="str">
        <f>IF(H37="",I37,H37)</f>
        <v/>
      </c>
      <c r="K37" t="str">
        <f>IF(G37="","",G37*J37)</f>
        <v/>
      </c>
      <c r="L37" t="str">
        <f>IF(E37="","",IFERROR(INDEX(Productos!E:E,MATCH(E37,Productos!A:A,0)),""))</f>
        <v/>
      </c>
      <c r="M37" t="str">
        <f>IF(G37="","",G37*L37)</f>
        <v/>
      </c>
      <c r="N37" t="str">
        <f>IF(K37="","",K37-M37)</f>
        <v/>
      </c>
      <c r="O37" t="str">
        <v>EFECTIVO</v>
      </c>
      <c r="P37" t="str">
        <v>CAJA</v>
      </c>
      <c r="Q37" t="str">
        <v>PAGADO</v>
      </c>
      <c r="S37" t="str">
        <f>IF(E37="","",IFERROR(INDEX(Productos!I:I,MATCH(E37,Productos!A:A,0)),""))</f>
        <v/>
      </c>
    </row>
    <row r="38">
      <c r="B38" t="str">
        <f>IF(A38="","", "V"&amp;TEXT(A38,"yymmdd")&amp;"-"&amp;TEXT(ROW()-1,"0000"))</f>
        <v/>
      </c>
      <c r="C38" t="str">
        <f>IF(D38="","",IFERROR(INDEX(Clientes!A:A,MATCH(D38,Clientes!B:B,0)),""))</f>
        <v/>
      </c>
      <c r="F38" t="str">
        <f>IF(E38="","",IFERROR(INDEX(Productos!F:F,MATCH(E38,Productos!A:A,0)),""))</f>
        <v/>
      </c>
      <c r="I38" t="str">
        <f>IF(E38="","",IFERROR(INDEX(Productos!G:G,MATCH(E38,Productos!A:A,0)),""))</f>
        <v/>
      </c>
      <c r="J38" t="str">
        <f>IF(H38="",I38,H38)</f>
        <v/>
      </c>
      <c r="K38" t="str">
        <f>IF(G38="","",G38*J38)</f>
        <v/>
      </c>
      <c r="L38" t="str">
        <f>IF(E38="","",IFERROR(INDEX(Productos!E:E,MATCH(E38,Productos!A:A,0)),""))</f>
        <v/>
      </c>
      <c r="M38" t="str">
        <f>IF(G38="","",G38*L38)</f>
        <v/>
      </c>
      <c r="N38" t="str">
        <f>IF(K38="","",K38-M38)</f>
        <v/>
      </c>
      <c r="O38" t="str">
        <v>EFECTIVO</v>
      </c>
      <c r="P38" t="str">
        <v>CAJA</v>
      </c>
      <c r="Q38" t="str">
        <v>PAGADO</v>
      </c>
      <c r="S38" t="str">
        <f>IF(E38="","",IFERROR(INDEX(Productos!I:I,MATCH(E38,Productos!A:A,0)),""))</f>
        <v/>
      </c>
    </row>
    <row r="39">
      <c r="B39" t="str">
        <f>IF(A39="","", "V"&amp;TEXT(A39,"yymmdd")&amp;"-"&amp;TEXT(ROW()-1,"0000"))</f>
        <v/>
      </c>
      <c r="C39" t="str">
        <f>IF(D39="","",IFERROR(INDEX(Clientes!A:A,MATCH(D39,Clientes!B:B,0)),""))</f>
        <v/>
      </c>
      <c r="F39" t="str">
        <f>IF(E39="","",IFERROR(INDEX(Productos!F:F,MATCH(E39,Productos!A:A,0)),""))</f>
        <v/>
      </c>
      <c r="I39" t="str">
        <f>IF(E39="","",IFERROR(INDEX(Productos!G:G,MATCH(E39,Productos!A:A,0)),""))</f>
        <v/>
      </c>
      <c r="J39" t="str">
        <f>IF(H39="",I39,H39)</f>
        <v/>
      </c>
      <c r="K39" t="str">
        <f>IF(G39="","",G39*J39)</f>
        <v/>
      </c>
      <c r="L39" t="str">
        <f>IF(E39="","",IFERROR(INDEX(Productos!E:E,MATCH(E39,Productos!A:A,0)),""))</f>
        <v/>
      </c>
      <c r="M39" t="str">
        <f>IF(G39="","",G39*L39)</f>
        <v/>
      </c>
      <c r="N39" t="str">
        <f>IF(K39="","",K39-M39)</f>
        <v/>
      </c>
      <c r="O39" t="str">
        <v>EFECTIVO</v>
      </c>
      <c r="P39" t="str">
        <v>CAJA</v>
      </c>
      <c r="Q39" t="str">
        <v>PAGADO</v>
      </c>
      <c r="S39" t="str">
        <f>IF(E39="","",IFERROR(INDEX(Productos!I:I,MATCH(E39,Productos!A:A,0)),""))</f>
        <v/>
      </c>
    </row>
    <row r="40">
      <c r="B40" t="str">
        <f>IF(A40="","", "V"&amp;TEXT(A40,"yymmdd")&amp;"-"&amp;TEXT(ROW()-1,"0000"))</f>
        <v/>
      </c>
      <c r="C40" t="str">
        <f>IF(D40="","",IFERROR(INDEX(Clientes!A:A,MATCH(D40,Clientes!B:B,0)),""))</f>
        <v/>
      </c>
      <c r="F40" t="str">
        <f>IF(E40="","",IFERROR(INDEX(Productos!F:F,MATCH(E40,Productos!A:A,0)),""))</f>
        <v/>
      </c>
      <c r="I40" t="str">
        <f>IF(E40="","",IFERROR(INDEX(Productos!G:G,MATCH(E40,Productos!A:A,0)),""))</f>
        <v/>
      </c>
      <c r="J40" t="str">
        <f>IF(H40="",I40,H40)</f>
        <v/>
      </c>
      <c r="K40" t="str">
        <f>IF(G40="","",G40*J40)</f>
        <v/>
      </c>
      <c r="L40" t="str">
        <f>IF(E40="","",IFERROR(INDEX(Productos!E:E,MATCH(E40,Productos!A:A,0)),""))</f>
        <v/>
      </c>
      <c r="M40" t="str">
        <f>IF(G40="","",G40*L40)</f>
        <v/>
      </c>
      <c r="N40" t="str">
        <f>IF(K40="","",K40-M40)</f>
        <v/>
      </c>
      <c r="O40" t="str">
        <v>EFECTIVO</v>
      </c>
      <c r="P40" t="str">
        <v>CAJA</v>
      </c>
      <c r="Q40" t="str">
        <v>PAGADO</v>
      </c>
      <c r="S40" t="str">
        <f>IF(E40="","",IFERROR(INDEX(Productos!I:I,MATCH(E40,Productos!A:A,0)),""))</f>
        <v/>
      </c>
    </row>
    <row r="41">
      <c r="B41" t="str">
        <f>IF(A41="","", "V"&amp;TEXT(A41,"yymmdd")&amp;"-"&amp;TEXT(ROW()-1,"0000"))</f>
        <v/>
      </c>
      <c r="C41" t="str">
        <f>IF(D41="","",IFERROR(INDEX(Clientes!A:A,MATCH(D41,Clientes!B:B,0)),""))</f>
        <v/>
      </c>
      <c r="F41" t="str">
        <f>IF(E41="","",IFERROR(INDEX(Productos!F:F,MATCH(E41,Productos!A:A,0)),""))</f>
        <v/>
      </c>
      <c r="I41" t="str">
        <f>IF(E41="","",IFERROR(INDEX(Productos!G:G,MATCH(E41,Productos!A:A,0)),""))</f>
        <v/>
      </c>
      <c r="J41" t="str">
        <f>IF(H41="",I41,H41)</f>
        <v/>
      </c>
      <c r="K41" t="str">
        <f>IF(G41="","",G41*J41)</f>
        <v/>
      </c>
      <c r="L41" t="str">
        <f>IF(E41="","",IFERROR(INDEX(Productos!E:E,MATCH(E41,Productos!A:A,0)),""))</f>
        <v/>
      </c>
      <c r="M41" t="str">
        <f>IF(G41="","",G41*L41)</f>
        <v/>
      </c>
      <c r="N41" t="str">
        <f>IF(K41="","",K41-M41)</f>
        <v/>
      </c>
      <c r="O41" t="str">
        <v>EFECTIVO</v>
      </c>
      <c r="P41" t="str">
        <v>CAJA</v>
      </c>
      <c r="Q41" t="str">
        <v>PAGADO</v>
      </c>
      <c r="S41" t="str">
        <f>IF(E41="","",IFERROR(INDEX(Productos!I:I,MATCH(E41,Productos!A:A,0)),""))</f>
        <v/>
      </c>
    </row>
    <row r="42">
      <c r="B42" t="str">
        <f>IF(A42="","", "V"&amp;TEXT(A42,"yymmdd")&amp;"-"&amp;TEXT(ROW()-1,"0000"))</f>
        <v/>
      </c>
      <c r="C42" t="str">
        <f>IF(D42="","",IFERROR(INDEX(Clientes!A:A,MATCH(D42,Clientes!B:B,0)),""))</f>
        <v/>
      </c>
      <c r="F42" t="str">
        <f>IF(E42="","",IFERROR(INDEX(Productos!F:F,MATCH(E42,Productos!A:A,0)),""))</f>
        <v/>
      </c>
      <c r="I42" t="str">
        <f>IF(E42="","",IFERROR(INDEX(Productos!G:G,MATCH(E42,Productos!A:A,0)),""))</f>
        <v/>
      </c>
      <c r="J42" t="str">
        <f>IF(H42="",I42,H42)</f>
        <v/>
      </c>
      <c r="K42" t="str">
        <f>IF(G42="","",G42*J42)</f>
        <v/>
      </c>
      <c r="L42" t="str">
        <f>IF(E42="","",IFERROR(INDEX(Productos!E:E,MATCH(E42,Productos!A:A,0)),""))</f>
        <v/>
      </c>
      <c r="M42" t="str">
        <f>IF(G42="","",G42*L42)</f>
        <v/>
      </c>
      <c r="N42" t="str">
        <f>IF(K42="","",K42-M42)</f>
        <v/>
      </c>
      <c r="O42" t="str">
        <v>EFECTIVO</v>
      </c>
      <c r="P42" t="str">
        <v>CAJA</v>
      </c>
      <c r="Q42" t="str">
        <v>PAGADO</v>
      </c>
      <c r="S42" t="str">
        <f>IF(E42="","",IFERROR(INDEX(Productos!I:I,MATCH(E42,Productos!A:A,0)),""))</f>
        <v/>
      </c>
    </row>
    <row r="43">
      <c r="B43" t="str">
        <f>IF(A43="","", "V"&amp;TEXT(A43,"yymmdd")&amp;"-"&amp;TEXT(ROW()-1,"0000"))</f>
        <v/>
      </c>
      <c r="C43" t="str">
        <f>IF(D43="","",IFERROR(INDEX(Clientes!A:A,MATCH(D43,Clientes!B:B,0)),""))</f>
        <v/>
      </c>
      <c r="F43" t="str">
        <f>IF(E43="","",IFERROR(INDEX(Productos!F:F,MATCH(E43,Productos!A:A,0)),""))</f>
        <v/>
      </c>
      <c r="I43" t="str">
        <f>IF(E43="","",IFERROR(INDEX(Productos!G:G,MATCH(E43,Productos!A:A,0)),""))</f>
        <v/>
      </c>
      <c r="J43" t="str">
        <f>IF(H43="",I43,H43)</f>
        <v/>
      </c>
      <c r="K43" t="str">
        <f>IF(G43="","",G43*J43)</f>
        <v/>
      </c>
      <c r="L43" t="str">
        <f>IF(E43="","",IFERROR(INDEX(Productos!E:E,MATCH(E43,Productos!A:A,0)),""))</f>
        <v/>
      </c>
      <c r="M43" t="str">
        <f>IF(G43="","",G43*L43)</f>
        <v/>
      </c>
      <c r="N43" t="str">
        <f>IF(K43="","",K43-M43)</f>
        <v/>
      </c>
      <c r="O43" t="str">
        <v>EFECTIVO</v>
      </c>
      <c r="P43" t="str">
        <v>CAJA</v>
      </c>
      <c r="Q43" t="str">
        <v>PAGADO</v>
      </c>
      <c r="S43" t="str">
        <f>IF(E43="","",IFERROR(INDEX(Productos!I:I,MATCH(E43,Productos!A:A,0)),""))</f>
        <v/>
      </c>
    </row>
    <row r="44">
      <c r="B44" t="str">
        <f>IF(A44="","", "V"&amp;TEXT(A44,"yymmdd")&amp;"-"&amp;TEXT(ROW()-1,"0000"))</f>
        <v/>
      </c>
      <c r="C44" t="str">
        <f>IF(D44="","",IFERROR(INDEX(Clientes!A:A,MATCH(D44,Clientes!B:B,0)),""))</f>
        <v/>
      </c>
      <c r="F44" t="str">
        <f>IF(E44="","",IFERROR(INDEX(Productos!F:F,MATCH(E44,Productos!A:A,0)),""))</f>
        <v/>
      </c>
      <c r="I44" t="str">
        <f>IF(E44="","",IFERROR(INDEX(Productos!G:G,MATCH(E44,Productos!A:A,0)),""))</f>
        <v/>
      </c>
      <c r="J44" t="str">
        <f>IF(H44="",I44,H44)</f>
        <v/>
      </c>
      <c r="K44" t="str">
        <f>IF(G44="","",G44*J44)</f>
        <v/>
      </c>
      <c r="L44" t="str">
        <f>IF(E44="","",IFERROR(INDEX(Productos!E:E,MATCH(E44,Productos!A:A,0)),""))</f>
        <v/>
      </c>
      <c r="M44" t="str">
        <f>IF(G44="","",G44*L44)</f>
        <v/>
      </c>
      <c r="N44" t="str">
        <f>IF(K44="","",K44-M44)</f>
        <v/>
      </c>
      <c r="O44" t="str">
        <v>EFECTIVO</v>
      </c>
      <c r="P44" t="str">
        <v>CAJA</v>
      </c>
      <c r="Q44" t="str">
        <v>PAGADO</v>
      </c>
      <c r="S44" t="str">
        <f>IF(E44="","",IFERROR(INDEX(Productos!I:I,MATCH(E44,Productos!A:A,0)),""))</f>
        <v/>
      </c>
    </row>
    <row r="45">
      <c r="B45" t="str">
        <f>IF(A45="","", "V"&amp;TEXT(A45,"yymmdd")&amp;"-"&amp;TEXT(ROW()-1,"0000"))</f>
        <v/>
      </c>
      <c r="C45" t="str">
        <f>IF(D45="","",IFERROR(INDEX(Clientes!A:A,MATCH(D45,Clientes!B:B,0)),""))</f>
        <v/>
      </c>
      <c r="F45" t="str">
        <f>IF(E45="","",IFERROR(INDEX(Productos!F:F,MATCH(E45,Productos!A:A,0)),""))</f>
        <v/>
      </c>
      <c r="I45" t="str">
        <f>IF(E45="","",IFERROR(INDEX(Productos!G:G,MATCH(E45,Productos!A:A,0)),""))</f>
        <v/>
      </c>
      <c r="J45" t="str">
        <f>IF(H45="",I45,H45)</f>
        <v/>
      </c>
      <c r="K45" t="str">
        <f>IF(G45="","",G45*J45)</f>
        <v/>
      </c>
      <c r="L45" t="str">
        <f>IF(E45="","",IFERROR(INDEX(Productos!E:E,MATCH(E45,Productos!A:A,0)),""))</f>
        <v/>
      </c>
      <c r="M45" t="str">
        <f>IF(G45="","",G45*L45)</f>
        <v/>
      </c>
      <c r="N45" t="str">
        <f>IF(K45="","",K45-M45)</f>
        <v/>
      </c>
      <c r="O45" t="str">
        <v>EFECTIVO</v>
      </c>
      <c r="P45" t="str">
        <v>CAJA</v>
      </c>
      <c r="Q45" t="str">
        <v>PAGADO</v>
      </c>
      <c r="S45" t="str">
        <f>IF(E45="","",IFERROR(INDEX(Productos!I:I,MATCH(E45,Productos!A:A,0)),""))</f>
        <v/>
      </c>
    </row>
    <row r="46">
      <c r="B46" t="str">
        <f>IF(A46="","", "V"&amp;TEXT(A46,"yymmdd")&amp;"-"&amp;TEXT(ROW()-1,"0000"))</f>
        <v/>
      </c>
      <c r="C46" t="str">
        <f>IF(D46="","",IFERROR(INDEX(Clientes!A:A,MATCH(D46,Clientes!B:B,0)),""))</f>
        <v/>
      </c>
      <c r="F46" t="str">
        <f>IF(E46="","",IFERROR(INDEX(Productos!F:F,MATCH(E46,Productos!A:A,0)),""))</f>
        <v/>
      </c>
      <c r="I46" t="str">
        <f>IF(E46="","",IFERROR(INDEX(Productos!G:G,MATCH(E46,Productos!A:A,0)),""))</f>
        <v/>
      </c>
      <c r="J46" t="str">
        <f>IF(H46="",I46,H46)</f>
        <v/>
      </c>
      <c r="K46" t="str">
        <f>IF(G46="","",G46*J46)</f>
        <v/>
      </c>
      <c r="L46" t="str">
        <f>IF(E46="","",IFERROR(INDEX(Productos!E:E,MATCH(E46,Productos!A:A,0)),""))</f>
        <v/>
      </c>
      <c r="M46" t="str">
        <f>IF(G46="","",G46*L46)</f>
        <v/>
      </c>
      <c r="N46" t="str">
        <f>IF(K46="","",K46-M46)</f>
        <v/>
      </c>
      <c r="O46" t="str">
        <v>EFECTIVO</v>
      </c>
      <c r="P46" t="str">
        <v>CAJA</v>
      </c>
      <c r="Q46" t="str">
        <v>PAGADO</v>
      </c>
      <c r="S46" t="str">
        <f>IF(E46="","",IFERROR(INDEX(Productos!I:I,MATCH(E46,Productos!A:A,0)),""))</f>
        <v/>
      </c>
    </row>
    <row r="47">
      <c r="B47" t="str">
        <f>IF(A47="","", "V"&amp;TEXT(A47,"yymmdd")&amp;"-"&amp;TEXT(ROW()-1,"0000"))</f>
        <v/>
      </c>
      <c r="C47" t="str">
        <f>IF(D47="","",IFERROR(INDEX(Clientes!A:A,MATCH(D47,Clientes!B:B,0)),""))</f>
        <v/>
      </c>
      <c r="F47" t="str">
        <f>IF(E47="","",IFERROR(INDEX(Productos!F:F,MATCH(E47,Productos!A:A,0)),""))</f>
        <v/>
      </c>
      <c r="I47" t="str">
        <f>IF(E47="","",IFERROR(INDEX(Productos!G:G,MATCH(E47,Productos!A:A,0)),""))</f>
        <v/>
      </c>
      <c r="J47" t="str">
        <f>IF(H47="",I47,H47)</f>
        <v/>
      </c>
      <c r="K47" t="str">
        <f>IF(G47="","",G47*J47)</f>
        <v/>
      </c>
      <c r="L47" t="str">
        <f>IF(E47="","",IFERROR(INDEX(Productos!E:E,MATCH(E47,Productos!A:A,0)),""))</f>
        <v/>
      </c>
      <c r="M47" t="str">
        <f>IF(G47="","",G47*L47)</f>
        <v/>
      </c>
      <c r="N47" t="str">
        <f>IF(K47="","",K47-M47)</f>
        <v/>
      </c>
      <c r="O47" t="str">
        <v>EFECTIVO</v>
      </c>
      <c r="P47" t="str">
        <v>CAJA</v>
      </c>
      <c r="Q47" t="str">
        <v>PAGADO</v>
      </c>
      <c r="S47" t="str">
        <f>IF(E47="","",IFERROR(INDEX(Productos!I:I,MATCH(E47,Productos!A:A,0)),""))</f>
        <v/>
      </c>
    </row>
    <row r="48">
      <c r="B48" t="str">
        <f>IF(A48="","", "V"&amp;TEXT(A48,"yymmdd")&amp;"-"&amp;TEXT(ROW()-1,"0000"))</f>
        <v/>
      </c>
      <c r="C48" t="str">
        <f>IF(D48="","",IFERROR(INDEX(Clientes!A:A,MATCH(D48,Clientes!B:B,0)),""))</f>
        <v/>
      </c>
      <c r="F48" t="str">
        <f>IF(E48="","",IFERROR(INDEX(Productos!F:F,MATCH(E48,Productos!A:A,0)),""))</f>
        <v/>
      </c>
      <c r="I48" t="str">
        <f>IF(E48="","",IFERROR(INDEX(Productos!G:G,MATCH(E48,Productos!A:A,0)),""))</f>
        <v/>
      </c>
      <c r="J48" t="str">
        <f>IF(H48="",I48,H48)</f>
        <v/>
      </c>
      <c r="K48" t="str">
        <f>IF(G48="","",G48*J48)</f>
        <v/>
      </c>
      <c r="L48" t="str">
        <f>IF(E48="","",IFERROR(INDEX(Productos!E:E,MATCH(E48,Productos!A:A,0)),""))</f>
        <v/>
      </c>
      <c r="M48" t="str">
        <f>IF(G48="","",G48*L48)</f>
        <v/>
      </c>
      <c r="N48" t="str">
        <f>IF(K48="","",K48-M48)</f>
        <v/>
      </c>
      <c r="O48" t="str">
        <v>EFECTIVO</v>
      </c>
      <c r="P48" t="str">
        <v>CAJA</v>
      </c>
      <c r="Q48" t="str">
        <v>PAGADO</v>
      </c>
      <c r="S48" t="str">
        <f>IF(E48="","",IFERROR(INDEX(Productos!I:I,MATCH(E48,Productos!A:A,0)),""))</f>
        <v/>
      </c>
    </row>
    <row r="49">
      <c r="B49" t="str">
        <f>IF(A49="","", "V"&amp;TEXT(A49,"yymmdd")&amp;"-"&amp;TEXT(ROW()-1,"0000"))</f>
        <v/>
      </c>
      <c r="C49" t="str">
        <f>IF(D49="","",IFERROR(INDEX(Clientes!A:A,MATCH(D49,Clientes!B:B,0)),""))</f>
        <v/>
      </c>
      <c r="F49" t="str">
        <f>IF(E49="","",IFERROR(INDEX(Productos!F:F,MATCH(E49,Productos!A:A,0)),""))</f>
        <v/>
      </c>
      <c r="I49" t="str">
        <f>IF(E49="","",IFERROR(INDEX(Productos!G:G,MATCH(E49,Productos!A:A,0)),""))</f>
        <v/>
      </c>
      <c r="J49" t="str">
        <f>IF(H49="",I49,H49)</f>
        <v/>
      </c>
      <c r="K49" t="str">
        <f>IF(G49="","",G49*J49)</f>
        <v/>
      </c>
      <c r="L49" t="str">
        <f>IF(E49="","",IFERROR(INDEX(Productos!E:E,MATCH(E49,Productos!A:A,0)),""))</f>
        <v/>
      </c>
      <c r="M49" t="str">
        <f>IF(G49="","",G49*L49)</f>
        <v/>
      </c>
      <c r="N49" t="str">
        <f>IF(K49="","",K49-M49)</f>
        <v/>
      </c>
      <c r="O49" t="str">
        <v>EFECTIVO</v>
      </c>
      <c r="P49" t="str">
        <v>CAJA</v>
      </c>
      <c r="Q49" t="str">
        <v>PAGADO</v>
      </c>
      <c r="S49" t="str">
        <f>IF(E49="","",IFERROR(INDEX(Productos!I:I,MATCH(E49,Productos!A:A,0)),""))</f>
        <v/>
      </c>
    </row>
    <row r="50">
      <c r="B50" t="str">
        <f>IF(A50="","", "V"&amp;TEXT(A50,"yymmdd")&amp;"-"&amp;TEXT(ROW()-1,"0000"))</f>
        <v/>
      </c>
      <c r="C50" t="str">
        <f>IF(D50="","",IFERROR(INDEX(Clientes!A:A,MATCH(D50,Clientes!B:B,0)),""))</f>
        <v/>
      </c>
      <c r="F50" t="str">
        <f>IF(E50="","",IFERROR(INDEX(Productos!F:F,MATCH(E50,Productos!A:A,0)),""))</f>
        <v/>
      </c>
      <c r="I50" t="str">
        <f>IF(E50="","",IFERROR(INDEX(Productos!G:G,MATCH(E50,Productos!A:A,0)),""))</f>
        <v/>
      </c>
      <c r="J50" t="str">
        <f>IF(H50="",I50,H50)</f>
        <v/>
      </c>
      <c r="K50" t="str">
        <f>IF(G50="","",G50*J50)</f>
        <v/>
      </c>
      <c r="L50" t="str">
        <f>IF(E50="","",IFERROR(INDEX(Productos!E:E,MATCH(E50,Productos!A:A,0)),""))</f>
        <v/>
      </c>
      <c r="M50" t="str">
        <f>IF(G50="","",G50*L50)</f>
        <v/>
      </c>
      <c r="N50" t="str">
        <f>IF(K50="","",K50-M50)</f>
        <v/>
      </c>
      <c r="O50" t="str">
        <v>EFECTIVO</v>
      </c>
      <c r="P50" t="str">
        <v>CAJA</v>
      </c>
      <c r="Q50" t="str">
        <v>PAGADO</v>
      </c>
      <c r="S50" t="str">
        <f>IF(E50="","",IFERROR(INDEX(Productos!I:I,MATCH(E50,Productos!A:A,0)),""))</f>
        <v/>
      </c>
    </row>
    <row r="51">
      <c r="B51" t="str">
        <f>IF(A51="","", "V"&amp;TEXT(A51,"yymmdd")&amp;"-"&amp;TEXT(ROW()-1,"0000"))</f>
        <v/>
      </c>
      <c r="C51" t="str">
        <f>IF(D51="","",IFERROR(INDEX(Clientes!A:A,MATCH(D51,Clientes!B:B,0)),""))</f>
        <v/>
      </c>
      <c r="F51" t="str">
        <f>IF(E51="","",IFERROR(INDEX(Productos!F:F,MATCH(E51,Productos!A:A,0)),""))</f>
        <v/>
      </c>
      <c r="I51" t="str">
        <f>IF(E51="","",IFERROR(INDEX(Productos!G:G,MATCH(E51,Productos!A:A,0)),""))</f>
        <v/>
      </c>
      <c r="J51" t="str">
        <f>IF(H51="",I51,H51)</f>
        <v/>
      </c>
      <c r="K51" t="str">
        <f>IF(G51="","",G51*J51)</f>
        <v/>
      </c>
      <c r="L51" t="str">
        <f>IF(E51="","",IFERROR(INDEX(Productos!E:E,MATCH(E51,Productos!A:A,0)),""))</f>
        <v/>
      </c>
      <c r="M51" t="str">
        <f>IF(G51="","",G51*L51)</f>
        <v/>
      </c>
      <c r="N51" t="str">
        <f>IF(K51="","",K51-M51)</f>
        <v/>
      </c>
      <c r="O51" t="str">
        <v>EFECTIVO</v>
      </c>
      <c r="P51" t="str">
        <v>CAJA</v>
      </c>
      <c r="Q51" t="str">
        <v>PAGADO</v>
      </c>
      <c r="S51" t="str">
        <f>IF(E51="","",IFERROR(INDEX(Productos!I:I,MATCH(E51,Productos!A:A,0)),""))</f>
        <v/>
      </c>
    </row>
    <row r="52">
      <c r="B52" t="str">
        <f>IF(A52="","", "V"&amp;TEXT(A52,"yymmdd")&amp;"-"&amp;TEXT(ROW()-1,"0000"))</f>
        <v/>
      </c>
      <c r="C52" t="str">
        <f>IF(D52="","",IFERROR(INDEX(Clientes!A:A,MATCH(D52,Clientes!B:B,0)),""))</f>
        <v/>
      </c>
      <c r="F52" t="str">
        <f>IF(E52="","",IFERROR(INDEX(Productos!F:F,MATCH(E52,Productos!A:A,0)),""))</f>
        <v/>
      </c>
      <c r="I52" t="str">
        <f>IF(E52="","",IFERROR(INDEX(Productos!G:G,MATCH(E52,Productos!A:A,0)),""))</f>
        <v/>
      </c>
      <c r="J52" t="str">
        <f>IF(H52="",I52,H52)</f>
        <v/>
      </c>
      <c r="K52" t="str">
        <f>IF(G52="","",G52*J52)</f>
        <v/>
      </c>
      <c r="L52" t="str">
        <f>IF(E52="","",IFERROR(INDEX(Productos!E:E,MATCH(E52,Productos!A:A,0)),""))</f>
        <v/>
      </c>
      <c r="M52" t="str">
        <f>IF(G52="","",G52*L52)</f>
        <v/>
      </c>
      <c r="N52" t="str">
        <f>IF(K52="","",K52-M52)</f>
        <v/>
      </c>
      <c r="O52" t="str">
        <v>EFECTIVO</v>
      </c>
      <c r="P52" t="str">
        <v>CAJA</v>
      </c>
      <c r="Q52" t="str">
        <v>PAGADO</v>
      </c>
      <c r="S52" t="str">
        <f>IF(E52="","",IFERROR(INDEX(Productos!I:I,MATCH(E52,Productos!A:A,0)),""))</f>
        <v/>
      </c>
    </row>
    <row r="53">
      <c r="B53" t="str">
        <f>IF(A53="","", "V"&amp;TEXT(A53,"yymmdd")&amp;"-"&amp;TEXT(ROW()-1,"0000"))</f>
        <v/>
      </c>
      <c r="C53" t="str">
        <f>IF(D53="","",IFERROR(INDEX(Clientes!A:A,MATCH(D53,Clientes!B:B,0)),""))</f>
        <v/>
      </c>
      <c r="F53" t="str">
        <f>IF(E53="","",IFERROR(INDEX(Productos!F:F,MATCH(E53,Productos!A:A,0)),""))</f>
        <v/>
      </c>
      <c r="I53" t="str">
        <f>IF(E53="","",IFERROR(INDEX(Productos!G:G,MATCH(E53,Productos!A:A,0)),""))</f>
        <v/>
      </c>
      <c r="J53" t="str">
        <f>IF(H53="",I53,H53)</f>
        <v/>
      </c>
      <c r="K53" t="str">
        <f>IF(G53="","",G53*J53)</f>
        <v/>
      </c>
      <c r="L53" t="str">
        <f>IF(E53="","",IFERROR(INDEX(Productos!E:E,MATCH(E53,Productos!A:A,0)),""))</f>
        <v/>
      </c>
      <c r="M53" t="str">
        <f>IF(G53="","",G53*L53)</f>
        <v/>
      </c>
      <c r="N53" t="str">
        <f>IF(K53="","",K53-M53)</f>
        <v/>
      </c>
      <c r="O53" t="str">
        <v>EFECTIVO</v>
      </c>
      <c r="P53" t="str">
        <v>CAJA</v>
      </c>
      <c r="Q53" t="str">
        <v>PAGADO</v>
      </c>
      <c r="S53" t="str">
        <f>IF(E53="","",IFERROR(INDEX(Productos!I:I,MATCH(E53,Productos!A:A,0)),""))</f>
        <v/>
      </c>
    </row>
    <row r="54">
      <c r="B54" t="str">
        <f>IF(A54="","", "V"&amp;TEXT(A54,"yymmdd")&amp;"-"&amp;TEXT(ROW()-1,"0000"))</f>
        <v/>
      </c>
      <c r="C54" t="str">
        <f>IF(D54="","",IFERROR(INDEX(Clientes!A:A,MATCH(D54,Clientes!B:B,0)),""))</f>
        <v/>
      </c>
      <c r="F54" t="str">
        <f>IF(E54="","",IFERROR(INDEX(Productos!F:F,MATCH(E54,Productos!A:A,0)),""))</f>
        <v/>
      </c>
      <c r="I54" t="str">
        <f>IF(E54="","",IFERROR(INDEX(Productos!G:G,MATCH(E54,Productos!A:A,0)),""))</f>
        <v/>
      </c>
      <c r="J54" t="str">
        <f>IF(H54="",I54,H54)</f>
        <v/>
      </c>
      <c r="K54" t="str">
        <f>IF(G54="","",G54*J54)</f>
        <v/>
      </c>
      <c r="L54" t="str">
        <f>IF(E54="","",IFERROR(INDEX(Productos!E:E,MATCH(E54,Productos!A:A,0)),""))</f>
        <v/>
      </c>
      <c r="M54" t="str">
        <f>IF(G54="","",G54*L54)</f>
        <v/>
      </c>
      <c r="N54" t="str">
        <f>IF(K54="","",K54-M54)</f>
        <v/>
      </c>
      <c r="O54" t="str">
        <v>EFECTIVO</v>
      </c>
      <c r="P54" t="str">
        <v>CAJA</v>
      </c>
      <c r="Q54" t="str">
        <v>PAGADO</v>
      </c>
      <c r="S54" t="str">
        <f>IF(E54="","",IFERROR(INDEX(Productos!I:I,MATCH(E54,Productos!A:A,0)),""))</f>
        <v/>
      </c>
    </row>
    <row r="55">
      <c r="B55" t="str">
        <f>IF(A55="","", "V"&amp;TEXT(A55,"yymmdd")&amp;"-"&amp;TEXT(ROW()-1,"0000"))</f>
        <v/>
      </c>
      <c r="C55" t="str">
        <f>IF(D55="","",IFERROR(INDEX(Clientes!A:A,MATCH(D55,Clientes!B:B,0)),""))</f>
        <v/>
      </c>
      <c r="F55" t="str">
        <f>IF(E55="","",IFERROR(INDEX(Productos!F:F,MATCH(E55,Productos!A:A,0)),""))</f>
        <v/>
      </c>
      <c r="I55" t="str">
        <f>IF(E55="","",IFERROR(INDEX(Productos!G:G,MATCH(E55,Productos!A:A,0)),""))</f>
        <v/>
      </c>
      <c r="J55" t="str">
        <f>IF(H55="",I55,H55)</f>
        <v/>
      </c>
      <c r="K55" t="str">
        <f>IF(G55="","",G55*J55)</f>
        <v/>
      </c>
      <c r="L55" t="str">
        <f>IF(E55="","",IFERROR(INDEX(Productos!E:E,MATCH(E55,Productos!A:A,0)),""))</f>
        <v/>
      </c>
      <c r="M55" t="str">
        <f>IF(G55="","",G55*L55)</f>
        <v/>
      </c>
      <c r="N55" t="str">
        <f>IF(K55="","",K55-M55)</f>
        <v/>
      </c>
      <c r="O55" t="str">
        <v>EFECTIVO</v>
      </c>
      <c r="P55" t="str">
        <v>CAJA</v>
      </c>
      <c r="Q55" t="str">
        <v>PAGADO</v>
      </c>
      <c r="S55" t="str">
        <f>IF(E55="","",IFERROR(INDEX(Productos!I:I,MATCH(E55,Productos!A:A,0)),""))</f>
        <v/>
      </c>
    </row>
    <row r="56">
      <c r="B56" t="str">
        <f>IF(A56="","", "V"&amp;TEXT(A56,"yymmdd")&amp;"-"&amp;TEXT(ROW()-1,"0000"))</f>
        <v/>
      </c>
      <c r="C56" t="str">
        <f>IF(D56="","",IFERROR(INDEX(Clientes!A:A,MATCH(D56,Clientes!B:B,0)),""))</f>
        <v/>
      </c>
      <c r="F56" t="str">
        <f>IF(E56="","",IFERROR(INDEX(Productos!F:F,MATCH(E56,Productos!A:A,0)),""))</f>
        <v/>
      </c>
      <c r="I56" t="str">
        <f>IF(E56="","",IFERROR(INDEX(Productos!G:G,MATCH(E56,Productos!A:A,0)),""))</f>
        <v/>
      </c>
      <c r="J56" t="str">
        <f>IF(H56="",I56,H56)</f>
        <v/>
      </c>
      <c r="K56" t="str">
        <f>IF(G56="","",G56*J56)</f>
        <v/>
      </c>
      <c r="L56" t="str">
        <f>IF(E56="","",IFERROR(INDEX(Productos!E:E,MATCH(E56,Productos!A:A,0)),""))</f>
        <v/>
      </c>
      <c r="M56" t="str">
        <f>IF(G56="","",G56*L56)</f>
        <v/>
      </c>
      <c r="N56" t="str">
        <f>IF(K56="","",K56-M56)</f>
        <v/>
      </c>
      <c r="O56" t="str">
        <v>EFECTIVO</v>
      </c>
      <c r="P56" t="str">
        <v>CAJA</v>
      </c>
      <c r="Q56" t="str">
        <v>PAGADO</v>
      </c>
      <c r="S56" t="str">
        <f>IF(E56="","",IFERROR(INDEX(Productos!I:I,MATCH(E56,Productos!A:A,0)),""))</f>
        <v/>
      </c>
    </row>
    <row r="57">
      <c r="B57" t="str">
        <f>IF(A57="","", "V"&amp;TEXT(A57,"yymmdd")&amp;"-"&amp;TEXT(ROW()-1,"0000"))</f>
        <v/>
      </c>
      <c r="C57" t="str">
        <f>IF(D57="","",IFERROR(INDEX(Clientes!A:A,MATCH(D57,Clientes!B:B,0)),""))</f>
        <v/>
      </c>
      <c r="F57" t="str">
        <f>IF(E57="","",IFERROR(INDEX(Productos!F:F,MATCH(E57,Productos!A:A,0)),""))</f>
        <v/>
      </c>
      <c r="I57" t="str">
        <f>IF(E57="","",IFERROR(INDEX(Productos!G:G,MATCH(E57,Productos!A:A,0)),""))</f>
        <v/>
      </c>
      <c r="J57" t="str">
        <f>IF(H57="",I57,H57)</f>
        <v/>
      </c>
      <c r="K57" t="str">
        <f>IF(G57="","",G57*J57)</f>
        <v/>
      </c>
      <c r="L57" t="str">
        <f>IF(E57="","",IFERROR(INDEX(Productos!E:E,MATCH(E57,Productos!A:A,0)),""))</f>
        <v/>
      </c>
      <c r="M57" t="str">
        <f>IF(G57="","",G57*L57)</f>
        <v/>
      </c>
      <c r="N57" t="str">
        <f>IF(K57="","",K57-M57)</f>
        <v/>
      </c>
      <c r="O57" t="str">
        <v>EFECTIVO</v>
      </c>
      <c r="P57" t="str">
        <v>CAJA</v>
      </c>
      <c r="Q57" t="str">
        <v>PAGADO</v>
      </c>
      <c r="S57" t="str">
        <f>IF(E57="","",IFERROR(INDEX(Productos!I:I,MATCH(E57,Productos!A:A,0)),""))</f>
        <v/>
      </c>
    </row>
    <row r="58">
      <c r="B58" t="str">
        <f>IF(A58="","", "V"&amp;TEXT(A58,"yymmdd")&amp;"-"&amp;TEXT(ROW()-1,"0000"))</f>
        <v/>
      </c>
      <c r="C58" t="str">
        <f>IF(D58="","",IFERROR(INDEX(Clientes!A:A,MATCH(D58,Clientes!B:B,0)),""))</f>
        <v/>
      </c>
      <c r="F58" t="str">
        <f>IF(E58="","",IFERROR(INDEX(Productos!F:F,MATCH(E58,Productos!A:A,0)),""))</f>
        <v/>
      </c>
      <c r="I58" t="str">
        <f>IF(E58="","",IFERROR(INDEX(Productos!G:G,MATCH(E58,Productos!A:A,0)),""))</f>
        <v/>
      </c>
      <c r="J58" t="str">
        <f>IF(H58="",I58,H58)</f>
        <v/>
      </c>
      <c r="K58" t="str">
        <f>IF(G58="","",G58*J58)</f>
        <v/>
      </c>
      <c r="L58" t="str">
        <f>IF(E58="","",IFERROR(INDEX(Productos!E:E,MATCH(E58,Productos!A:A,0)),""))</f>
        <v/>
      </c>
      <c r="M58" t="str">
        <f>IF(G58="","",G58*L58)</f>
        <v/>
      </c>
      <c r="N58" t="str">
        <f>IF(K58="","",K58-M58)</f>
        <v/>
      </c>
      <c r="O58" t="str">
        <v>EFECTIVO</v>
      </c>
      <c r="P58" t="str">
        <v>CAJA</v>
      </c>
      <c r="Q58" t="str">
        <v>PAGADO</v>
      </c>
      <c r="S58" t="str">
        <f>IF(E58="","",IFERROR(INDEX(Productos!I:I,MATCH(E58,Productos!A:A,0)),""))</f>
        <v/>
      </c>
    </row>
    <row r="59">
      <c r="B59" t="str">
        <f>IF(A59="","", "V"&amp;TEXT(A59,"yymmdd")&amp;"-"&amp;TEXT(ROW()-1,"0000"))</f>
        <v/>
      </c>
      <c r="C59" t="str">
        <f>IF(D59="","",IFERROR(INDEX(Clientes!A:A,MATCH(D59,Clientes!B:B,0)),""))</f>
        <v/>
      </c>
      <c r="F59" t="str">
        <f>IF(E59="","",IFERROR(INDEX(Productos!F:F,MATCH(E59,Productos!A:A,0)),""))</f>
        <v/>
      </c>
      <c r="I59" t="str">
        <f>IF(E59="","",IFERROR(INDEX(Productos!G:G,MATCH(E59,Productos!A:A,0)),""))</f>
        <v/>
      </c>
      <c r="J59" t="str">
        <f>IF(H59="",I59,H59)</f>
        <v/>
      </c>
      <c r="K59" t="str">
        <f>IF(G59="","",G59*J59)</f>
        <v/>
      </c>
      <c r="L59" t="str">
        <f>IF(E59="","",IFERROR(INDEX(Productos!E:E,MATCH(E59,Productos!A:A,0)),""))</f>
        <v/>
      </c>
      <c r="M59" t="str">
        <f>IF(G59="","",G59*L59)</f>
        <v/>
      </c>
      <c r="N59" t="str">
        <f>IF(K59="","",K59-M59)</f>
        <v/>
      </c>
      <c r="O59" t="str">
        <v>EFECTIVO</v>
      </c>
      <c r="P59" t="str">
        <v>CAJA</v>
      </c>
      <c r="Q59" t="str">
        <v>PAGADO</v>
      </c>
      <c r="S59" t="str">
        <f>IF(E59="","",IFERROR(INDEX(Productos!I:I,MATCH(E59,Productos!A:A,0)),""))</f>
        <v/>
      </c>
    </row>
    <row r="60">
      <c r="B60" t="str">
        <f>IF(A60="","", "V"&amp;TEXT(A60,"yymmdd")&amp;"-"&amp;TEXT(ROW()-1,"0000"))</f>
        <v/>
      </c>
      <c r="C60" t="str">
        <f>IF(D60="","",IFERROR(INDEX(Clientes!A:A,MATCH(D60,Clientes!B:B,0)),""))</f>
        <v/>
      </c>
      <c r="F60" t="str">
        <f>IF(E60="","",IFERROR(INDEX(Productos!F:F,MATCH(E60,Productos!A:A,0)),""))</f>
        <v/>
      </c>
      <c r="I60" t="str">
        <f>IF(E60="","",IFERROR(INDEX(Productos!G:G,MATCH(E60,Productos!A:A,0)),""))</f>
        <v/>
      </c>
      <c r="J60" t="str">
        <f>IF(H60="",I60,H60)</f>
        <v/>
      </c>
      <c r="K60" t="str">
        <f>IF(G60="","",G60*J60)</f>
        <v/>
      </c>
      <c r="L60" t="str">
        <f>IF(E60="","",IFERROR(INDEX(Productos!E:E,MATCH(E60,Productos!A:A,0)),""))</f>
        <v/>
      </c>
      <c r="M60" t="str">
        <f>IF(G60="","",G60*L60)</f>
        <v/>
      </c>
      <c r="N60" t="str">
        <f>IF(K60="","",K60-M60)</f>
        <v/>
      </c>
      <c r="O60" t="str">
        <v>EFECTIVO</v>
      </c>
      <c r="P60" t="str">
        <v>CAJA</v>
      </c>
      <c r="Q60" t="str">
        <v>PAGADO</v>
      </c>
      <c r="S60" t="str">
        <f>IF(E60="","",IFERROR(INDEX(Productos!I:I,MATCH(E60,Productos!A:A,0)),""))</f>
        <v/>
      </c>
    </row>
    <row r="61">
      <c r="B61" t="str">
        <f>IF(A61="","", "V"&amp;TEXT(A61,"yymmdd")&amp;"-"&amp;TEXT(ROW()-1,"0000"))</f>
        <v/>
      </c>
      <c r="C61" t="str">
        <f>IF(D61="","",IFERROR(INDEX(Clientes!A:A,MATCH(D61,Clientes!B:B,0)),""))</f>
        <v/>
      </c>
      <c r="F61" t="str">
        <f>IF(E61="","",IFERROR(INDEX(Productos!F:F,MATCH(E61,Productos!A:A,0)),""))</f>
        <v/>
      </c>
      <c r="I61" t="str">
        <f>IF(E61="","",IFERROR(INDEX(Productos!G:G,MATCH(E61,Productos!A:A,0)),""))</f>
        <v/>
      </c>
      <c r="J61" t="str">
        <f>IF(H61="",I61,H61)</f>
        <v/>
      </c>
      <c r="K61" t="str">
        <f>IF(G61="","",G61*J61)</f>
        <v/>
      </c>
      <c r="L61" t="str">
        <f>IF(E61="","",IFERROR(INDEX(Productos!E:E,MATCH(E61,Productos!A:A,0)),""))</f>
        <v/>
      </c>
      <c r="M61" t="str">
        <f>IF(G61="","",G61*L61)</f>
        <v/>
      </c>
      <c r="N61" t="str">
        <f>IF(K61="","",K61-M61)</f>
        <v/>
      </c>
      <c r="O61" t="str">
        <v>EFECTIVO</v>
      </c>
      <c r="P61" t="str">
        <v>CAJA</v>
      </c>
      <c r="Q61" t="str">
        <v>PAGADO</v>
      </c>
      <c r="S61" t="str">
        <f>IF(E61="","",IFERROR(INDEX(Productos!I:I,MATCH(E61,Productos!A:A,0)),""))</f>
        <v/>
      </c>
    </row>
    <row r="62">
      <c r="B62" t="str">
        <f>IF(A62="","", "V"&amp;TEXT(A62,"yymmdd")&amp;"-"&amp;TEXT(ROW()-1,"0000"))</f>
        <v/>
      </c>
      <c r="C62" t="str">
        <f>IF(D62="","",IFERROR(INDEX(Clientes!A:A,MATCH(D62,Clientes!B:B,0)),""))</f>
        <v/>
      </c>
      <c r="F62" t="str">
        <f>IF(E62="","",IFERROR(INDEX(Productos!F:F,MATCH(E62,Productos!A:A,0)),""))</f>
        <v/>
      </c>
      <c r="I62" t="str">
        <f>IF(E62="","",IFERROR(INDEX(Productos!G:G,MATCH(E62,Productos!A:A,0)),""))</f>
        <v/>
      </c>
      <c r="J62" t="str">
        <f>IF(H62="",I62,H62)</f>
        <v/>
      </c>
      <c r="K62" t="str">
        <f>IF(G62="","",G62*J62)</f>
        <v/>
      </c>
      <c r="L62" t="str">
        <f>IF(E62="","",IFERROR(INDEX(Productos!E:E,MATCH(E62,Productos!A:A,0)),""))</f>
        <v/>
      </c>
      <c r="M62" t="str">
        <f>IF(G62="","",G62*L62)</f>
        <v/>
      </c>
      <c r="N62" t="str">
        <f>IF(K62="","",K62-M62)</f>
        <v/>
      </c>
      <c r="O62" t="str">
        <v>EFECTIVO</v>
      </c>
      <c r="P62" t="str">
        <v>CAJA</v>
      </c>
      <c r="Q62" t="str">
        <v>PAGADO</v>
      </c>
      <c r="S62" t="str">
        <f>IF(E62="","",IFERROR(INDEX(Productos!I:I,MATCH(E62,Productos!A:A,0)),""))</f>
        <v/>
      </c>
    </row>
    <row r="63">
      <c r="B63" t="str">
        <f>IF(A63="","", "V"&amp;TEXT(A63,"yymmdd")&amp;"-"&amp;TEXT(ROW()-1,"0000"))</f>
        <v/>
      </c>
      <c r="C63" t="str">
        <f>IF(D63="","",IFERROR(INDEX(Clientes!A:A,MATCH(D63,Clientes!B:B,0)),""))</f>
        <v/>
      </c>
      <c r="F63" t="str">
        <f>IF(E63="","",IFERROR(INDEX(Productos!F:F,MATCH(E63,Productos!A:A,0)),""))</f>
        <v/>
      </c>
      <c r="I63" t="str">
        <f>IF(E63="","",IFERROR(INDEX(Productos!G:G,MATCH(E63,Productos!A:A,0)),""))</f>
        <v/>
      </c>
      <c r="J63" t="str">
        <f>IF(H63="",I63,H63)</f>
        <v/>
      </c>
      <c r="K63" t="str">
        <f>IF(G63="","",G63*J63)</f>
        <v/>
      </c>
      <c r="L63" t="str">
        <f>IF(E63="","",IFERROR(INDEX(Productos!E:E,MATCH(E63,Productos!A:A,0)),""))</f>
        <v/>
      </c>
      <c r="M63" t="str">
        <f>IF(G63="","",G63*L63)</f>
        <v/>
      </c>
      <c r="N63" t="str">
        <f>IF(K63="","",K63-M63)</f>
        <v/>
      </c>
      <c r="O63" t="str">
        <v>EFECTIVO</v>
      </c>
      <c r="P63" t="str">
        <v>CAJA</v>
      </c>
      <c r="Q63" t="str">
        <v>PAGADO</v>
      </c>
      <c r="S63" t="str">
        <f>IF(E63="","",IFERROR(INDEX(Productos!I:I,MATCH(E63,Productos!A:A,0)),""))</f>
        <v/>
      </c>
    </row>
    <row r="64">
      <c r="B64" t="str">
        <f>IF(A64="","", "V"&amp;TEXT(A64,"yymmdd")&amp;"-"&amp;TEXT(ROW()-1,"0000"))</f>
        <v/>
      </c>
      <c r="C64" t="str">
        <f>IF(D64="","",IFERROR(INDEX(Clientes!A:A,MATCH(D64,Clientes!B:B,0)),""))</f>
        <v/>
      </c>
      <c r="F64" t="str">
        <f>IF(E64="","",IFERROR(INDEX(Productos!F:F,MATCH(E64,Productos!A:A,0)),""))</f>
        <v/>
      </c>
      <c r="I64" t="str">
        <f>IF(E64="","",IFERROR(INDEX(Productos!G:G,MATCH(E64,Productos!A:A,0)),""))</f>
        <v/>
      </c>
      <c r="J64" t="str">
        <f>IF(H64="",I64,H64)</f>
        <v/>
      </c>
      <c r="K64" t="str">
        <f>IF(G64="","",G64*J64)</f>
        <v/>
      </c>
      <c r="L64" t="str">
        <f>IF(E64="","",IFERROR(INDEX(Productos!E:E,MATCH(E64,Productos!A:A,0)),""))</f>
        <v/>
      </c>
      <c r="M64" t="str">
        <f>IF(G64="","",G64*L64)</f>
        <v/>
      </c>
      <c r="N64" t="str">
        <f>IF(K64="","",K64-M64)</f>
        <v/>
      </c>
      <c r="O64" t="str">
        <v>EFECTIVO</v>
      </c>
      <c r="P64" t="str">
        <v>CAJA</v>
      </c>
      <c r="Q64" t="str">
        <v>PAGADO</v>
      </c>
      <c r="S64" t="str">
        <f>IF(E64="","",IFERROR(INDEX(Productos!I:I,MATCH(E64,Productos!A:A,0)),""))</f>
        <v/>
      </c>
    </row>
    <row r="65">
      <c r="B65" t="str">
        <f>IF(A65="","", "V"&amp;TEXT(A65,"yymmdd")&amp;"-"&amp;TEXT(ROW()-1,"0000"))</f>
        <v/>
      </c>
      <c r="C65" t="str">
        <f>IF(D65="","",IFERROR(INDEX(Clientes!A:A,MATCH(D65,Clientes!B:B,0)),""))</f>
        <v/>
      </c>
      <c r="F65" t="str">
        <f>IF(E65="","",IFERROR(INDEX(Productos!F:F,MATCH(E65,Productos!A:A,0)),""))</f>
        <v/>
      </c>
      <c r="I65" t="str">
        <f>IF(E65="","",IFERROR(INDEX(Productos!G:G,MATCH(E65,Productos!A:A,0)),""))</f>
        <v/>
      </c>
      <c r="J65" t="str">
        <f>IF(H65="",I65,H65)</f>
        <v/>
      </c>
      <c r="K65" t="str">
        <f>IF(G65="","",G65*J65)</f>
        <v/>
      </c>
      <c r="L65" t="str">
        <f>IF(E65="","",IFERROR(INDEX(Productos!E:E,MATCH(E65,Productos!A:A,0)),""))</f>
        <v/>
      </c>
      <c r="M65" t="str">
        <f>IF(G65="","",G65*L65)</f>
        <v/>
      </c>
      <c r="N65" t="str">
        <f>IF(K65="","",K65-M65)</f>
        <v/>
      </c>
      <c r="O65" t="str">
        <v>EFECTIVO</v>
      </c>
      <c r="P65" t="str">
        <v>CAJA</v>
      </c>
      <c r="Q65" t="str">
        <v>PAGADO</v>
      </c>
      <c r="S65" t="str">
        <f>IF(E65="","",IFERROR(INDEX(Productos!I:I,MATCH(E65,Productos!A:A,0)),""))</f>
        <v/>
      </c>
    </row>
    <row r="66">
      <c r="B66" t="str">
        <f>IF(A66="","", "V"&amp;TEXT(A66,"yymmdd")&amp;"-"&amp;TEXT(ROW()-1,"0000"))</f>
        <v/>
      </c>
      <c r="C66" t="str">
        <f>IF(D66="","",IFERROR(INDEX(Clientes!A:A,MATCH(D66,Clientes!B:B,0)),""))</f>
        <v/>
      </c>
      <c r="F66" t="str">
        <f>IF(E66="","",IFERROR(INDEX(Productos!F:F,MATCH(E66,Productos!A:A,0)),""))</f>
        <v/>
      </c>
      <c r="I66" t="str">
        <f>IF(E66="","",IFERROR(INDEX(Productos!G:G,MATCH(E66,Productos!A:A,0)),""))</f>
        <v/>
      </c>
      <c r="J66" t="str">
        <f>IF(H66="",I66,H66)</f>
        <v/>
      </c>
      <c r="K66" t="str">
        <f>IF(G66="","",G66*J66)</f>
        <v/>
      </c>
      <c r="L66" t="str">
        <f>IF(E66="","",IFERROR(INDEX(Productos!E:E,MATCH(E66,Productos!A:A,0)),""))</f>
        <v/>
      </c>
      <c r="M66" t="str">
        <f>IF(G66="","",G66*L66)</f>
        <v/>
      </c>
      <c r="N66" t="str">
        <f>IF(K66="","",K66-M66)</f>
        <v/>
      </c>
      <c r="O66" t="str">
        <v>EFECTIVO</v>
      </c>
      <c r="P66" t="str">
        <v>CAJA</v>
      </c>
      <c r="Q66" t="str">
        <v>PAGADO</v>
      </c>
      <c r="S66" t="str">
        <f>IF(E66="","",IFERROR(INDEX(Productos!I:I,MATCH(E66,Productos!A:A,0)),""))</f>
        <v/>
      </c>
    </row>
    <row r="67">
      <c r="B67" t="str">
        <f>IF(A67="","", "V"&amp;TEXT(A67,"yymmdd")&amp;"-"&amp;TEXT(ROW()-1,"0000"))</f>
        <v/>
      </c>
      <c r="C67" t="str">
        <f>IF(D67="","",IFERROR(INDEX(Clientes!A:A,MATCH(D67,Clientes!B:B,0)),""))</f>
        <v/>
      </c>
      <c r="F67" t="str">
        <f>IF(E67="","",IFERROR(INDEX(Productos!F:F,MATCH(E67,Productos!A:A,0)),""))</f>
        <v/>
      </c>
      <c r="I67" t="str">
        <f>IF(E67="","",IFERROR(INDEX(Productos!G:G,MATCH(E67,Productos!A:A,0)),""))</f>
        <v/>
      </c>
      <c r="J67" t="str">
        <f>IF(H67="",I67,H67)</f>
        <v/>
      </c>
      <c r="K67" t="str">
        <f>IF(G67="","",G67*J67)</f>
        <v/>
      </c>
      <c r="L67" t="str">
        <f>IF(E67="","",IFERROR(INDEX(Productos!E:E,MATCH(E67,Productos!A:A,0)),""))</f>
        <v/>
      </c>
      <c r="M67" t="str">
        <f>IF(G67="","",G67*L67)</f>
        <v/>
      </c>
      <c r="N67" t="str">
        <f>IF(K67="","",K67-M67)</f>
        <v/>
      </c>
      <c r="O67" t="str">
        <v>EFECTIVO</v>
      </c>
      <c r="P67" t="str">
        <v>CAJA</v>
      </c>
      <c r="Q67" t="str">
        <v>PAGADO</v>
      </c>
      <c r="S67" t="str">
        <f>IF(E67="","",IFERROR(INDEX(Productos!I:I,MATCH(E67,Productos!A:A,0)),""))</f>
        <v/>
      </c>
    </row>
    <row r="68">
      <c r="B68" t="str">
        <f>IF(A68="","", "V"&amp;TEXT(A68,"yymmdd")&amp;"-"&amp;TEXT(ROW()-1,"0000"))</f>
        <v/>
      </c>
      <c r="C68" t="str">
        <f>IF(D68="","",IFERROR(INDEX(Clientes!A:A,MATCH(D68,Clientes!B:B,0)),""))</f>
        <v/>
      </c>
      <c r="F68" t="str">
        <f>IF(E68="","",IFERROR(INDEX(Productos!F:F,MATCH(E68,Productos!A:A,0)),""))</f>
        <v/>
      </c>
      <c r="I68" t="str">
        <f>IF(E68="","",IFERROR(INDEX(Productos!G:G,MATCH(E68,Productos!A:A,0)),""))</f>
        <v/>
      </c>
      <c r="J68" t="str">
        <f>IF(H68="",I68,H68)</f>
        <v/>
      </c>
      <c r="K68" t="str">
        <f>IF(G68="","",G68*J68)</f>
        <v/>
      </c>
      <c r="L68" t="str">
        <f>IF(E68="","",IFERROR(INDEX(Productos!E:E,MATCH(E68,Productos!A:A,0)),""))</f>
        <v/>
      </c>
      <c r="M68" t="str">
        <f>IF(G68="","",G68*L68)</f>
        <v/>
      </c>
      <c r="N68" t="str">
        <f>IF(K68="","",K68-M68)</f>
        <v/>
      </c>
      <c r="O68" t="str">
        <v>EFECTIVO</v>
      </c>
      <c r="P68" t="str">
        <v>CAJA</v>
      </c>
      <c r="Q68" t="str">
        <v>PAGADO</v>
      </c>
      <c r="S68" t="str">
        <f>IF(E68="","",IFERROR(INDEX(Productos!I:I,MATCH(E68,Productos!A:A,0)),""))</f>
        <v/>
      </c>
    </row>
    <row r="69">
      <c r="B69" t="str">
        <f>IF(A69="","", "V"&amp;TEXT(A69,"yymmdd")&amp;"-"&amp;TEXT(ROW()-1,"0000"))</f>
        <v/>
      </c>
      <c r="C69" t="str">
        <f>IF(D69="","",IFERROR(INDEX(Clientes!A:A,MATCH(D69,Clientes!B:B,0)),""))</f>
        <v/>
      </c>
      <c r="F69" t="str">
        <f>IF(E69="","",IFERROR(INDEX(Productos!F:F,MATCH(E69,Productos!A:A,0)),""))</f>
        <v/>
      </c>
      <c r="I69" t="str">
        <f>IF(E69="","",IFERROR(INDEX(Productos!G:G,MATCH(E69,Productos!A:A,0)),""))</f>
        <v/>
      </c>
      <c r="J69" t="str">
        <f>IF(H69="",I69,H69)</f>
        <v/>
      </c>
      <c r="K69" t="str">
        <f>IF(G69="","",G69*J69)</f>
        <v/>
      </c>
      <c r="L69" t="str">
        <f>IF(E69="","",IFERROR(INDEX(Productos!E:E,MATCH(E69,Productos!A:A,0)),""))</f>
        <v/>
      </c>
      <c r="M69" t="str">
        <f>IF(G69="","",G69*L69)</f>
        <v/>
      </c>
      <c r="N69" t="str">
        <f>IF(K69="","",K69-M69)</f>
        <v/>
      </c>
      <c r="O69" t="str">
        <v>EFECTIVO</v>
      </c>
      <c r="P69" t="str">
        <v>CAJA</v>
      </c>
      <c r="Q69" t="str">
        <v>PAGADO</v>
      </c>
      <c r="S69" t="str">
        <f>IF(E69="","",IFERROR(INDEX(Productos!I:I,MATCH(E69,Productos!A:A,0)),""))</f>
        <v/>
      </c>
    </row>
    <row r="70">
      <c r="B70" t="str">
        <f>IF(A70="","", "V"&amp;TEXT(A70,"yymmdd")&amp;"-"&amp;TEXT(ROW()-1,"0000"))</f>
        <v/>
      </c>
      <c r="C70" t="str">
        <f>IF(D70="","",IFERROR(INDEX(Clientes!A:A,MATCH(D70,Clientes!B:B,0)),""))</f>
        <v/>
      </c>
      <c r="F70" t="str">
        <f>IF(E70="","",IFERROR(INDEX(Productos!F:F,MATCH(E70,Productos!A:A,0)),""))</f>
        <v/>
      </c>
      <c r="I70" t="str">
        <f>IF(E70="","",IFERROR(INDEX(Productos!G:G,MATCH(E70,Productos!A:A,0)),""))</f>
        <v/>
      </c>
      <c r="J70" t="str">
        <f>IF(H70="",I70,H70)</f>
        <v/>
      </c>
      <c r="K70" t="str">
        <f>IF(G70="","",G70*J70)</f>
        <v/>
      </c>
      <c r="L70" t="str">
        <f>IF(E70="","",IFERROR(INDEX(Productos!E:E,MATCH(E70,Productos!A:A,0)),""))</f>
        <v/>
      </c>
      <c r="M70" t="str">
        <f>IF(G70="","",G70*L70)</f>
        <v/>
      </c>
      <c r="N70" t="str">
        <f>IF(K70="","",K70-M70)</f>
        <v/>
      </c>
      <c r="O70" t="str">
        <v>EFECTIVO</v>
      </c>
      <c r="P70" t="str">
        <v>CAJA</v>
      </c>
      <c r="Q70" t="str">
        <v>PAGADO</v>
      </c>
      <c r="S70" t="str">
        <f>IF(E70="","",IFERROR(INDEX(Productos!I:I,MATCH(E70,Productos!A:A,0)),""))</f>
        <v/>
      </c>
    </row>
    <row r="71">
      <c r="B71" t="str">
        <f>IF(A71="","", "V"&amp;TEXT(A71,"yymmdd")&amp;"-"&amp;TEXT(ROW()-1,"0000"))</f>
        <v/>
      </c>
      <c r="C71" t="str">
        <f>IF(D71="","",IFERROR(INDEX(Clientes!A:A,MATCH(D71,Clientes!B:B,0)),""))</f>
        <v/>
      </c>
      <c r="F71" t="str">
        <f>IF(E71="","",IFERROR(INDEX(Productos!F:F,MATCH(E71,Productos!A:A,0)),""))</f>
        <v/>
      </c>
      <c r="I71" t="str">
        <f>IF(E71="","",IFERROR(INDEX(Productos!G:G,MATCH(E71,Productos!A:A,0)),""))</f>
        <v/>
      </c>
      <c r="J71" t="str">
        <f>IF(H71="",I71,H71)</f>
        <v/>
      </c>
      <c r="K71" t="str">
        <f>IF(G71="","",G71*J71)</f>
        <v/>
      </c>
      <c r="L71" t="str">
        <f>IF(E71="","",IFERROR(INDEX(Productos!E:E,MATCH(E71,Productos!A:A,0)),""))</f>
        <v/>
      </c>
      <c r="M71" t="str">
        <f>IF(G71="","",G71*L71)</f>
        <v/>
      </c>
      <c r="N71" t="str">
        <f>IF(K71="","",K71-M71)</f>
        <v/>
      </c>
      <c r="O71" t="str">
        <v>EFECTIVO</v>
      </c>
      <c r="P71" t="str">
        <v>CAJA</v>
      </c>
      <c r="Q71" t="str">
        <v>PAGADO</v>
      </c>
      <c r="S71" t="str">
        <f>IF(E71="","",IFERROR(INDEX(Productos!I:I,MATCH(E71,Productos!A:A,0)),""))</f>
        <v/>
      </c>
    </row>
    <row r="72">
      <c r="B72" t="str">
        <f>IF(A72="","", "V"&amp;TEXT(A72,"yymmdd")&amp;"-"&amp;TEXT(ROW()-1,"0000"))</f>
        <v/>
      </c>
      <c r="C72" t="str">
        <f>IF(D72="","",IFERROR(INDEX(Clientes!A:A,MATCH(D72,Clientes!B:B,0)),""))</f>
        <v/>
      </c>
      <c r="F72" t="str">
        <f>IF(E72="","",IFERROR(INDEX(Productos!F:F,MATCH(E72,Productos!A:A,0)),""))</f>
        <v/>
      </c>
      <c r="I72" t="str">
        <f>IF(E72="","",IFERROR(INDEX(Productos!G:G,MATCH(E72,Productos!A:A,0)),""))</f>
        <v/>
      </c>
      <c r="J72" t="str">
        <f>IF(H72="",I72,H72)</f>
        <v/>
      </c>
      <c r="K72" t="str">
        <f>IF(G72="","",G72*J72)</f>
        <v/>
      </c>
      <c r="L72" t="str">
        <f>IF(E72="","",IFERROR(INDEX(Productos!E:E,MATCH(E72,Productos!A:A,0)),""))</f>
        <v/>
      </c>
      <c r="M72" t="str">
        <f>IF(G72="","",G72*L72)</f>
        <v/>
      </c>
      <c r="N72" t="str">
        <f>IF(K72="","",K72-M72)</f>
        <v/>
      </c>
      <c r="O72" t="str">
        <v>EFECTIVO</v>
      </c>
      <c r="P72" t="str">
        <v>CAJA</v>
      </c>
      <c r="Q72" t="str">
        <v>PAGADO</v>
      </c>
      <c r="S72" t="str">
        <f>IF(E72="","",IFERROR(INDEX(Productos!I:I,MATCH(E72,Productos!A:A,0)),""))</f>
        <v/>
      </c>
    </row>
    <row r="73">
      <c r="B73" t="str">
        <f>IF(A73="","", "V"&amp;TEXT(A73,"yymmdd")&amp;"-"&amp;TEXT(ROW()-1,"0000"))</f>
        <v/>
      </c>
      <c r="C73" t="str">
        <f>IF(D73="","",IFERROR(INDEX(Clientes!A:A,MATCH(D73,Clientes!B:B,0)),""))</f>
        <v/>
      </c>
      <c r="F73" t="str">
        <f>IF(E73="","",IFERROR(INDEX(Productos!F:F,MATCH(E73,Productos!A:A,0)),""))</f>
        <v/>
      </c>
      <c r="I73" t="str">
        <f>IF(E73="","",IFERROR(INDEX(Productos!G:G,MATCH(E73,Productos!A:A,0)),""))</f>
        <v/>
      </c>
      <c r="J73" t="str">
        <f>IF(H73="",I73,H73)</f>
        <v/>
      </c>
      <c r="K73" t="str">
        <f>IF(G73="","",G73*J73)</f>
        <v/>
      </c>
      <c r="L73" t="str">
        <f>IF(E73="","",IFERROR(INDEX(Productos!E:E,MATCH(E73,Productos!A:A,0)),""))</f>
        <v/>
      </c>
      <c r="M73" t="str">
        <f>IF(G73="","",G73*L73)</f>
        <v/>
      </c>
      <c r="N73" t="str">
        <f>IF(K73="","",K73-M73)</f>
        <v/>
      </c>
      <c r="O73" t="str">
        <v>EFECTIVO</v>
      </c>
      <c r="P73" t="str">
        <v>CAJA</v>
      </c>
      <c r="Q73" t="str">
        <v>PAGADO</v>
      </c>
      <c r="S73" t="str">
        <f>IF(E73="","",IFERROR(INDEX(Productos!I:I,MATCH(E73,Productos!A:A,0)),""))</f>
        <v/>
      </c>
    </row>
    <row r="74">
      <c r="B74" t="str">
        <f>IF(A74="","", "V"&amp;TEXT(A74,"yymmdd")&amp;"-"&amp;TEXT(ROW()-1,"0000"))</f>
        <v/>
      </c>
      <c r="C74" t="str">
        <f>IF(D74="","",IFERROR(INDEX(Clientes!A:A,MATCH(D74,Clientes!B:B,0)),""))</f>
        <v/>
      </c>
      <c r="F74" t="str">
        <f>IF(E74="","",IFERROR(INDEX(Productos!F:F,MATCH(E74,Productos!A:A,0)),""))</f>
        <v/>
      </c>
      <c r="I74" t="str">
        <f>IF(E74="","",IFERROR(INDEX(Productos!G:G,MATCH(E74,Productos!A:A,0)),""))</f>
        <v/>
      </c>
      <c r="J74" t="str">
        <f>IF(H74="",I74,H74)</f>
        <v/>
      </c>
      <c r="K74" t="str">
        <f>IF(G74="","",G74*J74)</f>
        <v/>
      </c>
      <c r="L74" t="str">
        <f>IF(E74="","",IFERROR(INDEX(Productos!E:E,MATCH(E74,Productos!A:A,0)),""))</f>
        <v/>
      </c>
      <c r="M74" t="str">
        <f>IF(G74="","",G74*L74)</f>
        <v/>
      </c>
      <c r="N74" t="str">
        <f>IF(K74="","",K74-M74)</f>
        <v/>
      </c>
      <c r="O74" t="str">
        <v>EFECTIVO</v>
      </c>
      <c r="P74" t="str">
        <v>CAJA</v>
      </c>
      <c r="Q74" t="str">
        <v>PAGADO</v>
      </c>
      <c r="S74" t="str">
        <f>IF(E74="","",IFERROR(INDEX(Productos!I:I,MATCH(E74,Productos!A:A,0)),""))</f>
        <v/>
      </c>
    </row>
    <row r="75">
      <c r="B75" t="str">
        <f>IF(A75="","", "V"&amp;TEXT(A75,"yymmdd")&amp;"-"&amp;TEXT(ROW()-1,"0000"))</f>
        <v/>
      </c>
      <c r="C75" t="str">
        <f>IF(D75="","",IFERROR(INDEX(Clientes!A:A,MATCH(D75,Clientes!B:B,0)),""))</f>
        <v/>
      </c>
      <c r="F75" t="str">
        <f>IF(E75="","",IFERROR(INDEX(Productos!F:F,MATCH(E75,Productos!A:A,0)),""))</f>
        <v/>
      </c>
      <c r="I75" t="str">
        <f>IF(E75="","",IFERROR(INDEX(Productos!G:G,MATCH(E75,Productos!A:A,0)),""))</f>
        <v/>
      </c>
      <c r="J75" t="str">
        <f>IF(H75="",I75,H75)</f>
        <v/>
      </c>
      <c r="K75" t="str">
        <f>IF(G75="","",G75*J75)</f>
        <v/>
      </c>
      <c r="L75" t="str">
        <f>IF(E75="","",IFERROR(INDEX(Productos!E:E,MATCH(E75,Productos!A:A,0)),""))</f>
        <v/>
      </c>
      <c r="M75" t="str">
        <f>IF(G75="","",G75*L75)</f>
        <v/>
      </c>
      <c r="N75" t="str">
        <f>IF(K75="","",K75-M75)</f>
        <v/>
      </c>
      <c r="O75" t="str">
        <v>EFECTIVO</v>
      </c>
      <c r="P75" t="str">
        <v>CAJA</v>
      </c>
      <c r="Q75" t="str">
        <v>PAGADO</v>
      </c>
      <c r="S75" t="str">
        <f>IF(E75="","",IFERROR(INDEX(Productos!I:I,MATCH(E75,Productos!A:A,0)),""))</f>
        <v/>
      </c>
    </row>
    <row r="76">
      <c r="B76" t="str">
        <f>IF(A76="","", "V"&amp;TEXT(A76,"yymmdd")&amp;"-"&amp;TEXT(ROW()-1,"0000"))</f>
        <v/>
      </c>
      <c r="C76" t="str">
        <f>IF(D76="","",IFERROR(INDEX(Clientes!A:A,MATCH(D76,Clientes!B:B,0)),""))</f>
        <v/>
      </c>
      <c r="F76" t="str">
        <f>IF(E76="","",IFERROR(INDEX(Productos!F:F,MATCH(E76,Productos!A:A,0)),""))</f>
        <v/>
      </c>
      <c r="I76" t="str">
        <f>IF(E76="","",IFERROR(INDEX(Productos!G:G,MATCH(E76,Productos!A:A,0)),""))</f>
        <v/>
      </c>
      <c r="J76" t="str">
        <f>IF(H76="",I76,H76)</f>
        <v/>
      </c>
      <c r="K76" t="str">
        <f>IF(G76="","",G76*J76)</f>
        <v/>
      </c>
      <c r="L76" t="str">
        <f>IF(E76="","",IFERROR(INDEX(Productos!E:E,MATCH(E76,Productos!A:A,0)),""))</f>
        <v/>
      </c>
      <c r="M76" t="str">
        <f>IF(G76="","",G76*L76)</f>
        <v/>
      </c>
      <c r="N76" t="str">
        <f>IF(K76="","",K76-M76)</f>
        <v/>
      </c>
      <c r="O76" t="str">
        <v>EFECTIVO</v>
      </c>
      <c r="P76" t="str">
        <v>CAJA</v>
      </c>
      <c r="Q76" t="str">
        <v>PAGADO</v>
      </c>
      <c r="S76" t="str">
        <f>IF(E76="","",IFERROR(INDEX(Productos!I:I,MATCH(E76,Productos!A:A,0)),""))</f>
        <v/>
      </c>
    </row>
    <row r="77">
      <c r="B77" t="str">
        <f>IF(A77="","", "V"&amp;TEXT(A77,"yymmdd")&amp;"-"&amp;TEXT(ROW()-1,"0000"))</f>
        <v/>
      </c>
      <c r="C77" t="str">
        <f>IF(D77="","",IFERROR(INDEX(Clientes!A:A,MATCH(D77,Clientes!B:B,0)),""))</f>
        <v/>
      </c>
      <c r="F77" t="str">
        <f>IF(E77="","",IFERROR(INDEX(Productos!F:F,MATCH(E77,Productos!A:A,0)),""))</f>
        <v/>
      </c>
      <c r="I77" t="str">
        <f>IF(E77="","",IFERROR(INDEX(Productos!G:G,MATCH(E77,Productos!A:A,0)),""))</f>
        <v/>
      </c>
      <c r="J77" t="str">
        <f>IF(H77="",I77,H77)</f>
        <v/>
      </c>
      <c r="K77" t="str">
        <f>IF(G77="","",G77*J77)</f>
        <v/>
      </c>
      <c r="L77" t="str">
        <f>IF(E77="","",IFERROR(INDEX(Productos!E:E,MATCH(E77,Productos!A:A,0)),""))</f>
        <v/>
      </c>
      <c r="M77" t="str">
        <f>IF(G77="","",G77*L77)</f>
        <v/>
      </c>
      <c r="N77" t="str">
        <f>IF(K77="","",K77-M77)</f>
        <v/>
      </c>
      <c r="O77" t="str">
        <v>EFECTIVO</v>
      </c>
      <c r="P77" t="str">
        <v>CAJA</v>
      </c>
      <c r="Q77" t="str">
        <v>PAGADO</v>
      </c>
      <c r="S77" t="str">
        <f>IF(E77="","",IFERROR(INDEX(Productos!I:I,MATCH(E77,Productos!A:A,0)),""))</f>
        <v/>
      </c>
    </row>
    <row r="78">
      <c r="B78" t="str">
        <f>IF(A78="","", "V"&amp;TEXT(A78,"yymmdd")&amp;"-"&amp;TEXT(ROW()-1,"0000"))</f>
        <v/>
      </c>
      <c r="C78" t="str">
        <f>IF(D78="","",IFERROR(INDEX(Clientes!A:A,MATCH(D78,Clientes!B:B,0)),""))</f>
        <v/>
      </c>
      <c r="F78" t="str">
        <f>IF(E78="","",IFERROR(INDEX(Productos!F:F,MATCH(E78,Productos!A:A,0)),""))</f>
        <v/>
      </c>
      <c r="I78" t="str">
        <f>IF(E78="","",IFERROR(INDEX(Productos!G:G,MATCH(E78,Productos!A:A,0)),""))</f>
        <v/>
      </c>
      <c r="J78" t="str">
        <f>IF(H78="",I78,H78)</f>
        <v/>
      </c>
      <c r="K78" t="str">
        <f>IF(G78="","",G78*J78)</f>
        <v/>
      </c>
      <c r="L78" t="str">
        <f>IF(E78="","",IFERROR(INDEX(Productos!E:E,MATCH(E78,Productos!A:A,0)),""))</f>
        <v/>
      </c>
      <c r="M78" t="str">
        <f>IF(G78="","",G78*L78)</f>
        <v/>
      </c>
      <c r="N78" t="str">
        <f>IF(K78="","",K78-M78)</f>
        <v/>
      </c>
      <c r="O78" t="str">
        <v>EFECTIVO</v>
      </c>
      <c r="P78" t="str">
        <v>CAJA</v>
      </c>
      <c r="Q78" t="str">
        <v>PAGADO</v>
      </c>
      <c r="S78" t="str">
        <f>IF(E78="","",IFERROR(INDEX(Productos!I:I,MATCH(E78,Productos!A:A,0)),""))</f>
        <v/>
      </c>
    </row>
    <row r="79">
      <c r="B79" t="str">
        <f>IF(A79="","", "V"&amp;TEXT(A79,"yymmdd")&amp;"-"&amp;TEXT(ROW()-1,"0000"))</f>
        <v/>
      </c>
      <c r="C79" t="str">
        <f>IF(D79="","",IFERROR(INDEX(Clientes!A:A,MATCH(D79,Clientes!B:B,0)),""))</f>
        <v/>
      </c>
      <c r="F79" t="str">
        <f>IF(E79="","",IFERROR(INDEX(Productos!F:F,MATCH(E79,Productos!A:A,0)),""))</f>
        <v/>
      </c>
      <c r="I79" t="str">
        <f>IF(E79="","",IFERROR(INDEX(Productos!G:G,MATCH(E79,Productos!A:A,0)),""))</f>
        <v/>
      </c>
      <c r="J79" t="str">
        <f>IF(H79="",I79,H79)</f>
        <v/>
      </c>
      <c r="K79" t="str">
        <f>IF(G79="","",G79*J79)</f>
        <v/>
      </c>
      <c r="L79" t="str">
        <f>IF(E79="","",IFERROR(INDEX(Productos!E:E,MATCH(E79,Productos!A:A,0)),""))</f>
        <v/>
      </c>
      <c r="M79" t="str">
        <f>IF(G79="","",G79*L79)</f>
        <v/>
      </c>
      <c r="N79" t="str">
        <f>IF(K79="","",K79-M79)</f>
        <v/>
      </c>
      <c r="O79" t="str">
        <v>EFECTIVO</v>
      </c>
      <c r="P79" t="str">
        <v>CAJA</v>
      </c>
      <c r="Q79" t="str">
        <v>PAGADO</v>
      </c>
      <c r="S79" t="str">
        <f>IF(E79="","",IFERROR(INDEX(Productos!I:I,MATCH(E79,Productos!A:A,0)),""))</f>
        <v/>
      </c>
    </row>
    <row r="80">
      <c r="B80" t="str">
        <f>IF(A80="","", "V"&amp;TEXT(A80,"yymmdd")&amp;"-"&amp;TEXT(ROW()-1,"0000"))</f>
        <v/>
      </c>
      <c r="C80" t="str">
        <f>IF(D80="","",IFERROR(INDEX(Clientes!A:A,MATCH(D80,Clientes!B:B,0)),""))</f>
        <v/>
      </c>
      <c r="F80" t="str">
        <f>IF(E80="","",IFERROR(INDEX(Productos!F:F,MATCH(E80,Productos!A:A,0)),""))</f>
        <v/>
      </c>
      <c r="I80" t="str">
        <f>IF(E80="","",IFERROR(INDEX(Productos!G:G,MATCH(E80,Productos!A:A,0)),""))</f>
        <v/>
      </c>
      <c r="J80" t="str">
        <f>IF(H80="",I80,H80)</f>
        <v/>
      </c>
      <c r="K80" t="str">
        <f>IF(G80="","",G80*J80)</f>
        <v/>
      </c>
      <c r="L80" t="str">
        <f>IF(E80="","",IFERROR(INDEX(Productos!E:E,MATCH(E80,Productos!A:A,0)),""))</f>
        <v/>
      </c>
      <c r="M80" t="str">
        <f>IF(G80="","",G80*L80)</f>
        <v/>
      </c>
      <c r="N80" t="str">
        <f>IF(K80="","",K80-M80)</f>
        <v/>
      </c>
      <c r="O80" t="str">
        <v>EFECTIVO</v>
      </c>
      <c r="P80" t="str">
        <v>CAJA</v>
      </c>
      <c r="Q80" t="str">
        <v>PAGADO</v>
      </c>
      <c r="S80" t="str">
        <f>IF(E80="","",IFERROR(INDEX(Productos!I:I,MATCH(E80,Productos!A:A,0)),""))</f>
        <v/>
      </c>
    </row>
    <row r="81">
      <c r="B81" t="str">
        <f>IF(A81="","", "V"&amp;TEXT(A81,"yymmdd")&amp;"-"&amp;TEXT(ROW()-1,"0000"))</f>
        <v/>
      </c>
      <c r="C81" t="str">
        <f>IF(D81="","",IFERROR(INDEX(Clientes!A:A,MATCH(D81,Clientes!B:B,0)),""))</f>
        <v/>
      </c>
      <c r="F81" t="str">
        <f>IF(E81="","",IFERROR(INDEX(Productos!F:F,MATCH(E81,Productos!A:A,0)),""))</f>
        <v/>
      </c>
      <c r="I81" t="str">
        <f>IF(E81="","",IFERROR(INDEX(Productos!G:G,MATCH(E81,Productos!A:A,0)),""))</f>
        <v/>
      </c>
      <c r="J81" t="str">
        <f>IF(H81="",I81,H81)</f>
        <v/>
      </c>
      <c r="K81" t="str">
        <f>IF(G81="","",G81*J81)</f>
        <v/>
      </c>
      <c r="L81" t="str">
        <f>IF(E81="","",IFERROR(INDEX(Productos!E:E,MATCH(E81,Productos!A:A,0)),""))</f>
        <v/>
      </c>
      <c r="M81" t="str">
        <f>IF(G81="","",G81*L81)</f>
        <v/>
      </c>
      <c r="N81" t="str">
        <f>IF(K81="","",K81-M81)</f>
        <v/>
      </c>
      <c r="O81" t="str">
        <v>EFECTIVO</v>
      </c>
      <c r="P81" t="str">
        <v>CAJA</v>
      </c>
      <c r="Q81" t="str">
        <v>PAGADO</v>
      </c>
      <c r="S81" t="str">
        <f>IF(E81="","",IFERROR(INDEX(Productos!I:I,MATCH(E81,Productos!A:A,0)),""))</f>
        <v/>
      </c>
    </row>
    <row r="82">
      <c r="B82" t="str">
        <f>IF(A82="","", "V"&amp;TEXT(A82,"yymmdd")&amp;"-"&amp;TEXT(ROW()-1,"0000"))</f>
        <v/>
      </c>
      <c r="C82" t="str">
        <f>IF(D82="","",IFERROR(INDEX(Clientes!A:A,MATCH(D82,Clientes!B:B,0)),""))</f>
        <v/>
      </c>
      <c r="F82" t="str">
        <f>IF(E82="","",IFERROR(INDEX(Productos!F:F,MATCH(E82,Productos!A:A,0)),""))</f>
        <v/>
      </c>
      <c r="I82" t="str">
        <f>IF(E82="","",IFERROR(INDEX(Productos!G:G,MATCH(E82,Productos!A:A,0)),""))</f>
        <v/>
      </c>
      <c r="J82" t="str">
        <f>IF(H82="",I82,H82)</f>
        <v/>
      </c>
      <c r="K82" t="str">
        <f>IF(G82="","",G82*J82)</f>
        <v/>
      </c>
      <c r="L82" t="str">
        <f>IF(E82="","",IFERROR(INDEX(Productos!E:E,MATCH(E82,Productos!A:A,0)),""))</f>
        <v/>
      </c>
      <c r="M82" t="str">
        <f>IF(G82="","",G82*L82)</f>
        <v/>
      </c>
      <c r="N82" t="str">
        <f>IF(K82="","",K82-M82)</f>
        <v/>
      </c>
      <c r="O82" t="str">
        <v>EFECTIVO</v>
      </c>
      <c r="P82" t="str">
        <v>CAJA</v>
      </c>
      <c r="Q82" t="str">
        <v>PAGADO</v>
      </c>
      <c r="S82" t="str">
        <f>IF(E82="","",IFERROR(INDEX(Productos!I:I,MATCH(E82,Productos!A:A,0)),""))</f>
        <v/>
      </c>
    </row>
    <row r="83">
      <c r="B83" t="str">
        <f>IF(A83="","", "V"&amp;TEXT(A83,"yymmdd")&amp;"-"&amp;TEXT(ROW()-1,"0000"))</f>
        <v/>
      </c>
      <c r="C83" t="str">
        <f>IF(D83="","",IFERROR(INDEX(Clientes!A:A,MATCH(D83,Clientes!B:B,0)),""))</f>
        <v/>
      </c>
      <c r="F83" t="str">
        <f>IF(E83="","",IFERROR(INDEX(Productos!F:F,MATCH(E83,Productos!A:A,0)),""))</f>
        <v/>
      </c>
      <c r="I83" t="str">
        <f>IF(E83="","",IFERROR(INDEX(Productos!G:G,MATCH(E83,Productos!A:A,0)),""))</f>
        <v/>
      </c>
      <c r="J83" t="str">
        <f>IF(H83="",I83,H83)</f>
        <v/>
      </c>
      <c r="K83" t="str">
        <f>IF(G83="","",G83*J83)</f>
        <v/>
      </c>
      <c r="L83" t="str">
        <f>IF(E83="","",IFERROR(INDEX(Productos!E:E,MATCH(E83,Productos!A:A,0)),""))</f>
        <v/>
      </c>
      <c r="M83" t="str">
        <f>IF(G83="","",G83*L83)</f>
        <v/>
      </c>
      <c r="N83" t="str">
        <f>IF(K83="","",K83-M83)</f>
        <v/>
      </c>
      <c r="O83" t="str">
        <v>EFECTIVO</v>
      </c>
      <c r="P83" t="str">
        <v>CAJA</v>
      </c>
      <c r="Q83" t="str">
        <v>PAGADO</v>
      </c>
      <c r="S83" t="str">
        <f>IF(E83="","",IFERROR(INDEX(Productos!I:I,MATCH(E83,Productos!A:A,0)),""))</f>
        <v/>
      </c>
    </row>
    <row r="84">
      <c r="B84" t="str">
        <f>IF(A84="","", "V"&amp;TEXT(A84,"yymmdd")&amp;"-"&amp;TEXT(ROW()-1,"0000"))</f>
        <v/>
      </c>
      <c r="C84" t="str">
        <f>IF(D84="","",IFERROR(INDEX(Clientes!A:A,MATCH(D84,Clientes!B:B,0)),""))</f>
        <v/>
      </c>
      <c r="F84" t="str">
        <f>IF(E84="","",IFERROR(INDEX(Productos!F:F,MATCH(E84,Productos!A:A,0)),""))</f>
        <v/>
      </c>
      <c r="I84" t="str">
        <f>IF(E84="","",IFERROR(INDEX(Productos!G:G,MATCH(E84,Productos!A:A,0)),""))</f>
        <v/>
      </c>
      <c r="J84" t="str">
        <f>IF(H84="",I84,H84)</f>
        <v/>
      </c>
      <c r="K84" t="str">
        <f>IF(G84="","",G84*J84)</f>
        <v/>
      </c>
      <c r="L84" t="str">
        <f>IF(E84="","",IFERROR(INDEX(Productos!E:E,MATCH(E84,Productos!A:A,0)),""))</f>
        <v/>
      </c>
      <c r="M84" t="str">
        <f>IF(G84="","",G84*L84)</f>
        <v/>
      </c>
      <c r="N84" t="str">
        <f>IF(K84="","",K84-M84)</f>
        <v/>
      </c>
      <c r="O84" t="str">
        <v>EFECTIVO</v>
      </c>
      <c r="P84" t="str">
        <v>CAJA</v>
      </c>
      <c r="Q84" t="str">
        <v>PAGADO</v>
      </c>
      <c r="S84" t="str">
        <f>IF(E84="","",IFERROR(INDEX(Productos!I:I,MATCH(E84,Productos!A:A,0)),""))</f>
        <v/>
      </c>
    </row>
    <row r="85">
      <c r="B85" t="str">
        <f>IF(A85="","", "V"&amp;TEXT(A85,"yymmdd")&amp;"-"&amp;TEXT(ROW()-1,"0000"))</f>
        <v/>
      </c>
      <c r="C85" t="str">
        <f>IF(D85="","",IFERROR(INDEX(Clientes!A:A,MATCH(D85,Clientes!B:B,0)),""))</f>
        <v/>
      </c>
      <c r="F85" t="str">
        <f>IF(E85="","",IFERROR(INDEX(Productos!F:F,MATCH(E85,Productos!A:A,0)),""))</f>
        <v/>
      </c>
      <c r="I85" t="str">
        <f>IF(E85="","",IFERROR(INDEX(Productos!G:G,MATCH(E85,Productos!A:A,0)),""))</f>
        <v/>
      </c>
      <c r="J85" t="str">
        <f>IF(H85="",I85,H85)</f>
        <v/>
      </c>
      <c r="K85" t="str">
        <f>IF(G85="","",G85*J85)</f>
        <v/>
      </c>
      <c r="L85" t="str">
        <f>IF(E85="","",IFERROR(INDEX(Productos!E:E,MATCH(E85,Productos!A:A,0)),""))</f>
        <v/>
      </c>
      <c r="M85" t="str">
        <f>IF(G85="","",G85*L85)</f>
        <v/>
      </c>
      <c r="N85" t="str">
        <f>IF(K85="","",K85-M85)</f>
        <v/>
      </c>
      <c r="O85" t="str">
        <v>EFECTIVO</v>
      </c>
      <c r="P85" t="str">
        <v>CAJA</v>
      </c>
      <c r="Q85" t="str">
        <v>PAGADO</v>
      </c>
      <c r="S85" t="str">
        <f>IF(E85="","",IFERROR(INDEX(Productos!I:I,MATCH(E85,Productos!A:A,0)),""))</f>
        <v/>
      </c>
    </row>
    <row r="86">
      <c r="B86" t="str">
        <f>IF(A86="","", "V"&amp;TEXT(A86,"yymmdd")&amp;"-"&amp;TEXT(ROW()-1,"0000"))</f>
        <v/>
      </c>
      <c r="C86" t="str">
        <f>IF(D86="","",IFERROR(INDEX(Clientes!A:A,MATCH(D86,Clientes!B:B,0)),""))</f>
        <v/>
      </c>
      <c r="F86" t="str">
        <f>IF(E86="","",IFERROR(INDEX(Productos!F:F,MATCH(E86,Productos!A:A,0)),""))</f>
        <v/>
      </c>
      <c r="I86" t="str">
        <f>IF(E86="","",IFERROR(INDEX(Productos!G:G,MATCH(E86,Productos!A:A,0)),""))</f>
        <v/>
      </c>
      <c r="J86" t="str">
        <f>IF(H86="",I86,H86)</f>
        <v/>
      </c>
      <c r="K86" t="str">
        <f>IF(G86="","",G86*J86)</f>
        <v/>
      </c>
      <c r="L86" t="str">
        <f>IF(E86="","",IFERROR(INDEX(Productos!E:E,MATCH(E86,Productos!A:A,0)),""))</f>
        <v/>
      </c>
      <c r="M86" t="str">
        <f>IF(G86="","",G86*L86)</f>
        <v/>
      </c>
      <c r="N86" t="str">
        <f>IF(K86="","",K86-M86)</f>
        <v/>
      </c>
      <c r="O86" t="str">
        <v>EFECTIVO</v>
      </c>
      <c r="P86" t="str">
        <v>CAJA</v>
      </c>
      <c r="Q86" t="str">
        <v>PAGADO</v>
      </c>
      <c r="S86" t="str">
        <f>IF(E86="","",IFERROR(INDEX(Productos!I:I,MATCH(E86,Productos!A:A,0)),""))</f>
        <v/>
      </c>
    </row>
    <row r="87">
      <c r="B87" t="str">
        <f>IF(A87="","", "V"&amp;TEXT(A87,"yymmdd")&amp;"-"&amp;TEXT(ROW()-1,"0000"))</f>
        <v/>
      </c>
      <c r="C87" t="str">
        <f>IF(D87="","",IFERROR(INDEX(Clientes!A:A,MATCH(D87,Clientes!B:B,0)),""))</f>
        <v/>
      </c>
      <c r="F87" t="str">
        <f>IF(E87="","",IFERROR(INDEX(Productos!F:F,MATCH(E87,Productos!A:A,0)),""))</f>
        <v/>
      </c>
      <c r="I87" t="str">
        <f>IF(E87="","",IFERROR(INDEX(Productos!G:G,MATCH(E87,Productos!A:A,0)),""))</f>
        <v/>
      </c>
      <c r="J87" t="str">
        <f>IF(H87="",I87,H87)</f>
        <v/>
      </c>
      <c r="K87" t="str">
        <f>IF(G87="","",G87*J87)</f>
        <v/>
      </c>
      <c r="L87" t="str">
        <f>IF(E87="","",IFERROR(INDEX(Productos!E:E,MATCH(E87,Productos!A:A,0)),""))</f>
        <v/>
      </c>
      <c r="M87" t="str">
        <f>IF(G87="","",G87*L87)</f>
        <v/>
      </c>
      <c r="N87" t="str">
        <f>IF(K87="","",K87-M87)</f>
        <v/>
      </c>
      <c r="O87" t="str">
        <v>EFECTIVO</v>
      </c>
      <c r="P87" t="str">
        <v>CAJA</v>
      </c>
      <c r="Q87" t="str">
        <v>PAGADO</v>
      </c>
      <c r="S87" t="str">
        <f>IF(E87="","",IFERROR(INDEX(Productos!I:I,MATCH(E87,Productos!A:A,0)),""))</f>
        <v/>
      </c>
    </row>
    <row r="88">
      <c r="B88" t="str">
        <f>IF(A88="","", "V"&amp;TEXT(A88,"yymmdd")&amp;"-"&amp;TEXT(ROW()-1,"0000"))</f>
        <v/>
      </c>
      <c r="C88" t="str">
        <f>IF(D88="","",IFERROR(INDEX(Clientes!A:A,MATCH(D88,Clientes!B:B,0)),""))</f>
        <v/>
      </c>
      <c r="F88" t="str">
        <f>IF(E88="","",IFERROR(INDEX(Productos!F:F,MATCH(E88,Productos!A:A,0)),""))</f>
        <v/>
      </c>
      <c r="I88" t="str">
        <f>IF(E88="","",IFERROR(INDEX(Productos!G:G,MATCH(E88,Productos!A:A,0)),""))</f>
        <v/>
      </c>
      <c r="J88" t="str">
        <f>IF(H88="",I88,H88)</f>
        <v/>
      </c>
      <c r="K88" t="str">
        <f>IF(G88="","",G88*J88)</f>
        <v/>
      </c>
      <c r="L88" t="str">
        <f>IF(E88="","",IFERROR(INDEX(Productos!E:E,MATCH(E88,Productos!A:A,0)),""))</f>
        <v/>
      </c>
      <c r="M88" t="str">
        <f>IF(G88="","",G88*L88)</f>
        <v/>
      </c>
      <c r="N88" t="str">
        <f>IF(K88="","",K88-M88)</f>
        <v/>
      </c>
      <c r="O88" t="str">
        <v>EFECTIVO</v>
      </c>
      <c r="P88" t="str">
        <v>CAJA</v>
      </c>
      <c r="Q88" t="str">
        <v>PAGADO</v>
      </c>
      <c r="S88" t="str">
        <f>IF(E88="","",IFERROR(INDEX(Productos!I:I,MATCH(E88,Productos!A:A,0)),""))</f>
        <v/>
      </c>
    </row>
    <row r="89">
      <c r="B89" t="str">
        <f>IF(A89="","", "V"&amp;TEXT(A89,"yymmdd")&amp;"-"&amp;TEXT(ROW()-1,"0000"))</f>
        <v/>
      </c>
      <c r="C89" t="str">
        <f>IF(D89="","",IFERROR(INDEX(Clientes!A:A,MATCH(D89,Clientes!B:B,0)),""))</f>
        <v/>
      </c>
      <c r="F89" t="str">
        <f>IF(E89="","",IFERROR(INDEX(Productos!F:F,MATCH(E89,Productos!A:A,0)),""))</f>
        <v/>
      </c>
      <c r="I89" t="str">
        <f>IF(E89="","",IFERROR(INDEX(Productos!G:G,MATCH(E89,Productos!A:A,0)),""))</f>
        <v/>
      </c>
      <c r="J89" t="str">
        <f>IF(H89="",I89,H89)</f>
        <v/>
      </c>
      <c r="K89" t="str">
        <f>IF(G89="","",G89*J89)</f>
        <v/>
      </c>
      <c r="L89" t="str">
        <f>IF(E89="","",IFERROR(INDEX(Productos!E:E,MATCH(E89,Productos!A:A,0)),""))</f>
        <v/>
      </c>
      <c r="M89" t="str">
        <f>IF(G89="","",G89*L89)</f>
        <v/>
      </c>
      <c r="N89" t="str">
        <f>IF(K89="","",K89-M89)</f>
        <v/>
      </c>
      <c r="O89" t="str">
        <v>EFECTIVO</v>
      </c>
      <c r="P89" t="str">
        <v>CAJA</v>
      </c>
      <c r="Q89" t="str">
        <v>PAGADO</v>
      </c>
      <c r="S89" t="str">
        <f>IF(E89="","",IFERROR(INDEX(Productos!I:I,MATCH(E89,Productos!A:A,0)),""))</f>
        <v/>
      </c>
    </row>
    <row r="90">
      <c r="B90" t="str">
        <f>IF(A90="","", "V"&amp;TEXT(A90,"yymmdd")&amp;"-"&amp;TEXT(ROW()-1,"0000"))</f>
        <v/>
      </c>
      <c r="C90" t="str">
        <f>IF(D90="","",IFERROR(INDEX(Clientes!A:A,MATCH(D90,Clientes!B:B,0)),""))</f>
        <v/>
      </c>
      <c r="F90" t="str">
        <f>IF(E90="","",IFERROR(INDEX(Productos!F:F,MATCH(E90,Productos!A:A,0)),""))</f>
        <v/>
      </c>
      <c r="I90" t="str">
        <f>IF(E90="","",IFERROR(INDEX(Productos!G:G,MATCH(E90,Productos!A:A,0)),""))</f>
        <v/>
      </c>
      <c r="J90" t="str">
        <f>IF(H90="",I90,H90)</f>
        <v/>
      </c>
      <c r="K90" t="str">
        <f>IF(G90="","",G90*J90)</f>
        <v/>
      </c>
      <c r="L90" t="str">
        <f>IF(E90="","",IFERROR(INDEX(Productos!E:E,MATCH(E90,Productos!A:A,0)),""))</f>
        <v/>
      </c>
      <c r="M90" t="str">
        <f>IF(G90="","",G90*L90)</f>
        <v/>
      </c>
      <c r="N90" t="str">
        <f>IF(K90="","",K90-M90)</f>
        <v/>
      </c>
      <c r="O90" t="str">
        <v>EFECTIVO</v>
      </c>
      <c r="P90" t="str">
        <v>CAJA</v>
      </c>
      <c r="Q90" t="str">
        <v>PAGADO</v>
      </c>
      <c r="S90" t="str">
        <f>IF(E90="","",IFERROR(INDEX(Productos!I:I,MATCH(E90,Productos!A:A,0)),""))</f>
        <v/>
      </c>
    </row>
    <row r="91">
      <c r="B91" t="str">
        <f>IF(A91="","", "V"&amp;TEXT(A91,"yymmdd")&amp;"-"&amp;TEXT(ROW()-1,"0000"))</f>
        <v/>
      </c>
      <c r="C91" t="str">
        <f>IF(D91="","",IFERROR(INDEX(Clientes!A:A,MATCH(D91,Clientes!B:B,0)),""))</f>
        <v/>
      </c>
      <c r="F91" t="str">
        <f>IF(E91="","",IFERROR(INDEX(Productos!F:F,MATCH(E91,Productos!A:A,0)),""))</f>
        <v/>
      </c>
      <c r="I91" t="str">
        <f>IF(E91="","",IFERROR(INDEX(Productos!G:G,MATCH(E91,Productos!A:A,0)),""))</f>
        <v/>
      </c>
      <c r="J91" t="str">
        <f>IF(H91="",I91,H91)</f>
        <v/>
      </c>
      <c r="K91" t="str">
        <f>IF(G91="","",G91*J91)</f>
        <v/>
      </c>
      <c r="L91" t="str">
        <f>IF(E91="","",IFERROR(INDEX(Productos!E:E,MATCH(E91,Productos!A:A,0)),""))</f>
        <v/>
      </c>
      <c r="M91" t="str">
        <f>IF(G91="","",G91*L91)</f>
        <v/>
      </c>
      <c r="N91" t="str">
        <f>IF(K91="","",K91-M91)</f>
        <v/>
      </c>
      <c r="O91" t="str">
        <v>EFECTIVO</v>
      </c>
      <c r="P91" t="str">
        <v>CAJA</v>
      </c>
      <c r="Q91" t="str">
        <v>PAGADO</v>
      </c>
      <c r="S91" t="str">
        <f>IF(E91="","",IFERROR(INDEX(Productos!I:I,MATCH(E91,Productos!A:A,0)),""))</f>
        <v/>
      </c>
    </row>
    <row r="92">
      <c r="B92" t="str">
        <f>IF(A92="","", "V"&amp;TEXT(A92,"yymmdd")&amp;"-"&amp;TEXT(ROW()-1,"0000"))</f>
        <v/>
      </c>
      <c r="C92" t="str">
        <f>IF(D92="","",IFERROR(INDEX(Clientes!A:A,MATCH(D92,Clientes!B:B,0)),""))</f>
        <v/>
      </c>
      <c r="F92" t="str">
        <f>IF(E92="","",IFERROR(INDEX(Productos!F:F,MATCH(E92,Productos!A:A,0)),""))</f>
        <v/>
      </c>
      <c r="I92" t="str">
        <f>IF(E92="","",IFERROR(INDEX(Productos!G:G,MATCH(E92,Productos!A:A,0)),""))</f>
        <v/>
      </c>
      <c r="J92" t="str">
        <f>IF(H92="",I92,H92)</f>
        <v/>
      </c>
      <c r="K92" t="str">
        <f>IF(G92="","",G92*J92)</f>
        <v/>
      </c>
      <c r="L92" t="str">
        <f>IF(E92="","",IFERROR(INDEX(Productos!E:E,MATCH(E92,Productos!A:A,0)),""))</f>
        <v/>
      </c>
      <c r="M92" t="str">
        <f>IF(G92="","",G92*L92)</f>
        <v/>
      </c>
      <c r="N92" t="str">
        <f>IF(K92="","",K92-M92)</f>
        <v/>
      </c>
      <c r="O92" t="str">
        <v>EFECTIVO</v>
      </c>
      <c r="P92" t="str">
        <v>CAJA</v>
      </c>
      <c r="Q92" t="str">
        <v>PAGADO</v>
      </c>
      <c r="S92" t="str">
        <f>IF(E92="","",IFERROR(INDEX(Productos!I:I,MATCH(E92,Productos!A:A,0)),""))</f>
        <v/>
      </c>
    </row>
    <row r="93">
      <c r="B93" t="str">
        <f>IF(A93="","", "V"&amp;TEXT(A93,"yymmdd")&amp;"-"&amp;TEXT(ROW()-1,"0000"))</f>
        <v/>
      </c>
      <c r="C93" t="str">
        <f>IF(D93="","",IFERROR(INDEX(Clientes!A:A,MATCH(D93,Clientes!B:B,0)),""))</f>
        <v/>
      </c>
      <c r="F93" t="str">
        <f>IF(E93="","",IFERROR(INDEX(Productos!F:F,MATCH(E93,Productos!A:A,0)),""))</f>
        <v/>
      </c>
      <c r="I93" t="str">
        <f>IF(E93="","",IFERROR(INDEX(Productos!G:G,MATCH(E93,Productos!A:A,0)),""))</f>
        <v/>
      </c>
      <c r="J93" t="str">
        <f>IF(H93="",I93,H93)</f>
        <v/>
      </c>
      <c r="K93" t="str">
        <f>IF(G93="","",G93*J93)</f>
        <v/>
      </c>
      <c r="L93" t="str">
        <f>IF(E93="","",IFERROR(INDEX(Productos!E:E,MATCH(E93,Productos!A:A,0)),""))</f>
        <v/>
      </c>
      <c r="M93" t="str">
        <f>IF(G93="","",G93*L93)</f>
        <v/>
      </c>
      <c r="N93" t="str">
        <f>IF(K93="","",K93-M93)</f>
        <v/>
      </c>
      <c r="O93" t="str">
        <v>EFECTIVO</v>
      </c>
      <c r="P93" t="str">
        <v>CAJA</v>
      </c>
      <c r="Q93" t="str">
        <v>PAGADO</v>
      </c>
      <c r="S93" t="str">
        <f>IF(E93="","",IFERROR(INDEX(Productos!I:I,MATCH(E93,Productos!A:A,0)),""))</f>
        <v/>
      </c>
    </row>
    <row r="94">
      <c r="B94" t="str">
        <f>IF(A94="","", "V"&amp;TEXT(A94,"yymmdd")&amp;"-"&amp;TEXT(ROW()-1,"0000"))</f>
        <v/>
      </c>
      <c r="C94" t="str">
        <f>IF(D94="","",IFERROR(INDEX(Clientes!A:A,MATCH(D94,Clientes!B:B,0)),""))</f>
        <v/>
      </c>
      <c r="F94" t="str">
        <f>IF(E94="","",IFERROR(INDEX(Productos!F:F,MATCH(E94,Productos!A:A,0)),""))</f>
        <v/>
      </c>
      <c r="I94" t="str">
        <f>IF(E94="","",IFERROR(INDEX(Productos!G:G,MATCH(E94,Productos!A:A,0)),""))</f>
        <v/>
      </c>
      <c r="J94" t="str">
        <f>IF(H94="",I94,H94)</f>
        <v/>
      </c>
      <c r="K94" t="str">
        <f>IF(G94="","",G94*J94)</f>
        <v/>
      </c>
      <c r="L94" t="str">
        <f>IF(E94="","",IFERROR(INDEX(Productos!E:E,MATCH(E94,Productos!A:A,0)),""))</f>
        <v/>
      </c>
      <c r="M94" t="str">
        <f>IF(G94="","",G94*L94)</f>
        <v/>
      </c>
      <c r="N94" t="str">
        <f>IF(K94="","",K94-M94)</f>
        <v/>
      </c>
      <c r="O94" t="str">
        <v>EFECTIVO</v>
      </c>
      <c r="P94" t="str">
        <v>CAJA</v>
      </c>
      <c r="Q94" t="str">
        <v>PAGADO</v>
      </c>
      <c r="S94" t="str">
        <f>IF(E94="","",IFERROR(INDEX(Productos!I:I,MATCH(E94,Productos!A:A,0)),""))</f>
        <v/>
      </c>
    </row>
    <row r="95">
      <c r="B95" t="str">
        <f>IF(A95="","", "V"&amp;TEXT(A95,"yymmdd")&amp;"-"&amp;TEXT(ROW()-1,"0000"))</f>
        <v/>
      </c>
      <c r="C95" t="str">
        <f>IF(D95="","",IFERROR(INDEX(Clientes!A:A,MATCH(D95,Clientes!B:B,0)),""))</f>
        <v/>
      </c>
      <c r="F95" t="str">
        <f>IF(E95="","",IFERROR(INDEX(Productos!F:F,MATCH(E95,Productos!A:A,0)),""))</f>
        <v/>
      </c>
      <c r="I95" t="str">
        <f>IF(E95="","",IFERROR(INDEX(Productos!G:G,MATCH(E95,Productos!A:A,0)),""))</f>
        <v/>
      </c>
      <c r="J95" t="str">
        <f>IF(H95="",I95,H95)</f>
        <v/>
      </c>
      <c r="K95" t="str">
        <f>IF(G95="","",G95*J95)</f>
        <v/>
      </c>
      <c r="L95" t="str">
        <f>IF(E95="","",IFERROR(INDEX(Productos!E:E,MATCH(E95,Productos!A:A,0)),""))</f>
        <v/>
      </c>
      <c r="M95" t="str">
        <f>IF(G95="","",G95*L95)</f>
        <v/>
      </c>
      <c r="N95" t="str">
        <f>IF(K95="","",K95-M95)</f>
        <v/>
      </c>
      <c r="O95" t="str">
        <v>EFECTIVO</v>
      </c>
      <c r="P95" t="str">
        <v>CAJA</v>
      </c>
      <c r="Q95" t="str">
        <v>PAGADO</v>
      </c>
      <c r="S95" t="str">
        <f>IF(E95="","",IFERROR(INDEX(Productos!I:I,MATCH(E95,Productos!A:A,0)),""))</f>
        <v/>
      </c>
    </row>
    <row r="96">
      <c r="B96" t="str">
        <f>IF(A96="","", "V"&amp;TEXT(A96,"yymmdd")&amp;"-"&amp;TEXT(ROW()-1,"0000"))</f>
        <v/>
      </c>
      <c r="C96" t="str">
        <f>IF(D96="","",IFERROR(INDEX(Clientes!A:A,MATCH(D96,Clientes!B:B,0)),""))</f>
        <v/>
      </c>
      <c r="F96" t="str">
        <f>IF(E96="","",IFERROR(INDEX(Productos!F:F,MATCH(E96,Productos!A:A,0)),""))</f>
        <v/>
      </c>
      <c r="I96" t="str">
        <f>IF(E96="","",IFERROR(INDEX(Productos!G:G,MATCH(E96,Productos!A:A,0)),""))</f>
        <v/>
      </c>
      <c r="J96" t="str">
        <f>IF(H96="",I96,H96)</f>
        <v/>
      </c>
      <c r="K96" t="str">
        <f>IF(G96="","",G96*J96)</f>
        <v/>
      </c>
      <c r="L96" t="str">
        <f>IF(E96="","",IFERROR(INDEX(Productos!E:E,MATCH(E96,Productos!A:A,0)),""))</f>
        <v/>
      </c>
      <c r="M96" t="str">
        <f>IF(G96="","",G96*L96)</f>
        <v/>
      </c>
      <c r="N96" t="str">
        <f>IF(K96="","",K96-M96)</f>
        <v/>
      </c>
      <c r="O96" t="str">
        <v>EFECTIVO</v>
      </c>
      <c r="P96" t="str">
        <v>CAJA</v>
      </c>
      <c r="Q96" t="str">
        <v>PAGADO</v>
      </c>
      <c r="S96" t="str">
        <f>IF(E96="","",IFERROR(INDEX(Productos!I:I,MATCH(E96,Productos!A:A,0)),""))</f>
        <v/>
      </c>
    </row>
    <row r="97">
      <c r="B97" t="str">
        <f>IF(A97="","", "V"&amp;TEXT(A97,"yymmdd")&amp;"-"&amp;TEXT(ROW()-1,"0000"))</f>
        <v/>
      </c>
      <c r="C97" t="str">
        <f>IF(D97="","",IFERROR(INDEX(Clientes!A:A,MATCH(D97,Clientes!B:B,0)),""))</f>
        <v/>
      </c>
      <c r="F97" t="str">
        <f>IF(E97="","",IFERROR(INDEX(Productos!F:F,MATCH(E97,Productos!A:A,0)),""))</f>
        <v/>
      </c>
      <c r="I97" t="str">
        <f>IF(E97="","",IFERROR(INDEX(Productos!G:G,MATCH(E97,Productos!A:A,0)),""))</f>
        <v/>
      </c>
      <c r="J97" t="str">
        <f>IF(H97="",I97,H97)</f>
        <v/>
      </c>
      <c r="K97" t="str">
        <f>IF(G97="","",G97*J97)</f>
        <v/>
      </c>
      <c r="L97" t="str">
        <f>IF(E97="","",IFERROR(INDEX(Productos!E:E,MATCH(E97,Productos!A:A,0)),""))</f>
        <v/>
      </c>
      <c r="M97" t="str">
        <f>IF(G97="","",G97*L97)</f>
        <v/>
      </c>
      <c r="N97" t="str">
        <f>IF(K97="","",K97-M97)</f>
        <v/>
      </c>
      <c r="O97" t="str">
        <v>EFECTIVO</v>
      </c>
      <c r="P97" t="str">
        <v>CAJA</v>
      </c>
      <c r="Q97" t="str">
        <v>PAGADO</v>
      </c>
      <c r="S97" t="str">
        <f>IF(E97="","",IFERROR(INDEX(Productos!I:I,MATCH(E97,Productos!A:A,0)),""))</f>
        <v/>
      </c>
    </row>
    <row r="98">
      <c r="B98" t="str">
        <f>IF(A98="","", "V"&amp;TEXT(A98,"yymmdd")&amp;"-"&amp;TEXT(ROW()-1,"0000"))</f>
        <v/>
      </c>
      <c r="C98" t="str">
        <f>IF(D98="","",IFERROR(INDEX(Clientes!A:A,MATCH(D98,Clientes!B:B,0)),""))</f>
        <v/>
      </c>
      <c r="F98" t="str">
        <f>IF(E98="","",IFERROR(INDEX(Productos!F:F,MATCH(E98,Productos!A:A,0)),""))</f>
        <v/>
      </c>
      <c r="I98" t="str">
        <f>IF(E98="","",IFERROR(INDEX(Productos!G:G,MATCH(E98,Productos!A:A,0)),""))</f>
        <v/>
      </c>
      <c r="J98" t="str">
        <f>IF(H98="",I98,H98)</f>
        <v/>
      </c>
      <c r="K98" t="str">
        <f>IF(G98="","",G98*J98)</f>
        <v/>
      </c>
      <c r="L98" t="str">
        <f>IF(E98="","",IFERROR(INDEX(Productos!E:E,MATCH(E98,Productos!A:A,0)),""))</f>
        <v/>
      </c>
      <c r="M98" t="str">
        <f>IF(G98="","",G98*L98)</f>
        <v/>
      </c>
      <c r="N98" t="str">
        <f>IF(K98="","",K98-M98)</f>
        <v/>
      </c>
      <c r="O98" t="str">
        <v>EFECTIVO</v>
      </c>
      <c r="P98" t="str">
        <v>CAJA</v>
      </c>
      <c r="Q98" t="str">
        <v>PAGADO</v>
      </c>
      <c r="S98" t="str">
        <f>IF(E98="","",IFERROR(INDEX(Productos!I:I,MATCH(E98,Productos!A:A,0)),""))</f>
        <v/>
      </c>
    </row>
    <row r="99">
      <c r="B99" t="str">
        <f>IF(A99="","", "V"&amp;TEXT(A99,"yymmdd")&amp;"-"&amp;TEXT(ROW()-1,"0000"))</f>
        <v/>
      </c>
      <c r="C99" t="str">
        <f>IF(D99="","",IFERROR(INDEX(Clientes!A:A,MATCH(D99,Clientes!B:B,0)),""))</f>
        <v/>
      </c>
      <c r="F99" t="str">
        <f>IF(E99="","",IFERROR(INDEX(Productos!F:F,MATCH(E99,Productos!A:A,0)),""))</f>
        <v/>
      </c>
      <c r="I99" t="str">
        <f>IF(E99="","",IFERROR(INDEX(Productos!G:G,MATCH(E99,Productos!A:A,0)),""))</f>
        <v/>
      </c>
      <c r="J99" t="str">
        <f>IF(H99="",I99,H99)</f>
        <v/>
      </c>
      <c r="K99" t="str">
        <f>IF(G99="","",G99*J99)</f>
        <v/>
      </c>
      <c r="L99" t="str">
        <f>IF(E99="","",IFERROR(INDEX(Productos!E:E,MATCH(E99,Productos!A:A,0)),""))</f>
        <v/>
      </c>
      <c r="M99" t="str">
        <f>IF(G99="","",G99*L99)</f>
        <v/>
      </c>
      <c r="N99" t="str">
        <f>IF(K99="","",K99-M99)</f>
        <v/>
      </c>
      <c r="O99" t="str">
        <v>EFECTIVO</v>
      </c>
      <c r="P99" t="str">
        <v>CAJA</v>
      </c>
      <c r="Q99" t="str">
        <v>PAGADO</v>
      </c>
      <c r="S99" t="str">
        <f>IF(E99="","",IFERROR(INDEX(Productos!I:I,MATCH(E99,Productos!A:A,0)),""))</f>
        <v/>
      </c>
    </row>
    <row r="100">
      <c r="B100" t="str">
        <f>IF(A100="","", "V"&amp;TEXT(A100,"yymmdd")&amp;"-"&amp;TEXT(ROW()-1,"0000"))</f>
        <v/>
      </c>
      <c r="C100" t="str">
        <f>IF(D100="","",IFERROR(INDEX(Clientes!A:A,MATCH(D100,Clientes!B:B,0)),""))</f>
        <v/>
      </c>
      <c r="F100" t="str">
        <f>IF(E100="","",IFERROR(INDEX(Productos!F:F,MATCH(E100,Productos!A:A,0)),""))</f>
        <v/>
      </c>
      <c r="I100" t="str">
        <f>IF(E100="","",IFERROR(INDEX(Productos!G:G,MATCH(E100,Productos!A:A,0)),""))</f>
        <v/>
      </c>
      <c r="J100" t="str">
        <f>IF(H100="",I100,H100)</f>
        <v/>
      </c>
      <c r="K100" t="str">
        <f>IF(G100="","",G100*J100)</f>
        <v/>
      </c>
      <c r="L100" t="str">
        <f>IF(E100="","",IFERROR(INDEX(Productos!E:E,MATCH(E100,Productos!A:A,0)),""))</f>
        <v/>
      </c>
      <c r="M100" t="str">
        <f>IF(G100="","",G100*L100)</f>
        <v/>
      </c>
      <c r="N100" t="str">
        <f>IF(K100="","",K100-M100)</f>
        <v/>
      </c>
      <c r="O100" t="str">
        <v>EFECTIVO</v>
      </c>
      <c r="P100" t="str">
        <v>CAJA</v>
      </c>
      <c r="Q100" t="str">
        <v>PAGADO</v>
      </c>
      <c r="S100" t="str">
        <f>IF(E100="","",IFERROR(INDEX(Productos!I:I,MATCH(E100,Productos!A:A,0)),""))</f>
        <v/>
      </c>
    </row>
    <row r="101">
      <c r="B101" t="str">
        <f>IF(A101="","", "V"&amp;TEXT(A101,"yymmdd")&amp;"-"&amp;TEXT(ROW()-1,"0000"))</f>
        <v/>
      </c>
      <c r="C101" t="str">
        <f>IF(D101="","",IFERROR(INDEX(Clientes!A:A,MATCH(D101,Clientes!B:B,0)),""))</f>
        <v/>
      </c>
      <c r="F101" t="str">
        <f>IF(E101="","",IFERROR(INDEX(Productos!F:F,MATCH(E101,Productos!A:A,0)),""))</f>
        <v/>
      </c>
      <c r="I101" t="str">
        <f>IF(E101="","",IFERROR(INDEX(Productos!G:G,MATCH(E101,Productos!A:A,0)),""))</f>
        <v/>
      </c>
      <c r="J101" t="str">
        <f>IF(H101="",I101,H101)</f>
        <v/>
      </c>
      <c r="K101" t="str">
        <f>IF(G101="","",G101*J101)</f>
        <v/>
      </c>
      <c r="L101" t="str">
        <f>IF(E101="","",IFERROR(INDEX(Productos!E:E,MATCH(E101,Productos!A:A,0)),""))</f>
        <v/>
      </c>
      <c r="M101" t="str">
        <f>IF(G101="","",G101*L101)</f>
        <v/>
      </c>
      <c r="N101" t="str">
        <f>IF(K101="","",K101-M101)</f>
        <v/>
      </c>
      <c r="O101" t="str">
        <v>EFECTIVO</v>
      </c>
      <c r="P101" t="str">
        <v>CAJA</v>
      </c>
      <c r="Q101" t="str">
        <v>PAGADO</v>
      </c>
      <c r="S101" t="str">
        <f>IF(E101="","",IFERROR(INDEX(Productos!I:I,MATCH(E101,Productos!A:A,0)),""))</f>
        <v/>
      </c>
    </row>
    <row r="102">
      <c r="B102" t="str">
        <f>IF(A102="","", "V"&amp;TEXT(A102,"yymmdd")&amp;"-"&amp;TEXT(ROW()-1,"0000"))</f>
        <v/>
      </c>
      <c r="C102" t="str">
        <f>IF(D102="","",IFERROR(INDEX(Clientes!A:A,MATCH(D102,Clientes!B:B,0)),""))</f>
        <v/>
      </c>
      <c r="F102" t="str">
        <f>IF(E102="","",IFERROR(INDEX(Productos!F:F,MATCH(E102,Productos!A:A,0)),""))</f>
        <v/>
      </c>
      <c r="I102" t="str">
        <f>IF(E102="","",IFERROR(INDEX(Productos!G:G,MATCH(E102,Productos!A:A,0)),""))</f>
        <v/>
      </c>
      <c r="J102" t="str">
        <f>IF(H102="",I102,H102)</f>
        <v/>
      </c>
      <c r="K102" t="str">
        <f>IF(G102="","",G102*J102)</f>
        <v/>
      </c>
      <c r="L102" t="str">
        <f>IF(E102="","",IFERROR(INDEX(Productos!E:E,MATCH(E102,Productos!A:A,0)),""))</f>
        <v/>
      </c>
      <c r="M102" t="str">
        <f>IF(G102="","",G102*L102)</f>
        <v/>
      </c>
      <c r="N102" t="str">
        <f>IF(K102="","",K102-M102)</f>
        <v/>
      </c>
      <c r="O102" t="str">
        <v>EFECTIVO</v>
      </c>
      <c r="P102" t="str">
        <v>CAJA</v>
      </c>
      <c r="Q102" t="str">
        <v>PAGADO</v>
      </c>
      <c r="S102" t="str">
        <f>IF(E102="","",IFERROR(INDEX(Productos!I:I,MATCH(E102,Productos!A:A,0)),""))</f>
        <v/>
      </c>
    </row>
    <row r="103">
      <c r="B103" t="str">
        <f>IF(A103="","", "V"&amp;TEXT(A103,"yymmdd")&amp;"-"&amp;TEXT(ROW()-1,"0000"))</f>
        <v/>
      </c>
      <c r="C103" t="str">
        <f>IF(D103="","",IFERROR(INDEX(Clientes!A:A,MATCH(D103,Clientes!B:B,0)),""))</f>
        <v/>
      </c>
      <c r="F103" t="str">
        <f>IF(E103="","",IFERROR(INDEX(Productos!F:F,MATCH(E103,Productos!A:A,0)),""))</f>
        <v/>
      </c>
      <c r="I103" t="str">
        <f>IF(E103="","",IFERROR(INDEX(Productos!G:G,MATCH(E103,Productos!A:A,0)),""))</f>
        <v/>
      </c>
      <c r="J103" t="str">
        <f>IF(H103="",I103,H103)</f>
        <v/>
      </c>
      <c r="K103" t="str">
        <f>IF(G103="","",G103*J103)</f>
        <v/>
      </c>
      <c r="L103" t="str">
        <f>IF(E103="","",IFERROR(INDEX(Productos!E:E,MATCH(E103,Productos!A:A,0)),""))</f>
        <v/>
      </c>
      <c r="M103" t="str">
        <f>IF(G103="","",G103*L103)</f>
        <v/>
      </c>
      <c r="N103" t="str">
        <f>IF(K103="","",K103-M103)</f>
        <v/>
      </c>
      <c r="O103" t="str">
        <v>EFECTIVO</v>
      </c>
      <c r="P103" t="str">
        <v>CAJA</v>
      </c>
      <c r="Q103" t="str">
        <v>PAGADO</v>
      </c>
      <c r="S103" t="str">
        <f>IF(E103="","",IFERROR(INDEX(Productos!I:I,MATCH(E103,Productos!A:A,0)),""))</f>
        <v/>
      </c>
    </row>
    <row r="104">
      <c r="B104" t="str">
        <f>IF(A104="","", "V"&amp;TEXT(A104,"yymmdd")&amp;"-"&amp;TEXT(ROW()-1,"0000"))</f>
        <v/>
      </c>
      <c r="C104" t="str">
        <f>IF(D104="","",IFERROR(INDEX(Clientes!A:A,MATCH(D104,Clientes!B:B,0)),""))</f>
        <v/>
      </c>
      <c r="F104" t="str">
        <f>IF(E104="","",IFERROR(INDEX(Productos!F:F,MATCH(E104,Productos!A:A,0)),""))</f>
        <v/>
      </c>
      <c r="I104" t="str">
        <f>IF(E104="","",IFERROR(INDEX(Productos!G:G,MATCH(E104,Productos!A:A,0)),""))</f>
        <v/>
      </c>
      <c r="J104" t="str">
        <f>IF(H104="",I104,H104)</f>
        <v/>
      </c>
      <c r="K104" t="str">
        <f>IF(G104="","",G104*J104)</f>
        <v/>
      </c>
      <c r="L104" t="str">
        <f>IF(E104="","",IFERROR(INDEX(Productos!E:E,MATCH(E104,Productos!A:A,0)),""))</f>
        <v/>
      </c>
      <c r="M104" t="str">
        <f>IF(G104="","",G104*L104)</f>
        <v/>
      </c>
      <c r="N104" t="str">
        <f>IF(K104="","",K104-M104)</f>
        <v/>
      </c>
      <c r="O104" t="str">
        <v>EFECTIVO</v>
      </c>
      <c r="P104" t="str">
        <v>CAJA</v>
      </c>
      <c r="Q104" t="str">
        <v>PAGADO</v>
      </c>
      <c r="S104" t="str">
        <f>IF(E104="","",IFERROR(INDEX(Productos!I:I,MATCH(E104,Productos!A:A,0)),""))</f>
        <v/>
      </c>
    </row>
    <row r="105">
      <c r="B105" t="str">
        <f>IF(A105="","", "V"&amp;TEXT(A105,"yymmdd")&amp;"-"&amp;TEXT(ROW()-1,"0000"))</f>
        <v/>
      </c>
      <c r="C105" t="str">
        <f>IF(D105="","",IFERROR(INDEX(Clientes!A:A,MATCH(D105,Clientes!B:B,0)),""))</f>
        <v/>
      </c>
      <c r="F105" t="str">
        <f>IF(E105="","",IFERROR(INDEX(Productos!F:F,MATCH(E105,Productos!A:A,0)),""))</f>
        <v/>
      </c>
      <c r="I105" t="str">
        <f>IF(E105="","",IFERROR(INDEX(Productos!G:G,MATCH(E105,Productos!A:A,0)),""))</f>
        <v/>
      </c>
      <c r="J105" t="str">
        <f>IF(H105="",I105,H105)</f>
        <v/>
      </c>
      <c r="K105" t="str">
        <f>IF(G105="","",G105*J105)</f>
        <v/>
      </c>
      <c r="L105" t="str">
        <f>IF(E105="","",IFERROR(INDEX(Productos!E:E,MATCH(E105,Productos!A:A,0)),""))</f>
        <v/>
      </c>
      <c r="M105" t="str">
        <f>IF(G105="","",G105*L105)</f>
        <v/>
      </c>
      <c r="N105" t="str">
        <f>IF(K105="","",K105-M105)</f>
        <v/>
      </c>
      <c r="O105" t="str">
        <v>EFECTIVO</v>
      </c>
      <c r="P105" t="str">
        <v>CAJA</v>
      </c>
      <c r="Q105" t="str">
        <v>PAGADO</v>
      </c>
      <c r="S105" t="str">
        <f>IF(E105="","",IFERROR(INDEX(Productos!I:I,MATCH(E105,Productos!A:A,0)),""))</f>
        <v/>
      </c>
    </row>
    <row r="106">
      <c r="B106" t="str">
        <f>IF(A106="","", "V"&amp;TEXT(A106,"yymmdd")&amp;"-"&amp;TEXT(ROW()-1,"0000"))</f>
        <v/>
      </c>
      <c r="C106" t="str">
        <f>IF(D106="","",IFERROR(INDEX(Clientes!A:A,MATCH(D106,Clientes!B:B,0)),""))</f>
        <v/>
      </c>
      <c r="F106" t="str">
        <f>IF(E106="","",IFERROR(INDEX(Productos!F:F,MATCH(E106,Productos!A:A,0)),""))</f>
        <v/>
      </c>
      <c r="I106" t="str">
        <f>IF(E106="","",IFERROR(INDEX(Productos!G:G,MATCH(E106,Productos!A:A,0)),""))</f>
        <v/>
      </c>
      <c r="J106" t="str">
        <f>IF(H106="",I106,H106)</f>
        <v/>
      </c>
      <c r="K106" t="str">
        <f>IF(G106="","",G106*J106)</f>
        <v/>
      </c>
      <c r="L106" t="str">
        <f>IF(E106="","",IFERROR(INDEX(Productos!E:E,MATCH(E106,Productos!A:A,0)),""))</f>
        <v/>
      </c>
      <c r="M106" t="str">
        <f>IF(G106="","",G106*L106)</f>
        <v/>
      </c>
      <c r="N106" t="str">
        <f>IF(K106="","",K106-M106)</f>
        <v/>
      </c>
      <c r="O106" t="str">
        <v>EFECTIVO</v>
      </c>
      <c r="P106" t="str">
        <v>CAJA</v>
      </c>
      <c r="Q106" t="str">
        <v>PAGADO</v>
      </c>
      <c r="S106" t="str">
        <f>IF(E106="","",IFERROR(INDEX(Productos!I:I,MATCH(E106,Productos!A:A,0)),""))</f>
        <v/>
      </c>
    </row>
    <row r="107">
      <c r="B107" t="str">
        <f>IF(A107="","", "V"&amp;TEXT(A107,"yymmdd")&amp;"-"&amp;TEXT(ROW()-1,"0000"))</f>
        <v/>
      </c>
      <c r="C107" t="str">
        <f>IF(D107="","",IFERROR(INDEX(Clientes!A:A,MATCH(D107,Clientes!B:B,0)),""))</f>
        <v/>
      </c>
      <c r="F107" t="str">
        <f>IF(E107="","",IFERROR(INDEX(Productos!F:F,MATCH(E107,Productos!A:A,0)),""))</f>
        <v/>
      </c>
      <c r="I107" t="str">
        <f>IF(E107="","",IFERROR(INDEX(Productos!G:G,MATCH(E107,Productos!A:A,0)),""))</f>
        <v/>
      </c>
      <c r="J107" t="str">
        <f>IF(H107="",I107,H107)</f>
        <v/>
      </c>
      <c r="K107" t="str">
        <f>IF(G107="","",G107*J107)</f>
        <v/>
      </c>
      <c r="L107" t="str">
        <f>IF(E107="","",IFERROR(INDEX(Productos!E:E,MATCH(E107,Productos!A:A,0)),""))</f>
        <v/>
      </c>
      <c r="M107" t="str">
        <f>IF(G107="","",G107*L107)</f>
        <v/>
      </c>
      <c r="N107" t="str">
        <f>IF(K107="","",K107-M107)</f>
        <v/>
      </c>
      <c r="O107" t="str">
        <v>EFECTIVO</v>
      </c>
      <c r="P107" t="str">
        <v>CAJA</v>
      </c>
      <c r="Q107" t="str">
        <v>PAGADO</v>
      </c>
      <c r="S107" t="str">
        <f>IF(E107="","",IFERROR(INDEX(Productos!I:I,MATCH(E107,Productos!A:A,0)),""))</f>
        <v/>
      </c>
    </row>
    <row r="108">
      <c r="B108" t="str">
        <f>IF(A108="","", "V"&amp;TEXT(A108,"yymmdd")&amp;"-"&amp;TEXT(ROW()-1,"0000"))</f>
        <v/>
      </c>
      <c r="C108" t="str">
        <f>IF(D108="","",IFERROR(INDEX(Clientes!A:A,MATCH(D108,Clientes!B:B,0)),""))</f>
        <v/>
      </c>
      <c r="F108" t="str">
        <f>IF(E108="","",IFERROR(INDEX(Productos!F:F,MATCH(E108,Productos!A:A,0)),""))</f>
        <v/>
      </c>
      <c r="I108" t="str">
        <f>IF(E108="","",IFERROR(INDEX(Productos!G:G,MATCH(E108,Productos!A:A,0)),""))</f>
        <v/>
      </c>
      <c r="J108" t="str">
        <f>IF(H108="",I108,H108)</f>
        <v/>
      </c>
      <c r="K108" t="str">
        <f>IF(G108="","",G108*J108)</f>
        <v/>
      </c>
      <c r="L108" t="str">
        <f>IF(E108="","",IFERROR(INDEX(Productos!E:E,MATCH(E108,Productos!A:A,0)),""))</f>
        <v/>
      </c>
      <c r="M108" t="str">
        <f>IF(G108="","",G108*L108)</f>
        <v/>
      </c>
      <c r="N108" t="str">
        <f>IF(K108="","",K108-M108)</f>
        <v/>
      </c>
      <c r="O108" t="str">
        <v>EFECTIVO</v>
      </c>
      <c r="P108" t="str">
        <v>CAJA</v>
      </c>
      <c r="Q108" t="str">
        <v>PAGADO</v>
      </c>
      <c r="S108" t="str">
        <f>IF(E108="","",IFERROR(INDEX(Productos!I:I,MATCH(E108,Productos!A:A,0)),""))</f>
        <v/>
      </c>
    </row>
    <row r="109">
      <c r="B109" t="str">
        <f>IF(A109="","", "V"&amp;TEXT(A109,"yymmdd")&amp;"-"&amp;TEXT(ROW()-1,"0000"))</f>
        <v/>
      </c>
      <c r="C109" t="str">
        <f>IF(D109="","",IFERROR(INDEX(Clientes!A:A,MATCH(D109,Clientes!B:B,0)),""))</f>
        <v/>
      </c>
      <c r="F109" t="str">
        <f>IF(E109="","",IFERROR(INDEX(Productos!F:F,MATCH(E109,Productos!A:A,0)),""))</f>
        <v/>
      </c>
      <c r="I109" t="str">
        <f>IF(E109="","",IFERROR(INDEX(Productos!G:G,MATCH(E109,Productos!A:A,0)),""))</f>
        <v/>
      </c>
      <c r="J109" t="str">
        <f>IF(H109="",I109,H109)</f>
        <v/>
      </c>
      <c r="K109" t="str">
        <f>IF(G109="","",G109*J109)</f>
        <v/>
      </c>
      <c r="L109" t="str">
        <f>IF(E109="","",IFERROR(INDEX(Productos!E:E,MATCH(E109,Productos!A:A,0)),""))</f>
        <v/>
      </c>
      <c r="M109" t="str">
        <f>IF(G109="","",G109*L109)</f>
        <v/>
      </c>
      <c r="N109" t="str">
        <f>IF(K109="","",K109-M109)</f>
        <v/>
      </c>
      <c r="O109" t="str">
        <v>EFECTIVO</v>
      </c>
      <c r="P109" t="str">
        <v>CAJA</v>
      </c>
      <c r="Q109" t="str">
        <v>PAGADO</v>
      </c>
      <c r="S109" t="str">
        <f>IF(E109="","",IFERROR(INDEX(Productos!I:I,MATCH(E109,Productos!A:A,0)),""))</f>
        <v/>
      </c>
    </row>
    <row r="110">
      <c r="B110" t="str">
        <f>IF(A110="","", "V"&amp;TEXT(A110,"yymmdd")&amp;"-"&amp;TEXT(ROW()-1,"0000"))</f>
        <v/>
      </c>
      <c r="C110" t="str">
        <f>IF(D110="","",IFERROR(INDEX(Clientes!A:A,MATCH(D110,Clientes!B:B,0)),""))</f>
        <v/>
      </c>
      <c r="F110" t="str">
        <f>IF(E110="","",IFERROR(INDEX(Productos!F:F,MATCH(E110,Productos!A:A,0)),""))</f>
        <v/>
      </c>
      <c r="I110" t="str">
        <f>IF(E110="","",IFERROR(INDEX(Productos!G:G,MATCH(E110,Productos!A:A,0)),""))</f>
        <v/>
      </c>
      <c r="J110" t="str">
        <f>IF(H110="",I110,H110)</f>
        <v/>
      </c>
      <c r="K110" t="str">
        <f>IF(G110="","",G110*J110)</f>
        <v/>
      </c>
      <c r="L110" t="str">
        <f>IF(E110="","",IFERROR(INDEX(Productos!E:E,MATCH(E110,Productos!A:A,0)),""))</f>
        <v/>
      </c>
      <c r="M110" t="str">
        <f>IF(G110="","",G110*L110)</f>
        <v/>
      </c>
      <c r="N110" t="str">
        <f>IF(K110="","",K110-M110)</f>
        <v/>
      </c>
      <c r="O110" t="str">
        <v>EFECTIVO</v>
      </c>
      <c r="P110" t="str">
        <v>CAJA</v>
      </c>
      <c r="Q110" t="str">
        <v>PAGADO</v>
      </c>
      <c r="S110" t="str">
        <f>IF(E110="","",IFERROR(INDEX(Productos!I:I,MATCH(E110,Productos!A:A,0)),""))</f>
        <v/>
      </c>
    </row>
    <row r="111">
      <c r="B111" t="str">
        <f>IF(A111="","", "V"&amp;TEXT(A111,"yymmdd")&amp;"-"&amp;TEXT(ROW()-1,"0000"))</f>
        <v/>
      </c>
      <c r="C111" t="str">
        <f>IF(D111="","",IFERROR(INDEX(Clientes!A:A,MATCH(D111,Clientes!B:B,0)),""))</f>
        <v/>
      </c>
      <c r="F111" t="str">
        <f>IF(E111="","",IFERROR(INDEX(Productos!F:F,MATCH(E111,Productos!A:A,0)),""))</f>
        <v/>
      </c>
      <c r="I111" t="str">
        <f>IF(E111="","",IFERROR(INDEX(Productos!G:G,MATCH(E111,Productos!A:A,0)),""))</f>
        <v/>
      </c>
      <c r="J111" t="str">
        <f>IF(H111="",I111,H111)</f>
        <v/>
      </c>
      <c r="K111" t="str">
        <f>IF(G111="","",G111*J111)</f>
        <v/>
      </c>
      <c r="L111" t="str">
        <f>IF(E111="","",IFERROR(INDEX(Productos!E:E,MATCH(E111,Productos!A:A,0)),""))</f>
        <v/>
      </c>
      <c r="M111" t="str">
        <f>IF(G111="","",G111*L111)</f>
        <v/>
      </c>
      <c r="N111" t="str">
        <f>IF(K111="","",K111-M111)</f>
        <v/>
      </c>
      <c r="O111" t="str">
        <v>EFECTIVO</v>
      </c>
      <c r="P111" t="str">
        <v>CAJA</v>
      </c>
      <c r="Q111" t="str">
        <v>PAGADO</v>
      </c>
      <c r="S111" t="str">
        <f>IF(E111="","",IFERROR(INDEX(Productos!I:I,MATCH(E111,Productos!A:A,0)),""))</f>
        <v/>
      </c>
    </row>
    <row r="112">
      <c r="B112" t="str">
        <f>IF(A112="","", "V"&amp;TEXT(A112,"yymmdd")&amp;"-"&amp;TEXT(ROW()-1,"0000"))</f>
        <v/>
      </c>
      <c r="C112" t="str">
        <f>IF(D112="","",IFERROR(INDEX(Clientes!A:A,MATCH(D112,Clientes!B:B,0)),""))</f>
        <v/>
      </c>
      <c r="F112" t="str">
        <f>IF(E112="","",IFERROR(INDEX(Productos!F:F,MATCH(E112,Productos!A:A,0)),""))</f>
        <v/>
      </c>
      <c r="I112" t="str">
        <f>IF(E112="","",IFERROR(INDEX(Productos!G:G,MATCH(E112,Productos!A:A,0)),""))</f>
        <v/>
      </c>
      <c r="J112" t="str">
        <f>IF(H112="",I112,H112)</f>
        <v/>
      </c>
      <c r="K112" t="str">
        <f>IF(G112="","",G112*J112)</f>
        <v/>
      </c>
      <c r="L112" t="str">
        <f>IF(E112="","",IFERROR(INDEX(Productos!E:E,MATCH(E112,Productos!A:A,0)),""))</f>
        <v/>
      </c>
      <c r="M112" t="str">
        <f>IF(G112="","",G112*L112)</f>
        <v/>
      </c>
      <c r="N112" t="str">
        <f>IF(K112="","",K112-M112)</f>
        <v/>
      </c>
      <c r="O112" t="str">
        <v>EFECTIVO</v>
      </c>
      <c r="P112" t="str">
        <v>CAJA</v>
      </c>
      <c r="Q112" t="str">
        <v>PAGADO</v>
      </c>
      <c r="S112" t="str">
        <f>IF(E112="","",IFERROR(INDEX(Productos!I:I,MATCH(E112,Productos!A:A,0)),""))</f>
        <v/>
      </c>
    </row>
    <row r="113">
      <c r="B113" t="str">
        <f>IF(A113="","", "V"&amp;TEXT(A113,"yymmdd")&amp;"-"&amp;TEXT(ROW()-1,"0000"))</f>
        <v/>
      </c>
      <c r="C113" t="str">
        <f>IF(D113="","",IFERROR(INDEX(Clientes!A:A,MATCH(D113,Clientes!B:B,0)),""))</f>
        <v/>
      </c>
      <c r="F113" t="str">
        <f>IF(E113="","",IFERROR(INDEX(Productos!F:F,MATCH(E113,Productos!A:A,0)),""))</f>
        <v/>
      </c>
      <c r="I113" t="str">
        <f>IF(E113="","",IFERROR(INDEX(Productos!G:G,MATCH(E113,Productos!A:A,0)),""))</f>
        <v/>
      </c>
      <c r="J113" t="str">
        <f>IF(H113="",I113,H113)</f>
        <v/>
      </c>
      <c r="K113" t="str">
        <f>IF(G113="","",G113*J113)</f>
        <v/>
      </c>
      <c r="L113" t="str">
        <f>IF(E113="","",IFERROR(INDEX(Productos!E:E,MATCH(E113,Productos!A:A,0)),""))</f>
        <v/>
      </c>
      <c r="M113" t="str">
        <f>IF(G113="","",G113*L113)</f>
        <v/>
      </c>
      <c r="N113" t="str">
        <f>IF(K113="","",K113-M113)</f>
        <v/>
      </c>
      <c r="O113" t="str">
        <v>EFECTIVO</v>
      </c>
      <c r="P113" t="str">
        <v>CAJA</v>
      </c>
      <c r="Q113" t="str">
        <v>PAGADO</v>
      </c>
      <c r="S113" t="str">
        <f>IF(E113="","",IFERROR(INDEX(Productos!I:I,MATCH(E113,Productos!A:A,0)),""))</f>
        <v/>
      </c>
    </row>
    <row r="114">
      <c r="B114" t="str">
        <f>IF(A114="","", "V"&amp;TEXT(A114,"yymmdd")&amp;"-"&amp;TEXT(ROW()-1,"0000"))</f>
        <v/>
      </c>
      <c r="C114" t="str">
        <f>IF(D114="","",IFERROR(INDEX(Clientes!A:A,MATCH(D114,Clientes!B:B,0)),""))</f>
        <v/>
      </c>
      <c r="F114" t="str">
        <f>IF(E114="","",IFERROR(INDEX(Productos!F:F,MATCH(E114,Productos!A:A,0)),""))</f>
        <v/>
      </c>
      <c r="I114" t="str">
        <f>IF(E114="","",IFERROR(INDEX(Productos!G:G,MATCH(E114,Productos!A:A,0)),""))</f>
        <v/>
      </c>
      <c r="J114" t="str">
        <f>IF(H114="",I114,H114)</f>
        <v/>
      </c>
      <c r="K114" t="str">
        <f>IF(G114="","",G114*J114)</f>
        <v/>
      </c>
      <c r="L114" t="str">
        <f>IF(E114="","",IFERROR(INDEX(Productos!E:E,MATCH(E114,Productos!A:A,0)),""))</f>
        <v/>
      </c>
      <c r="M114" t="str">
        <f>IF(G114="","",G114*L114)</f>
        <v/>
      </c>
      <c r="N114" t="str">
        <f>IF(K114="","",K114-M114)</f>
        <v/>
      </c>
      <c r="O114" t="str">
        <v>EFECTIVO</v>
      </c>
      <c r="P114" t="str">
        <v>CAJA</v>
      </c>
      <c r="Q114" t="str">
        <v>PAGADO</v>
      </c>
      <c r="S114" t="str">
        <f>IF(E114="","",IFERROR(INDEX(Productos!I:I,MATCH(E114,Productos!A:A,0)),""))</f>
        <v/>
      </c>
    </row>
    <row r="115">
      <c r="B115" t="str">
        <f>IF(A115="","", "V"&amp;TEXT(A115,"yymmdd")&amp;"-"&amp;TEXT(ROW()-1,"0000"))</f>
        <v/>
      </c>
      <c r="C115" t="str">
        <f>IF(D115="","",IFERROR(INDEX(Clientes!A:A,MATCH(D115,Clientes!B:B,0)),""))</f>
        <v/>
      </c>
      <c r="F115" t="str">
        <f>IF(E115="","",IFERROR(INDEX(Productos!F:F,MATCH(E115,Productos!A:A,0)),""))</f>
        <v/>
      </c>
      <c r="I115" t="str">
        <f>IF(E115="","",IFERROR(INDEX(Productos!G:G,MATCH(E115,Productos!A:A,0)),""))</f>
        <v/>
      </c>
      <c r="J115" t="str">
        <f>IF(H115="",I115,H115)</f>
        <v/>
      </c>
      <c r="K115" t="str">
        <f>IF(G115="","",G115*J115)</f>
        <v/>
      </c>
      <c r="L115" t="str">
        <f>IF(E115="","",IFERROR(INDEX(Productos!E:E,MATCH(E115,Productos!A:A,0)),""))</f>
        <v/>
      </c>
      <c r="M115" t="str">
        <f>IF(G115="","",G115*L115)</f>
        <v/>
      </c>
      <c r="N115" t="str">
        <f>IF(K115="","",K115-M115)</f>
        <v/>
      </c>
      <c r="O115" t="str">
        <v>EFECTIVO</v>
      </c>
      <c r="P115" t="str">
        <v>CAJA</v>
      </c>
      <c r="Q115" t="str">
        <v>PAGADO</v>
      </c>
      <c r="S115" t="str">
        <f>IF(E115="","",IFERROR(INDEX(Productos!I:I,MATCH(E115,Productos!A:A,0)),""))</f>
        <v/>
      </c>
    </row>
    <row r="116">
      <c r="B116" t="str">
        <f>IF(A116="","", "V"&amp;TEXT(A116,"yymmdd")&amp;"-"&amp;TEXT(ROW()-1,"0000"))</f>
        <v/>
      </c>
      <c r="C116" t="str">
        <f>IF(D116="","",IFERROR(INDEX(Clientes!A:A,MATCH(D116,Clientes!B:B,0)),""))</f>
        <v/>
      </c>
      <c r="F116" t="str">
        <f>IF(E116="","",IFERROR(INDEX(Productos!F:F,MATCH(E116,Productos!A:A,0)),""))</f>
        <v/>
      </c>
      <c r="I116" t="str">
        <f>IF(E116="","",IFERROR(INDEX(Productos!G:G,MATCH(E116,Productos!A:A,0)),""))</f>
        <v/>
      </c>
      <c r="J116" t="str">
        <f>IF(H116="",I116,H116)</f>
        <v/>
      </c>
      <c r="K116" t="str">
        <f>IF(G116="","",G116*J116)</f>
        <v/>
      </c>
      <c r="L116" t="str">
        <f>IF(E116="","",IFERROR(INDEX(Productos!E:E,MATCH(E116,Productos!A:A,0)),""))</f>
        <v/>
      </c>
      <c r="M116" t="str">
        <f>IF(G116="","",G116*L116)</f>
        <v/>
      </c>
      <c r="N116" t="str">
        <f>IF(K116="","",K116-M116)</f>
        <v/>
      </c>
      <c r="O116" t="str">
        <v>EFECTIVO</v>
      </c>
      <c r="P116" t="str">
        <v>CAJA</v>
      </c>
      <c r="Q116" t="str">
        <v>PAGADO</v>
      </c>
      <c r="S116" t="str">
        <f>IF(E116="","",IFERROR(INDEX(Productos!I:I,MATCH(E116,Productos!A:A,0)),""))</f>
        <v/>
      </c>
    </row>
    <row r="117">
      <c r="B117" t="str">
        <f>IF(A117="","", "V"&amp;TEXT(A117,"yymmdd")&amp;"-"&amp;TEXT(ROW()-1,"0000"))</f>
        <v/>
      </c>
      <c r="C117" t="str">
        <f>IF(D117="","",IFERROR(INDEX(Clientes!A:A,MATCH(D117,Clientes!B:B,0)),""))</f>
        <v/>
      </c>
      <c r="F117" t="str">
        <f>IF(E117="","",IFERROR(INDEX(Productos!F:F,MATCH(E117,Productos!A:A,0)),""))</f>
        <v/>
      </c>
      <c r="I117" t="str">
        <f>IF(E117="","",IFERROR(INDEX(Productos!G:G,MATCH(E117,Productos!A:A,0)),""))</f>
        <v/>
      </c>
      <c r="J117" t="str">
        <f>IF(H117="",I117,H117)</f>
        <v/>
      </c>
      <c r="K117" t="str">
        <f>IF(G117="","",G117*J117)</f>
        <v/>
      </c>
      <c r="L117" t="str">
        <f>IF(E117="","",IFERROR(INDEX(Productos!E:E,MATCH(E117,Productos!A:A,0)),""))</f>
        <v/>
      </c>
      <c r="M117" t="str">
        <f>IF(G117="","",G117*L117)</f>
        <v/>
      </c>
      <c r="N117" t="str">
        <f>IF(K117="","",K117-M117)</f>
        <v/>
      </c>
      <c r="O117" t="str">
        <v>EFECTIVO</v>
      </c>
      <c r="P117" t="str">
        <v>CAJA</v>
      </c>
      <c r="Q117" t="str">
        <v>PAGADO</v>
      </c>
      <c r="S117" t="str">
        <f>IF(E117="","",IFERROR(INDEX(Productos!I:I,MATCH(E117,Productos!A:A,0)),""))</f>
        <v/>
      </c>
    </row>
    <row r="118">
      <c r="B118" t="str">
        <f>IF(A118="","", "V"&amp;TEXT(A118,"yymmdd")&amp;"-"&amp;TEXT(ROW()-1,"0000"))</f>
        <v/>
      </c>
      <c r="C118" t="str">
        <f>IF(D118="","",IFERROR(INDEX(Clientes!A:A,MATCH(D118,Clientes!B:B,0)),""))</f>
        <v/>
      </c>
      <c r="F118" t="str">
        <f>IF(E118="","",IFERROR(INDEX(Productos!F:F,MATCH(E118,Productos!A:A,0)),""))</f>
        <v/>
      </c>
      <c r="I118" t="str">
        <f>IF(E118="","",IFERROR(INDEX(Productos!G:G,MATCH(E118,Productos!A:A,0)),""))</f>
        <v/>
      </c>
      <c r="J118" t="str">
        <f>IF(H118="",I118,H118)</f>
        <v/>
      </c>
      <c r="K118" t="str">
        <f>IF(G118="","",G118*J118)</f>
        <v/>
      </c>
      <c r="L118" t="str">
        <f>IF(E118="","",IFERROR(INDEX(Productos!E:E,MATCH(E118,Productos!A:A,0)),""))</f>
        <v/>
      </c>
      <c r="M118" t="str">
        <f>IF(G118="","",G118*L118)</f>
        <v/>
      </c>
      <c r="N118" t="str">
        <f>IF(K118="","",K118-M118)</f>
        <v/>
      </c>
      <c r="O118" t="str">
        <v>EFECTIVO</v>
      </c>
      <c r="P118" t="str">
        <v>CAJA</v>
      </c>
      <c r="Q118" t="str">
        <v>PAGADO</v>
      </c>
      <c r="S118" t="str">
        <f>IF(E118="","",IFERROR(INDEX(Productos!I:I,MATCH(E118,Productos!A:A,0)),""))</f>
        <v/>
      </c>
    </row>
    <row r="119">
      <c r="B119" t="str">
        <f>IF(A119="","", "V"&amp;TEXT(A119,"yymmdd")&amp;"-"&amp;TEXT(ROW()-1,"0000"))</f>
        <v/>
      </c>
      <c r="C119" t="str">
        <f>IF(D119="","",IFERROR(INDEX(Clientes!A:A,MATCH(D119,Clientes!B:B,0)),""))</f>
        <v/>
      </c>
      <c r="F119" t="str">
        <f>IF(E119="","",IFERROR(INDEX(Productos!F:F,MATCH(E119,Productos!A:A,0)),""))</f>
        <v/>
      </c>
      <c r="I119" t="str">
        <f>IF(E119="","",IFERROR(INDEX(Productos!G:G,MATCH(E119,Productos!A:A,0)),""))</f>
        <v/>
      </c>
      <c r="J119" t="str">
        <f>IF(H119="",I119,H119)</f>
        <v/>
      </c>
      <c r="K119" t="str">
        <f>IF(G119="","",G119*J119)</f>
        <v/>
      </c>
      <c r="L119" t="str">
        <f>IF(E119="","",IFERROR(INDEX(Productos!E:E,MATCH(E119,Productos!A:A,0)),""))</f>
        <v/>
      </c>
      <c r="M119" t="str">
        <f>IF(G119="","",G119*L119)</f>
        <v/>
      </c>
      <c r="N119" t="str">
        <f>IF(K119="","",K119-M119)</f>
        <v/>
      </c>
      <c r="O119" t="str">
        <v>EFECTIVO</v>
      </c>
      <c r="P119" t="str">
        <v>CAJA</v>
      </c>
      <c r="Q119" t="str">
        <v>PAGADO</v>
      </c>
      <c r="S119" t="str">
        <f>IF(E119="","",IFERROR(INDEX(Productos!I:I,MATCH(E119,Productos!A:A,0)),""))</f>
        <v/>
      </c>
    </row>
    <row r="120">
      <c r="B120" t="str">
        <f>IF(A120="","", "V"&amp;TEXT(A120,"yymmdd")&amp;"-"&amp;TEXT(ROW()-1,"0000"))</f>
        <v/>
      </c>
      <c r="C120" t="str">
        <f>IF(D120="","",IFERROR(INDEX(Clientes!A:A,MATCH(D120,Clientes!B:B,0)),""))</f>
        <v/>
      </c>
      <c r="F120" t="str">
        <f>IF(E120="","",IFERROR(INDEX(Productos!F:F,MATCH(E120,Productos!A:A,0)),""))</f>
        <v/>
      </c>
      <c r="I120" t="str">
        <f>IF(E120="","",IFERROR(INDEX(Productos!G:G,MATCH(E120,Productos!A:A,0)),""))</f>
        <v/>
      </c>
      <c r="J120" t="str">
        <f>IF(H120="",I120,H120)</f>
        <v/>
      </c>
      <c r="K120" t="str">
        <f>IF(G120="","",G120*J120)</f>
        <v/>
      </c>
      <c r="L120" t="str">
        <f>IF(E120="","",IFERROR(INDEX(Productos!E:E,MATCH(E120,Productos!A:A,0)),""))</f>
        <v/>
      </c>
      <c r="M120" t="str">
        <f>IF(G120="","",G120*L120)</f>
        <v/>
      </c>
      <c r="N120" t="str">
        <f>IF(K120="","",K120-M120)</f>
        <v/>
      </c>
      <c r="O120" t="str">
        <v>EFECTIVO</v>
      </c>
      <c r="P120" t="str">
        <v>CAJA</v>
      </c>
      <c r="Q120" t="str">
        <v>PAGADO</v>
      </c>
      <c r="S120" t="str">
        <f>IF(E120="","",IFERROR(INDEX(Productos!I:I,MATCH(E120,Productos!A:A,0)),""))</f>
        <v/>
      </c>
    </row>
    <row r="121">
      <c r="B121" t="str">
        <f>IF(A121="","", "V"&amp;TEXT(A121,"yymmdd")&amp;"-"&amp;TEXT(ROW()-1,"0000"))</f>
        <v/>
      </c>
      <c r="C121" t="str">
        <f>IF(D121="","",IFERROR(INDEX(Clientes!A:A,MATCH(D121,Clientes!B:B,0)),""))</f>
        <v/>
      </c>
      <c r="F121" t="str">
        <f>IF(E121="","",IFERROR(INDEX(Productos!F:F,MATCH(E121,Productos!A:A,0)),""))</f>
        <v/>
      </c>
      <c r="I121" t="str">
        <f>IF(E121="","",IFERROR(INDEX(Productos!G:G,MATCH(E121,Productos!A:A,0)),""))</f>
        <v/>
      </c>
      <c r="J121" t="str">
        <f>IF(H121="",I121,H121)</f>
        <v/>
      </c>
      <c r="K121" t="str">
        <f>IF(G121="","",G121*J121)</f>
        <v/>
      </c>
      <c r="L121" t="str">
        <f>IF(E121="","",IFERROR(INDEX(Productos!E:E,MATCH(E121,Productos!A:A,0)),""))</f>
        <v/>
      </c>
      <c r="M121" t="str">
        <f>IF(G121="","",G121*L121)</f>
        <v/>
      </c>
      <c r="N121" t="str">
        <f>IF(K121="","",K121-M121)</f>
        <v/>
      </c>
      <c r="O121" t="str">
        <v>EFECTIVO</v>
      </c>
      <c r="P121" t="str">
        <v>CAJA</v>
      </c>
      <c r="Q121" t="str">
        <v>PAGADO</v>
      </c>
      <c r="S121" t="str">
        <f>IF(E121="","",IFERROR(INDEX(Productos!I:I,MATCH(E121,Productos!A:A,0)),""))</f>
        <v/>
      </c>
    </row>
    <row r="122">
      <c r="B122" t="str">
        <f>IF(A122="","", "V"&amp;TEXT(A122,"yymmdd")&amp;"-"&amp;TEXT(ROW()-1,"0000"))</f>
        <v/>
      </c>
      <c r="C122" t="str">
        <f>IF(D122="","",IFERROR(INDEX(Clientes!A:A,MATCH(D122,Clientes!B:B,0)),""))</f>
        <v/>
      </c>
      <c r="F122" t="str">
        <f>IF(E122="","",IFERROR(INDEX(Productos!F:F,MATCH(E122,Productos!A:A,0)),""))</f>
        <v/>
      </c>
      <c r="I122" t="str">
        <f>IF(E122="","",IFERROR(INDEX(Productos!G:G,MATCH(E122,Productos!A:A,0)),""))</f>
        <v/>
      </c>
      <c r="J122" t="str">
        <f>IF(H122="",I122,H122)</f>
        <v/>
      </c>
      <c r="K122" t="str">
        <f>IF(G122="","",G122*J122)</f>
        <v/>
      </c>
      <c r="L122" t="str">
        <f>IF(E122="","",IFERROR(INDEX(Productos!E:E,MATCH(E122,Productos!A:A,0)),""))</f>
        <v/>
      </c>
      <c r="M122" t="str">
        <f>IF(G122="","",G122*L122)</f>
        <v/>
      </c>
      <c r="N122" t="str">
        <f>IF(K122="","",K122-M122)</f>
        <v/>
      </c>
      <c r="O122" t="str">
        <v>EFECTIVO</v>
      </c>
      <c r="P122" t="str">
        <v>CAJA</v>
      </c>
      <c r="Q122" t="str">
        <v>PAGADO</v>
      </c>
      <c r="S122" t="str">
        <f>IF(E122="","",IFERROR(INDEX(Productos!I:I,MATCH(E122,Productos!A:A,0)),""))</f>
        <v/>
      </c>
    </row>
    <row r="123">
      <c r="B123" t="str">
        <f>IF(A123="","", "V"&amp;TEXT(A123,"yymmdd")&amp;"-"&amp;TEXT(ROW()-1,"0000"))</f>
        <v/>
      </c>
      <c r="C123" t="str">
        <f>IF(D123="","",IFERROR(INDEX(Clientes!A:A,MATCH(D123,Clientes!B:B,0)),""))</f>
        <v/>
      </c>
      <c r="F123" t="str">
        <f>IF(E123="","",IFERROR(INDEX(Productos!F:F,MATCH(E123,Productos!A:A,0)),""))</f>
        <v/>
      </c>
      <c r="I123" t="str">
        <f>IF(E123="","",IFERROR(INDEX(Productos!G:G,MATCH(E123,Productos!A:A,0)),""))</f>
        <v/>
      </c>
      <c r="J123" t="str">
        <f>IF(H123="",I123,H123)</f>
        <v/>
      </c>
      <c r="K123" t="str">
        <f>IF(G123="","",G123*J123)</f>
        <v/>
      </c>
      <c r="L123" t="str">
        <f>IF(E123="","",IFERROR(INDEX(Productos!E:E,MATCH(E123,Productos!A:A,0)),""))</f>
        <v/>
      </c>
      <c r="M123" t="str">
        <f>IF(G123="","",G123*L123)</f>
        <v/>
      </c>
      <c r="N123" t="str">
        <f>IF(K123="","",K123-M123)</f>
        <v/>
      </c>
      <c r="O123" t="str">
        <v>EFECTIVO</v>
      </c>
      <c r="P123" t="str">
        <v>CAJA</v>
      </c>
      <c r="Q123" t="str">
        <v>PAGADO</v>
      </c>
      <c r="S123" t="str">
        <f>IF(E123="","",IFERROR(INDEX(Productos!I:I,MATCH(E123,Productos!A:A,0)),""))</f>
        <v/>
      </c>
    </row>
    <row r="124">
      <c r="B124" t="str">
        <f>IF(A124="","", "V"&amp;TEXT(A124,"yymmdd")&amp;"-"&amp;TEXT(ROW()-1,"0000"))</f>
        <v/>
      </c>
      <c r="C124" t="str">
        <f>IF(D124="","",IFERROR(INDEX(Clientes!A:A,MATCH(D124,Clientes!B:B,0)),""))</f>
        <v/>
      </c>
      <c r="F124" t="str">
        <f>IF(E124="","",IFERROR(INDEX(Productos!F:F,MATCH(E124,Productos!A:A,0)),""))</f>
        <v/>
      </c>
      <c r="I124" t="str">
        <f>IF(E124="","",IFERROR(INDEX(Productos!G:G,MATCH(E124,Productos!A:A,0)),""))</f>
        <v/>
      </c>
      <c r="J124" t="str">
        <f>IF(H124="",I124,H124)</f>
        <v/>
      </c>
      <c r="K124" t="str">
        <f>IF(G124="","",G124*J124)</f>
        <v/>
      </c>
      <c r="L124" t="str">
        <f>IF(E124="","",IFERROR(INDEX(Productos!E:E,MATCH(E124,Productos!A:A,0)),""))</f>
        <v/>
      </c>
      <c r="M124" t="str">
        <f>IF(G124="","",G124*L124)</f>
        <v/>
      </c>
      <c r="N124" t="str">
        <f>IF(K124="","",K124-M124)</f>
        <v/>
      </c>
      <c r="O124" t="str">
        <v>EFECTIVO</v>
      </c>
      <c r="P124" t="str">
        <v>CAJA</v>
      </c>
      <c r="Q124" t="str">
        <v>PAGADO</v>
      </c>
      <c r="S124" t="str">
        <f>IF(E124="","",IFERROR(INDEX(Productos!I:I,MATCH(E124,Productos!A:A,0)),""))</f>
        <v/>
      </c>
    </row>
    <row r="125">
      <c r="B125" t="str">
        <f>IF(A125="","", "V"&amp;TEXT(A125,"yymmdd")&amp;"-"&amp;TEXT(ROW()-1,"0000"))</f>
        <v/>
      </c>
      <c r="C125" t="str">
        <f>IF(D125="","",IFERROR(INDEX(Clientes!A:A,MATCH(D125,Clientes!B:B,0)),""))</f>
        <v/>
      </c>
      <c r="F125" t="str">
        <f>IF(E125="","",IFERROR(INDEX(Productos!F:F,MATCH(E125,Productos!A:A,0)),""))</f>
        <v/>
      </c>
      <c r="I125" t="str">
        <f>IF(E125="","",IFERROR(INDEX(Productos!G:G,MATCH(E125,Productos!A:A,0)),""))</f>
        <v/>
      </c>
      <c r="J125" t="str">
        <f>IF(H125="",I125,H125)</f>
        <v/>
      </c>
      <c r="K125" t="str">
        <f>IF(G125="","",G125*J125)</f>
        <v/>
      </c>
      <c r="L125" t="str">
        <f>IF(E125="","",IFERROR(INDEX(Productos!E:E,MATCH(E125,Productos!A:A,0)),""))</f>
        <v/>
      </c>
      <c r="M125" t="str">
        <f>IF(G125="","",G125*L125)</f>
        <v/>
      </c>
      <c r="N125" t="str">
        <f>IF(K125="","",K125-M125)</f>
        <v/>
      </c>
      <c r="O125" t="str">
        <v>EFECTIVO</v>
      </c>
      <c r="P125" t="str">
        <v>CAJA</v>
      </c>
      <c r="Q125" t="str">
        <v>PAGADO</v>
      </c>
      <c r="S125" t="str">
        <f>IF(E125="","",IFERROR(INDEX(Productos!I:I,MATCH(E125,Productos!A:A,0)),""))</f>
        <v/>
      </c>
    </row>
    <row r="126">
      <c r="B126" t="str">
        <f>IF(A126="","", "V"&amp;TEXT(A126,"yymmdd")&amp;"-"&amp;TEXT(ROW()-1,"0000"))</f>
        <v/>
      </c>
      <c r="C126" t="str">
        <f>IF(D126="","",IFERROR(INDEX(Clientes!A:A,MATCH(D126,Clientes!B:B,0)),""))</f>
        <v/>
      </c>
      <c r="F126" t="str">
        <f>IF(E126="","",IFERROR(INDEX(Productos!F:F,MATCH(E126,Productos!A:A,0)),""))</f>
        <v/>
      </c>
      <c r="I126" t="str">
        <f>IF(E126="","",IFERROR(INDEX(Productos!G:G,MATCH(E126,Productos!A:A,0)),""))</f>
        <v/>
      </c>
      <c r="J126" t="str">
        <f>IF(H126="",I126,H126)</f>
        <v/>
      </c>
      <c r="K126" t="str">
        <f>IF(G126="","",G126*J126)</f>
        <v/>
      </c>
      <c r="L126" t="str">
        <f>IF(E126="","",IFERROR(INDEX(Productos!E:E,MATCH(E126,Productos!A:A,0)),""))</f>
        <v/>
      </c>
      <c r="M126" t="str">
        <f>IF(G126="","",G126*L126)</f>
        <v/>
      </c>
      <c r="N126" t="str">
        <f>IF(K126="","",K126-M126)</f>
        <v/>
      </c>
      <c r="O126" t="str">
        <v>EFECTIVO</v>
      </c>
      <c r="P126" t="str">
        <v>CAJA</v>
      </c>
      <c r="Q126" t="str">
        <v>PAGADO</v>
      </c>
      <c r="S126" t="str">
        <f>IF(E126="","",IFERROR(INDEX(Productos!I:I,MATCH(E126,Productos!A:A,0)),""))</f>
        <v/>
      </c>
    </row>
    <row r="127">
      <c r="B127" t="str">
        <f>IF(A127="","", "V"&amp;TEXT(A127,"yymmdd")&amp;"-"&amp;TEXT(ROW()-1,"0000"))</f>
        <v/>
      </c>
      <c r="C127" t="str">
        <f>IF(D127="","",IFERROR(INDEX(Clientes!A:A,MATCH(D127,Clientes!B:B,0)),""))</f>
        <v/>
      </c>
      <c r="F127" t="str">
        <f>IF(E127="","",IFERROR(INDEX(Productos!F:F,MATCH(E127,Productos!A:A,0)),""))</f>
        <v/>
      </c>
      <c r="I127" t="str">
        <f>IF(E127="","",IFERROR(INDEX(Productos!G:G,MATCH(E127,Productos!A:A,0)),""))</f>
        <v/>
      </c>
      <c r="J127" t="str">
        <f>IF(H127="",I127,H127)</f>
        <v/>
      </c>
      <c r="K127" t="str">
        <f>IF(G127="","",G127*J127)</f>
        <v/>
      </c>
      <c r="L127" t="str">
        <f>IF(E127="","",IFERROR(INDEX(Productos!E:E,MATCH(E127,Productos!A:A,0)),""))</f>
        <v/>
      </c>
      <c r="M127" t="str">
        <f>IF(G127="","",G127*L127)</f>
        <v/>
      </c>
      <c r="N127" t="str">
        <f>IF(K127="","",K127-M127)</f>
        <v/>
      </c>
      <c r="O127" t="str">
        <v>EFECTIVO</v>
      </c>
      <c r="P127" t="str">
        <v>CAJA</v>
      </c>
      <c r="Q127" t="str">
        <v>PAGADO</v>
      </c>
      <c r="S127" t="str">
        <f>IF(E127="","",IFERROR(INDEX(Productos!I:I,MATCH(E127,Productos!A:A,0)),""))</f>
        <v/>
      </c>
    </row>
    <row r="128">
      <c r="B128" t="str">
        <f>IF(A128="","", "V"&amp;TEXT(A128,"yymmdd")&amp;"-"&amp;TEXT(ROW()-1,"0000"))</f>
        <v/>
      </c>
      <c r="C128" t="str">
        <f>IF(D128="","",IFERROR(INDEX(Clientes!A:A,MATCH(D128,Clientes!B:B,0)),""))</f>
        <v/>
      </c>
      <c r="F128" t="str">
        <f>IF(E128="","",IFERROR(INDEX(Productos!F:F,MATCH(E128,Productos!A:A,0)),""))</f>
        <v/>
      </c>
      <c r="I128" t="str">
        <f>IF(E128="","",IFERROR(INDEX(Productos!G:G,MATCH(E128,Productos!A:A,0)),""))</f>
        <v/>
      </c>
      <c r="J128" t="str">
        <f>IF(H128="",I128,H128)</f>
        <v/>
      </c>
      <c r="K128" t="str">
        <f>IF(G128="","",G128*J128)</f>
        <v/>
      </c>
      <c r="L128" t="str">
        <f>IF(E128="","",IFERROR(INDEX(Productos!E:E,MATCH(E128,Productos!A:A,0)),""))</f>
        <v/>
      </c>
      <c r="M128" t="str">
        <f>IF(G128="","",G128*L128)</f>
        <v/>
      </c>
      <c r="N128" t="str">
        <f>IF(K128="","",K128-M128)</f>
        <v/>
      </c>
      <c r="O128" t="str">
        <v>EFECTIVO</v>
      </c>
      <c r="P128" t="str">
        <v>CAJA</v>
      </c>
      <c r="Q128" t="str">
        <v>PAGADO</v>
      </c>
      <c r="S128" t="str">
        <f>IF(E128="","",IFERROR(INDEX(Productos!I:I,MATCH(E128,Productos!A:A,0)),""))</f>
        <v/>
      </c>
    </row>
    <row r="129">
      <c r="B129" t="str">
        <f>IF(A129="","", "V"&amp;TEXT(A129,"yymmdd")&amp;"-"&amp;TEXT(ROW()-1,"0000"))</f>
        <v/>
      </c>
      <c r="C129" t="str">
        <f>IF(D129="","",IFERROR(INDEX(Clientes!A:A,MATCH(D129,Clientes!B:B,0)),""))</f>
        <v/>
      </c>
      <c r="F129" t="str">
        <f>IF(E129="","",IFERROR(INDEX(Productos!F:F,MATCH(E129,Productos!A:A,0)),""))</f>
        <v/>
      </c>
      <c r="I129" t="str">
        <f>IF(E129="","",IFERROR(INDEX(Productos!G:G,MATCH(E129,Productos!A:A,0)),""))</f>
        <v/>
      </c>
      <c r="J129" t="str">
        <f>IF(H129="",I129,H129)</f>
        <v/>
      </c>
      <c r="K129" t="str">
        <f>IF(G129="","",G129*J129)</f>
        <v/>
      </c>
      <c r="L129" t="str">
        <f>IF(E129="","",IFERROR(INDEX(Productos!E:E,MATCH(E129,Productos!A:A,0)),""))</f>
        <v/>
      </c>
      <c r="M129" t="str">
        <f>IF(G129="","",G129*L129)</f>
        <v/>
      </c>
      <c r="N129" t="str">
        <f>IF(K129="","",K129-M129)</f>
        <v/>
      </c>
      <c r="O129" t="str">
        <v>EFECTIVO</v>
      </c>
      <c r="P129" t="str">
        <v>CAJA</v>
      </c>
      <c r="Q129" t="str">
        <v>PAGADO</v>
      </c>
      <c r="S129" t="str">
        <f>IF(E129="","",IFERROR(INDEX(Productos!I:I,MATCH(E129,Productos!A:A,0)),""))</f>
        <v/>
      </c>
    </row>
    <row r="130">
      <c r="B130" t="str">
        <f>IF(A130="","", "V"&amp;TEXT(A130,"yymmdd")&amp;"-"&amp;TEXT(ROW()-1,"0000"))</f>
        <v/>
      </c>
      <c r="C130" t="str">
        <f>IF(D130="","",IFERROR(INDEX(Clientes!A:A,MATCH(D130,Clientes!B:B,0)),""))</f>
        <v/>
      </c>
      <c r="F130" t="str">
        <f>IF(E130="","",IFERROR(INDEX(Productos!F:F,MATCH(E130,Productos!A:A,0)),""))</f>
        <v/>
      </c>
      <c r="I130" t="str">
        <f>IF(E130="","",IFERROR(INDEX(Productos!G:G,MATCH(E130,Productos!A:A,0)),""))</f>
        <v/>
      </c>
      <c r="J130" t="str">
        <f>IF(H130="",I130,H130)</f>
        <v/>
      </c>
      <c r="K130" t="str">
        <f>IF(G130="","",G130*J130)</f>
        <v/>
      </c>
      <c r="L130" t="str">
        <f>IF(E130="","",IFERROR(INDEX(Productos!E:E,MATCH(E130,Productos!A:A,0)),""))</f>
        <v/>
      </c>
      <c r="M130" t="str">
        <f>IF(G130="","",G130*L130)</f>
        <v/>
      </c>
      <c r="N130" t="str">
        <f>IF(K130="","",K130-M130)</f>
        <v/>
      </c>
      <c r="O130" t="str">
        <v>EFECTIVO</v>
      </c>
      <c r="P130" t="str">
        <v>CAJA</v>
      </c>
      <c r="Q130" t="str">
        <v>PAGADO</v>
      </c>
      <c r="S130" t="str">
        <f>IF(E130="","",IFERROR(INDEX(Productos!I:I,MATCH(E130,Productos!A:A,0)),""))</f>
        <v/>
      </c>
    </row>
    <row r="131">
      <c r="B131" t="str">
        <f>IF(A131="","", "V"&amp;TEXT(A131,"yymmdd")&amp;"-"&amp;TEXT(ROW()-1,"0000"))</f>
        <v/>
      </c>
      <c r="C131" t="str">
        <f>IF(D131="","",IFERROR(INDEX(Clientes!A:A,MATCH(D131,Clientes!B:B,0)),""))</f>
        <v/>
      </c>
      <c r="F131" t="str">
        <f>IF(E131="","",IFERROR(INDEX(Productos!F:F,MATCH(E131,Productos!A:A,0)),""))</f>
        <v/>
      </c>
      <c r="I131" t="str">
        <f>IF(E131="","",IFERROR(INDEX(Productos!G:G,MATCH(E131,Productos!A:A,0)),""))</f>
        <v/>
      </c>
      <c r="J131" t="str">
        <f>IF(H131="",I131,H131)</f>
        <v/>
      </c>
      <c r="K131" t="str">
        <f>IF(G131="","",G131*J131)</f>
        <v/>
      </c>
      <c r="L131" t="str">
        <f>IF(E131="","",IFERROR(INDEX(Productos!E:E,MATCH(E131,Productos!A:A,0)),""))</f>
        <v/>
      </c>
      <c r="M131" t="str">
        <f>IF(G131="","",G131*L131)</f>
        <v/>
      </c>
      <c r="N131" t="str">
        <f>IF(K131="","",K131-M131)</f>
        <v/>
      </c>
      <c r="O131" t="str">
        <v>EFECTIVO</v>
      </c>
      <c r="P131" t="str">
        <v>CAJA</v>
      </c>
      <c r="Q131" t="str">
        <v>PAGADO</v>
      </c>
      <c r="S131" t="str">
        <f>IF(E131="","",IFERROR(INDEX(Productos!I:I,MATCH(E131,Productos!A:A,0)),""))</f>
        <v/>
      </c>
    </row>
    <row r="132">
      <c r="B132" t="str">
        <f>IF(A132="","", "V"&amp;TEXT(A132,"yymmdd")&amp;"-"&amp;TEXT(ROW()-1,"0000"))</f>
        <v/>
      </c>
      <c r="C132" t="str">
        <f>IF(D132="","",IFERROR(INDEX(Clientes!A:A,MATCH(D132,Clientes!B:B,0)),""))</f>
        <v/>
      </c>
      <c r="F132" t="str">
        <f>IF(E132="","",IFERROR(INDEX(Productos!F:F,MATCH(E132,Productos!A:A,0)),""))</f>
        <v/>
      </c>
      <c r="I132" t="str">
        <f>IF(E132="","",IFERROR(INDEX(Productos!G:G,MATCH(E132,Productos!A:A,0)),""))</f>
        <v/>
      </c>
      <c r="J132" t="str">
        <f>IF(H132="",I132,H132)</f>
        <v/>
      </c>
      <c r="K132" t="str">
        <f>IF(G132="","",G132*J132)</f>
        <v/>
      </c>
      <c r="L132" t="str">
        <f>IF(E132="","",IFERROR(INDEX(Productos!E:E,MATCH(E132,Productos!A:A,0)),""))</f>
        <v/>
      </c>
      <c r="M132" t="str">
        <f>IF(G132="","",G132*L132)</f>
        <v/>
      </c>
      <c r="N132" t="str">
        <f>IF(K132="","",K132-M132)</f>
        <v/>
      </c>
      <c r="O132" t="str">
        <v>EFECTIVO</v>
      </c>
      <c r="P132" t="str">
        <v>CAJA</v>
      </c>
      <c r="Q132" t="str">
        <v>PAGADO</v>
      </c>
      <c r="S132" t="str">
        <f>IF(E132="","",IFERROR(INDEX(Productos!I:I,MATCH(E132,Productos!A:A,0)),""))</f>
        <v/>
      </c>
    </row>
    <row r="133">
      <c r="B133" t="str">
        <f>IF(A133="","", "V"&amp;TEXT(A133,"yymmdd")&amp;"-"&amp;TEXT(ROW()-1,"0000"))</f>
        <v/>
      </c>
      <c r="C133" t="str">
        <f>IF(D133="","",IFERROR(INDEX(Clientes!A:A,MATCH(D133,Clientes!B:B,0)),""))</f>
        <v/>
      </c>
      <c r="F133" t="str">
        <f>IF(E133="","",IFERROR(INDEX(Productos!F:F,MATCH(E133,Productos!A:A,0)),""))</f>
        <v/>
      </c>
      <c r="I133" t="str">
        <f>IF(E133="","",IFERROR(INDEX(Productos!G:G,MATCH(E133,Productos!A:A,0)),""))</f>
        <v/>
      </c>
      <c r="J133" t="str">
        <f>IF(H133="",I133,H133)</f>
        <v/>
      </c>
      <c r="K133" t="str">
        <f>IF(G133="","",G133*J133)</f>
        <v/>
      </c>
      <c r="L133" t="str">
        <f>IF(E133="","",IFERROR(INDEX(Productos!E:E,MATCH(E133,Productos!A:A,0)),""))</f>
        <v/>
      </c>
      <c r="M133" t="str">
        <f>IF(G133="","",G133*L133)</f>
        <v/>
      </c>
      <c r="N133" t="str">
        <f>IF(K133="","",K133-M133)</f>
        <v/>
      </c>
      <c r="O133" t="str">
        <v>EFECTIVO</v>
      </c>
      <c r="P133" t="str">
        <v>CAJA</v>
      </c>
      <c r="Q133" t="str">
        <v>PAGADO</v>
      </c>
      <c r="S133" t="str">
        <f>IF(E133="","",IFERROR(INDEX(Productos!I:I,MATCH(E133,Productos!A:A,0)),""))</f>
        <v/>
      </c>
    </row>
    <row r="134">
      <c r="B134" t="str">
        <f>IF(A134="","", "V"&amp;TEXT(A134,"yymmdd")&amp;"-"&amp;TEXT(ROW()-1,"0000"))</f>
        <v/>
      </c>
      <c r="C134" t="str">
        <f>IF(D134="","",IFERROR(INDEX(Clientes!A:A,MATCH(D134,Clientes!B:B,0)),""))</f>
        <v/>
      </c>
      <c r="F134" t="str">
        <f>IF(E134="","",IFERROR(INDEX(Productos!F:F,MATCH(E134,Productos!A:A,0)),""))</f>
        <v/>
      </c>
      <c r="I134" t="str">
        <f>IF(E134="","",IFERROR(INDEX(Productos!G:G,MATCH(E134,Productos!A:A,0)),""))</f>
        <v/>
      </c>
      <c r="J134" t="str">
        <f>IF(H134="",I134,H134)</f>
        <v/>
      </c>
      <c r="K134" t="str">
        <f>IF(G134="","",G134*J134)</f>
        <v/>
      </c>
      <c r="L134" t="str">
        <f>IF(E134="","",IFERROR(INDEX(Productos!E:E,MATCH(E134,Productos!A:A,0)),""))</f>
        <v/>
      </c>
      <c r="M134" t="str">
        <f>IF(G134="","",G134*L134)</f>
        <v/>
      </c>
      <c r="N134" t="str">
        <f>IF(K134="","",K134-M134)</f>
        <v/>
      </c>
      <c r="O134" t="str">
        <v>EFECTIVO</v>
      </c>
      <c r="P134" t="str">
        <v>CAJA</v>
      </c>
      <c r="Q134" t="str">
        <v>PAGADO</v>
      </c>
      <c r="S134" t="str">
        <f>IF(E134="","",IFERROR(INDEX(Productos!I:I,MATCH(E134,Productos!A:A,0)),""))</f>
        <v/>
      </c>
    </row>
    <row r="135">
      <c r="B135" t="str">
        <f>IF(A135="","", "V"&amp;TEXT(A135,"yymmdd")&amp;"-"&amp;TEXT(ROW()-1,"0000"))</f>
        <v/>
      </c>
      <c r="C135" t="str">
        <f>IF(D135="","",IFERROR(INDEX(Clientes!A:A,MATCH(D135,Clientes!B:B,0)),""))</f>
        <v/>
      </c>
      <c r="F135" t="str">
        <f>IF(E135="","",IFERROR(INDEX(Productos!F:F,MATCH(E135,Productos!A:A,0)),""))</f>
        <v/>
      </c>
      <c r="I135" t="str">
        <f>IF(E135="","",IFERROR(INDEX(Productos!G:G,MATCH(E135,Productos!A:A,0)),""))</f>
        <v/>
      </c>
      <c r="J135" t="str">
        <f>IF(H135="",I135,H135)</f>
        <v/>
      </c>
      <c r="K135" t="str">
        <f>IF(G135="","",G135*J135)</f>
        <v/>
      </c>
      <c r="L135" t="str">
        <f>IF(E135="","",IFERROR(INDEX(Productos!E:E,MATCH(E135,Productos!A:A,0)),""))</f>
        <v/>
      </c>
      <c r="M135" t="str">
        <f>IF(G135="","",G135*L135)</f>
        <v/>
      </c>
      <c r="N135" t="str">
        <f>IF(K135="","",K135-M135)</f>
        <v/>
      </c>
      <c r="O135" t="str">
        <v>EFECTIVO</v>
      </c>
      <c r="P135" t="str">
        <v>CAJA</v>
      </c>
      <c r="Q135" t="str">
        <v>PAGADO</v>
      </c>
      <c r="S135" t="str">
        <f>IF(E135="","",IFERROR(INDEX(Productos!I:I,MATCH(E135,Productos!A:A,0)),""))</f>
        <v/>
      </c>
    </row>
    <row r="136">
      <c r="B136" t="str">
        <f>IF(A136="","", "V"&amp;TEXT(A136,"yymmdd")&amp;"-"&amp;TEXT(ROW()-1,"0000"))</f>
        <v/>
      </c>
      <c r="C136" t="str">
        <f>IF(D136="","",IFERROR(INDEX(Clientes!A:A,MATCH(D136,Clientes!B:B,0)),""))</f>
        <v/>
      </c>
      <c r="F136" t="str">
        <f>IF(E136="","",IFERROR(INDEX(Productos!F:F,MATCH(E136,Productos!A:A,0)),""))</f>
        <v/>
      </c>
      <c r="I136" t="str">
        <f>IF(E136="","",IFERROR(INDEX(Productos!G:G,MATCH(E136,Productos!A:A,0)),""))</f>
        <v/>
      </c>
      <c r="J136" t="str">
        <f>IF(H136="",I136,H136)</f>
        <v/>
      </c>
      <c r="K136" t="str">
        <f>IF(G136="","",G136*J136)</f>
        <v/>
      </c>
      <c r="L136" t="str">
        <f>IF(E136="","",IFERROR(INDEX(Productos!E:E,MATCH(E136,Productos!A:A,0)),""))</f>
        <v/>
      </c>
      <c r="M136" t="str">
        <f>IF(G136="","",G136*L136)</f>
        <v/>
      </c>
      <c r="N136" t="str">
        <f>IF(K136="","",K136-M136)</f>
        <v/>
      </c>
      <c r="O136" t="str">
        <v>EFECTIVO</v>
      </c>
      <c r="P136" t="str">
        <v>CAJA</v>
      </c>
      <c r="Q136" t="str">
        <v>PAGADO</v>
      </c>
      <c r="S136" t="str">
        <f>IF(E136="","",IFERROR(INDEX(Productos!I:I,MATCH(E136,Productos!A:A,0)),""))</f>
        <v/>
      </c>
    </row>
    <row r="137">
      <c r="B137" t="str">
        <f>IF(A137="","", "V"&amp;TEXT(A137,"yymmdd")&amp;"-"&amp;TEXT(ROW()-1,"0000"))</f>
        <v/>
      </c>
      <c r="C137" t="str">
        <f>IF(D137="","",IFERROR(INDEX(Clientes!A:A,MATCH(D137,Clientes!B:B,0)),""))</f>
        <v/>
      </c>
      <c r="F137" t="str">
        <f>IF(E137="","",IFERROR(INDEX(Productos!F:F,MATCH(E137,Productos!A:A,0)),""))</f>
        <v/>
      </c>
      <c r="I137" t="str">
        <f>IF(E137="","",IFERROR(INDEX(Productos!G:G,MATCH(E137,Productos!A:A,0)),""))</f>
        <v/>
      </c>
      <c r="J137" t="str">
        <f>IF(H137="",I137,H137)</f>
        <v/>
      </c>
      <c r="K137" t="str">
        <f>IF(G137="","",G137*J137)</f>
        <v/>
      </c>
      <c r="L137" t="str">
        <f>IF(E137="","",IFERROR(INDEX(Productos!E:E,MATCH(E137,Productos!A:A,0)),""))</f>
        <v/>
      </c>
      <c r="M137" t="str">
        <f>IF(G137="","",G137*L137)</f>
        <v/>
      </c>
      <c r="N137" t="str">
        <f>IF(K137="","",K137-M137)</f>
        <v/>
      </c>
      <c r="O137" t="str">
        <v>EFECTIVO</v>
      </c>
      <c r="P137" t="str">
        <v>CAJA</v>
      </c>
      <c r="Q137" t="str">
        <v>PAGADO</v>
      </c>
      <c r="S137" t="str">
        <f>IF(E137="","",IFERROR(INDEX(Productos!I:I,MATCH(E137,Productos!A:A,0)),""))</f>
        <v/>
      </c>
    </row>
    <row r="138">
      <c r="B138" t="str">
        <f>IF(A138="","", "V"&amp;TEXT(A138,"yymmdd")&amp;"-"&amp;TEXT(ROW()-1,"0000"))</f>
        <v/>
      </c>
      <c r="C138" t="str">
        <f>IF(D138="","",IFERROR(INDEX(Clientes!A:A,MATCH(D138,Clientes!B:B,0)),""))</f>
        <v/>
      </c>
      <c r="F138" t="str">
        <f>IF(E138="","",IFERROR(INDEX(Productos!F:F,MATCH(E138,Productos!A:A,0)),""))</f>
        <v/>
      </c>
      <c r="I138" t="str">
        <f>IF(E138="","",IFERROR(INDEX(Productos!G:G,MATCH(E138,Productos!A:A,0)),""))</f>
        <v/>
      </c>
      <c r="J138" t="str">
        <f>IF(H138="",I138,H138)</f>
        <v/>
      </c>
      <c r="K138" t="str">
        <f>IF(G138="","",G138*J138)</f>
        <v/>
      </c>
      <c r="L138" t="str">
        <f>IF(E138="","",IFERROR(INDEX(Productos!E:E,MATCH(E138,Productos!A:A,0)),""))</f>
        <v/>
      </c>
      <c r="M138" t="str">
        <f>IF(G138="","",G138*L138)</f>
        <v/>
      </c>
      <c r="N138" t="str">
        <f>IF(K138="","",K138-M138)</f>
        <v/>
      </c>
      <c r="O138" t="str">
        <v>EFECTIVO</v>
      </c>
      <c r="P138" t="str">
        <v>CAJA</v>
      </c>
      <c r="Q138" t="str">
        <v>PAGADO</v>
      </c>
      <c r="S138" t="str">
        <f>IF(E138="","",IFERROR(INDEX(Productos!I:I,MATCH(E138,Productos!A:A,0)),""))</f>
        <v/>
      </c>
    </row>
    <row r="139">
      <c r="B139" t="str">
        <f>IF(A139="","", "V"&amp;TEXT(A139,"yymmdd")&amp;"-"&amp;TEXT(ROW()-1,"0000"))</f>
        <v/>
      </c>
      <c r="C139" t="str">
        <f>IF(D139="","",IFERROR(INDEX(Clientes!A:A,MATCH(D139,Clientes!B:B,0)),""))</f>
        <v/>
      </c>
      <c r="F139" t="str">
        <f>IF(E139="","",IFERROR(INDEX(Productos!F:F,MATCH(E139,Productos!A:A,0)),""))</f>
        <v/>
      </c>
      <c r="I139" t="str">
        <f>IF(E139="","",IFERROR(INDEX(Productos!G:G,MATCH(E139,Productos!A:A,0)),""))</f>
        <v/>
      </c>
      <c r="J139" t="str">
        <f>IF(H139="",I139,H139)</f>
        <v/>
      </c>
      <c r="K139" t="str">
        <f>IF(G139="","",G139*J139)</f>
        <v/>
      </c>
      <c r="L139" t="str">
        <f>IF(E139="","",IFERROR(INDEX(Productos!E:E,MATCH(E139,Productos!A:A,0)),""))</f>
        <v/>
      </c>
      <c r="M139" t="str">
        <f>IF(G139="","",G139*L139)</f>
        <v/>
      </c>
      <c r="N139" t="str">
        <f>IF(K139="","",K139-M139)</f>
        <v/>
      </c>
      <c r="O139" t="str">
        <v>EFECTIVO</v>
      </c>
      <c r="P139" t="str">
        <v>CAJA</v>
      </c>
      <c r="Q139" t="str">
        <v>PAGADO</v>
      </c>
      <c r="S139" t="str">
        <f>IF(E139="","",IFERROR(INDEX(Productos!I:I,MATCH(E139,Productos!A:A,0)),""))</f>
        <v/>
      </c>
    </row>
    <row r="140">
      <c r="B140" t="str">
        <f>IF(A140="","", "V"&amp;TEXT(A140,"yymmdd")&amp;"-"&amp;TEXT(ROW()-1,"0000"))</f>
        <v/>
      </c>
      <c r="C140" t="str">
        <f>IF(D140="","",IFERROR(INDEX(Clientes!A:A,MATCH(D140,Clientes!B:B,0)),""))</f>
        <v/>
      </c>
      <c r="F140" t="str">
        <f>IF(E140="","",IFERROR(INDEX(Productos!F:F,MATCH(E140,Productos!A:A,0)),""))</f>
        <v/>
      </c>
      <c r="I140" t="str">
        <f>IF(E140="","",IFERROR(INDEX(Productos!G:G,MATCH(E140,Productos!A:A,0)),""))</f>
        <v/>
      </c>
      <c r="J140" t="str">
        <f>IF(H140="",I140,H140)</f>
        <v/>
      </c>
      <c r="K140" t="str">
        <f>IF(G140="","",G140*J140)</f>
        <v/>
      </c>
      <c r="L140" t="str">
        <f>IF(E140="","",IFERROR(INDEX(Productos!E:E,MATCH(E140,Productos!A:A,0)),""))</f>
        <v/>
      </c>
      <c r="M140" t="str">
        <f>IF(G140="","",G140*L140)</f>
        <v/>
      </c>
      <c r="N140" t="str">
        <f>IF(K140="","",K140-M140)</f>
        <v/>
      </c>
      <c r="O140" t="str">
        <v>EFECTIVO</v>
      </c>
      <c r="P140" t="str">
        <v>CAJA</v>
      </c>
      <c r="Q140" t="str">
        <v>PAGADO</v>
      </c>
      <c r="S140" t="str">
        <f>IF(E140="","",IFERROR(INDEX(Productos!I:I,MATCH(E140,Productos!A:A,0)),""))</f>
        <v/>
      </c>
    </row>
    <row r="141">
      <c r="B141" t="str">
        <f>IF(A141="","", "V"&amp;TEXT(A141,"yymmdd")&amp;"-"&amp;TEXT(ROW()-1,"0000"))</f>
        <v/>
      </c>
      <c r="C141" t="str">
        <f>IF(D141="","",IFERROR(INDEX(Clientes!A:A,MATCH(D141,Clientes!B:B,0)),""))</f>
        <v/>
      </c>
      <c r="F141" t="str">
        <f>IF(E141="","",IFERROR(INDEX(Productos!F:F,MATCH(E141,Productos!A:A,0)),""))</f>
        <v/>
      </c>
      <c r="I141" t="str">
        <f>IF(E141="","",IFERROR(INDEX(Productos!G:G,MATCH(E141,Productos!A:A,0)),""))</f>
        <v/>
      </c>
      <c r="J141" t="str">
        <f>IF(H141="",I141,H141)</f>
        <v/>
      </c>
      <c r="K141" t="str">
        <f>IF(G141="","",G141*J141)</f>
        <v/>
      </c>
      <c r="L141" t="str">
        <f>IF(E141="","",IFERROR(INDEX(Productos!E:E,MATCH(E141,Productos!A:A,0)),""))</f>
        <v/>
      </c>
      <c r="M141" t="str">
        <f>IF(G141="","",G141*L141)</f>
        <v/>
      </c>
      <c r="N141" t="str">
        <f>IF(K141="","",K141-M141)</f>
        <v/>
      </c>
      <c r="O141" t="str">
        <v>EFECTIVO</v>
      </c>
      <c r="P141" t="str">
        <v>CAJA</v>
      </c>
      <c r="Q141" t="str">
        <v>PAGADO</v>
      </c>
      <c r="S141" t="str">
        <f>IF(E141="","",IFERROR(INDEX(Productos!I:I,MATCH(E141,Productos!A:A,0)),""))</f>
        <v/>
      </c>
    </row>
    <row r="142">
      <c r="B142" t="str">
        <f>IF(A142="","", "V"&amp;TEXT(A142,"yymmdd")&amp;"-"&amp;TEXT(ROW()-1,"0000"))</f>
        <v/>
      </c>
      <c r="C142" t="str">
        <f>IF(D142="","",IFERROR(INDEX(Clientes!A:A,MATCH(D142,Clientes!B:B,0)),""))</f>
        <v/>
      </c>
      <c r="F142" t="str">
        <f>IF(E142="","",IFERROR(INDEX(Productos!F:F,MATCH(E142,Productos!A:A,0)),""))</f>
        <v/>
      </c>
      <c r="I142" t="str">
        <f>IF(E142="","",IFERROR(INDEX(Productos!G:G,MATCH(E142,Productos!A:A,0)),""))</f>
        <v/>
      </c>
      <c r="J142" t="str">
        <f>IF(H142="",I142,H142)</f>
        <v/>
      </c>
      <c r="K142" t="str">
        <f>IF(G142="","",G142*J142)</f>
        <v/>
      </c>
      <c r="L142" t="str">
        <f>IF(E142="","",IFERROR(INDEX(Productos!E:E,MATCH(E142,Productos!A:A,0)),""))</f>
        <v/>
      </c>
      <c r="M142" t="str">
        <f>IF(G142="","",G142*L142)</f>
        <v/>
      </c>
      <c r="N142" t="str">
        <f>IF(K142="","",K142-M142)</f>
        <v/>
      </c>
      <c r="O142" t="str">
        <v>EFECTIVO</v>
      </c>
      <c r="P142" t="str">
        <v>CAJA</v>
      </c>
      <c r="Q142" t="str">
        <v>PAGADO</v>
      </c>
      <c r="S142" t="str">
        <f>IF(E142="","",IFERROR(INDEX(Productos!I:I,MATCH(E142,Productos!A:A,0)),""))</f>
        <v/>
      </c>
    </row>
    <row r="143">
      <c r="B143" t="str">
        <f>IF(A143="","", "V"&amp;TEXT(A143,"yymmdd")&amp;"-"&amp;TEXT(ROW()-1,"0000"))</f>
        <v/>
      </c>
      <c r="C143" t="str">
        <f>IF(D143="","",IFERROR(INDEX(Clientes!A:A,MATCH(D143,Clientes!B:B,0)),""))</f>
        <v/>
      </c>
      <c r="F143" t="str">
        <f>IF(E143="","",IFERROR(INDEX(Productos!F:F,MATCH(E143,Productos!A:A,0)),""))</f>
        <v/>
      </c>
      <c r="I143" t="str">
        <f>IF(E143="","",IFERROR(INDEX(Productos!G:G,MATCH(E143,Productos!A:A,0)),""))</f>
        <v/>
      </c>
      <c r="J143" t="str">
        <f>IF(H143="",I143,H143)</f>
        <v/>
      </c>
      <c r="K143" t="str">
        <f>IF(G143="","",G143*J143)</f>
        <v/>
      </c>
      <c r="L143" t="str">
        <f>IF(E143="","",IFERROR(INDEX(Productos!E:E,MATCH(E143,Productos!A:A,0)),""))</f>
        <v/>
      </c>
      <c r="M143" t="str">
        <f>IF(G143="","",G143*L143)</f>
        <v/>
      </c>
      <c r="N143" t="str">
        <f>IF(K143="","",K143-M143)</f>
        <v/>
      </c>
      <c r="O143" t="str">
        <v>EFECTIVO</v>
      </c>
      <c r="P143" t="str">
        <v>CAJA</v>
      </c>
      <c r="Q143" t="str">
        <v>PAGADO</v>
      </c>
      <c r="S143" t="str">
        <f>IF(E143="","",IFERROR(INDEX(Productos!I:I,MATCH(E143,Productos!A:A,0)),""))</f>
        <v/>
      </c>
    </row>
    <row r="144">
      <c r="B144" t="str">
        <f>IF(A144="","", "V"&amp;TEXT(A144,"yymmdd")&amp;"-"&amp;TEXT(ROW()-1,"0000"))</f>
        <v/>
      </c>
      <c r="C144" t="str">
        <f>IF(D144="","",IFERROR(INDEX(Clientes!A:A,MATCH(D144,Clientes!B:B,0)),""))</f>
        <v/>
      </c>
      <c r="F144" t="str">
        <f>IF(E144="","",IFERROR(INDEX(Productos!F:F,MATCH(E144,Productos!A:A,0)),""))</f>
        <v/>
      </c>
      <c r="I144" t="str">
        <f>IF(E144="","",IFERROR(INDEX(Productos!G:G,MATCH(E144,Productos!A:A,0)),""))</f>
        <v/>
      </c>
      <c r="J144" t="str">
        <f>IF(H144="",I144,H144)</f>
        <v/>
      </c>
      <c r="K144" t="str">
        <f>IF(G144="","",G144*J144)</f>
        <v/>
      </c>
      <c r="L144" t="str">
        <f>IF(E144="","",IFERROR(INDEX(Productos!E:E,MATCH(E144,Productos!A:A,0)),""))</f>
        <v/>
      </c>
      <c r="M144" t="str">
        <f>IF(G144="","",G144*L144)</f>
        <v/>
      </c>
      <c r="N144" t="str">
        <f>IF(K144="","",K144-M144)</f>
        <v/>
      </c>
      <c r="O144" t="str">
        <v>EFECTIVO</v>
      </c>
      <c r="P144" t="str">
        <v>CAJA</v>
      </c>
      <c r="Q144" t="str">
        <v>PAGADO</v>
      </c>
      <c r="S144" t="str">
        <f>IF(E144="","",IFERROR(INDEX(Productos!I:I,MATCH(E144,Productos!A:A,0)),""))</f>
        <v/>
      </c>
    </row>
    <row r="145">
      <c r="B145" t="str">
        <f>IF(A145="","", "V"&amp;TEXT(A145,"yymmdd")&amp;"-"&amp;TEXT(ROW()-1,"0000"))</f>
        <v/>
      </c>
      <c r="C145" t="str">
        <f>IF(D145="","",IFERROR(INDEX(Clientes!A:A,MATCH(D145,Clientes!B:B,0)),""))</f>
        <v/>
      </c>
      <c r="F145" t="str">
        <f>IF(E145="","",IFERROR(INDEX(Productos!F:F,MATCH(E145,Productos!A:A,0)),""))</f>
        <v/>
      </c>
      <c r="I145" t="str">
        <f>IF(E145="","",IFERROR(INDEX(Productos!G:G,MATCH(E145,Productos!A:A,0)),""))</f>
        <v/>
      </c>
      <c r="J145" t="str">
        <f>IF(H145="",I145,H145)</f>
        <v/>
      </c>
      <c r="K145" t="str">
        <f>IF(G145="","",G145*J145)</f>
        <v/>
      </c>
      <c r="L145" t="str">
        <f>IF(E145="","",IFERROR(INDEX(Productos!E:E,MATCH(E145,Productos!A:A,0)),""))</f>
        <v/>
      </c>
      <c r="M145" t="str">
        <f>IF(G145="","",G145*L145)</f>
        <v/>
      </c>
      <c r="N145" t="str">
        <f>IF(K145="","",K145-M145)</f>
        <v/>
      </c>
      <c r="O145" t="str">
        <v>EFECTIVO</v>
      </c>
      <c r="P145" t="str">
        <v>CAJA</v>
      </c>
      <c r="Q145" t="str">
        <v>PAGADO</v>
      </c>
      <c r="S145" t="str">
        <f>IF(E145="","",IFERROR(INDEX(Productos!I:I,MATCH(E145,Productos!A:A,0)),""))</f>
        <v/>
      </c>
    </row>
    <row r="146">
      <c r="B146" t="str">
        <f>IF(A146="","", "V"&amp;TEXT(A146,"yymmdd")&amp;"-"&amp;TEXT(ROW()-1,"0000"))</f>
        <v/>
      </c>
      <c r="C146" t="str">
        <f>IF(D146="","",IFERROR(INDEX(Clientes!A:A,MATCH(D146,Clientes!B:B,0)),""))</f>
        <v/>
      </c>
      <c r="F146" t="str">
        <f>IF(E146="","",IFERROR(INDEX(Productos!F:F,MATCH(E146,Productos!A:A,0)),""))</f>
        <v/>
      </c>
      <c r="I146" t="str">
        <f>IF(E146="","",IFERROR(INDEX(Productos!G:G,MATCH(E146,Productos!A:A,0)),""))</f>
        <v/>
      </c>
      <c r="J146" t="str">
        <f>IF(H146="",I146,H146)</f>
        <v/>
      </c>
      <c r="K146" t="str">
        <f>IF(G146="","",G146*J146)</f>
        <v/>
      </c>
      <c r="L146" t="str">
        <f>IF(E146="","",IFERROR(INDEX(Productos!E:E,MATCH(E146,Productos!A:A,0)),""))</f>
        <v/>
      </c>
      <c r="M146" t="str">
        <f>IF(G146="","",G146*L146)</f>
        <v/>
      </c>
      <c r="N146" t="str">
        <f>IF(K146="","",K146-M146)</f>
        <v/>
      </c>
      <c r="O146" t="str">
        <v>EFECTIVO</v>
      </c>
      <c r="P146" t="str">
        <v>CAJA</v>
      </c>
      <c r="Q146" t="str">
        <v>PAGADO</v>
      </c>
      <c r="S146" t="str">
        <f>IF(E146="","",IFERROR(INDEX(Productos!I:I,MATCH(E146,Productos!A:A,0)),""))</f>
        <v/>
      </c>
    </row>
    <row r="147">
      <c r="B147" t="str">
        <f>IF(A147="","", "V"&amp;TEXT(A147,"yymmdd")&amp;"-"&amp;TEXT(ROW()-1,"0000"))</f>
        <v/>
      </c>
      <c r="C147" t="str">
        <f>IF(D147="","",IFERROR(INDEX(Clientes!A:A,MATCH(D147,Clientes!B:B,0)),""))</f>
        <v/>
      </c>
      <c r="F147" t="str">
        <f>IF(E147="","",IFERROR(INDEX(Productos!F:F,MATCH(E147,Productos!A:A,0)),""))</f>
        <v/>
      </c>
      <c r="I147" t="str">
        <f>IF(E147="","",IFERROR(INDEX(Productos!G:G,MATCH(E147,Productos!A:A,0)),""))</f>
        <v/>
      </c>
      <c r="J147" t="str">
        <f>IF(H147="",I147,H147)</f>
        <v/>
      </c>
      <c r="K147" t="str">
        <f>IF(G147="","",G147*J147)</f>
        <v/>
      </c>
      <c r="L147" t="str">
        <f>IF(E147="","",IFERROR(INDEX(Productos!E:E,MATCH(E147,Productos!A:A,0)),""))</f>
        <v/>
      </c>
      <c r="M147" t="str">
        <f>IF(G147="","",G147*L147)</f>
        <v/>
      </c>
      <c r="N147" t="str">
        <f>IF(K147="","",K147-M147)</f>
        <v/>
      </c>
      <c r="O147" t="str">
        <v>EFECTIVO</v>
      </c>
      <c r="P147" t="str">
        <v>CAJA</v>
      </c>
      <c r="Q147" t="str">
        <v>PAGADO</v>
      </c>
      <c r="S147" t="str">
        <f>IF(E147="","",IFERROR(INDEX(Productos!I:I,MATCH(E147,Productos!A:A,0)),""))</f>
        <v/>
      </c>
    </row>
    <row r="148">
      <c r="B148" t="str">
        <f>IF(A148="","", "V"&amp;TEXT(A148,"yymmdd")&amp;"-"&amp;TEXT(ROW()-1,"0000"))</f>
        <v/>
      </c>
      <c r="C148" t="str">
        <f>IF(D148="","",IFERROR(INDEX(Clientes!A:A,MATCH(D148,Clientes!B:B,0)),""))</f>
        <v/>
      </c>
      <c r="F148" t="str">
        <f>IF(E148="","",IFERROR(INDEX(Productos!F:F,MATCH(E148,Productos!A:A,0)),""))</f>
        <v/>
      </c>
      <c r="I148" t="str">
        <f>IF(E148="","",IFERROR(INDEX(Productos!G:G,MATCH(E148,Productos!A:A,0)),""))</f>
        <v/>
      </c>
      <c r="J148" t="str">
        <f>IF(H148="",I148,H148)</f>
        <v/>
      </c>
      <c r="K148" t="str">
        <f>IF(G148="","",G148*J148)</f>
        <v/>
      </c>
      <c r="L148" t="str">
        <f>IF(E148="","",IFERROR(INDEX(Productos!E:E,MATCH(E148,Productos!A:A,0)),""))</f>
        <v/>
      </c>
      <c r="M148" t="str">
        <f>IF(G148="","",G148*L148)</f>
        <v/>
      </c>
      <c r="N148" t="str">
        <f>IF(K148="","",K148-M148)</f>
        <v/>
      </c>
      <c r="O148" t="str">
        <v>EFECTIVO</v>
      </c>
      <c r="P148" t="str">
        <v>CAJA</v>
      </c>
      <c r="Q148" t="str">
        <v>PAGADO</v>
      </c>
      <c r="S148" t="str">
        <f>IF(E148="","",IFERROR(INDEX(Productos!I:I,MATCH(E148,Productos!A:A,0)),""))</f>
        <v/>
      </c>
    </row>
    <row r="149">
      <c r="B149" t="str">
        <f>IF(A149="","", "V"&amp;TEXT(A149,"yymmdd")&amp;"-"&amp;TEXT(ROW()-1,"0000"))</f>
        <v/>
      </c>
      <c r="C149" t="str">
        <f>IF(D149="","",IFERROR(INDEX(Clientes!A:A,MATCH(D149,Clientes!B:B,0)),""))</f>
        <v/>
      </c>
      <c r="F149" t="str">
        <f>IF(E149="","",IFERROR(INDEX(Productos!F:F,MATCH(E149,Productos!A:A,0)),""))</f>
        <v/>
      </c>
      <c r="I149" t="str">
        <f>IF(E149="","",IFERROR(INDEX(Productos!G:G,MATCH(E149,Productos!A:A,0)),""))</f>
        <v/>
      </c>
      <c r="J149" t="str">
        <f>IF(H149="",I149,H149)</f>
        <v/>
      </c>
      <c r="K149" t="str">
        <f>IF(G149="","",G149*J149)</f>
        <v/>
      </c>
      <c r="L149" t="str">
        <f>IF(E149="","",IFERROR(INDEX(Productos!E:E,MATCH(E149,Productos!A:A,0)),""))</f>
        <v/>
      </c>
      <c r="M149" t="str">
        <f>IF(G149="","",G149*L149)</f>
        <v/>
      </c>
      <c r="N149" t="str">
        <f>IF(K149="","",K149-M149)</f>
        <v/>
      </c>
      <c r="O149" t="str">
        <v>EFECTIVO</v>
      </c>
      <c r="P149" t="str">
        <v>CAJA</v>
      </c>
      <c r="Q149" t="str">
        <v>PAGADO</v>
      </c>
      <c r="S149" t="str">
        <f>IF(E149="","",IFERROR(INDEX(Productos!I:I,MATCH(E149,Productos!A:A,0)),""))</f>
        <v/>
      </c>
    </row>
    <row r="150">
      <c r="B150" t="str">
        <f>IF(A150="","", "V"&amp;TEXT(A150,"yymmdd")&amp;"-"&amp;TEXT(ROW()-1,"0000"))</f>
        <v/>
      </c>
      <c r="C150" t="str">
        <f>IF(D150="","",IFERROR(INDEX(Clientes!A:A,MATCH(D150,Clientes!B:B,0)),""))</f>
        <v/>
      </c>
      <c r="F150" t="str">
        <f>IF(E150="","",IFERROR(INDEX(Productos!F:F,MATCH(E150,Productos!A:A,0)),""))</f>
        <v/>
      </c>
      <c r="I150" t="str">
        <f>IF(E150="","",IFERROR(INDEX(Productos!G:G,MATCH(E150,Productos!A:A,0)),""))</f>
        <v/>
      </c>
      <c r="J150" t="str">
        <f>IF(H150="",I150,H150)</f>
        <v/>
      </c>
      <c r="K150" t="str">
        <f>IF(G150="","",G150*J150)</f>
        <v/>
      </c>
      <c r="L150" t="str">
        <f>IF(E150="","",IFERROR(INDEX(Productos!E:E,MATCH(E150,Productos!A:A,0)),""))</f>
        <v/>
      </c>
      <c r="M150" t="str">
        <f>IF(G150="","",G150*L150)</f>
        <v/>
      </c>
      <c r="N150" t="str">
        <f>IF(K150="","",K150-M150)</f>
        <v/>
      </c>
      <c r="O150" t="str">
        <v>EFECTIVO</v>
      </c>
      <c r="P150" t="str">
        <v>CAJA</v>
      </c>
      <c r="Q150" t="str">
        <v>PAGADO</v>
      </c>
      <c r="S150" t="str">
        <f>IF(E150="","",IFERROR(INDEX(Productos!I:I,MATCH(E150,Productos!A:A,0)),""))</f>
        <v/>
      </c>
    </row>
    <row r="151">
      <c r="B151" t="str">
        <f>IF(A151="","", "V"&amp;TEXT(A151,"yymmdd")&amp;"-"&amp;TEXT(ROW()-1,"0000"))</f>
        <v/>
      </c>
      <c r="C151" t="str">
        <f>IF(D151="","",IFERROR(INDEX(Clientes!A:A,MATCH(D151,Clientes!B:B,0)),""))</f>
        <v/>
      </c>
      <c r="F151" t="str">
        <f>IF(E151="","",IFERROR(INDEX(Productos!F:F,MATCH(E151,Productos!A:A,0)),""))</f>
        <v/>
      </c>
      <c r="I151" t="str">
        <f>IF(E151="","",IFERROR(INDEX(Productos!G:G,MATCH(E151,Productos!A:A,0)),""))</f>
        <v/>
      </c>
      <c r="J151" t="str">
        <f>IF(H151="",I151,H151)</f>
        <v/>
      </c>
      <c r="K151" t="str">
        <f>IF(G151="","",G151*J151)</f>
        <v/>
      </c>
      <c r="L151" t="str">
        <f>IF(E151="","",IFERROR(INDEX(Productos!E:E,MATCH(E151,Productos!A:A,0)),""))</f>
        <v/>
      </c>
      <c r="M151" t="str">
        <f>IF(G151="","",G151*L151)</f>
        <v/>
      </c>
      <c r="N151" t="str">
        <f>IF(K151="","",K151-M151)</f>
        <v/>
      </c>
      <c r="O151" t="str">
        <v>EFECTIVO</v>
      </c>
      <c r="P151" t="str">
        <v>CAJA</v>
      </c>
      <c r="Q151" t="str">
        <v>PAGADO</v>
      </c>
      <c r="S151" t="str">
        <f>IF(E151="","",IFERROR(INDEX(Productos!I:I,MATCH(E151,Productos!A:A,0)),""))</f>
        <v/>
      </c>
    </row>
    <row r="152">
      <c r="B152" t="str">
        <f>IF(A152="","", "V"&amp;TEXT(A152,"yymmdd")&amp;"-"&amp;TEXT(ROW()-1,"0000"))</f>
        <v/>
      </c>
      <c r="C152" t="str">
        <f>IF(D152="","",IFERROR(INDEX(Clientes!A:A,MATCH(D152,Clientes!B:B,0)),""))</f>
        <v/>
      </c>
      <c r="F152" t="str">
        <f>IF(E152="","",IFERROR(INDEX(Productos!F:F,MATCH(E152,Productos!A:A,0)),""))</f>
        <v/>
      </c>
      <c r="I152" t="str">
        <f>IF(E152="","",IFERROR(INDEX(Productos!G:G,MATCH(E152,Productos!A:A,0)),""))</f>
        <v/>
      </c>
      <c r="J152" t="str">
        <f>IF(H152="",I152,H152)</f>
        <v/>
      </c>
      <c r="K152" t="str">
        <f>IF(G152="","",G152*J152)</f>
        <v/>
      </c>
      <c r="L152" t="str">
        <f>IF(E152="","",IFERROR(INDEX(Productos!E:E,MATCH(E152,Productos!A:A,0)),""))</f>
        <v/>
      </c>
      <c r="M152" t="str">
        <f>IF(G152="","",G152*L152)</f>
        <v/>
      </c>
      <c r="N152" t="str">
        <f>IF(K152="","",K152-M152)</f>
        <v/>
      </c>
      <c r="O152" t="str">
        <v>EFECTIVO</v>
      </c>
      <c r="P152" t="str">
        <v>CAJA</v>
      </c>
      <c r="Q152" t="str">
        <v>PAGADO</v>
      </c>
      <c r="S152" t="str">
        <f>IF(E152="","",IFERROR(INDEX(Productos!I:I,MATCH(E152,Productos!A:A,0)),""))</f>
        <v/>
      </c>
    </row>
    <row r="153">
      <c r="B153" t="str">
        <f>IF(A153="","", "V"&amp;TEXT(A153,"yymmdd")&amp;"-"&amp;TEXT(ROW()-1,"0000"))</f>
        <v/>
      </c>
      <c r="C153" t="str">
        <f>IF(D153="","",IFERROR(INDEX(Clientes!A:A,MATCH(D153,Clientes!B:B,0)),""))</f>
        <v/>
      </c>
      <c r="F153" t="str">
        <f>IF(E153="","",IFERROR(INDEX(Productos!F:F,MATCH(E153,Productos!A:A,0)),""))</f>
        <v/>
      </c>
      <c r="I153" t="str">
        <f>IF(E153="","",IFERROR(INDEX(Productos!G:G,MATCH(E153,Productos!A:A,0)),""))</f>
        <v/>
      </c>
      <c r="J153" t="str">
        <f>IF(H153="",I153,H153)</f>
        <v/>
      </c>
      <c r="K153" t="str">
        <f>IF(G153="","",G153*J153)</f>
        <v/>
      </c>
      <c r="L153" t="str">
        <f>IF(E153="","",IFERROR(INDEX(Productos!E:E,MATCH(E153,Productos!A:A,0)),""))</f>
        <v/>
      </c>
      <c r="M153" t="str">
        <f>IF(G153="","",G153*L153)</f>
        <v/>
      </c>
      <c r="N153" t="str">
        <f>IF(K153="","",K153-M153)</f>
        <v/>
      </c>
      <c r="O153" t="str">
        <v>EFECTIVO</v>
      </c>
      <c r="P153" t="str">
        <v>CAJA</v>
      </c>
      <c r="Q153" t="str">
        <v>PAGADO</v>
      </c>
      <c r="S153" t="str">
        <f>IF(E153="","",IFERROR(INDEX(Productos!I:I,MATCH(E153,Productos!A:A,0)),""))</f>
        <v/>
      </c>
    </row>
    <row r="154">
      <c r="B154" t="str">
        <f>IF(A154="","", "V"&amp;TEXT(A154,"yymmdd")&amp;"-"&amp;TEXT(ROW()-1,"0000"))</f>
        <v/>
      </c>
      <c r="C154" t="str">
        <f>IF(D154="","",IFERROR(INDEX(Clientes!A:A,MATCH(D154,Clientes!B:B,0)),""))</f>
        <v/>
      </c>
      <c r="F154" t="str">
        <f>IF(E154="","",IFERROR(INDEX(Productos!F:F,MATCH(E154,Productos!A:A,0)),""))</f>
        <v/>
      </c>
      <c r="I154" t="str">
        <f>IF(E154="","",IFERROR(INDEX(Productos!G:G,MATCH(E154,Productos!A:A,0)),""))</f>
        <v/>
      </c>
      <c r="J154" t="str">
        <f>IF(H154="",I154,H154)</f>
        <v/>
      </c>
      <c r="K154" t="str">
        <f>IF(G154="","",G154*J154)</f>
        <v/>
      </c>
      <c r="L154" t="str">
        <f>IF(E154="","",IFERROR(INDEX(Productos!E:E,MATCH(E154,Productos!A:A,0)),""))</f>
        <v/>
      </c>
      <c r="M154" t="str">
        <f>IF(G154="","",G154*L154)</f>
        <v/>
      </c>
      <c r="N154" t="str">
        <f>IF(K154="","",K154-M154)</f>
        <v/>
      </c>
      <c r="O154" t="str">
        <v>EFECTIVO</v>
      </c>
      <c r="P154" t="str">
        <v>CAJA</v>
      </c>
      <c r="Q154" t="str">
        <v>PAGADO</v>
      </c>
      <c r="S154" t="str">
        <f>IF(E154="","",IFERROR(INDEX(Productos!I:I,MATCH(E154,Productos!A:A,0)),""))</f>
        <v/>
      </c>
    </row>
    <row r="155">
      <c r="B155" t="str">
        <f>IF(A155="","", "V"&amp;TEXT(A155,"yymmdd")&amp;"-"&amp;TEXT(ROW()-1,"0000"))</f>
        <v/>
      </c>
      <c r="C155" t="str">
        <f>IF(D155="","",IFERROR(INDEX(Clientes!A:A,MATCH(D155,Clientes!B:B,0)),""))</f>
        <v/>
      </c>
      <c r="F155" t="str">
        <f>IF(E155="","",IFERROR(INDEX(Productos!F:F,MATCH(E155,Productos!A:A,0)),""))</f>
        <v/>
      </c>
      <c r="I155" t="str">
        <f>IF(E155="","",IFERROR(INDEX(Productos!G:G,MATCH(E155,Productos!A:A,0)),""))</f>
        <v/>
      </c>
      <c r="J155" t="str">
        <f>IF(H155="",I155,H155)</f>
        <v/>
      </c>
      <c r="K155" t="str">
        <f>IF(G155="","",G155*J155)</f>
        <v/>
      </c>
      <c r="L155" t="str">
        <f>IF(E155="","",IFERROR(INDEX(Productos!E:E,MATCH(E155,Productos!A:A,0)),""))</f>
        <v/>
      </c>
      <c r="M155" t="str">
        <f>IF(G155="","",G155*L155)</f>
        <v/>
      </c>
      <c r="N155" t="str">
        <f>IF(K155="","",K155-M155)</f>
        <v/>
      </c>
      <c r="O155" t="str">
        <v>EFECTIVO</v>
      </c>
      <c r="P155" t="str">
        <v>CAJA</v>
      </c>
      <c r="Q155" t="str">
        <v>PAGADO</v>
      </c>
      <c r="S155" t="str">
        <f>IF(E155="","",IFERROR(INDEX(Productos!I:I,MATCH(E155,Productos!A:A,0)),""))</f>
        <v/>
      </c>
    </row>
    <row r="156">
      <c r="B156" t="str">
        <f>IF(A156="","", "V"&amp;TEXT(A156,"yymmdd")&amp;"-"&amp;TEXT(ROW()-1,"0000"))</f>
        <v/>
      </c>
      <c r="C156" t="str">
        <f>IF(D156="","",IFERROR(INDEX(Clientes!A:A,MATCH(D156,Clientes!B:B,0)),""))</f>
        <v/>
      </c>
      <c r="F156" t="str">
        <f>IF(E156="","",IFERROR(INDEX(Productos!F:F,MATCH(E156,Productos!A:A,0)),""))</f>
        <v/>
      </c>
      <c r="I156" t="str">
        <f>IF(E156="","",IFERROR(INDEX(Productos!G:G,MATCH(E156,Productos!A:A,0)),""))</f>
        <v/>
      </c>
      <c r="J156" t="str">
        <f>IF(H156="",I156,H156)</f>
        <v/>
      </c>
      <c r="K156" t="str">
        <f>IF(G156="","",G156*J156)</f>
        <v/>
      </c>
      <c r="L156" t="str">
        <f>IF(E156="","",IFERROR(INDEX(Productos!E:E,MATCH(E156,Productos!A:A,0)),""))</f>
        <v/>
      </c>
      <c r="M156" t="str">
        <f>IF(G156="","",G156*L156)</f>
        <v/>
      </c>
      <c r="N156" t="str">
        <f>IF(K156="","",K156-M156)</f>
        <v/>
      </c>
      <c r="O156" t="str">
        <v>EFECTIVO</v>
      </c>
      <c r="P156" t="str">
        <v>CAJA</v>
      </c>
      <c r="Q156" t="str">
        <v>PAGADO</v>
      </c>
      <c r="S156" t="str">
        <f>IF(E156="","",IFERROR(INDEX(Productos!I:I,MATCH(E156,Productos!A:A,0)),""))</f>
        <v/>
      </c>
    </row>
    <row r="157">
      <c r="B157" t="str">
        <f>IF(A157="","", "V"&amp;TEXT(A157,"yymmdd")&amp;"-"&amp;TEXT(ROW()-1,"0000"))</f>
        <v/>
      </c>
      <c r="C157" t="str">
        <f>IF(D157="","",IFERROR(INDEX(Clientes!A:A,MATCH(D157,Clientes!B:B,0)),""))</f>
        <v/>
      </c>
      <c r="F157" t="str">
        <f>IF(E157="","",IFERROR(INDEX(Productos!F:F,MATCH(E157,Productos!A:A,0)),""))</f>
        <v/>
      </c>
      <c r="I157" t="str">
        <f>IF(E157="","",IFERROR(INDEX(Productos!G:G,MATCH(E157,Productos!A:A,0)),""))</f>
        <v/>
      </c>
      <c r="J157" t="str">
        <f>IF(H157="",I157,H157)</f>
        <v/>
      </c>
      <c r="K157" t="str">
        <f>IF(G157="","",G157*J157)</f>
        <v/>
      </c>
      <c r="L157" t="str">
        <f>IF(E157="","",IFERROR(INDEX(Productos!E:E,MATCH(E157,Productos!A:A,0)),""))</f>
        <v/>
      </c>
      <c r="M157" t="str">
        <f>IF(G157="","",G157*L157)</f>
        <v/>
      </c>
      <c r="N157" t="str">
        <f>IF(K157="","",K157-M157)</f>
        <v/>
      </c>
      <c r="O157" t="str">
        <v>EFECTIVO</v>
      </c>
      <c r="P157" t="str">
        <v>CAJA</v>
      </c>
      <c r="Q157" t="str">
        <v>PAGADO</v>
      </c>
      <c r="S157" t="str">
        <f>IF(E157="","",IFERROR(INDEX(Productos!I:I,MATCH(E157,Productos!A:A,0)),""))</f>
        <v/>
      </c>
    </row>
    <row r="158">
      <c r="B158" t="str">
        <f>IF(A158="","", "V"&amp;TEXT(A158,"yymmdd")&amp;"-"&amp;TEXT(ROW()-1,"0000"))</f>
        <v/>
      </c>
      <c r="C158" t="str">
        <f>IF(D158="","",IFERROR(INDEX(Clientes!A:A,MATCH(D158,Clientes!B:B,0)),""))</f>
        <v/>
      </c>
      <c r="F158" t="str">
        <f>IF(E158="","",IFERROR(INDEX(Productos!F:F,MATCH(E158,Productos!A:A,0)),""))</f>
        <v/>
      </c>
      <c r="I158" t="str">
        <f>IF(E158="","",IFERROR(INDEX(Productos!G:G,MATCH(E158,Productos!A:A,0)),""))</f>
        <v/>
      </c>
      <c r="J158" t="str">
        <f>IF(H158="",I158,H158)</f>
        <v/>
      </c>
      <c r="K158" t="str">
        <f>IF(G158="","",G158*J158)</f>
        <v/>
      </c>
      <c r="L158" t="str">
        <f>IF(E158="","",IFERROR(INDEX(Productos!E:E,MATCH(E158,Productos!A:A,0)),""))</f>
        <v/>
      </c>
      <c r="M158" t="str">
        <f>IF(G158="","",G158*L158)</f>
        <v/>
      </c>
      <c r="N158" t="str">
        <f>IF(K158="","",K158-M158)</f>
        <v/>
      </c>
      <c r="O158" t="str">
        <v>EFECTIVO</v>
      </c>
      <c r="P158" t="str">
        <v>CAJA</v>
      </c>
      <c r="Q158" t="str">
        <v>PAGADO</v>
      </c>
      <c r="S158" t="str">
        <f>IF(E158="","",IFERROR(INDEX(Productos!I:I,MATCH(E158,Productos!A:A,0)),""))</f>
        <v/>
      </c>
    </row>
    <row r="159">
      <c r="B159" t="str">
        <f>IF(A159="","", "V"&amp;TEXT(A159,"yymmdd")&amp;"-"&amp;TEXT(ROW()-1,"0000"))</f>
        <v/>
      </c>
      <c r="C159" t="str">
        <f>IF(D159="","",IFERROR(INDEX(Clientes!A:A,MATCH(D159,Clientes!B:B,0)),""))</f>
        <v/>
      </c>
      <c r="F159" t="str">
        <f>IF(E159="","",IFERROR(INDEX(Productos!F:F,MATCH(E159,Productos!A:A,0)),""))</f>
        <v/>
      </c>
      <c r="I159" t="str">
        <f>IF(E159="","",IFERROR(INDEX(Productos!G:G,MATCH(E159,Productos!A:A,0)),""))</f>
        <v/>
      </c>
      <c r="J159" t="str">
        <f>IF(H159="",I159,H159)</f>
        <v/>
      </c>
      <c r="K159" t="str">
        <f>IF(G159="","",G159*J159)</f>
        <v/>
      </c>
      <c r="L159" t="str">
        <f>IF(E159="","",IFERROR(INDEX(Productos!E:E,MATCH(E159,Productos!A:A,0)),""))</f>
        <v/>
      </c>
      <c r="M159" t="str">
        <f>IF(G159="","",G159*L159)</f>
        <v/>
      </c>
      <c r="N159" t="str">
        <f>IF(K159="","",K159-M159)</f>
        <v/>
      </c>
      <c r="O159" t="str">
        <v>EFECTIVO</v>
      </c>
      <c r="P159" t="str">
        <v>CAJA</v>
      </c>
      <c r="Q159" t="str">
        <v>PAGADO</v>
      </c>
      <c r="S159" t="str">
        <f>IF(E159="","",IFERROR(INDEX(Productos!I:I,MATCH(E159,Productos!A:A,0)),""))</f>
        <v/>
      </c>
    </row>
    <row r="160">
      <c r="B160" t="str">
        <f>IF(A160="","", "V"&amp;TEXT(A160,"yymmdd")&amp;"-"&amp;TEXT(ROW()-1,"0000"))</f>
        <v/>
      </c>
      <c r="C160" t="str">
        <f>IF(D160="","",IFERROR(INDEX(Clientes!A:A,MATCH(D160,Clientes!B:B,0)),""))</f>
        <v/>
      </c>
      <c r="F160" t="str">
        <f>IF(E160="","",IFERROR(INDEX(Productos!F:F,MATCH(E160,Productos!A:A,0)),""))</f>
        <v/>
      </c>
      <c r="I160" t="str">
        <f>IF(E160="","",IFERROR(INDEX(Productos!G:G,MATCH(E160,Productos!A:A,0)),""))</f>
        <v/>
      </c>
      <c r="J160" t="str">
        <f>IF(H160="",I160,H160)</f>
        <v/>
      </c>
      <c r="K160" t="str">
        <f>IF(G160="","",G160*J160)</f>
        <v/>
      </c>
      <c r="L160" t="str">
        <f>IF(E160="","",IFERROR(INDEX(Productos!E:E,MATCH(E160,Productos!A:A,0)),""))</f>
        <v/>
      </c>
      <c r="M160" t="str">
        <f>IF(G160="","",G160*L160)</f>
        <v/>
      </c>
      <c r="N160" t="str">
        <f>IF(K160="","",K160-M160)</f>
        <v/>
      </c>
      <c r="O160" t="str">
        <v>EFECTIVO</v>
      </c>
      <c r="P160" t="str">
        <v>CAJA</v>
      </c>
      <c r="Q160" t="str">
        <v>PAGADO</v>
      </c>
      <c r="S160" t="str">
        <f>IF(E160="","",IFERROR(INDEX(Productos!I:I,MATCH(E160,Productos!A:A,0)),""))</f>
        <v/>
      </c>
    </row>
    <row r="161">
      <c r="B161" t="str">
        <f>IF(A161="","", "V"&amp;TEXT(A161,"yymmdd")&amp;"-"&amp;TEXT(ROW()-1,"0000"))</f>
        <v/>
      </c>
      <c r="C161" t="str">
        <f>IF(D161="","",IFERROR(INDEX(Clientes!A:A,MATCH(D161,Clientes!B:B,0)),""))</f>
        <v/>
      </c>
      <c r="F161" t="str">
        <f>IF(E161="","",IFERROR(INDEX(Productos!F:F,MATCH(E161,Productos!A:A,0)),""))</f>
        <v/>
      </c>
      <c r="I161" t="str">
        <f>IF(E161="","",IFERROR(INDEX(Productos!G:G,MATCH(E161,Productos!A:A,0)),""))</f>
        <v/>
      </c>
      <c r="J161" t="str">
        <f>IF(H161="",I161,H161)</f>
        <v/>
      </c>
      <c r="K161" t="str">
        <f>IF(G161="","",G161*J161)</f>
        <v/>
      </c>
      <c r="L161" t="str">
        <f>IF(E161="","",IFERROR(INDEX(Productos!E:E,MATCH(E161,Productos!A:A,0)),""))</f>
        <v/>
      </c>
      <c r="M161" t="str">
        <f>IF(G161="","",G161*L161)</f>
        <v/>
      </c>
      <c r="N161" t="str">
        <f>IF(K161="","",K161-M161)</f>
        <v/>
      </c>
      <c r="O161" t="str">
        <v>EFECTIVO</v>
      </c>
      <c r="P161" t="str">
        <v>CAJA</v>
      </c>
      <c r="Q161" t="str">
        <v>PAGADO</v>
      </c>
      <c r="S161" t="str">
        <f>IF(E161="","",IFERROR(INDEX(Productos!I:I,MATCH(E161,Productos!A:A,0)),""))</f>
        <v/>
      </c>
    </row>
    <row r="162">
      <c r="B162" t="str">
        <f>IF(A162="","", "V"&amp;TEXT(A162,"yymmdd")&amp;"-"&amp;TEXT(ROW()-1,"0000"))</f>
        <v/>
      </c>
      <c r="C162" t="str">
        <f>IF(D162="","",IFERROR(INDEX(Clientes!A:A,MATCH(D162,Clientes!B:B,0)),""))</f>
        <v/>
      </c>
      <c r="F162" t="str">
        <f>IF(E162="","",IFERROR(INDEX(Productos!F:F,MATCH(E162,Productos!A:A,0)),""))</f>
        <v/>
      </c>
      <c r="I162" t="str">
        <f>IF(E162="","",IFERROR(INDEX(Productos!G:G,MATCH(E162,Productos!A:A,0)),""))</f>
        <v/>
      </c>
      <c r="J162" t="str">
        <f>IF(H162="",I162,H162)</f>
        <v/>
      </c>
      <c r="K162" t="str">
        <f>IF(G162="","",G162*J162)</f>
        <v/>
      </c>
      <c r="L162" t="str">
        <f>IF(E162="","",IFERROR(INDEX(Productos!E:E,MATCH(E162,Productos!A:A,0)),""))</f>
        <v/>
      </c>
      <c r="M162" t="str">
        <f>IF(G162="","",G162*L162)</f>
        <v/>
      </c>
      <c r="N162" t="str">
        <f>IF(K162="","",K162-M162)</f>
        <v/>
      </c>
      <c r="O162" t="str">
        <v>EFECTIVO</v>
      </c>
      <c r="P162" t="str">
        <v>CAJA</v>
      </c>
      <c r="Q162" t="str">
        <v>PAGADO</v>
      </c>
      <c r="S162" t="str">
        <f>IF(E162="","",IFERROR(INDEX(Productos!I:I,MATCH(E162,Productos!A:A,0)),""))</f>
        <v/>
      </c>
    </row>
    <row r="163">
      <c r="B163" t="str">
        <f>IF(A163="","", "V"&amp;TEXT(A163,"yymmdd")&amp;"-"&amp;TEXT(ROW()-1,"0000"))</f>
        <v/>
      </c>
      <c r="C163" t="str">
        <f>IF(D163="","",IFERROR(INDEX(Clientes!A:A,MATCH(D163,Clientes!B:B,0)),""))</f>
        <v/>
      </c>
      <c r="F163" t="str">
        <f>IF(E163="","",IFERROR(INDEX(Productos!F:F,MATCH(E163,Productos!A:A,0)),""))</f>
        <v/>
      </c>
      <c r="I163" t="str">
        <f>IF(E163="","",IFERROR(INDEX(Productos!G:G,MATCH(E163,Productos!A:A,0)),""))</f>
        <v/>
      </c>
      <c r="J163" t="str">
        <f>IF(H163="",I163,H163)</f>
        <v/>
      </c>
      <c r="K163" t="str">
        <f>IF(G163="","",G163*J163)</f>
        <v/>
      </c>
      <c r="L163" t="str">
        <f>IF(E163="","",IFERROR(INDEX(Productos!E:E,MATCH(E163,Productos!A:A,0)),""))</f>
        <v/>
      </c>
      <c r="M163" t="str">
        <f>IF(G163="","",G163*L163)</f>
        <v/>
      </c>
      <c r="N163" t="str">
        <f>IF(K163="","",K163-M163)</f>
        <v/>
      </c>
      <c r="O163" t="str">
        <v>EFECTIVO</v>
      </c>
      <c r="P163" t="str">
        <v>CAJA</v>
      </c>
      <c r="Q163" t="str">
        <v>PAGADO</v>
      </c>
      <c r="S163" t="str">
        <f>IF(E163="","",IFERROR(INDEX(Productos!I:I,MATCH(E163,Productos!A:A,0)),""))</f>
        <v/>
      </c>
    </row>
    <row r="164">
      <c r="B164" t="str">
        <f>IF(A164="","", "V"&amp;TEXT(A164,"yymmdd")&amp;"-"&amp;TEXT(ROW()-1,"0000"))</f>
        <v/>
      </c>
      <c r="C164" t="str">
        <f>IF(D164="","",IFERROR(INDEX(Clientes!A:A,MATCH(D164,Clientes!B:B,0)),""))</f>
        <v/>
      </c>
      <c r="F164" t="str">
        <f>IF(E164="","",IFERROR(INDEX(Productos!F:F,MATCH(E164,Productos!A:A,0)),""))</f>
        <v/>
      </c>
      <c r="I164" t="str">
        <f>IF(E164="","",IFERROR(INDEX(Productos!G:G,MATCH(E164,Productos!A:A,0)),""))</f>
        <v/>
      </c>
      <c r="J164" t="str">
        <f>IF(H164="",I164,H164)</f>
        <v/>
      </c>
      <c r="K164" t="str">
        <f>IF(G164="","",G164*J164)</f>
        <v/>
      </c>
      <c r="L164" t="str">
        <f>IF(E164="","",IFERROR(INDEX(Productos!E:E,MATCH(E164,Productos!A:A,0)),""))</f>
        <v/>
      </c>
      <c r="M164" t="str">
        <f>IF(G164="","",G164*L164)</f>
        <v/>
      </c>
      <c r="N164" t="str">
        <f>IF(K164="","",K164-M164)</f>
        <v/>
      </c>
      <c r="O164" t="str">
        <v>EFECTIVO</v>
      </c>
      <c r="P164" t="str">
        <v>CAJA</v>
      </c>
      <c r="Q164" t="str">
        <v>PAGADO</v>
      </c>
      <c r="S164" t="str">
        <f>IF(E164="","",IFERROR(INDEX(Productos!I:I,MATCH(E164,Productos!A:A,0)),""))</f>
        <v/>
      </c>
    </row>
    <row r="165">
      <c r="B165" t="str">
        <f>IF(A165="","", "V"&amp;TEXT(A165,"yymmdd")&amp;"-"&amp;TEXT(ROW()-1,"0000"))</f>
        <v/>
      </c>
      <c r="C165" t="str">
        <f>IF(D165="","",IFERROR(INDEX(Clientes!A:A,MATCH(D165,Clientes!B:B,0)),""))</f>
        <v/>
      </c>
      <c r="F165" t="str">
        <f>IF(E165="","",IFERROR(INDEX(Productos!F:F,MATCH(E165,Productos!A:A,0)),""))</f>
        <v/>
      </c>
      <c r="I165" t="str">
        <f>IF(E165="","",IFERROR(INDEX(Productos!G:G,MATCH(E165,Productos!A:A,0)),""))</f>
        <v/>
      </c>
      <c r="J165" t="str">
        <f>IF(H165="",I165,H165)</f>
        <v/>
      </c>
      <c r="K165" t="str">
        <f>IF(G165="","",G165*J165)</f>
        <v/>
      </c>
      <c r="L165" t="str">
        <f>IF(E165="","",IFERROR(INDEX(Productos!E:E,MATCH(E165,Productos!A:A,0)),""))</f>
        <v/>
      </c>
      <c r="M165" t="str">
        <f>IF(G165="","",G165*L165)</f>
        <v/>
      </c>
      <c r="N165" t="str">
        <f>IF(K165="","",K165-M165)</f>
        <v/>
      </c>
      <c r="O165" t="str">
        <v>EFECTIVO</v>
      </c>
      <c r="P165" t="str">
        <v>CAJA</v>
      </c>
      <c r="Q165" t="str">
        <v>PAGADO</v>
      </c>
      <c r="S165" t="str">
        <f>IF(E165="","",IFERROR(INDEX(Productos!I:I,MATCH(E165,Productos!A:A,0)),""))</f>
        <v/>
      </c>
    </row>
    <row r="166">
      <c r="B166" t="str">
        <f>IF(A166="","", "V"&amp;TEXT(A166,"yymmdd")&amp;"-"&amp;TEXT(ROW()-1,"0000"))</f>
        <v/>
      </c>
      <c r="C166" t="str">
        <f>IF(D166="","",IFERROR(INDEX(Clientes!A:A,MATCH(D166,Clientes!B:B,0)),""))</f>
        <v/>
      </c>
      <c r="F166" t="str">
        <f>IF(E166="","",IFERROR(INDEX(Productos!F:F,MATCH(E166,Productos!A:A,0)),""))</f>
        <v/>
      </c>
      <c r="I166" t="str">
        <f>IF(E166="","",IFERROR(INDEX(Productos!G:G,MATCH(E166,Productos!A:A,0)),""))</f>
        <v/>
      </c>
      <c r="J166" t="str">
        <f>IF(H166="",I166,H166)</f>
        <v/>
      </c>
      <c r="K166" t="str">
        <f>IF(G166="","",G166*J166)</f>
        <v/>
      </c>
      <c r="L166" t="str">
        <f>IF(E166="","",IFERROR(INDEX(Productos!E:E,MATCH(E166,Productos!A:A,0)),""))</f>
        <v/>
      </c>
      <c r="M166" t="str">
        <f>IF(G166="","",G166*L166)</f>
        <v/>
      </c>
      <c r="N166" t="str">
        <f>IF(K166="","",K166-M166)</f>
        <v/>
      </c>
      <c r="O166" t="str">
        <v>EFECTIVO</v>
      </c>
      <c r="P166" t="str">
        <v>CAJA</v>
      </c>
      <c r="Q166" t="str">
        <v>PAGADO</v>
      </c>
      <c r="S166" t="str">
        <f>IF(E166="","",IFERROR(INDEX(Productos!I:I,MATCH(E166,Productos!A:A,0)),""))</f>
        <v/>
      </c>
    </row>
    <row r="167">
      <c r="B167" t="str">
        <f>IF(A167="","", "V"&amp;TEXT(A167,"yymmdd")&amp;"-"&amp;TEXT(ROW()-1,"0000"))</f>
        <v/>
      </c>
      <c r="C167" t="str">
        <f>IF(D167="","",IFERROR(INDEX(Clientes!A:A,MATCH(D167,Clientes!B:B,0)),""))</f>
        <v/>
      </c>
      <c r="F167" t="str">
        <f>IF(E167="","",IFERROR(INDEX(Productos!F:F,MATCH(E167,Productos!A:A,0)),""))</f>
        <v/>
      </c>
      <c r="I167" t="str">
        <f>IF(E167="","",IFERROR(INDEX(Productos!G:G,MATCH(E167,Productos!A:A,0)),""))</f>
        <v/>
      </c>
      <c r="J167" t="str">
        <f>IF(H167="",I167,H167)</f>
        <v/>
      </c>
      <c r="K167" t="str">
        <f>IF(G167="","",G167*J167)</f>
        <v/>
      </c>
      <c r="L167" t="str">
        <f>IF(E167="","",IFERROR(INDEX(Productos!E:E,MATCH(E167,Productos!A:A,0)),""))</f>
        <v/>
      </c>
      <c r="M167" t="str">
        <f>IF(G167="","",G167*L167)</f>
        <v/>
      </c>
      <c r="N167" t="str">
        <f>IF(K167="","",K167-M167)</f>
        <v/>
      </c>
      <c r="O167" t="str">
        <v>EFECTIVO</v>
      </c>
      <c r="P167" t="str">
        <v>CAJA</v>
      </c>
      <c r="Q167" t="str">
        <v>PAGADO</v>
      </c>
      <c r="S167" t="str">
        <f>IF(E167="","",IFERROR(INDEX(Productos!I:I,MATCH(E167,Productos!A:A,0)),""))</f>
        <v/>
      </c>
    </row>
    <row r="168">
      <c r="B168" t="str">
        <f>IF(A168="","", "V"&amp;TEXT(A168,"yymmdd")&amp;"-"&amp;TEXT(ROW()-1,"0000"))</f>
        <v/>
      </c>
      <c r="C168" t="str">
        <f>IF(D168="","",IFERROR(INDEX(Clientes!A:A,MATCH(D168,Clientes!B:B,0)),""))</f>
        <v/>
      </c>
      <c r="F168" t="str">
        <f>IF(E168="","",IFERROR(INDEX(Productos!F:F,MATCH(E168,Productos!A:A,0)),""))</f>
        <v/>
      </c>
      <c r="I168" t="str">
        <f>IF(E168="","",IFERROR(INDEX(Productos!G:G,MATCH(E168,Productos!A:A,0)),""))</f>
        <v/>
      </c>
      <c r="J168" t="str">
        <f>IF(H168="",I168,H168)</f>
        <v/>
      </c>
      <c r="K168" t="str">
        <f>IF(G168="","",G168*J168)</f>
        <v/>
      </c>
      <c r="L168" t="str">
        <f>IF(E168="","",IFERROR(INDEX(Productos!E:E,MATCH(E168,Productos!A:A,0)),""))</f>
        <v/>
      </c>
      <c r="M168" t="str">
        <f>IF(G168="","",G168*L168)</f>
        <v/>
      </c>
      <c r="N168" t="str">
        <f>IF(K168="","",K168-M168)</f>
        <v/>
      </c>
      <c r="O168" t="str">
        <v>EFECTIVO</v>
      </c>
      <c r="P168" t="str">
        <v>CAJA</v>
      </c>
      <c r="Q168" t="str">
        <v>PAGADO</v>
      </c>
      <c r="S168" t="str">
        <f>IF(E168="","",IFERROR(INDEX(Productos!I:I,MATCH(E168,Productos!A:A,0)),""))</f>
        <v/>
      </c>
    </row>
    <row r="169">
      <c r="B169" t="str">
        <f>IF(A169="","", "V"&amp;TEXT(A169,"yymmdd")&amp;"-"&amp;TEXT(ROW()-1,"0000"))</f>
        <v/>
      </c>
      <c r="C169" t="str">
        <f>IF(D169="","",IFERROR(INDEX(Clientes!A:A,MATCH(D169,Clientes!B:B,0)),""))</f>
        <v/>
      </c>
      <c r="F169" t="str">
        <f>IF(E169="","",IFERROR(INDEX(Productos!F:F,MATCH(E169,Productos!A:A,0)),""))</f>
        <v/>
      </c>
      <c r="I169" t="str">
        <f>IF(E169="","",IFERROR(INDEX(Productos!G:G,MATCH(E169,Productos!A:A,0)),""))</f>
        <v/>
      </c>
      <c r="J169" t="str">
        <f>IF(H169="",I169,H169)</f>
        <v/>
      </c>
      <c r="K169" t="str">
        <f>IF(G169="","",G169*J169)</f>
        <v/>
      </c>
      <c r="L169" t="str">
        <f>IF(E169="","",IFERROR(INDEX(Productos!E:E,MATCH(E169,Productos!A:A,0)),""))</f>
        <v/>
      </c>
      <c r="M169" t="str">
        <f>IF(G169="","",G169*L169)</f>
        <v/>
      </c>
      <c r="N169" t="str">
        <f>IF(K169="","",K169-M169)</f>
        <v/>
      </c>
      <c r="O169" t="str">
        <v>EFECTIVO</v>
      </c>
      <c r="P169" t="str">
        <v>CAJA</v>
      </c>
      <c r="Q169" t="str">
        <v>PAGADO</v>
      </c>
      <c r="S169" t="str">
        <f>IF(E169="","",IFERROR(INDEX(Productos!I:I,MATCH(E169,Productos!A:A,0)),""))</f>
        <v/>
      </c>
    </row>
    <row r="170">
      <c r="B170" t="str">
        <f>IF(A170="","", "V"&amp;TEXT(A170,"yymmdd")&amp;"-"&amp;TEXT(ROW()-1,"0000"))</f>
        <v/>
      </c>
      <c r="C170" t="str">
        <f>IF(D170="","",IFERROR(INDEX(Clientes!A:A,MATCH(D170,Clientes!B:B,0)),""))</f>
        <v/>
      </c>
      <c r="F170" t="str">
        <f>IF(E170="","",IFERROR(INDEX(Productos!F:F,MATCH(E170,Productos!A:A,0)),""))</f>
        <v/>
      </c>
      <c r="I170" t="str">
        <f>IF(E170="","",IFERROR(INDEX(Productos!G:G,MATCH(E170,Productos!A:A,0)),""))</f>
        <v/>
      </c>
      <c r="J170" t="str">
        <f>IF(H170="",I170,H170)</f>
        <v/>
      </c>
      <c r="K170" t="str">
        <f>IF(G170="","",G170*J170)</f>
        <v/>
      </c>
      <c r="L170" t="str">
        <f>IF(E170="","",IFERROR(INDEX(Productos!E:E,MATCH(E170,Productos!A:A,0)),""))</f>
        <v/>
      </c>
      <c r="M170" t="str">
        <f>IF(G170="","",G170*L170)</f>
        <v/>
      </c>
      <c r="N170" t="str">
        <f>IF(K170="","",K170-M170)</f>
        <v/>
      </c>
      <c r="O170" t="str">
        <v>EFECTIVO</v>
      </c>
      <c r="P170" t="str">
        <v>CAJA</v>
      </c>
      <c r="Q170" t="str">
        <v>PAGADO</v>
      </c>
      <c r="S170" t="str">
        <f>IF(E170="","",IFERROR(INDEX(Productos!I:I,MATCH(E170,Productos!A:A,0)),""))</f>
        <v/>
      </c>
    </row>
    <row r="171">
      <c r="B171" t="str">
        <f>IF(A171="","", "V"&amp;TEXT(A171,"yymmdd")&amp;"-"&amp;TEXT(ROW()-1,"0000"))</f>
        <v/>
      </c>
      <c r="C171" t="str">
        <f>IF(D171="","",IFERROR(INDEX(Clientes!A:A,MATCH(D171,Clientes!B:B,0)),""))</f>
        <v/>
      </c>
      <c r="F171" t="str">
        <f>IF(E171="","",IFERROR(INDEX(Productos!F:F,MATCH(E171,Productos!A:A,0)),""))</f>
        <v/>
      </c>
      <c r="I171" t="str">
        <f>IF(E171="","",IFERROR(INDEX(Productos!G:G,MATCH(E171,Productos!A:A,0)),""))</f>
        <v/>
      </c>
      <c r="J171" t="str">
        <f>IF(H171="",I171,H171)</f>
        <v/>
      </c>
      <c r="K171" t="str">
        <f>IF(G171="","",G171*J171)</f>
        <v/>
      </c>
      <c r="L171" t="str">
        <f>IF(E171="","",IFERROR(INDEX(Productos!E:E,MATCH(E171,Productos!A:A,0)),""))</f>
        <v/>
      </c>
      <c r="M171" t="str">
        <f>IF(G171="","",G171*L171)</f>
        <v/>
      </c>
      <c r="N171" t="str">
        <f>IF(K171="","",K171-M171)</f>
        <v/>
      </c>
      <c r="O171" t="str">
        <v>EFECTIVO</v>
      </c>
      <c r="P171" t="str">
        <v>CAJA</v>
      </c>
      <c r="Q171" t="str">
        <v>PAGADO</v>
      </c>
      <c r="S171" t="str">
        <f>IF(E171="","",IFERROR(INDEX(Productos!I:I,MATCH(E171,Productos!A:A,0)),""))</f>
        <v/>
      </c>
    </row>
    <row r="172">
      <c r="B172" t="str">
        <f>IF(A172="","", "V"&amp;TEXT(A172,"yymmdd")&amp;"-"&amp;TEXT(ROW()-1,"0000"))</f>
        <v/>
      </c>
      <c r="C172" t="str">
        <f>IF(D172="","",IFERROR(INDEX(Clientes!A:A,MATCH(D172,Clientes!B:B,0)),""))</f>
        <v/>
      </c>
      <c r="F172" t="str">
        <f>IF(E172="","",IFERROR(INDEX(Productos!F:F,MATCH(E172,Productos!A:A,0)),""))</f>
        <v/>
      </c>
      <c r="I172" t="str">
        <f>IF(E172="","",IFERROR(INDEX(Productos!G:G,MATCH(E172,Productos!A:A,0)),""))</f>
        <v/>
      </c>
      <c r="J172" t="str">
        <f>IF(H172="",I172,H172)</f>
        <v/>
      </c>
      <c r="K172" t="str">
        <f>IF(G172="","",G172*J172)</f>
        <v/>
      </c>
      <c r="L172" t="str">
        <f>IF(E172="","",IFERROR(INDEX(Productos!E:E,MATCH(E172,Productos!A:A,0)),""))</f>
        <v/>
      </c>
      <c r="M172" t="str">
        <f>IF(G172="","",G172*L172)</f>
        <v/>
      </c>
      <c r="N172" t="str">
        <f>IF(K172="","",K172-M172)</f>
        <v/>
      </c>
      <c r="O172" t="str">
        <v>EFECTIVO</v>
      </c>
      <c r="P172" t="str">
        <v>CAJA</v>
      </c>
      <c r="Q172" t="str">
        <v>PAGADO</v>
      </c>
      <c r="S172" t="str">
        <f>IF(E172="","",IFERROR(INDEX(Productos!I:I,MATCH(E172,Productos!A:A,0)),""))</f>
        <v/>
      </c>
    </row>
    <row r="173">
      <c r="B173" t="str">
        <f>IF(A173="","", "V"&amp;TEXT(A173,"yymmdd")&amp;"-"&amp;TEXT(ROW()-1,"0000"))</f>
        <v/>
      </c>
      <c r="C173" t="str">
        <f>IF(D173="","",IFERROR(INDEX(Clientes!A:A,MATCH(D173,Clientes!B:B,0)),""))</f>
        <v/>
      </c>
      <c r="F173" t="str">
        <f>IF(E173="","",IFERROR(INDEX(Productos!F:F,MATCH(E173,Productos!A:A,0)),""))</f>
        <v/>
      </c>
      <c r="I173" t="str">
        <f>IF(E173="","",IFERROR(INDEX(Productos!G:G,MATCH(E173,Productos!A:A,0)),""))</f>
        <v/>
      </c>
      <c r="J173" t="str">
        <f>IF(H173="",I173,H173)</f>
        <v/>
      </c>
      <c r="K173" t="str">
        <f>IF(G173="","",G173*J173)</f>
        <v/>
      </c>
      <c r="L173" t="str">
        <f>IF(E173="","",IFERROR(INDEX(Productos!E:E,MATCH(E173,Productos!A:A,0)),""))</f>
        <v/>
      </c>
      <c r="M173" t="str">
        <f>IF(G173="","",G173*L173)</f>
        <v/>
      </c>
      <c r="N173" t="str">
        <f>IF(K173="","",K173-M173)</f>
        <v/>
      </c>
      <c r="O173" t="str">
        <v>EFECTIVO</v>
      </c>
      <c r="P173" t="str">
        <v>CAJA</v>
      </c>
      <c r="Q173" t="str">
        <v>PAGADO</v>
      </c>
      <c r="S173" t="str">
        <f>IF(E173="","",IFERROR(INDEX(Productos!I:I,MATCH(E173,Productos!A:A,0)),""))</f>
        <v/>
      </c>
    </row>
    <row r="174">
      <c r="B174" t="str">
        <f>IF(A174="","", "V"&amp;TEXT(A174,"yymmdd")&amp;"-"&amp;TEXT(ROW()-1,"0000"))</f>
        <v/>
      </c>
      <c r="C174" t="str">
        <f>IF(D174="","",IFERROR(INDEX(Clientes!A:A,MATCH(D174,Clientes!B:B,0)),""))</f>
        <v/>
      </c>
      <c r="F174" t="str">
        <f>IF(E174="","",IFERROR(INDEX(Productos!F:F,MATCH(E174,Productos!A:A,0)),""))</f>
        <v/>
      </c>
      <c r="I174" t="str">
        <f>IF(E174="","",IFERROR(INDEX(Productos!G:G,MATCH(E174,Productos!A:A,0)),""))</f>
        <v/>
      </c>
      <c r="J174" t="str">
        <f>IF(H174="",I174,H174)</f>
        <v/>
      </c>
      <c r="K174" t="str">
        <f>IF(G174="","",G174*J174)</f>
        <v/>
      </c>
      <c r="L174" t="str">
        <f>IF(E174="","",IFERROR(INDEX(Productos!E:E,MATCH(E174,Productos!A:A,0)),""))</f>
        <v/>
      </c>
      <c r="M174" t="str">
        <f>IF(G174="","",G174*L174)</f>
        <v/>
      </c>
      <c r="N174" t="str">
        <f>IF(K174="","",K174-M174)</f>
        <v/>
      </c>
      <c r="O174" t="str">
        <v>EFECTIVO</v>
      </c>
      <c r="P174" t="str">
        <v>CAJA</v>
      </c>
      <c r="Q174" t="str">
        <v>PAGADO</v>
      </c>
      <c r="S174" t="str">
        <f>IF(E174="","",IFERROR(INDEX(Productos!I:I,MATCH(E174,Productos!A:A,0)),""))</f>
        <v/>
      </c>
    </row>
    <row r="175">
      <c r="B175" t="str">
        <f>IF(A175="","", "V"&amp;TEXT(A175,"yymmdd")&amp;"-"&amp;TEXT(ROW()-1,"0000"))</f>
        <v/>
      </c>
      <c r="C175" t="str">
        <f>IF(D175="","",IFERROR(INDEX(Clientes!A:A,MATCH(D175,Clientes!B:B,0)),""))</f>
        <v/>
      </c>
      <c r="F175" t="str">
        <f>IF(E175="","",IFERROR(INDEX(Productos!F:F,MATCH(E175,Productos!A:A,0)),""))</f>
        <v/>
      </c>
      <c r="I175" t="str">
        <f>IF(E175="","",IFERROR(INDEX(Productos!G:G,MATCH(E175,Productos!A:A,0)),""))</f>
        <v/>
      </c>
      <c r="J175" t="str">
        <f>IF(H175="",I175,H175)</f>
        <v/>
      </c>
      <c r="K175" t="str">
        <f>IF(G175="","",G175*J175)</f>
        <v/>
      </c>
      <c r="L175" t="str">
        <f>IF(E175="","",IFERROR(INDEX(Productos!E:E,MATCH(E175,Productos!A:A,0)),""))</f>
        <v/>
      </c>
      <c r="M175" t="str">
        <f>IF(G175="","",G175*L175)</f>
        <v/>
      </c>
      <c r="N175" t="str">
        <f>IF(K175="","",K175-M175)</f>
        <v/>
      </c>
      <c r="O175" t="str">
        <v>EFECTIVO</v>
      </c>
      <c r="P175" t="str">
        <v>CAJA</v>
      </c>
      <c r="Q175" t="str">
        <v>PAGADO</v>
      </c>
      <c r="S175" t="str">
        <f>IF(E175="","",IFERROR(INDEX(Productos!I:I,MATCH(E175,Productos!A:A,0)),""))</f>
        <v/>
      </c>
    </row>
    <row r="176">
      <c r="B176" t="str">
        <f>IF(A176="","", "V"&amp;TEXT(A176,"yymmdd")&amp;"-"&amp;TEXT(ROW()-1,"0000"))</f>
        <v/>
      </c>
      <c r="C176" t="str">
        <f>IF(D176="","",IFERROR(INDEX(Clientes!A:A,MATCH(D176,Clientes!B:B,0)),""))</f>
        <v/>
      </c>
      <c r="F176" t="str">
        <f>IF(E176="","",IFERROR(INDEX(Productos!F:F,MATCH(E176,Productos!A:A,0)),""))</f>
        <v/>
      </c>
      <c r="I176" t="str">
        <f>IF(E176="","",IFERROR(INDEX(Productos!G:G,MATCH(E176,Productos!A:A,0)),""))</f>
        <v/>
      </c>
      <c r="J176" t="str">
        <f>IF(H176="",I176,H176)</f>
        <v/>
      </c>
      <c r="K176" t="str">
        <f>IF(G176="","",G176*J176)</f>
        <v/>
      </c>
      <c r="L176" t="str">
        <f>IF(E176="","",IFERROR(INDEX(Productos!E:E,MATCH(E176,Productos!A:A,0)),""))</f>
        <v/>
      </c>
      <c r="M176" t="str">
        <f>IF(G176="","",G176*L176)</f>
        <v/>
      </c>
      <c r="N176" t="str">
        <f>IF(K176="","",K176-M176)</f>
        <v/>
      </c>
      <c r="O176" t="str">
        <v>EFECTIVO</v>
      </c>
      <c r="P176" t="str">
        <v>CAJA</v>
      </c>
      <c r="Q176" t="str">
        <v>PAGADO</v>
      </c>
      <c r="S176" t="str">
        <f>IF(E176="","",IFERROR(INDEX(Productos!I:I,MATCH(E176,Productos!A:A,0)),""))</f>
        <v/>
      </c>
    </row>
    <row r="177">
      <c r="B177" t="str">
        <f>IF(A177="","", "V"&amp;TEXT(A177,"yymmdd")&amp;"-"&amp;TEXT(ROW()-1,"0000"))</f>
        <v/>
      </c>
      <c r="C177" t="str">
        <f>IF(D177="","",IFERROR(INDEX(Clientes!A:A,MATCH(D177,Clientes!B:B,0)),""))</f>
        <v/>
      </c>
      <c r="F177" t="str">
        <f>IF(E177="","",IFERROR(INDEX(Productos!F:F,MATCH(E177,Productos!A:A,0)),""))</f>
        <v/>
      </c>
      <c r="I177" t="str">
        <f>IF(E177="","",IFERROR(INDEX(Productos!G:G,MATCH(E177,Productos!A:A,0)),""))</f>
        <v/>
      </c>
      <c r="J177" t="str">
        <f>IF(H177="",I177,H177)</f>
        <v/>
      </c>
      <c r="K177" t="str">
        <f>IF(G177="","",G177*J177)</f>
        <v/>
      </c>
      <c r="L177" t="str">
        <f>IF(E177="","",IFERROR(INDEX(Productos!E:E,MATCH(E177,Productos!A:A,0)),""))</f>
        <v/>
      </c>
      <c r="M177" t="str">
        <f>IF(G177="","",G177*L177)</f>
        <v/>
      </c>
      <c r="N177" t="str">
        <f>IF(K177="","",K177-M177)</f>
        <v/>
      </c>
      <c r="O177" t="str">
        <v>EFECTIVO</v>
      </c>
      <c r="P177" t="str">
        <v>CAJA</v>
      </c>
      <c r="Q177" t="str">
        <v>PAGADO</v>
      </c>
      <c r="S177" t="str">
        <f>IF(E177="","",IFERROR(INDEX(Productos!I:I,MATCH(E177,Productos!A:A,0)),""))</f>
        <v/>
      </c>
    </row>
    <row r="178">
      <c r="B178" t="str">
        <f>IF(A178="","", "V"&amp;TEXT(A178,"yymmdd")&amp;"-"&amp;TEXT(ROW()-1,"0000"))</f>
        <v/>
      </c>
      <c r="C178" t="str">
        <f>IF(D178="","",IFERROR(INDEX(Clientes!A:A,MATCH(D178,Clientes!B:B,0)),""))</f>
        <v/>
      </c>
      <c r="F178" t="str">
        <f>IF(E178="","",IFERROR(INDEX(Productos!F:F,MATCH(E178,Productos!A:A,0)),""))</f>
        <v/>
      </c>
      <c r="I178" t="str">
        <f>IF(E178="","",IFERROR(INDEX(Productos!G:G,MATCH(E178,Productos!A:A,0)),""))</f>
        <v/>
      </c>
      <c r="J178" t="str">
        <f>IF(H178="",I178,H178)</f>
        <v/>
      </c>
      <c r="K178" t="str">
        <f>IF(G178="","",G178*J178)</f>
        <v/>
      </c>
      <c r="L178" t="str">
        <f>IF(E178="","",IFERROR(INDEX(Productos!E:E,MATCH(E178,Productos!A:A,0)),""))</f>
        <v/>
      </c>
      <c r="M178" t="str">
        <f>IF(G178="","",G178*L178)</f>
        <v/>
      </c>
      <c r="N178" t="str">
        <f>IF(K178="","",K178-M178)</f>
        <v/>
      </c>
      <c r="O178" t="str">
        <v>EFECTIVO</v>
      </c>
      <c r="P178" t="str">
        <v>CAJA</v>
      </c>
      <c r="Q178" t="str">
        <v>PAGADO</v>
      </c>
      <c r="S178" t="str">
        <f>IF(E178="","",IFERROR(INDEX(Productos!I:I,MATCH(E178,Productos!A:A,0)),""))</f>
        <v/>
      </c>
    </row>
    <row r="179">
      <c r="B179" t="str">
        <f>IF(A179="","", "V"&amp;TEXT(A179,"yymmdd")&amp;"-"&amp;TEXT(ROW()-1,"0000"))</f>
        <v/>
      </c>
      <c r="C179" t="str">
        <f>IF(D179="","",IFERROR(INDEX(Clientes!A:A,MATCH(D179,Clientes!B:B,0)),""))</f>
        <v/>
      </c>
      <c r="F179" t="str">
        <f>IF(E179="","",IFERROR(INDEX(Productos!F:F,MATCH(E179,Productos!A:A,0)),""))</f>
        <v/>
      </c>
      <c r="I179" t="str">
        <f>IF(E179="","",IFERROR(INDEX(Productos!G:G,MATCH(E179,Productos!A:A,0)),""))</f>
        <v/>
      </c>
      <c r="J179" t="str">
        <f>IF(H179="",I179,H179)</f>
        <v/>
      </c>
      <c r="K179" t="str">
        <f>IF(G179="","",G179*J179)</f>
        <v/>
      </c>
      <c r="L179" t="str">
        <f>IF(E179="","",IFERROR(INDEX(Productos!E:E,MATCH(E179,Productos!A:A,0)),""))</f>
        <v/>
      </c>
      <c r="M179" t="str">
        <f>IF(G179="","",G179*L179)</f>
        <v/>
      </c>
      <c r="N179" t="str">
        <f>IF(K179="","",K179-M179)</f>
        <v/>
      </c>
      <c r="O179" t="str">
        <v>EFECTIVO</v>
      </c>
      <c r="P179" t="str">
        <v>CAJA</v>
      </c>
      <c r="Q179" t="str">
        <v>PAGADO</v>
      </c>
      <c r="S179" t="str">
        <f>IF(E179="","",IFERROR(INDEX(Productos!I:I,MATCH(E179,Productos!A:A,0)),""))</f>
        <v/>
      </c>
    </row>
    <row r="180">
      <c r="B180" t="str">
        <f>IF(A180="","", "V"&amp;TEXT(A180,"yymmdd")&amp;"-"&amp;TEXT(ROW()-1,"0000"))</f>
        <v/>
      </c>
      <c r="C180" t="str">
        <f>IF(D180="","",IFERROR(INDEX(Clientes!A:A,MATCH(D180,Clientes!B:B,0)),""))</f>
        <v/>
      </c>
      <c r="F180" t="str">
        <f>IF(E180="","",IFERROR(INDEX(Productos!F:F,MATCH(E180,Productos!A:A,0)),""))</f>
        <v/>
      </c>
      <c r="I180" t="str">
        <f>IF(E180="","",IFERROR(INDEX(Productos!G:G,MATCH(E180,Productos!A:A,0)),""))</f>
        <v/>
      </c>
      <c r="J180" t="str">
        <f>IF(H180="",I180,H180)</f>
        <v/>
      </c>
      <c r="K180" t="str">
        <f>IF(G180="","",G180*J180)</f>
        <v/>
      </c>
      <c r="L180" t="str">
        <f>IF(E180="","",IFERROR(INDEX(Productos!E:E,MATCH(E180,Productos!A:A,0)),""))</f>
        <v/>
      </c>
      <c r="M180" t="str">
        <f>IF(G180="","",G180*L180)</f>
        <v/>
      </c>
      <c r="N180" t="str">
        <f>IF(K180="","",K180-M180)</f>
        <v/>
      </c>
      <c r="O180" t="str">
        <v>EFECTIVO</v>
      </c>
      <c r="P180" t="str">
        <v>CAJA</v>
      </c>
      <c r="Q180" t="str">
        <v>PAGADO</v>
      </c>
      <c r="S180" t="str">
        <f>IF(E180="","",IFERROR(INDEX(Productos!I:I,MATCH(E180,Productos!A:A,0)),""))</f>
        <v/>
      </c>
    </row>
    <row r="181">
      <c r="B181" t="str">
        <f>IF(A181="","", "V"&amp;TEXT(A181,"yymmdd")&amp;"-"&amp;TEXT(ROW()-1,"0000"))</f>
        <v/>
      </c>
      <c r="C181" t="str">
        <f>IF(D181="","",IFERROR(INDEX(Clientes!A:A,MATCH(D181,Clientes!B:B,0)),""))</f>
        <v/>
      </c>
      <c r="F181" t="str">
        <f>IF(E181="","",IFERROR(INDEX(Productos!F:F,MATCH(E181,Productos!A:A,0)),""))</f>
        <v/>
      </c>
      <c r="I181" t="str">
        <f>IF(E181="","",IFERROR(INDEX(Productos!G:G,MATCH(E181,Productos!A:A,0)),""))</f>
        <v/>
      </c>
      <c r="J181" t="str">
        <f>IF(H181="",I181,H181)</f>
        <v/>
      </c>
      <c r="K181" t="str">
        <f>IF(G181="","",G181*J181)</f>
        <v/>
      </c>
      <c r="L181" t="str">
        <f>IF(E181="","",IFERROR(INDEX(Productos!E:E,MATCH(E181,Productos!A:A,0)),""))</f>
        <v/>
      </c>
      <c r="M181" t="str">
        <f>IF(G181="","",G181*L181)</f>
        <v/>
      </c>
      <c r="N181" t="str">
        <f>IF(K181="","",K181-M181)</f>
        <v/>
      </c>
      <c r="O181" t="str">
        <v>EFECTIVO</v>
      </c>
      <c r="P181" t="str">
        <v>CAJA</v>
      </c>
      <c r="Q181" t="str">
        <v>PAGADO</v>
      </c>
      <c r="S181" t="str">
        <f>IF(E181="","",IFERROR(INDEX(Productos!I:I,MATCH(E181,Productos!A:A,0)),""))</f>
        <v/>
      </c>
    </row>
    <row r="182">
      <c r="B182" t="str">
        <f>IF(A182="","", "V"&amp;TEXT(A182,"yymmdd")&amp;"-"&amp;TEXT(ROW()-1,"0000"))</f>
        <v/>
      </c>
      <c r="C182" t="str">
        <f>IF(D182="","",IFERROR(INDEX(Clientes!A:A,MATCH(D182,Clientes!B:B,0)),""))</f>
        <v/>
      </c>
      <c r="F182" t="str">
        <f>IF(E182="","",IFERROR(INDEX(Productos!F:F,MATCH(E182,Productos!A:A,0)),""))</f>
        <v/>
      </c>
      <c r="I182" t="str">
        <f>IF(E182="","",IFERROR(INDEX(Productos!G:G,MATCH(E182,Productos!A:A,0)),""))</f>
        <v/>
      </c>
      <c r="J182" t="str">
        <f>IF(H182="",I182,H182)</f>
        <v/>
      </c>
      <c r="K182" t="str">
        <f>IF(G182="","",G182*J182)</f>
        <v/>
      </c>
      <c r="L182" t="str">
        <f>IF(E182="","",IFERROR(INDEX(Productos!E:E,MATCH(E182,Productos!A:A,0)),""))</f>
        <v/>
      </c>
      <c r="M182" t="str">
        <f>IF(G182="","",G182*L182)</f>
        <v/>
      </c>
      <c r="N182" t="str">
        <f>IF(K182="","",K182-M182)</f>
        <v/>
      </c>
      <c r="O182" t="str">
        <v>EFECTIVO</v>
      </c>
      <c r="P182" t="str">
        <v>CAJA</v>
      </c>
      <c r="Q182" t="str">
        <v>PAGADO</v>
      </c>
      <c r="S182" t="str">
        <f>IF(E182="","",IFERROR(INDEX(Productos!I:I,MATCH(E182,Productos!A:A,0)),""))</f>
        <v/>
      </c>
    </row>
    <row r="183">
      <c r="B183" t="str">
        <f>IF(A183="","", "V"&amp;TEXT(A183,"yymmdd")&amp;"-"&amp;TEXT(ROW()-1,"0000"))</f>
        <v/>
      </c>
      <c r="C183" t="str">
        <f>IF(D183="","",IFERROR(INDEX(Clientes!A:A,MATCH(D183,Clientes!B:B,0)),""))</f>
        <v/>
      </c>
      <c r="F183" t="str">
        <f>IF(E183="","",IFERROR(INDEX(Productos!F:F,MATCH(E183,Productos!A:A,0)),""))</f>
        <v/>
      </c>
      <c r="I183" t="str">
        <f>IF(E183="","",IFERROR(INDEX(Productos!G:G,MATCH(E183,Productos!A:A,0)),""))</f>
        <v/>
      </c>
      <c r="J183" t="str">
        <f>IF(H183="",I183,H183)</f>
        <v/>
      </c>
      <c r="K183" t="str">
        <f>IF(G183="","",G183*J183)</f>
        <v/>
      </c>
      <c r="L183" t="str">
        <f>IF(E183="","",IFERROR(INDEX(Productos!E:E,MATCH(E183,Productos!A:A,0)),""))</f>
        <v/>
      </c>
      <c r="M183" t="str">
        <f>IF(G183="","",G183*L183)</f>
        <v/>
      </c>
      <c r="N183" t="str">
        <f>IF(K183="","",K183-M183)</f>
        <v/>
      </c>
      <c r="O183" t="str">
        <v>EFECTIVO</v>
      </c>
      <c r="P183" t="str">
        <v>CAJA</v>
      </c>
      <c r="Q183" t="str">
        <v>PAGADO</v>
      </c>
      <c r="S183" t="str">
        <f>IF(E183="","",IFERROR(INDEX(Productos!I:I,MATCH(E183,Productos!A:A,0)),""))</f>
        <v/>
      </c>
    </row>
    <row r="184">
      <c r="B184" t="str">
        <f>IF(A184="","", "V"&amp;TEXT(A184,"yymmdd")&amp;"-"&amp;TEXT(ROW()-1,"0000"))</f>
        <v/>
      </c>
      <c r="C184" t="str">
        <f>IF(D184="","",IFERROR(INDEX(Clientes!A:A,MATCH(D184,Clientes!B:B,0)),""))</f>
        <v/>
      </c>
      <c r="F184" t="str">
        <f>IF(E184="","",IFERROR(INDEX(Productos!F:F,MATCH(E184,Productos!A:A,0)),""))</f>
        <v/>
      </c>
      <c r="I184" t="str">
        <f>IF(E184="","",IFERROR(INDEX(Productos!G:G,MATCH(E184,Productos!A:A,0)),""))</f>
        <v/>
      </c>
      <c r="J184" t="str">
        <f>IF(H184="",I184,H184)</f>
        <v/>
      </c>
      <c r="K184" t="str">
        <f>IF(G184="","",G184*J184)</f>
        <v/>
      </c>
      <c r="L184" t="str">
        <f>IF(E184="","",IFERROR(INDEX(Productos!E:E,MATCH(E184,Productos!A:A,0)),""))</f>
        <v/>
      </c>
      <c r="M184" t="str">
        <f>IF(G184="","",G184*L184)</f>
        <v/>
      </c>
      <c r="N184" t="str">
        <f>IF(K184="","",K184-M184)</f>
        <v/>
      </c>
      <c r="O184" t="str">
        <v>EFECTIVO</v>
      </c>
      <c r="P184" t="str">
        <v>CAJA</v>
      </c>
      <c r="Q184" t="str">
        <v>PAGADO</v>
      </c>
      <c r="S184" t="str">
        <f>IF(E184="","",IFERROR(INDEX(Productos!I:I,MATCH(E184,Productos!A:A,0)),""))</f>
        <v/>
      </c>
    </row>
    <row r="185">
      <c r="B185" t="str">
        <f>IF(A185="","", "V"&amp;TEXT(A185,"yymmdd")&amp;"-"&amp;TEXT(ROW()-1,"0000"))</f>
        <v/>
      </c>
      <c r="C185" t="str">
        <f>IF(D185="","",IFERROR(INDEX(Clientes!A:A,MATCH(D185,Clientes!B:B,0)),""))</f>
        <v/>
      </c>
      <c r="F185" t="str">
        <f>IF(E185="","",IFERROR(INDEX(Productos!F:F,MATCH(E185,Productos!A:A,0)),""))</f>
        <v/>
      </c>
      <c r="I185" t="str">
        <f>IF(E185="","",IFERROR(INDEX(Productos!G:G,MATCH(E185,Productos!A:A,0)),""))</f>
        <v/>
      </c>
      <c r="J185" t="str">
        <f>IF(H185="",I185,H185)</f>
        <v/>
      </c>
      <c r="K185" t="str">
        <f>IF(G185="","",G185*J185)</f>
        <v/>
      </c>
      <c r="L185" t="str">
        <f>IF(E185="","",IFERROR(INDEX(Productos!E:E,MATCH(E185,Productos!A:A,0)),""))</f>
        <v/>
      </c>
      <c r="M185" t="str">
        <f>IF(G185="","",G185*L185)</f>
        <v/>
      </c>
      <c r="N185" t="str">
        <f>IF(K185="","",K185-M185)</f>
        <v/>
      </c>
      <c r="O185" t="str">
        <v>EFECTIVO</v>
      </c>
      <c r="P185" t="str">
        <v>CAJA</v>
      </c>
      <c r="Q185" t="str">
        <v>PAGADO</v>
      </c>
      <c r="S185" t="str">
        <f>IF(E185="","",IFERROR(INDEX(Productos!I:I,MATCH(E185,Productos!A:A,0)),""))</f>
        <v/>
      </c>
    </row>
    <row r="186">
      <c r="B186" t="str">
        <f>IF(A186="","", "V"&amp;TEXT(A186,"yymmdd")&amp;"-"&amp;TEXT(ROW()-1,"0000"))</f>
        <v/>
      </c>
      <c r="C186" t="str">
        <f>IF(D186="","",IFERROR(INDEX(Clientes!A:A,MATCH(D186,Clientes!B:B,0)),""))</f>
        <v/>
      </c>
      <c r="F186" t="str">
        <f>IF(E186="","",IFERROR(INDEX(Productos!F:F,MATCH(E186,Productos!A:A,0)),""))</f>
        <v/>
      </c>
      <c r="I186" t="str">
        <f>IF(E186="","",IFERROR(INDEX(Productos!G:G,MATCH(E186,Productos!A:A,0)),""))</f>
        <v/>
      </c>
      <c r="J186" t="str">
        <f>IF(H186="",I186,H186)</f>
        <v/>
      </c>
      <c r="K186" t="str">
        <f>IF(G186="","",G186*J186)</f>
        <v/>
      </c>
      <c r="L186" t="str">
        <f>IF(E186="","",IFERROR(INDEX(Productos!E:E,MATCH(E186,Productos!A:A,0)),""))</f>
        <v/>
      </c>
      <c r="M186" t="str">
        <f>IF(G186="","",G186*L186)</f>
        <v/>
      </c>
      <c r="N186" t="str">
        <f>IF(K186="","",K186-M186)</f>
        <v/>
      </c>
      <c r="O186" t="str">
        <v>EFECTIVO</v>
      </c>
      <c r="P186" t="str">
        <v>CAJA</v>
      </c>
      <c r="Q186" t="str">
        <v>PAGADO</v>
      </c>
      <c r="S186" t="str">
        <f>IF(E186="","",IFERROR(INDEX(Productos!I:I,MATCH(E186,Productos!A:A,0)),""))</f>
        <v/>
      </c>
    </row>
    <row r="187">
      <c r="B187" t="str">
        <f>IF(A187="","", "V"&amp;TEXT(A187,"yymmdd")&amp;"-"&amp;TEXT(ROW()-1,"0000"))</f>
        <v/>
      </c>
      <c r="C187" t="str">
        <f>IF(D187="","",IFERROR(INDEX(Clientes!A:A,MATCH(D187,Clientes!B:B,0)),""))</f>
        <v/>
      </c>
      <c r="F187" t="str">
        <f>IF(E187="","",IFERROR(INDEX(Productos!F:F,MATCH(E187,Productos!A:A,0)),""))</f>
        <v/>
      </c>
      <c r="I187" t="str">
        <f>IF(E187="","",IFERROR(INDEX(Productos!G:G,MATCH(E187,Productos!A:A,0)),""))</f>
        <v/>
      </c>
      <c r="J187" t="str">
        <f>IF(H187="",I187,H187)</f>
        <v/>
      </c>
      <c r="K187" t="str">
        <f>IF(G187="","",G187*J187)</f>
        <v/>
      </c>
      <c r="L187" t="str">
        <f>IF(E187="","",IFERROR(INDEX(Productos!E:E,MATCH(E187,Productos!A:A,0)),""))</f>
        <v/>
      </c>
      <c r="M187" t="str">
        <f>IF(G187="","",G187*L187)</f>
        <v/>
      </c>
      <c r="N187" t="str">
        <f>IF(K187="","",K187-M187)</f>
        <v/>
      </c>
      <c r="O187" t="str">
        <v>EFECTIVO</v>
      </c>
      <c r="P187" t="str">
        <v>CAJA</v>
      </c>
      <c r="Q187" t="str">
        <v>PAGADO</v>
      </c>
      <c r="S187" t="str">
        <f>IF(E187="","",IFERROR(INDEX(Productos!I:I,MATCH(E187,Productos!A:A,0)),""))</f>
        <v/>
      </c>
    </row>
    <row r="188">
      <c r="B188" t="str">
        <f>IF(A188="","", "V"&amp;TEXT(A188,"yymmdd")&amp;"-"&amp;TEXT(ROW()-1,"0000"))</f>
        <v/>
      </c>
      <c r="C188" t="str">
        <f>IF(D188="","",IFERROR(INDEX(Clientes!A:A,MATCH(D188,Clientes!B:B,0)),""))</f>
        <v/>
      </c>
      <c r="F188" t="str">
        <f>IF(E188="","",IFERROR(INDEX(Productos!F:F,MATCH(E188,Productos!A:A,0)),""))</f>
        <v/>
      </c>
      <c r="I188" t="str">
        <f>IF(E188="","",IFERROR(INDEX(Productos!G:G,MATCH(E188,Productos!A:A,0)),""))</f>
        <v/>
      </c>
      <c r="J188" t="str">
        <f>IF(H188="",I188,H188)</f>
        <v/>
      </c>
      <c r="K188" t="str">
        <f>IF(G188="","",G188*J188)</f>
        <v/>
      </c>
      <c r="L188" t="str">
        <f>IF(E188="","",IFERROR(INDEX(Productos!E:E,MATCH(E188,Productos!A:A,0)),""))</f>
        <v/>
      </c>
      <c r="M188" t="str">
        <f>IF(G188="","",G188*L188)</f>
        <v/>
      </c>
      <c r="N188" t="str">
        <f>IF(K188="","",K188-M188)</f>
        <v/>
      </c>
      <c r="O188" t="str">
        <v>EFECTIVO</v>
      </c>
      <c r="P188" t="str">
        <v>CAJA</v>
      </c>
      <c r="Q188" t="str">
        <v>PAGADO</v>
      </c>
      <c r="S188" t="str">
        <f>IF(E188="","",IFERROR(INDEX(Productos!I:I,MATCH(E188,Productos!A:A,0)),""))</f>
        <v/>
      </c>
    </row>
    <row r="189">
      <c r="B189" t="str">
        <f>IF(A189="","", "V"&amp;TEXT(A189,"yymmdd")&amp;"-"&amp;TEXT(ROW()-1,"0000"))</f>
        <v/>
      </c>
      <c r="C189" t="str">
        <f>IF(D189="","",IFERROR(INDEX(Clientes!A:A,MATCH(D189,Clientes!B:B,0)),""))</f>
        <v/>
      </c>
      <c r="F189" t="str">
        <f>IF(E189="","",IFERROR(INDEX(Productos!F:F,MATCH(E189,Productos!A:A,0)),""))</f>
        <v/>
      </c>
      <c r="I189" t="str">
        <f>IF(E189="","",IFERROR(INDEX(Productos!G:G,MATCH(E189,Productos!A:A,0)),""))</f>
        <v/>
      </c>
      <c r="J189" t="str">
        <f>IF(H189="",I189,H189)</f>
        <v/>
      </c>
      <c r="K189" t="str">
        <f>IF(G189="","",G189*J189)</f>
        <v/>
      </c>
      <c r="L189" t="str">
        <f>IF(E189="","",IFERROR(INDEX(Productos!E:E,MATCH(E189,Productos!A:A,0)),""))</f>
        <v/>
      </c>
      <c r="M189" t="str">
        <f>IF(G189="","",G189*L189)</f>
        <v/>
      </c>
      <c r="N189" t="str">
        <f>IF(K189="","",K189-M189)</f>
        <v/>
      </c>
      <c r="O189" t="str">
        <v>EFECTIVO</v>
      </c>
      <c r="P189" t="str">
        <v>CAJA</v>
      </c>
      <c r="Q189" t="str">
        <v>PAGADO</v>
      </c>
      <c r="S189" t="str">
        <f>IF(E189="","",IFERROR(INDEX(Productos!I:I,MATCH(E189,Productos!A:A,0)),""))</f>
        <v/>
      </c>
    </row>
    <row r="190">
      <c r="B190" t="str">
        <f>IF(A190="","", "V"&amp;TEXT(A190,"yymmdd")&amp;"-"&amp;TEXT(ROW()-1,"0000"))</f>
        <v/>
      </c>
      <c r="C190" t="str">
        <f>IF(D190="","",IFERROR(INDEX(Clientes!A:A,MATCH(D190,Clientes!B:B,0)),""))</f>
        <v/>
      </c>
      <c r="F190" t="str">
        <f>IF(E190="","",IFERROR(INDEX(Productos!F:F,MATCH(E190,Productos!A:A,0)),""))</f>
        <v/>
      </c>
      <c r="I190" t="str">
        <f>IF(E190="","",IFERROR(INDEX(Productos!G:G,MATCH(E190,Productos!A:A,0)),""))</f>
        <v/>
      </c>
      <c r="J190" t="str">
        <f>IF(H190="",I190,H190)</f>
        <v/>
      </c>
      <c r="K190" t="str">
        <f>IF(G190="","",G190*J190)</f>
        <v/>
      </c>
      <c r="L190" t="str">
        <f>IF(E190="","",IFERROR(INDEX(Productos!E:E,MATCH(E190,Productos!A:A,0)),""))</f>
        <v/>
      </c>
      <c r="M190" t="str">
        <f>IF(G190="","",G190*L190)</f>
        <v/>
      </c>
      <c r="N190" t="str">
        <f>IF(K190="","",K190-M190)</f>
        <v/>
      </c>
      <c r="O190" t="str">
        <v>EFECTIVO</v>
      </c>
      <c r="P190" t="str">
        <v>CAJA</v>
      </c>
      <c r="Q190" t="str">
        <v>PAGADO</v>
      </c>
      <c r="S190" t="str">
        <f>IF(E190="","",IFERROR(INDEX(Productos!I:I,MATCH(E190,Productos!A:A,0)),""))</f>
        <v/>
      </c>
    </row>
    <row r="191">
      <c r="B191" t="str">
        <f>IF(A191="","", "V"&amp;TEXT(A191,"yymmdd")&amp;"-"&amp;TEXT(ROW()-1,"0000"))</f>
        <v/>
      </c>
      <c r="C191" t="str">
        <f>IF(D191="","",IFERROR(INDEX(Clientes!A:A,MATCH(D191,Clientes!B:B,0)),""))</f>
        <v/>
      </c>
      <c r="F191" t="str">
        <f>IF(E191="","",IFERROR(INDEX(Productos!F:F,MATCH(E191,Productos!A:A,0)),""))</f>
        <v/>
      </c>
      <c r="I191" t="str">
        <f>IF(E191="","",IFERROR(INDEX(Productos!G:G,MATCH(E191,Productos!A:A,0)),""))</f>
        <v/>
      </c>
      <c r="J191" t="str">
        <f>IF(H191="",I191,H191)</f>
        <v/>
      </c>
      <c r="K191" t="str">
        <f>IF(G191="","",G191*J191)</f>
        <v/>
      </c>
      <c r="L191" t="str">
        <f>IF(E191="","",IFERROR(INDEX(Productos!E:E,MATCH(E191,Productos!A:A,0)),""))</f>
        <v/>
      </c>
      <c r="M191" t="str">
        <f>IF(G191="","",G191*L191)</f>
        <v/>
      </c>
      <c r="N191" t="str">
        <f>IF(K191="","",K191-M191)</f>
        <v/>
      </c>
      <c r="O191" t="str">
        <v>EFECTIVO</v>
      </c>
      <c r="P191" t="str">
        <v>CAJA</v>
      </c>
      <c r="Q191" t="str">
        <v>PAGADO</v>
      </c>
      <c r="S191" t="str">
        <f>IF(E191="","",IFERROR(INDEX(Productos!I:I,MATCH(E191,Productos!A:A,0)),""))</f>
        <v/>
      </c>
    </row>
    <row r="192">
      <c r="B192" t="str">
        <f>IF(A192="","", "V"&amp;TEXT(A192,"yymmdd")&amp;"-"&amp;TEXT(ROW()-1,"0000"))</f>
        <v/>
      </c>
      <c r="C192" t="str">
        <f>IF(D192="","",IFERROR(INDEX(Clientes!A:A,MATCH(D192,Clientes!B:B,0)),""))</f>
        <v/>
      </c>
      <c r="F192" t="str">
        <f>IF(E192="","",IFERROR(INDEX(Productos!F:F,MATCH(E192,Productos!A:A,0)),""))</f>
        <v/>
      </c>
      <c r="I192" t="str">
        <f>IF(E192="","",IFERROR(INDEX(Productos!G:G,MATCH(E192,Productos!A:A,0)),""))</f>
        <v/>
      </c>
      <c r="J192" t="str">
        <f>IF(H192="",I192,H192)</f>
        <v/>
      </c>
      <c r="K192" t="str">
        <f>IF(G192="","",G192*J192)</f>
        <v/>
      </c>
      <c r="L192" t="str">
        <f>IF(E192="","",IFERROR(INDEX(Productos!E:E,MATCH(E192,Productos!A:A,0)),""))</f>
        <v/>
      </c>
      <c r="M192" t="str">
        <f>IF(G192="","",G192*L192)</f>
        <v/>
      </c>
      <c r="N192" t="str">
        <f>IF(K192="","",K192-M192)</f>
        <v/>
      </c>
      <c r="O192" t="str">
        <v>EFECTIVO</v>
      </c>
      <c r="P192" t="str">
        <v>CAJA</v>
      </c>
      <c r="Q192" t="str">
        <v>PAGADO</v>
      </c>
      <c r="S192" t="str">
        <f>IF(E192="","",IFERROR(INDEX(Productos!I:I,MATCH(E192,Productos!A:A,0)),""))</f>
        <v/>
      </c>
    </row>
    <row r="193">
      <c r="B193" t="str">
        <f>IF(A193="","", "V"&amp;TEXT(A193,"yymmdd")&amp;"-"&amp;TEXT(ROW()-1,"0000"))</f>
        <v/>
      </c>
      <c r="C193" t="str">
        <f>IF(D193="","",IFERROR(INDEX(Clientes!A:A,MATCH(D193,Clientes!B:B,0)),""))</f>
        <v/>
      </c>
      <c r="F193" t="str">
        <f>IF(E193="","",IFERROR(INDEX(Productos!F:F,MATCH(E193,Productos!A:A,0)),""))</f>
        <v/>
      </c>
      <c r="I193" t="str">
        <f>IF(E193="","",IFERROR(INDEX(Productos!G:G,MATCH(E193,Productos!A:A,0)),""))</f>
        <v/>
      </c>
      <c r="J193" t="str">
        <f>IF(H193="",I193,H193)</f>
        <v/>
      </c>
      <c r="K193" t="str">
        <f>IF(G193="","",G193*J193)</f>
        <v/>
      </c>
      <c r="L193" t="str">
        <f>IF(E193="","",IFERROR(INDEX(Productos!E:E,MATCH(E193,Productos!A:A,0)),""))</f>
        <v/>
      </c>
      <c r="M193" t="str">
        <f>IF(G193="","",G193*L193)</f>
        <v/>
      </c>
      <c r="N193" t="str">
        <f>IF(K193="","",K193-M193)</f>
        <v/>
      </c>
      <c r="O193" t="str">
        <v>EFECTIVO</v>
      </c>
      <c r="P193" t="str">
        <v>CAJA</v>
      </c>
      <c r="Q193" t="str">
        <v>PAGADO</v>
      </c>
      <c r="S193" t="str">
        <f>IF(E193="","",IFERROR(INDEX(Productos!I:I,MATCH(E193,Productos!A:A,0)),""))</f>
        <v/>
      </c>
    </row>
    <row r="194">
      <c r="B194" t="str">
        <f>IF(A194="","", "V"&amp;TEXT(A194,"yymmdd")&amp;"-"&amp;TEXT(ROW()-1,"0000"))</f>
        <v/>
      </c>
      <c r="C194" t="str">
        <f>IF(D194="","",IFERROR(INDEX(Clientes!A:A,MATCH(D194,Clientes!B:B,0)),""))</f>
        <v/>
      </c>
      <c r="F194" t="str">
        <f>IF(E194="","",IFERROR(INDEX(Productos!F:F,MATCH(E194,Productos!A:A,0)),""))</f>
        <v/>
      </c>
      <c r="I194" t="str">
        <f>IF(E194="","",IFERROR(INDEX(Productos!G:G,MATCH(E194,Productos!A:A,0)),""))</f>
        <v/>
      </c>
      <c r="J194" t="str">
        <f>IF(H194="",I194,H194)</f>
        <v/>
      </c>
      <c r="K194" t="str">
        <f>IF(G194="","",G194*J194)</f>
        <v/>
      </c>
      <c r="L194" t="str">
        <f>IF(E194="","",IFERROR(INDEX(Productos!E:E,MATCH(E194,Productos!A:A,0)),""))</f>
        <v/>
      </c>
      <c r="M194" t="str">
        <f>IF(G194="","",G194*L194)</f>
        <v/>
      </c>
      <c r="N194" t="str">
        <f>IF(K194="","",K194-M194)</f>
        <v/>
      </c>
      <c r="O194" t="str">
        <v>EFECTIVO</v>
      </c>
      <c r="P194" t="str">
        <v>CAJA</v>
      </c>
      <c r="Q194" t="str">
        <v>PAGADO</v>
      </c>
      <c r="S194" t="str">
        <f>IF(E194="","",IFERROR(INDEX(Productos!I:I,MATCH(E194,Productos!A:A,0)),""))</f>
        <v/>
      </c>
    </row>
    <row r="195">
      <c r="B195" t="str">
        <f>IF(A195="","", "V"&amp;TEXT(A195,"yymmdd")&amp;"-"&amp;TEXT(ROW()-1,"0000"))</f>
        <v/>
      </c>
      <c r="C195" t="str">
        <f>IF(D195="","",IFERROR(INDEX(Clientes!A:A,MATCH(D195,Clientes!B:B,0)),""))</f>
        <v/>
      </c>
      <c r="F195" t="str">
        <f>IF(E195="","",IFERROR(INDEX(Productos!F:F,MATCH(E195,Productos!A:A,0)),""))</f>
        <v/>
      </c>
      <c r="I195" t="str">
        <f>IF(E195="","",IFERROR(INDEX(Productos!G:G,MATCH(E195,Productos!A:A,0)),""))</f>
        <v/>
      </c>
      <c r="J195" t="str">
        <f>IF(H195="",I195,H195)</f>
        <v/>
      </c>
      <c r="K195" t="str">
        <f>IF(G195="","",G195*J195)</f>
        <v/>
      </c>
      <c r="L195" t="str">
        <f>IF(E195="","",IFERROR(INDEX(Productos!E:E,MATCH(E195,Productos!A:A,0)),""))</f>
        <v/>
      </c>
      <c r="M195" t="str">
        <f>IF(G195="","",G195*L195)</f>
        <v/>
      </c>
      <c r="N195" t="str">
        <f>IF(K195="","",K195-M195)</f>
        <v/>
      </c>
      <c r="O195" t="str">
        <v>EFECTIVO</v>
      </c>
      <c r="P195" t="str">
        <v>CAJA</v>
      </c>
      <c r="Q195" t="str">
        <v>PAGADO</v>
      </c>
      <c r="S195" t="str">
        <f>IF(E195="","",IFERROR(INDEX(Productos!I:I,MATCH(E195,Productos!A:A,0)),""))</f>
        <v/>
      </c>
    </row>
    <row r="196">
      <c r="B196" t="str">
        <f>IF(A196="","", "V"&amp;TEXT(A196,"yymmdd")&amp;"-"&amp;TEXT(ROW()-1,"0000"))</f>
        <v/>
      </c>
      <c r="C196" t="str">
        <f>IF(D196="","",IFERROR(INDEX(Clientes!A:A,MATCH(D196,Clientes!B:B,0)),""))</f>
        <v/>
      </c>
      <c r="F196" t="str">
        <f>IF(E196="","",IFERROR(INDEX(Productos!F:F,MATCH(E196,Productos!A:A,0)),""))</f>
        <v/>
      </c>
      <c r="I196" t="str">
        <f>IF(E196="","",IFERROR(INDEX(Productos!G:G,MATCH(E196,Productos!A:A,0)),""))</f>
        <v/>
      </c>
      <c r="J196" t="str">
        <f>IF(H196="",I196,H196)</f>
        <v/>
      </c>
      <c r="K196" t="str">
        <f>IF(G196="","",G196*J196)</f>
        <v/>
      </c>
      <c r="L196" t="str">
        <f>IF(E196="","",IFERROR(INDEX(Productos!E:E,MATCH(E196,Productos!A:A,0)),""))</f>
        <v/>
      </c>
      <c r="M196" t="str">
        <f>IF(G196="","",G196*L196)</f>
        <v/>
      </c>
      <c r="N196" t="str">
        <f>IF(K196="","",K196-M196)</f>
        <v/>
      </c>
      <c r="O196" t="str">
        <v>EFECTIVO</v>
      </c>
      <c r="P196" t="str">
        <v>CAJA</v>
      </c>
      <c r="Q196" t="str">
        <v>PAGADO</v>
      </c>
      <c r="S196" t="str">
        <f>IF(E196="","",IFERROR(INDEX(Productos!I:I,MATCH(E196,Productos!A:A,0)),""))</f>
        <v/>
      </c>
    </row>
    <row r="197">
      <c r="B197" t="str">
        <f>IF(A197="","", "V"&amp;TEXT(A197,"yymmdd")&amp;"-"&amp;TEXT(ROW()-1,"0000"))</f>
        <v/>
      </c>
      <c r="C197" t="str">
        <f>IF(D197="","",IFERROR(INDEX(Clientes!A:A,MATCH(D197,Clientes!B:B,0)),""))</f>
        <v/>
      </c>
      <c r="F197" t="str">
        <f>IF(E197="","",IFERROR(INDEX(Productos!F:F,MATCH(E197,Productos!A:A,0)),""))</f>
        <v/>
      </c>
      <c r="I197" t="str">
        <f>IF(E197="","",IFERROR(INDEX(Productos!G:G,MATCH(E197,Productos!A:A,0)),""))</f>
        <v/>
      </c>
      <c r="J197" t="str">
        <f>IF(H197="",I197,H197)</f>
        <v/>
      </c>
      <c r="K197" t="str">
        <f>IF(G197="","",G197*J197)</f>
        <v/>
      </c>
      <c r="L197" t="str">
        <f>IF(E197="","",IFERROR(INDEX(Productos!E:E,MATCH(E197,Productos!A:A,0)),""))</f>
        <v/>
      </c>
      <c r="M197" t="str">
        <f>IF(G197="","",G197*L197)</f>
        <v/>
      </c>
      <c r="N197" t="str">
        <f>IF(K197="","",K197-M197)</f>
        <v/>
      </c>
      <c r="O197" t="str">
        <v>EFECTIVO</v>
      </c>
      <c r="P197" t="str">
        <v>CAJA</v>
      </c>
      <c r="Q197" t="str">
        <v>PAGADO</v>
      </c>
      <c r="S197" t="str">
        <f>IF(E197="","",IFERROR(INDEX(Productos!I:I,MATCH(E197,Productos!A:A,0)),""))</f>
        <v/>
      </c>
    </row>
    <row r="198">
      <c r="B198" t="str">
        <f>IF(A198="","", "V"&amp;TEXT(A198,"yymmdd")&amp;"-"&amp;TEXT(ROW()-1,"0000"))</f>
        <v/>
      </c>
      <c r="C198" t="str">
        <f>IF(D198="","",IFERROR(INDEX(Clientes!A:A,MATCH(D198,Clientes!B:B,0)),""))</f>
        <v/>
      </c>
      <c r="F198" t="str">
        <f>IF(E198="","",IFERROR(INDEX(Productos!F:F,MATCH(E198,Productos!A:A,0)),""))</f>
        <v/>
      </c>
      <c r="I198" t="str">
        <f>IF(E198="","",IFERROR(INDEX(Productos!G:G,MATCH(E198,Productos!A:A,0)),""))</f>
        <v/>
      </c>
      <c r="J198" t="str">
        <f>IF(H198="",I198,H198)</f>
        <v/>
      </c>
      <c r="K198" t="str">
        <f>IF(G198="","",G198*J198)</f>
        <v/>
      </c>
      <c r="L198" t="str">
        <f>IF(E198="","",IFERROR(INDEX(Productos!E:E,MATCH(E198,Productos!A:A,0)),""))</f>
        <v/>
      </c>
      <c r="M198" t="str">
        <f>IF(G198="","",G198*L198)</f>
        <v/>
      </c>
      <c r="N198" t="str">
        <f>IF(K198="","",K198-M198)</f>
        <v/>
      </c>
      <c r="O198" t="str">
        <v>EFECTIVO</v>
      </c>
      <c r="P198" t="str">
        <v>CAJA</v>
      </c>
      <c r="Q198" t="str">
        <v>PAGADO</v>
      </c>
      <c r="S198" t="str">
        <f>IF(E198="","",IFERROR(INDEX(Productos!I:I,MATCH(E198,Productos!A:A,0)),""))</f>
        <v/>
      </c>
    </row>
    <row r="199">
      <c r="B199" t="str">
        <f>IF(A199="","", "V"&amp;TEXT(A199,"yymmdd")&amp;"-"&amp;TEXT(ROW()-1,"0000"))</f>
        <v/>
      </c>
      <c r="C199" t="str">
        <f>IF(D199="","",IFERROR(INDEX(Clientes!A:A,MATCH(D199,Clientes!B:B,0)),""))</f>
        <v/>
      </c>
      <c r="F199" t="str">
        <f>IF(E199="","",IFERROR(INDEX(Productos!F:F,MATCH(E199,Productos!A:A,0)),""))</f>
        <v/>
      </c>
      <c r="I199" t="str">
        <f>IF(E199="","",IFERROR(INDEX(Productos!G:G,MATCH(E199,Productos!A:A,0)),""))</f>
        <v/>
      </c>
      <c r="J199" t="str">
        <f>IF(H199="",I199,H199)</f>
        <v/>
      </c>
      <c r="K199" t="str">
        <f>IF(G199="","",G199*J199)</f>
        <v/>
      </c>
      <c r="L199" t="str">
        <f>IF(E199="","",IFERROR(INDEX(Productos!E:E,MATCH(E199,Productos!A:A,0)),""))</f>
        <v/>
      </c>
      <c r="M199" t="str">
        <f>IF(G199="","",G199*L199)</f>
        <v/>
      </c>
      <c r="N199" t="str">
        <f>IF(K199="","",K199-M199)</f>
        <v/>
      </c>
      <c r="O199" t="str">
        <v>EFECTIVO</v>
      </c>
      <c r="P199" t="str">
        <v>CAJA</v>
      </c>
      <c r="Q199" t="str">
        <v>PAGADO</v>
      </c>
      <c r="S199" t="str">
        <f>IF(E199="","",IFERROR(INDEX(Productos!I:I,MATCH(E199,Productos!A:A,0)),""))</f>
        <v/>
      </c>
    </row>
    <row r="200">
      <c r="B200" t="str">
        <f>IF(A200="","", "V"&amp;TEXT(A200,"yymmdd")&amp;"-"&amp;TEXT(ROW()-1,"0000"))</f>
        <v/>
      </c>
      <c r="C200" t="str">
        <f>IF(D200="","",IFERROR(INDEX(Clientes!A:A,MATCH(D200,Clientes!B:B,0)),""))</f>
        <v/>
      </c>
      <c r="F200" t="str">
        <f>IF(E200="","",IFERROR(INDEX(Productos!F:F,MATCH(E200,Productos!A:A,0)),""))</f>
        <v/>
      </c>
      <c r="I200" t="str">
        <f>IF(E200="","",IFERROR(INDEX(Productos!G:G,MATCH(E200,Productos!A:A,0)),""))</f>
        <v/>
      </c>
      <c r="J200" t="str">
        <f>IF(H200="",I200,H200)</f>
        <v/>
      </c>
      <c r="K200" t="str">
        <f>IF(G200="","",G200*J200)</f>
        <v/>
      </c>
      <c r="L200" t="str">
        <f>IF(E200="","",IFERROR(INDEX(Productos!E:E,MATCH(E200,Productos!A:A,0)),""))</f>
        <v/>
      </c>
      <c r="M200" t="str">
        <f>IF(G200="","",G200*L200)</f>
        <v/>
      </c>
      <c r="N200" t="str">
        <f>IF(K200="","",K200-M200)</f>
        <v/>
      </c>
      <c r="O200" t="str">
        <v>EFECTIVO</v>
      </c>
      <c r="P200" t="str">
        <v>CAJA</v>
      </c>
      <c r="Q200" t="str">
        <v>PAGADO</v>
      </c>
      <c r="S200" t="str">
        <f>IF(E200="","",IFERROR(INDEX(Productos!I:I,MATCH(E200,Productos!A:A,0)),""))</f>
        <v/>
      </c>
    </row>
    <row r="201">
      <c r="B201" t="str">
        <f>IF(A201="","", "V"&amp;TEXT(A201,"yymmdd")&amp;"-"&amp;TEXT(ROW()-1,"0000"))</f>
        <v/>
      </c>
      <c r="C201" t="str">
        <f>IF(D201="","",IFERROR(INDEX(Clientes!A:A,MATCH(D201,Clientes!B:B,0)),""))</f>
        <v/>
      </c>
      <c r="F201" t="str">
        <f>IF(E201="","",IFERROR(INDEX(Productos!F:F,MATCH(E201,Productos!A:A,0)),""))</f>
        <v/>
      </c>
      <c r="I201" t="str">
        <f>IF(E201="","",IFERROR(INDEX(Productos!G:G,MATCH(E201,Productos!A:A,0)),""))</f>
        <v/>
      </c>
      <c r="J201" t="str">
        <f>IF(H201="",I201,H201)</f>
        <v/>
      </c>
      <c r="K201" t="str">
        <f>IF(G201="","",G201*J201)</f>
        <v/>
      </c>
      <c r="L201" t="str">
        <f>IF(E201="","",IFERROR(INDEX(Productos!E:E,MATCH(E201,Productos!A:A,0)),""))</f>
        <v/>
      </c>
      <c r="M201" t="str">
        <f>IF(G201="","",G201*L201)</f>
        <v/>
      </c>
      <c r="N201" t="str">
        <f>IF(K201="","",K201-M201)</f>
        <v/>
      </c>
      <c r="O201" t="str">
        <v>EFECTIVO</v>
      </c>
      <c r="P201" t="str">
        <v>CAJA</v>
      </c>
      <c r="Q201" t="str">
        <v>PAGADO</v>
      </c>
      <c r="S201" t="str">
        <f>IF(E201="","",IFERROR(INDEX(Productos!I:I,MATCH(E201,Productos!A:A,0)),""))</f>
        <v/>
      </c>
    </row>
    <row r="202">
      <c r="B202" t="str">
        <f>IF(A202="","", "V"&amp;TEXT(A202,"yymmdd")&amp;"-"&amp;TEXT(ROW()-1,"0000"))</f>
        <v/>
      </c>
      <c r="C202" t="str">
        <f>IF(D202="","",IFERROR(INDEX(Clientes!A:A,MATCH(D202,Clientes!B:B,0)),""))</f>
        <v/>
      </c>
      <c r="F202" t="str">
        <f>IF(E202="","",IFERROR(INDEX(Productos!F:F,MATCH(E202,Productos!A:A,0)),""))</f>
        <v/>
      </c>
      <c r="I202" t="str">
        <f>IF(E202="","",IFERROR(INDEX(Productos!G:G,MATCH(E202,Productos!A:A,0)),""))</f>
        <v/>
      </c>
      <c r="J202" t="str">
        <f>IF(H202="",I202,H202)</f>
        <v/>
      </c>
      <c r="K202" t="str">
        <f>IF(G202="","",G202*J202)</f>
        <v/>
      </c>
      <c r="L202" t="str">
        <f>IF(E202="","",IFERROR(INDEX(Productos!E:E,MATCH(E202,Productos!A:A,0)),""))</f>
        <v/>
      </c>
      <c r="M202" t="str">
        <f>IF(G202="","",G202*L202)</f>
        <v/>
      </c>
      <c r="N202" t="str">
        <f>IF(K202="","",K202-M202)</f>
        <v/>
      </c>
      <c r="O202" t="str">
        <v>EFECTIVO</v>
      </c>
      <c r="P202" t="str">
        <v>CAJA</v>
      </c>
      <c r="Q202" t="str">
        <v>PAGADO</v>
      </c>
      <c r="S202" t="str">
        <f>IF(E202="","",IFERROR(INDEX(Productos!I:I,MATCH(E202,Productos!A:A,0)),""))</f>
        <v/>
      </c>
    </row>
    <row r="203">
      <c r="B203" t="str">
        <f>IF(A203="","", "V"&amp;TEXT(A203,"yymmdd")&amp;"-"&amp;TEXT(ROW()-1,"0000"))</f>
        <v/>
      </c>
      <c r="C203" t="str">
        <f>IF(D203="","",IFERROR(INDEX(Clientes!A:A,MATCH(D203,Clientes!B:B,0)),""))</f>
        <v/>
      </c>
      <c r="F203" t="str">
        <f>IF(E203="","",IFERROR(INDEX(Productos!F:F,MATCH(E203,Productos!A:A,0)),""))</f>
        <v/>
      </c>
      <c r="I203" t="str">
        <f>IF(E203="","",IFERROR(INDEX(Productos!G:G,MATCH(E203,Productos!A:A,0)),""))</f>
        <v/>
      </c>
      <c r="J203" t="str">
        <f>IF(H203="",I203,H203)</f>
        <v/>
      </c>
      <c r="K203" t="str">
        <f>IF(G203="","",G203*J203)</f>
        <v/>
      </c>
      <c r="L203" t="str">
        <f>IF(E203="","",IFERROR(INDEX(Productos!E:E,MATCH(E203,Productos!A:A,0)),""))</f>
        <v/>
      </c>
      <c r="M203" t="str">
        <f>IF(G203="","",G203*L203)</f>
        <v/>
      </c>
      <c r="N203" t="str">
        <f>IF(K203="","",K203-M203)</f>
        <v/>
      </c>
      <c r="O203" t="str">
        <v>EFECTIVO</v>
      </c>
      <c r="P203" t="str">
        <v>CAJA</v>
      </c>
      <c r="Q203" t="str">
        <v>PAGADO</v>
      </c>
      <c r="S203" t="str">
        <f>IF(E203="","",IFERROR(INDEX(Productos!I:I,MATCH(E203,Productos!A:A,0)),""))</f>
        <v/>
      </c>
    </row>
    <row r="204">
      <c r="B204" t="str">
        <f>IF(A204="","", "V"&amp;TEXT(A204,"yymmdd")&amp;"-"&amp;TEXT(ROW()-1,"0000"))</f>
        <v/>
      </c>
      <c r="C204" t="str">
        <f>IF(D204="","",IFERROR(INDEX(Clientes!A:A,MATCH(D204,Clientes!B:B,0)),""))</f>
        <v/>
      </c>
      <c r="F204" t="str">
        <f>IF(E204="","",IFERROR(INDEX(Productos!F:F,MATCH(E204,Productos!A:A,0)),""))</f>
        <v/>
      </c>
      <c r="I204" t="str">
        <f>IF(E204="","",IFERROR(INDEX(Productos!G:G,MATCH(E204,Productos!A:A,0)),""))</f>
        <v/>
      </c>
      <c r="J204" t="str">
        <f>IF(H204="",I204,H204)</f>
        <v/>
      </c>
      <c r="K204" t="str">
        <f>IF(G204="","",G204*J204)</f>
        <v/>
      </c>
      <c r="L204" t="str">
        <f>IF(E204="","",IFERROR(INDEX(Productos!E:E,MATCH(E204,Productos!A:A,0)),""))</f>
        <v/>
      </c>
      <c r="M204" t="str">
        <f>IF(G204="","",G204*L204)</f>
        <v/>
      </c>
      <c r="N204" t="str">
        <f>IF(K204="","",K204-M204)</f>
        <v/>
      </c>
      <c r="O204" t="str">
        <v>EFECTIVO</v>
      </c>
      <c r="P204" t="str">
        <v>CAJA</v>
      </c>
      <c r="Q204" t="str">
        <v>PAGADO</v>
      </c>
      <c r="S204" t="str">
        <f>IF(E204="","",IFERROR(INDEX(Productos!I:I,MATCH(E204,Productos!A:A,0)),""))</f>
        <v/>
      </c>
    </row>
    <row r="205">
      <c r="B205" t="str">
        <f>IF(A205="","", "V"&amp;TEXT(A205,"yymmdd")&amp;"-"&amp;TEXT(ROW()-1,"0000"))</f>
        <v/>
      </c>
      <c r="C205" t="str">
        <f>IF(D205="","",IFERROR(INDEX(Clientes!A:A,MATCH(D205,Clientes!B:B,0)),""))</f>
        <v/>
      </c>
      <c r="F205" t="str">
        <f>IF(E205="","",IFERROR(INDEX(Productos!F:F,MATCH(E205,Productos!A:A,0)),""))</f>
        <v/>
      </c>
      <c r="I205" t="str">
        <f>IF(E205="","",IFERROR(INDEX(Productos!G:G,MATCH(E205,Productos!A:A,0)),""))</f>
        <v/>
      </c>
      <c r="J205" t="str">
        <f>IF(H205="",I205,H205)</f>
        <v/>
      </c>
      <c r="K205" t="str">
        <f>IF(G205="","",G205*J205)</f>
        <v/>
      </c>
      <c r="L205" t="str">
        <f>IF(E205="","",IFERROR(INDEX(Productos!E:E,MATCH(E205,Productos!A:A,0)),""))</f>
        <v/>
      </c>
      <c r="M205" t="str">
        <f>IF(G205="","",G205*L205)</f>
        <v/>
      </c>
      <c r="N205" t="str">
        <f>IF(K205="","",K205-M205)</f>
        <v/>
      </c>
      <c r="O205" t="str">
        <v>EFECTIVO</v>
      </c>
      <c r="P205" t="str">
        <v>CAJA</v>
      </c>
      <c r="Q205" t="str">
        <v>PAGADO</v>
      </c>
      <c r="S205" t="str">
        <f>IF(E205="","",IFERROR(INDEX(Productos!I:I,MATCH(E205,Productos!A:A,0)),""))</f>
        <v/>
      </c>
    </row>
    <row r="206">
      <c r="B206" t="str">
        <f>IF(A206="","", "V"&amp;TEXT(A206,"yymmdd")&amp;"-"&amp;TEXT(ROW()-1,"0000"))</f>
        <v/>
      </c>
      <c r="C206" t="str">
        <f>IF(D206="","",IFERROR(INDEX(Clientes!A:A,MATCH(D206,Clientes!B:B,0)),""))</f>
        <v/>
      </c>
      <c r="F206" t="str">
        <f>IF(E206="","",IFERROR(INDEX(Productos!F:F,MATCH(E206,Productos!A:A,0)),""))</f>
        <v/>
      </c>
      <c r="I206" t="str">
        <f>IF(E206="","",IFERROR(INDEX(Productos!G:G,MATCH(E206,Productos!A:A,0)),""))</f>
        <v/>
      </c>
      <c r="J206" t="str">
        <f>IF(H206="",I206,H206)</f>
        <v/>
      </c>
      <c r="K206" t="str">
        <f>IF(G206="","",G206*J206)</f>
        <v/>
      </c>
      <c r="L206" t="str">
        <f>IF(E206="","",IFERROR(INDEX(Productos!E:E,MATCH(E206,Productos!A:A,0)),""))</f>
        <v/>
      </c>
      <c r="M206" t="str">
        <f>IF(G206="","",G206*L206)</f>
        <v/>
      </c>
      <c r="N206" t="str">
        <f>IF(K206="","",K206-M206)</f>
        <v/>
      </c>
      <c r="O206" t="str">
        <v>EFECTIVO</v>
      </c>
      <c r="P206" t="str">
        <v>CAJA</v>
      </c>
      <c r="Q206" t="str">
        <v>PAGADO</v>
      </c>
      <c r="S206" t="str">
        <f>IF(E206="","",IFERROR(INDEX(Productos!I:I,MATCH(E206,Productos!A:A,0)),""))</f>
        <v/>
      </c>
    </row>
    <row r="207">
      <c r="B207" t="str">
        <f>IF(A207="","", "V"&amp;TEXT(A207,"yymmdd")&amp;"-"&amp;TEXT(ROW()-1,"0000"))</f>
        <v/>
      </c>
      <c r="C207" t="str">
        <f>IF(D207="","",IFERROR(INDEX(Clientes!A:A,MATCH(D207,Clientes!B:B,0)),""))</f>
        <v/>
      </c>
      <c r="F207" t="str">
        <f>IF(E207="","",IFERROR(INDEX(Productos!F:F,MATCH(E207,Productos!A:A,0)),""))</f>
        <v/>
      </c>
      <c r="I207" t="str">
        <f>IF(E207="","",IFERROR(INDEX(Productos!G:G,MATCH(E207,Productos!A:A,0)),""))</f>
        <v/>
      </c>
      <c r="J207" t="str">
        <f>IF(H207="",I207,H207)</f>
        <v/>
      </c>
      <c r="K207" t="str">
        <f>IF(G207="","",G207*J207)</f>
        <v/>
      </c>
      <c r="L207" t="str">
        <f>IF(E207="","",IFERROR(INDEX(Productos!E:E,MATCH(E207,Productos!A:A,0)),""))</f>
        <v/>
      </c>
      <c r="M207" t="str">
        <f>IF(G207="","",G207*L207)</f>
        <v/>
      </c>
      <c r="N207" t="str">
        <f>IF(K207="","",K207-M207)</f>
        <v/>
      </c>
      <c r="O207" t="str">
        <v>EFECTIVO</v>
      </c>
      <c r="P207" t="str">
        <v>CAJA</v>
      </c>
      <c r="Q207" t="str">
        <v>PAGADO</v>
      </c>
      <c r="S207" t="str">
        <f>IF(E207="","",IFERROR(INDEX(Productos!I:I,MATCH(E207,Productos!A:A,0)),""))</f>
        <v/>
      </c>
    </row>
    <row r="208">
      <c r="B208" t="str">
        <f>IF(A208="","", "V"&amp;TEXT(A208,"yymmdd")&amp;"-"&amp;TEXT(ROW()-1,"0000"))</f>
        <v/>
      </c>
      <c r="C208" t="str">
        <f>IF(D208="","",IFERROR(INDEX(Clientes!A:A,MATCH(D208,Clientes!B:B,0)),""))</f>
        <v/>
      </c>
      <c r="F208" t="str">
        <f>IF(E208="","",IFERROR(INDEX(Productos!F:F,MATCH(E208,Productos!A:A,0)),""))</f>
        <v/>
      </c>
      <c r="I208" t="str">
        <f>IF(E208="","",IFERROR(INDEX(Productos!G:G,MATCH(E208,Productos!A:A,0)),""))</f>
        <v/>
      </c>
      <c r="J208" t="str">
        <f>IF(H208="",I208,H208)</f>
        <v/>
      </c>
      <c r="K208" t="str">
        <f>IF(G208="","",G208*J208)</f>
        <v/>
      </c>
      <c r="L208" t="str">
        <f>IF(E208="","",IFERROR(INDEX(Productos!E:E,MATCH(E208,Productos!A:A,0)),""))</f>
        <v/>
      </c>
      <c r="M208" t="str">
        <f>IF(G208="","",G208*L208)</f>
        <v/>
      </c>
      <c r="N208" t="str">
        <f>IF(K208="","",K208-M208)</f>
        <v/>
      </c>
      <c r="O208" t="str">
        <v>EFECTIVO</v>
      </c>
      <c r="P208" t="str">
        <v>CAJA</v>
      </c>
      <c r="Q208" t="str">
        <v>PAGADO</v>
      </c>
      <c r="S208" t="str">
        <f>IF(E208="","",IFERROR(INDEX(Productos!I:I,MATCH(E208,Productos!A:A,0)),""))</f>
        <v/>
      </c>
    </row>
    <row r="209">
      <c r="B209" t="str">
        <f>IF(A209="","", "V"&amp;TEXT(A209,"yymmdd")&amp;"-"&amp;TEXT(ROW()-1,"0000"))</f>
        <v/>
      </c>
      <c r="C209" t="str">
        <f>IF(D209="","",IFERROR(INDEX(Clientes!A:A,MATCH(D209,Clientes!B:B,0)),""))</f>
        <v/>
      </c>
      <c r="F209" t="str">
        <f>IF(E209="","",IFERROR(INDEX(Productos!F:F,MATCH(E209,Productos!A:A,0)),""))</f>
        <v/>
      </c>
      <c r="I209" t="str">
        <f>IF(E209="","",IFERROR(INDEX(Productos!G:G,MATCH(E209,Productos!A:A,0)),""))</f>
        <v/>
      </c>
      <c r="J209" t="str">
        <f>IF(H209="",I209,H209)</f>
        <v/>
      </c>
      <c r="K209" t="str">
        <f>IF(G209="","",G209*J209)</f>
        <v/>
      </c>
      <c r="L209" t="str">
        <f>IF(E209="","",IFERROR(INDEX(Productos!E:E,MATCH(E209,Productos!A:A,0)),""))</f>
        <v/>
      </c>
      <c r="M209" t="str">
        <f>IF(G209="","",G209*L209)</f>
        <v/>
      </c>
      <c r="N209" t="str">
        <f>IF(K209="","",K209-M209)</f>
        <v/>
      </c>
      <c r="O209" t="str">
        <v>EFECTIVO</v>
      </c>
      <c r="P209" t="str">
        <v>CAJA</v>
      </c>
      <c r="Q209" t="str">
        <v>PAGADO</v>
      </c>
      <c r="S209" t="str">
        <f>IF(E209="","",IFERROR(INDEX(Productos!I:I,MATCH(E209,Productos!A:A,0)),""))</f>
        <v/>
      </c>
    </row>
    <row r="210">
      <c r="B210" t="str">
        <f>IF(A210="","", "V"&amp;TEXT(A210,"yymmdd")&amp;"-"&amp;TEXT(ROW()-1,"0000"))</f>
        <v/>
      </c>
      <c r="C210" t="str">
        <f>IF(D210="","",IFERROR(INDEX(Clientes!A:A,MATCH(D210,Clientes!B:B,0)),""))</f>
        <v/>
      </c>
      <c r="F210" t="str">
        <f>IF(E210="","",IFERROR(INDEX(Productos!F:F,MATCH(E210,Productos!A:A,0)),""))</f>
        <v/>
      </c>
      <c r="I210" t="str">
        <f>IF(E210="","",IFERROR(INDEX(Productos!G:G,MATCH(E210,Productos!A:A,0)),""))</f>
        <v/>
      </c>
      <c r="J210" t="str">
        <f>IF(H210="",I210,H210)</f>
        <v/>
      </c>
      <c r="K210" t="str">
        <f>IF(G210="","",G210*J210)</f>
        <v/>
      </c>
      <c r="L210" t="str">
        <f>IF(E210="","",IFERROR(INDEX(Productos!E:E,MATCH(E210,Productos!A:A,0)),""))</f>
        <v/>
      </c>
      <c r="M210" t="str">
        <f>IF(G210="","",G210*L210)</f>
        <v/>
      </c>
      <c r="N210" t="str">
        <f>IF(K210="","",K210-M210)</f>
        <v/>
      </c>
      <c r="O210" t="str">
        <v>EFECTIVO</v>
      </c>
      <c r="P210" t="str">
        <v>CAJA</v>
      </c>
      <c r="Q210" t="str">
        <v>PAGADO</v>
      </c>
      <c r="S210" t="str">
        <f>IF(E210="","",IFERROR(INDEX(Productos!I:I,MATCH(E210,Productos!A:A,0)),""))</f>
        <v/>
      </c>
    </row>
    <row r="211">
      <c r="B211" t="str">
        <f>IF(A211="","", "V"&amp;TEXT(A211,"yymmdd")&amp;"-"&amp;TEXT(ROW()-1,"0000"))</f>
        <v/>
      </c>
      <c r="C211" t="str">
        <f>IF(D211="","",IFERROR(INDEX(Clientes!A:A,MATCH(D211,Clientes!B:B,0)),""))</f>
        <v/>
      </c>
      <c r="F211" t="str">
        <f>IF(E211="","",IFERROR(INDEX(Productos!F:F,MATCH(E211,Productos!A:A,0)),""))</f>
        <v/>
      </c>
      <c r="I211" t="str">
        <f>IF(E211="","",IFERROR(INDEX(Productos!G:G,MATCH(E211,Productos!A:A,0)),""))</f>
        <v/>
      </c>
      <c r="J211" t="str">
        <f>IF(H211="",I211,H211)</f>
        <v/>
      </c>
      <c r="K211" t="str">
        <f>IF(G211="","",G211*J211)</f>
        <v/>
      </c>
      <c r="L211" t="str">
        <f>IF(E211="","",IFERROR(INDEX(Productos!E:E,MATCH(E211,Productos!A:A,0)),""))</f>
        <v/>
      </c>
      <c r="M211" t="str">
        <f>IF(G211="","",G211*L211)</f>
        <v/>
      </c>
      <c r="N211" t="str">
        <f>IF(K211="","",K211-M211)</f>
        <v/>
      </c>
      <c r="O211" t="str">
        <v>EFECTIVO</v>
      </c>
      <c r="P211" t="str">
        <v>CAJA</v>
      </c>
      <c r="Q211" t="str">
        <v>PAGADO</v>
      </c>
      <c r="S211" t="str">
        <f>IF(E211="","",IFERROR(INDEX(Productos!I:I,MATCH(E211,Productos!A:A,0)),""))</f>
        <v/>
      </c>
    </row>
    <row r="212">
      <c r="B212" t="str">
        <f>IF(A212="","", "V"&amp;TEXT(A212,"yymmdd")&amp;"-"&amp;TEXT(ROW()-1,"0000"))</f>
        <v/>
      </c>
      <c r="C212" t="str">
        <f>IF(D212="","",IFERROR(INDEX(Clientes!A:A,MATCH(D212,Clientes!B:B,0)),""))</f>
        <v/>
      </c>
      <c r="F212" t="str">
        <f>IF(E212="","",IFERROR(INDEX(Productos!F:F,MATCH(E212,Productos!A:A,0)),""))</f>
        <v/>
      </c>
      <c r="I212" t="str">
        <f>IF(E212="","",IFERROR(INDEX(Productos!G:G,MATCH(E212,Productos!A:A,0)),""))</f>
        <v/>
      </c>
      <c r="J212" t="str">
        <f>IF(H212="",I212,H212)</f>
        <v/>
      </c>
      <c r="K212" t="str">
        <f>IF(G212="","",G212*J212)</f>
        <v/>
      </c>
      <c r="L212" t="str">
        <f>IF(E212="","",IFERROR(INDEX(Productos!E:E,MATCH(E212,Productos!A:A,0)),""))</f>
        <v/>
      </c>
      <c r="M212" t="str">
        <f>IF(G212="","",G212*L212)</f>
        <v/>
      </c>
      <c r="N212" t="str">
        <f>IF(K212="","",K212-M212)</f>
        <v/>
      </c>
      <c r="O212" t="str">
        <v>EFECTIVO</v>
      </c>
      <c r="P212" t="str">
        <v>CAJA</v>
      </c>
      <c r="Q212" t="str">
        <v>PAGADO</v>
      </c>
      <c r="S212" t="str">
        <f>IF(E212="","",IFERROR(INDEX(Productos!I:I,MATCH(E212,Productos!A:A,0)),""))</f>
        <v/>
      </c>
    </row>
    <row r="213">
      <c r="B213" t="str">
        <f>IF(A213="","", "V"&amp;TEXT(A213,"yymmdd")&amp;"-"&amp;TEXT(ROW()-1,"0000"))</f>
        <v/>
      </c>
      <c r="C213" t="str">
        <f>IF(D213="","",IFERROR(INDEX(Clientes!A:A,MATCH(D213,Clientes!B:B,0)),""))</f>
        <v/>
      </c>
      <c r="F213" t="str">
        <f>IF(E213="","",IFERROR(INDEX(Productos!F:F,MATCH(E213,Productos!A:A,0)),""))</f>
        <v/>
      </c>
      <c r="I213" t="str">
        <f>IF(E213="","",IFERROR(INDEX(Productos!G:G,MATCH(E213,Productos!A:A,0)),""))</f>
        <v/>
      </c>
      <c r="J213" t="str">
        <f>IF(H213="",I213,H213)</f>
        <v/>
      </c>
      <c r="K213" t="str">
        <f>IF(G213="","",G213*J213)</f>
        <v/>
      </c>
      <c r="L213" t="str">
        <f>IF(E213="","",IFERROR(INDEX(Productos!E:E,MATCH(E213,Productos!A:A,0)),""))</f>
        <v/>
      </c>
      <c r="M213" t="str">
        <f>IF(G213="","",G213*L213)</f>
        <v/>
      </c>
      <c r="N213" t="str">
        <f>IF(K213="","",K213-M213)</f>
        <v/>
      </c>
      <c r="O213" t="str">
        <v>EFECTIVO</v>
      </c>
      <c r="P213" t="str">
        <v>CAJA</v>
      </c>
      <c r="Q213" t="str">
        <v>PAGADO</v>
      </c>
      <c r="S213" t="str">
        <f>IF(E213="","",IFERROR(INDEX(Productos!I:I,MATCH(E213,Productos!A:A,0)),""))</f>
        <v/>
      </c>
    </row>
    <row r="214">
      <c r="B214" t="str">
        <f>IF(A214="","", "V"&amp;TEXT(A214,"yymmdd")&amp;"-"&amp;TEXT(ROW()-1,"0000"))</f>
        <v/>
      </c>
      <c r="C214" t="str">
        <f>IF(D214="","",IFERROR(INDEX(Clientes!A:A,MATCH(D214,Clientes!B:B,0)),""))</f>
        <v/>
      </c>
      <c r="F214" t="str">
        <f>IF(E214="","",IFERROR(INDEX(Productos!F:F,MATCH(E214,Productos!A:A,0)),""))</f>
        <v/>
      </c>
      <c r="I214" t="str">
        <f>IF(E214="","",IFERROR(INDEX(Productos!G:G,MATCH(E214,Productos!A:A,0)),""))</f>
        <v/>
      </c>
      <c r="J214" t="str">
        <f>IF(H214="",I214,H214)</f>
        <v/>
      </c>
      <c r="K214" t="str">
        <f>IF(G214="","",G214*J214)</f>
        <v/>
      </c>
      <c r="L214" t="str">
        <f>IF(E214="","",IFERROR(INDEX(Productos!E:E,MATCH(E214,Productos!A:A,0)),""))</f>
        <v/>
      </c>
      <c r="M214" t="str">
        <f>IF(G214="","",G214*L214)</f>
        <v/>
      </c>
      <c r="N214" t="str">
        <f>IF(K214="","",K214-M214)</f>
        <v/>
      </c>
      <c r="O214" t="str">
        <v>EFECTIVO</v>
      </c>
      <c r="P214" t="str">
        <v>CAJA</v>
      </c>
      <c r="Q214" t="str">
        <v>PAGADO</v>
      </c>
      <c r="S214" t="str">
        <f>IF(E214="","",IFERROR(INDEX(Productos!I:I,MATCH(E214,Productos!A:A,0)),""))</f>
        <v/>
      </c>
    </row>
    <row r="215">
      <c r="B215" t="str">
        <f>IF(A215="","", "V"&amp;TEXT(A215,"yymmdd")&amp;"-"&amp;TEXT(ROW()-1,"0000"))</f>
        <v/>
      </c>
      <c r="C215" t="str">
        <f>IF(D215="","",IFERROR(INDEX(Clientes!A:A,MATCH(D215,Clientes!B:B,0)),""))</f>
        <v/>
      </c>
      <c r="F215" t="str">
        <f>IF(E215="","",IFERROR(INDEX(Productos!F:F,MATCH(E215,Productos!A:A,0)),""))</f>
        <v/>
      </c>
      <c r="I215" t="str">
        <f>IF(E215="","",IFERROR(INDEX(Productos!G:G,MATCH(E215,Productos!A:A,0)),""))</f>
        <v/>
      </c>
      <c r="J215" t="str">
        <f>IF(H215="",I215,H215)</f>
        <v/>
      </c>
      <c r="K215" t="str">
        <f>IF(G215="","",G215*J215)</f>
        <v/>
      </c>
      <c r="L215" t="str">
        <f>IF(E215="","",IFERROR(INDEX(Productos!E:E,MATCH(E215,Productos!A:A,0)),""))</f>
        <v/>
      </c>
      <c r="M215" t="str">
        <f>IF(G215="","",G215*L215)</f>
        <v/>
      </c>
      <c r="N215" t="str">
        <f>IF(K215="","",K215-M215)</f>
        <v/>
      </c>
      <c r="O215" t="str">
        <v>EFECTIVO</v>
      </c>
      <c r="P215" t="str">
        <v>CAJA</v>
      </c>
      <c r="Q215" t="str">
        <v>PAGADO</v>
      </c>
      <c r="S215" t="str">
        <f>IF(E215="","",IFERROR(INDEX(Productos!I:I,MATCH(E215,Productos!A:A,0)),""))</f>
        <v/>
      </c>
    </row>
    <row r="216">
      <c r="B216" t="str">
        <f>IF(A216="","", "V"&amp;TEXT(A216,"yymmdd")&amp;"-"&amp;TEXT(ROW()-1,"0000"))</f>
        <v/>
      </c>
      <c r="C216" t="str">
        <f>IF(D216="","",IFERROR(INDEX(Clientes!A:A,MATCH(D216,Clientes!B:B,0)),""))</f>
        <v/>
      </c>
      <c r="F216" t="str">
        <f>IF(E216="","",IFERROR(INDEX(Productos!F:F,MATCH(E216,Productos!A:A,0)),""))</f>
        <v/>
      </c>
      <c r="I216" t="str">
        <f>IF(E216="","",IFERROR(INDEX(Productos!G:G,MATCH(E216,Productos!A:A,0)),""))</f>
        <v/>
      </c>
      <c r="J216" t="str">
        <f>IF(H216="",I216,H216)</f>
        <v/>
      </c>
      <c r="K216" t="str">
        <f>IF(G216="","",G216*J216)</f>
        <v/>
      </c>
      <c r="L216" t="str">
        <f>IF(E216="","",IFERROR(INDEX(Productos!E:E,MATCH(E216,Productos!A:A,0)),""))</f>
        <v/>
      </c>
      <c r="M216" t="str">
        <f>IF(G216="","",G216*L216)</f>
        <v/>
      </c>
      <c r="N216" t="str">
        <f>IF(K216="","",K216-M216)</f>
        <v/>
      </c>
      <c r="O216" t="str">
        <v>EFECTIVO</v>
      </c>
      <c r="P216" t="str">
        <v>CAJA</v>
      </c>
      <c r="Q216" t="str">
        <v>PAGADO</v>
      </c>
      <c r="S216" t="str">
        <f>IF(E216="","",IFERROR(INDEX(Productos!I:I,MATCH(E216,Productos!A:A,0)),""))</f>
        <v/>
      </c>
    </row>
    <row r="217">
      <c r="B217" t="str">
        <f>IF(A217="","", "V"&amp;TEXT(A217,"yymmdd")&amp;"-"&amp;TEXT(ROW()-1,"0000"))</f>
        <v/>
      </c>
      <c r="C217" t="str">
        <f>IF(D217="","",IFERROR(INDEX(Clientes!A:A,MATCH(D217,Clientes!B:B,0)),""))</f>
        <v/>
      </c>
      <c r="F217" t="str">
        <f>IF(E217="","",IFERROR(INDEX(Productos!F:F,MATCH(E217,Productos!A:A,0)),""))</f>
        <v/>
      </c>
      <c r="I217" t="str">
        <f>IF(E217="","",IFERROR(INDEX(Productos!G:G,MATCH(E217,Productos!A:A,0)),""))</f>
        <v/>
      </c>
      <c r="J217" t="str">
        <f>IF(H217="",I217,H217)</f>
        <v/>
      </c>
      <c r="K217" t="str">
        <f>IF(G217="","",G217*J217)</f>
        <v/>
      </c>
      <c r="L217" t="str">
        <f>IF(E217="","",IFERROR(INDEX(Productos!E:E,MATCH(E217,Productos!A:A,0)),""))</f>
        <v/>
      </c>
      <c r="M217" t="str">
        <f>IF(G217="","",G217*L217)</f>
        <v/>
      </c>
      <c r="N217" t="str">
        <f>IF(K217="","",K217-M217)</f>
        <v/>
      </c>
      <c r="O217" t="str">
        <v>EFECTIVO</v>
      </c>
      <c r="P217" t="str">
        <v>CAJA</v>
      </c>
      <c r="Q217" t="str">
        <v>PAGADO</v>
      </c>
      <c r="S217" t="str">
        <f>IF(E217="","",IFERROR(INDEX(Productos!I:I,MATCH(E217,Productos!A:A,0)),""))</f>
        <v/>
      </c>
    </row>
    <row r="218">
      <c r="B218" t="str">
        <f>IF(A218="","", "V"&amp;TEXT(A218,"yymmdd")&amp;"-"&amp;TEXT(ROW()-1,"0000"))</f>
        <v/>
      </c>
      <c r="C218" t="str">
        <f>IF(D218="","",IFERROR(INDEX(Clientes!A:A,MATCH(D218,Clientes!B:B,0)),""))</f>
        <v/>
      </c>
      <c r="F218" t="str">
        <f>IF(E218="","",IFERROR(INDEX(Productos!F:F,MATCH(E218,Productos!A:A,0)),""))</f>
        <v/>
      </c>
      <c r="I218" t="str">
        <f>IF(E218="","",IFERROR(INDEX(Productos!G:G,MATCH(E218,Productos!A:A,0)),""))</f>
        <v/>
      </c>
      <c r="J218" t="str">
        <f>IF(H218="",I218,H218)</f>
        <v/>
      </c>
      <c r="K218" t="str">
        <f>IF(G218="","",G218*J218)</f>
        <v/>
      </c>
      <c r="L218" t="str">
        <f>IF(E218="","",IFERROR(INDEX(Productos!E:E,MATCH(E218,Productos!A:A,0)),""))</f>
        <v/>
      </c>
      <c r="M218" t="str">
        <f>IF(G218="","",G218*L218)</f>
        <v/>
      </c>
      <c r="N218" t="str">
        <f>IF(K218="","",K218-M218)</f>
        <v/>
      </c>
      <c r="O218" t="str">
        <v>EFECTIVO</v>
      </c>
      <c r="P218" t="str">
        <v>CAJA</v>
      </c>
      <c r="Q218" t="str">
        <v>PAGADO</v>
      </c>
      <c r="S218" t="str">
        <f>IF(E218="","",IFERROR(INDEX(Productos!I:I,MATCH(E218,Productos!A:A,0)),""))</f>
        <v/>
      </c>
    </row>
    <row r="219">
      <c r="B219" t="str">
        <f>IF(A219="","", "V"&amp;TEXT(A219,"yymmdd")&amp;"-"&amp;TEXT(ROW()-1,"0000"))</f>
        <v/>
      </c>
      <c r="C219" t="str">
        <f>IF(D219="","",IFERROR(INDEX(Clientes!A:A,MATCH(D219,Clientes!B:B,0)),""))</f>
        <v/>
      </c>
      <c r="F219" t="str">
        <f>IF(E219="","",IFERROR(INDEX(Productos!F:F,MATCH(E219,Productos!A:A,0)),""))</f>
        <v/>
      </c>
      <c r="I219" t="str">
        <f>IF(E219="","",IFERROR(INDEX(Productos!G:G,MATCH(E219,Productos!A:A,0)),""))</f>
        <v/>
      </c>
      <c r="J219" t="str">
        <f>IF(H219="",I219,H219)</f>
        <v/>
      </c>
      <c r="K219" t="str">
        <f>IF(G219="","",G219*J219)</f>
        <v/>
      </c>
      <c r="L219" t="str">
        <f>IF(E219="","",IFERROR(INDEX(Productos!E:E,MATCH(E219,Productos!A:A,0)),""))</f>
        <v/>
      </c>
      <c r="M219" t="str">
        <f>IF(G219="","",G219*L219)</f>
        <v/>
      </c>
      <c r="N219" t="str">
        <f>IF(K219="","",K219-M219)</f>
        <v/>
      </c>
      <c r="O219" t="str">
        <v>EFECTIVO</v>
      </c>
      <c r="P219" t="str">
        <v>CAJA</v>
      </c>
      <c r="Q219" t="str">
        <v>PAGADO</v>
      </c>
      <c r="S219" t="str">
        <f>IF(E219="","",IFERROR(INDEX(Productos!I:I,MATCH(E219,Productos!A:A,0)),""))</f>
        <v/>
      </c>
    </row>
    <row r="220">
      <c r="B220" t="str">
        <f>IF(A220="","", "V"&amp;TEXT(A220,"yymmdd")&amp;"-"&amp;TEXT(ROW()-1,"0000"))</f>
        <v/>
      </c>
      <c r="C220" t="str">
        <f>IF(D220="","",IFERROR(INDEX(Clientes!A:A,MATCH(D220,Clientes!B:B,0)),""))</f>
        <v/>
      </c>
      <c r="F220" t="str">
        <f>IF(E220="","",IFERROR(INDEX(Productos!F:F,MATCH(E220,Productos!A:A,0)),""))</f>
        <v/>
      </c>
      <c r="I220" t="str">
        <f>IF(E220="","",IFERROR(INDEX(Productos!G:G,MATCH(E220,Productos!A:A,0)),""))</f>
        <v/>
      </c>
      <c r="J220" t="str">
        <f>IF(H220="",I220,H220)</f>
        <v/>
      </c>
      <c r="K220" t="str">
        <f>IF(G220="","",G220*J220)</f>
        <v/>
      </c>
      <c r="L220" t="str">
        <f>IF(E220="","",IFERROR(INDEX(Productos!E:E,MATCH(E220,Productos!A:A,0)),""))</f>
        <v/>
      </c>
      <c r="M220" t="str">
        <f>IF(G220="","",G220*L220)</f>
        <v/>
      </c>
      <c r="N220" t="str">
        <f>IF(K220="","",K220-M220)</f>
        <v/>
      </c>
      <c r="O220" t="str">
        <v>EFECTIVO</v>
      </c>
      <c r="P220" t="str">
        <v>CAJA</v>
      </c>
      <c r="Q220" t="str">
        <v>PAGADO</v>
      </c>
      <c r="S220" t="str">
        <f>IF(E220="","",IFERROR(INDEX(Productos!I:I,MATCH(E220,Productos!A:A,0)),""))</f>
        <v/>
      </c>
    </row>
    <row r="221">
      <c r="B221" t="str">
        <f>IF(A221="","", "V"&amp;TEXT(A221,"yymmdd")&amp;"-"&amp;TEXT(ROW()-1,"0000"))</f>
        <v/>
      </c>
      <c r="C221" t="str">
        <f>IF(D221="","",IFERROR(INDEX(Clientes!A:A,MATCH(D221,Clientes!B:B,0)),""))</f>
        <v/>
      </c>
      <c r="F221" t="str">
        <f>IF(E221="","",IFERROR(INDEX(Productos!F:F,MATCH(E221,Productos!A:A,0)),""))</f>
        <v/>
      </c>
      <c r="I221" t="str">
        <f>IF(E221="","",IFERROR(INDEX(Productos!G:G,MATCH(E221,Productos!A:A,0)),""))</f>
        <v/>
      </c>
      <c r="J221" t="str">
        <f>IF(H221="",I221,H221)</f>
        <v/>
      </c>
      <c r="K221" t="str">
        <f>IF(G221="","",G221*J221)</f>
        <v/>
      </c>
      <c r="L221" t="str">
        <f>IF(E221="","",IFERROR(INDEX(Productos!E:E,MATCH(E221,Productos!A:A,0)),""))</f>
        <v/>
      </c>
      <c r="M221" t="str">
        <f>IF(G221="","",G221*L221)</f>
        <v/>
      </c>
      <c r="N221" t="str">
        <f>IF(K221="","",K221-M221)</f>
        <v/>
      </c>
      <c r="O221" t="str">
        <v>EFECTIVO</v>
      </c>
      <c r="P221" t="str">
        <v>CAJA</v>
      </c>
      <c r="Q221" t="str">
        <v>PAGADO</v>
      </c>
      <c r="S221" t="str">
        <f>IF(E221="","",IFERROR(INDEX(Productos!I:I,MATCH(E221,Productos!A:A,0)),""))</f>
        <v/>
      </c>
    </row>
    <row r="222">
      <c r="B222" t="str">
        <f>IF(A222="","", "V"&amp;TEXT(A222,"yymmdd")&amp;"-"&amp;TEXT(ROW()-1,"0000"))</f>
        <v/>
      </c>
      <c r="C222" t="str">
        <f>IF(D222="","",IFERROR(INDEX(Clientes!A:A,MATCH(D222,Clientes!B:B,0)),""))</f>
        <v/>
      </c>
      <c r="F222" t="str">
        <f>IF(E222="","",IFERROR(INDEX(Productos!F:F,MATCH(E222,Productos!A:A,0)),""))</f>
        <v/>
      </c>
      <c r="I222" t="str">
        <f>IF(E222="","",IFERROR(INDEX(Productos!G:G,MATCH(E222,Productos!A:A,0)),""))</f>
        <v/>
      </c>
      <c r="J222" t="str">
        <f>IF(H222="",I222,H222)</f>
        <v/>
      </c>
      <c r="K222" t="str">
        <f>IF(G222="","",G222*J222)</f>
        <v/>
      </c>
      <c r="L222" t="str">
        <f>IF(E222="","",IFERROR(INDEX(Productos!E:E,MATCH(E222,Productos!A:A,0)),""))</f>
        <v/>
      </c>
      <c r="M222" t="str">
        <f>IF(G222="","",G222*L222)</f>
        <v/>
      </c>
      <c r="N222" t="str">
        <f>IF(K222="","",K222-M222)</f>
        <v/>
      </c>
      <c r="O222" t="str">
        <v>EFECTIVO</v>
      </c>
      <c r="P222" t="str">
        <v>CAJA</v>
      </c>
      <c r="Q222" t="str">
        <v>PAGADO</v>
      </c>
      <c r="S222" t="str">
        <f>IF(E222="","",IFERROR(INDEX(Productos!I:I,MATCH(E222,Productos!A:A,0)),""))</f>
        <v/>
      </c>
    </row>
    <row r="223">
      <c r="B223" t="str">
        <f>IF(A223="","", "V"&amp;TEXT(A223,"yymmdd")&amp;"-"&amp;TEXT(ROW()-1,"0000"))</f>
        <v/>
      </c>
      <c r="C223" t="str">
        <f>IF(D223="","",IFERROR(INDEX(Clientes!A:A,MATCH(D223,Clientes!B:B,0)),""))</f>
        <v/>
      </c>
      <c r="F223" t="str">
        <f>IF(E223="","",IFERROR(INDEX(Productos!F:F,MATCH(E223,Productos!A:A,0)),""))</f>
        <v/>
      </c>
      <c r="I223" t="str">
        <f>IF(E223="","",IFERROR(INDEX(Productos!G:G,MATCH(E223,Productos!A:A,0)),""))</f>
        <v/>
      </c>
      <c r="J223" t="str">
        <f>IF(H223="",I223,H223)</f>
        <v/>
      </c>
      <c r="K223" t="str">
        <f>IF(G223="","",G223*J223)</f>
        <v/>
      </c>
      <c r="L223" t="str">
        <f>IF(E223="","",IFERROR(INDEX(Productos!E:E,MATCH(E223,Productos!A:A,0)),""))</f>
        <v/>
      </c>
      <c r="M223" t="str">
        <f>IF(G223="","",G223*L223)</f>
        <v/>
      </c>
      <c r="N223" t="str">
        <f>IF(K223="","",K223-M223)</f>
        <v/>
      </c>
      <c r="O223" t="str">
        <v>EFECTIVO</v>
      </c>
      <c r="P223" t="str">
        <v>CAJA</v>
      </c>
      <c r="Q223" t="str">
        <v>PAGADO</v>
      </c>
      <c r="S223" t="str">
        <f>IF(E223="","",IFERROR(INDEX(Productos!I:I,MATCH(E223,Productos!A:A,0)),""))</f>
        <v/>
      </c>
    </row>
    <row r="224">
      <c r="B224" t="str">
        <f>IF(A224="","", "V"&amp;TEXT(A224,"yymmdd")&amp;"-"&amp;TEXT(ROW()-1,"0000"))</f>
        <v/>
      </c>
      <c r="C224" t="str">
        <f>IF(D224="","",IFERROR(INDEX(Clientes!A:A,MATCH(D224,Clientes!B:B,0)),""))</f>
        <v/>
      </c>
      <c r="F224" t="str">
        <f>IF(E224="","",IFERROR(INDEX(Productos!F:F,MATCH(E224,Productos!A:A,0)),""))</f>
        <v/>
      </c>
      <c r="I224" t="str">
        <f>IF(E224="","",IFERROR(INDEX(Productos!G:G,MATCH(E224,Productos!A:A,0)),""))</f>
        <v/>
      </c>
      <c r="J224" t="str">
        <f>IF(H224="",I224,H224)</f>
        <v/>
      </c>
      <c r="K224" t="str">
        <f>IF(G224="","",G224*J224)</f>
        <v/>
      </c>
      <c r="L224" t="str">
        <f>IF(E224="","",IFERROR(INDEX(Productos!E:E,MATCH(E224,Productos!A:A,0)),""))</f>
        <v/>
      </c>
      <c r="M224" t="str">
        <f>IF(G224="","",G224*L224)</f>
        <v/>
      </c>
      <c r="N224" t="str">
        <f>IF(K224="","",K224-M224)</f>
        <v/>
      </c>
      <c r="O224" t="str">
        <v>EFECTIVO</v>
      </c>
      <c r="P224" t="str">
        <v>CAJA</v>
      </c>
      <c r="Q224" t="str">
        <v>PAGADO</v>
      </c>
      <c r="S224" t="str">
        <f>IF(E224="","",IFERROR(INDEX(Productos!I:I,MATCH(E224,Productos!A:A,0)),""))</f>
        <v/>
      </c>
    </row>
    <row r="225">
      <c r="B225" t="str">
        <f>IF(A225="","", "V"&amp;TEXT(A225,"yymmdd")&amp;"-"&amp;TEXT(ROW()-1,"0000"))</f>
        <v/>
      </c>
      <c r="C225" t="str">
        <f>IF(D225="","",IFERROR(INDEX(Clientes!A:A,MATCH(D225,Clientes!B:B,0)),""))</f>
        <v/>
      </c>
      <c r="F225" t="str">
        <f>IF(E225="","",IFERROR(INDEX(Productos!F:F,MATCH(E225,Productos!A:A,0)),""))</f>
        <v/>
      </c>
      <c r="I225" t="str">
        <f>IF(E225="","",IFERROR(INDEX(Productos!G:G,MATCH(E225,Productos!A:A,0)),""))</f>
        <v/>
      </c>
      <c r="J225" t="str">
        <f>IF(H225="",I225,H225)</f>
        <v/>
      </c>
      <c r="K225" t="str">
        <f>IF(G225="","",G225*J225)</f>
        <v/>
      </c>
      <c r="L225" t="str">
        <f>IF(E225="","",IFERROR(INDEX(Productos!E:E,MATCH(E225,Productos!A:A,0)),""))</f>
        <v/>
      </c>
      <c r="M225" t="str">
        <f>IF(G225="","",G225*L225)</f>
        <v/>
      </c>
      <c r="N225" t="str">
        <f>IF(K225="","",K225-M225)</f>
        <v/>
      </c>
      <c r="O225" t="str">
        <v>EFECTIVO</v>
      </c>
      <c r="P225" t="str">
        <v>CAJA</v>
      </c>
      <c r="Q225" t="str">
        <v>PAGADO</v>
      </c>
      <c r="S225" t="str">
        <f>IF(E225="","",IFERROR(INDEX(Productos!I:I,MATCH(E225,Productos!A:A,0)),""))</f>
        <v/>
      </c>
    </row>
    <row r="226">
      <c r="B226" t="str">
        <f>IF(A226="","", "V"&amp;TEXT(A226,"yymmdd")&amp;"-"&amp;TEXT(ROW()-1,"0000"))</f>
        <v/>
      </c>
      <c r="C226" t="str">
        <f>IF(D226="","",IFERROR(INDEX(Clientes!A:A,MATCH(D226,Clientes!B:B,0)),""))</f>
        <v/>
      </c>
      <c r="F226" t="str">
        <f>IF(E226="","",IFERROR(INDEX(Productos!F:F,MATCH(E226,Productos!A:A,0)),""))</f>
        <v/>
      </c>
      <c r="I226" t="str">
        <f>IF(E226="","",IFERROR(INDEX(Productos!G:G,MATCH(E226,Productos!A:A,0)),""))</f>
        <v/>
      </c>
      <c r="J226" t="str">
        <f>IF(H226="",I226,H226)</f>
        <v/>
      </c>
      <c r="K226" t="str">
        <f>IF(G226="","",G226*J226)</f>
        <v/>
      </c>
      <c r="L226" t="str">
        <f>IF(E226="","",IFERROR(INDEX(Productos!E:E,MATCH(E226,Productos!A:A,0)),""))</f>
        <v/>
      </c>
      <c r="M226" t="str">
        <f>IF(G226="","",G226*L226)</f>
        <v/>
      </c>
      <c r="N226" t="str">
        <f>IF(K226="","",K226-M226)</f>
        <v/>
      </c>
      <c r="O226" t="str">
        <v>EFECTIVO</v>
      </c>
      <c r="P226" t="str">
        <v>CAJA</v>
      </c>
      <c r="Q226" t="str">
        <v>PAGADO</v>
      </c>
      <c r="S226" t="str">
        <f>IF(E226="","",IFERROR(INDEX(Productos!I:I,MATCH(E226,Productos!A:A,0)),""))</f>
        <v/>
      </c>
    </row>
    <row r="227">
      <c r="B227" t="str">
        <f>IF(A227="","", "V"&amp;TEXT(A227,"yymmdd")&amp;"-"&amp;TEXT(ROW()-1,"0000"))</f>
        <v/>
      </c>
      <c r="C227" t="str">
        <f>IF(D227="","",IFERROR(INDEX(Clientes!A:A,MATCH(D227,Clientes!B:B,0)),""))</f>
        <v/>
      </c>
      <c r="F227" t="str">
        <f>IF(E227="","",IFERROR(INDEX(Productos!F:F,MATCH(E227,Productos!A:A,0)),""))</f>
        <v/>
      </c>
      <c r="I227" t="str">
        <f>IF(E227="","",IFERROR(INDEX(Productos!G:G,MATCH(E227,Productos!A:A,0)),""))</f>
        <v/>
      </c>
      <c r="J227" t="str">
        <f>IF(H227="",I227,H227)</f>
        <v/>
      </c>
      <c r="K227" t="str">
        <f>IF(G227="","",G227*J227)</f>
        <v/>
      </c>
      <c r="L227" t="str">
        <f>IF(E227="","",IFERROR(INDEX(Productos!E:E,MATCH(E227,Productos!A:A,0)),""))</f>
        <v/>
      </c>
      <c r="M227" t="str">
        <f>IF(G227="","",G227*L227)</f>
        <v/>
      </c>
      <c r="N227" t="str">
        <f>IF(K227="","",K227-M227)</f>
        <v/>
      </c>
      <c r="O227" t="str">
        <v>EFECTIVO</v>
      </c>
      <c r="P227" t="str">
        <v>CAJA</v>
      </c>
      <c r="Q227" t="str">
        <v>PAGADO</v>
      </c>
      <c r="S227" t="str">
        <f>IF(E227="","",IFERROR(INDEX(Productos!I:I,MATCH(E227,Productos!A:A,0)),""))</f>
        <v/>
      </c>
    </row>
    <row r="228">
      <c r="B228" t="str">
        <f>IF(A228="","", "V"&amp;TEXT(A228,"yymmdd")&amp;"-"&amp;TEXT(ROW()-1,"0000"))</f>
        <v/>
      </c>
      <c r="C228" t="str">
        <f>IF(D228="","",IFERROR(INDEX(Clientes!A:A,MATCH(D228,Clientes!B:B,0)),""))</f>
        <v/>
      </c>
      <c r="F228" t="str">
        <f>IF(E228="","",IFERROR(INDEX(Productos!F:F,MATCH(E228,Productos!A:A,0)),""))</f>
        <v/>
      </c>
      <c r="I228" t="str">
        <f>IF(E228="","",IFERROR(INDEX(Productos!G:G,MATCH(E228,Productos!A:A,0)),""))</f>
        <v/>
      </c>
      <c r="J228" t="str">
        <f>IF(H228="",I228,H228)</f>
        <v/>
      </c>
      <c r="K228" t="str">
        <f>IF(G228="","",G228*J228)</f>
        <v/>
      </c>
      <c r="L228" t="str">
        <f>IF(E228="","",IFERROR(INDEX(Productos!E:E,MATCH(E228,Productos!A:A,0)),""))</f>
        <v/>
      </c>
      <c r="M228" t="str">
        <f>IF(G228="","",G228*L228)</f>
        <v/>
      </c>
      <c r="N228" t="str">
        <f>IF(K228="","",K228-M228)</f>
        <v/>
      </c>
      <c r="O228" t="str">
        <v>EFECTIVO</v>
      </c>
      <c r="P228" t="str">
        <v>CAJA</v>
      </c>
      <c r="Q228" t="str">
        <v>PAGADO</v>
      </c>
      <c r="S228" t="str">
        <f>IF(E228="","",IFERROR(INDEX(Productos!I:I,MATCH(E228,Productos!A:A,0)),""))</f>
        <v/>
      </c>
    </row>
    <row r="229">
      <c r="B229" t="str">
        <f>IF(A229="","", "V"&amp;TEXT(A229,"yymmdd")&amp;"-"&amp;TEXT(ROW()-1,"0000"))</f>
        <v/>
      </c>
      <c r="C229" t="str">
        <f>IF(D229="","",IFERROR(INDEX(Clientes!A:A,MATCH(D229,Clientes!B:B,0)),""))</f>
        <v/>
      </c>
      <c r="F229" t="str">
        <f>IF(E229="","",IFERROR(INDEX(Productos!F:F,MATCH(E229,Productos!A:A,0)),""))</f>
        <v/>
      </c>
      <c r="I229" t="str">
        <f>IF(E229="","",IFERROR(INDEX(Productos!G:G,MATCH(E229,Productos!A:A,0)),""))</f>
        <v/>
      </c>
      <c r="J229" t="str">
        <f>IF(H229="",I229,H229)</f>
        <v/>
      </c>
      <c r="K229" t="str">
        <f>IF(G229="","",G229*J229)</f>
        <v/>
      </c>
      <c r="L229" t="str">
        <f>IF(E229="","",IFERROR(INDEX(Productos!E:E,MATCH(E229,Productos!A:A,0)),""))</f>
        <v/>
      </c>
      <c r="M229" t="str">
        <f>IF(G229="","",G229*L229)</f>
        <v/>
      </c>
      <c r="N229" t="str">
        <f>IF(K229="","",K229-M229)</f>
        <v/>
      </c>
      <c r="O229" t="str">
        <v>EFECTIVO</v>
      </c>
      <c r="P229" t="str">
        <v>CAJA</v>
      </c>
      <c r="Q229" t="str">
        <v>PAGADO</v>
      </c>
      <c r="S229" t="str">
        <f>IF(E229="","",IFERROR(INDEX(Productos!I:I,MATCH(E229,Productos!A:A,0)),""))</f>
        <v/>
      </c>
    </row>
    <row r="230">
      <c r="B230" t="str">
        <f>IF(A230="","", "V"&amp;TEXT(A230,"yymmdd")&amp;"-"&amp;TEXT(ROW()-1,"0000"))</f>
        <v/>
      </c>
      <c r="C230" t="str">
        <f>IF(D230="","",IFERROR(INDEX(Clientes!A:A,MATCH(D230,Clientes!B:B,0)),""))</f>
        <v/>
      </c>
      <c r="F230" t="str">
        <f>IF(E230="","",IFERROR(INDEX(Productos!F:F,MATCH(E230,Productos!A:A,0)),""))</f>
        <v/>
      </c>
      <c r="I230" t="str">
        <f>IF(E230="","",IFERROR(INDEX(Productos!G:G,MATCH(E230,Productos!A:A,0)),""))</f>
        <v/>
      </c>
      <c r="J230" t="str">
        <f>IF(H230="",I230,H230)</f>
        <v/>
      </c>
      <c r="K230" t="str">
        <f>IF(G230="","",G230*J230)</f>
        <v/>
      </c>
      <c r="L230" t="str">
        <f>IF(E230="","",IFERROR(INDEX(Productos!E:E,MATCH(E230,Productos!A:A,0)),""))</f>
        <v/>
      </c>
      <c r="M230" t="str">
        <f>IF(G230="","",G230*L230)</f>
        <v/>
      </c>
      <c r="N230" t="str">
        <f>IF(K230="","",K230-M230)</f>
        <v/>
      </c>
      <c r="O230" t="str">
        <v>EFECTIVO</v>
      </c>
      <c r="P230" t="str">
        <v>CAJA</v>
      </c>
      <c r="Q230" t="str">
        <v>PAGADO</v>
      </c>
      <c r="S230" t="str">
        <f>IF(E230="","",IFERROR(INDEX(Productos!I:I,MATCH(E230,Productos!A:A,0)),""))</f>
        <v/>
      </c>
    </row>
    <row r="231">
      <c r="B231" t="str">
        <f>IF(A231="","", "V"&amp;TEXT(A231,"yymmdd")&amp;"-"&amp;TEXT(ROW()-1,"0000"))</f>
        <v/>
      </c>
      <c r="C231" t="str">
        <f>IF(D231="","",IFERROR(INDEX(Clientes!A:A,MATCH(D231,Clientes!B:B,0)),""))</f>
        <v/>
      </c>
      <c r="F231" t="str">
        <f>IF(E231="","",IFERROR(INDEX(Productos!F:F,MATCH(E231,Productos!A:A,0)),""))</f>
        <v/>
      </c>
      <c r="I231" t="str">
        <f>IF(E231="","",IFERROR(INDEX(Productos!G:G,MATCH(E231,Productos!A:A,0)),""))</f>
        <v/>
      </c>
      <c r="J231" t="str">
        <f>IF(H231="",I231,H231)</f>
        <v/>
      </c>
      <c r="K231" t="str">
        <f>IF(G231="","",G231*J231)</f>
        <v/>
      </c>
      <c r="L231" t="str">
        <f>IF(E231="","",IFERROR(INDEX(Productos!E:E,MATCH(E231,Productos!A:A,0)),""))</f>
        <v/>
      </c>
      <c r="M231" t="str">
        <f>IF(G231="","",G231*L231)</f>
        <v/>
      </c>
      <c r="N231" t="str">
        <f>IF(K231="","",K231-M231)</f>
        <v/>
      </c>
      <c r="O231" t="str">
        <v>EFECTIVO</v>
      </c>
      <c r="P231" t="str">
        <v>CAJA</v>
      </c>
      <c r="Q231" t="str">
        <v>PAGADO</v>
      </c>
      <c r="S231" t="str">
        <f>IF(E231="","",IFERROR(INDEX(Productos!I:I,MATCH(E231,Productos!A:A,0)),""))</f>
        <v/>
      </c>
    </row>
    <row r="232">
      <c r="B232" t="str">
        <f>IF(A232="","", "V"&amp;TEXT(A232,"yymmdd")&amp;"-"&amp;TEXT(ROW()-1,"0000"))</f>
        <v/>
      </c>
      <c r="C232" t="str">
        <f>IF(D232="","",IFERROR(INDEX(Clientes!A:A,MATCH(D232,Clientes!B:B,0)),""))</f>
        <v/>
      </c>
      <c r="F232" t="str">
        <f>IF(E232="","",IFERROR(INDEX(Productos!F:F,MATCH(E232,Productos!A:A,0)),""))</f>
        <v/>
      </c>
      <c r="I232" t="str">
        <f>IF(E232="","",IFERROR(INDEX(Productos!G:G,MATCH(E232,Productos!A:A,0)),""))</f>
        <v/>
      </c>
      <c r="J232" t="str">
        <f>IF(H232="",I232,H232)</f>
        <v/>
      </c>
      <c r="K232" t="str">
        <f>IF(G232="","",G232*J232)</f>
        <v/>
      </c>
      <c r="L232" t="str">
        <f>IF(E232="","",IFERROR(INDEX(Productos!E:E,MATCH(E232,Productos!A:A,0)),""))</f>
        <v/>
      </c>
      <c r="M232" t="str">
        <f>IF(G232="","",G232*L232)</f>
        <v/>
      </c>
      <c r="N232" t="str">
        <f>IF(K232="","",K232-M232)</f>
        <v/>
      </c>
      <c r="O232" t="str">
        <v>EFECTIVO</v>
      </c>
      <c r="P232" t="str">
        <v>CAJA</v>
      </c>
      <c r="Q232" t="str">
        <v>PAGADO</v>
      </c>
      <c r="S232" t="str">
        <f>IF(E232="","",IFERROR(INDEX(Productos!I:I,MATCH(E232,Productos!A:A,0)),""))</f>
        <v/>
      </c>
    </row>
    <row r="233">
      <c r="B233" t="str">
        <f>IF(A233="","", "V"&amp;TEXT(A233,"yymmdd")&amp;"-"&amp;TEXT(ROW()-1,"0000"))</f>
        <v/>
      </c>
      <c r="C233" t="str">
        <f>IF(D233="","",IFERROR(INDEX(Clientes!A:A,MATCH(D233,Clientes!B:B,0)),""))</f>
        <v/>
      </c>
      <c r="F233" t="str">
        <f>IF(E233="","",IFERROR(INDEX(Productos!F:F,MATCH(E233,Productos!A:A,0)),""))</f>
        <v/>
      </c>
      <c r="I233" t="str">
        <f>IF(E233="","",IFERROR(INDEX(Productos!G:G,MATCH(E233,Productos!A:A,0)),""))</f>
        <v/>
      </c>
      <c r="J233" t="str">
        <f>IF(H233="",I233,H233)</f>
        <v/>
      </c>
      <c r="K233" t="str">
        <f>IF(G233="","",G233*J233)</f>
        <v/>
      </c>
      <c r="L233" t="str">
        <f>IF(E233="","",IFERROR(INDEX(Productos!E:E,MATCH(E233,Productos!A:A,0)),""))</f>
        <v/>
      </c>
      <c r="M233" t="str">
        <f>IF(G233="","",G233*L233)</f>
        <v/>
      </c>
      <c r="N233" t="str">
        <f>IF(K233="","",K233-M233)</f>
        <v/>
      </c>
      <c r="O233" t="str">
        <v>EFECTIVO</v>
      </c>
      <c r="P233" t="str">
        <v>CAJA</v>
      </c>
      <c r="Q233" t="str">
        <v>PAGADO</v>
      </c>
      <c r="S233" t="str">
        <f>IF(E233="","",IFERROR(INDEX(Productos!I:I,MATCH(E233,Productos!A:A,0)),""))</f>
        <v/>
      </c>
    </row>
    <row r="234">
      <c r="B234" t="str">
        <f>IF(A234="","", "V"&amp;TEXT(A234,"yymmdd")&amp;"-"&amp;TEXT(ROW()-1,"0000"))</f>
        <v/>
      </c>
      <c r="C234" t="str">
        <f>IF(D234="","",IFERROR(INDEX(Clientes!A:A,MATCH(D234,Clientes!B:B,0)),""))</f>
        <v/>
      </c>
      <c r="F234" t="str">
        <f>IF(E234="","",IFERROR(INDEX(Productos!F:F,MATCH(E234,Productos!A:A,0)),""))</f>
        <v/>
      </c>
      <c r="I234" t="str">
        <f>IF(E234="","",IFERROR(INDEX(Productos!G:G,MATCH(E234,Productos!A:A,0)),""))</f>
        <v/>
      </c>
      <c r="J234" t="str">
        <f>IF(H234="",I234,H234)</f>
        <v/>
      </c>
      <c r="K234" t="str">
        <f>IF(G234="","",G234*J234)</f>
        <v/>
      </c>
      <c r="L234" t="str">
        <f>IF(E234="","",IFERROR(INDEX(Productos!E:E,MATCH(E234,Productos!A:A,0)),""))</f>
        <v/>
      </c>
      <c r="M234" t="str">
        <f>IF(G234="","",G234*L234)</f>
        <v/>
      </c>
      <c r="N234" t="str">
        <f>IF(K234="","",K234-M234)</f>
        <v/>
      </c>
      <c r="O234" t="str">
        <v>EFECTIVO</v>
      </c>
      <c r="P234" t="str">
        <v>CAJA</v>
      </c>
      <c r="Q234" t="str">
        <v>PAGADO</v>
      </c>
      <c r="S234" t="str">
        <f>IF(E234="","",IFERROR(INDEX(Productos!I:I,MATCH(E234,Productos!A:A,0)),""))</f>
        <v/>
      </c>
    </row>
    <row r="235">
      <c r="B235" t="str">
        <f>IF(A235="","", "V"&amp;TEXT(A235,"yymmdd")&amp;"-"&amp;TEXT(ROW()-1,"0000"))</f>
        <v/>
      </c>
      <c r="C235" t="str">
        <f>IF(D235="","",IFERROR(INDEX(Clientes!A:A,MATCH(D235,Clientes!B:B,0)),""))</f>
        <v/>
      </c>
      <c r="F235" t="str">
        <f>IF(E235="","",IFERROR(INDEX(Productos!F:F,MATCH(E235,Productos!A:A,0)),""))</f>
        <v/>
      </c>
      <c r="I235" t="str">
        <f>IF(E235="","",IFERROR(INDEX(Productos!G:G,MATCH(E235,Productos!A:A,0)),""))</f>
        <v/>
      </c>
      <c r="J235" t="str">
        <f>IF(H235="",I235,H235)</f>
        <v/>
      </c>
      <c r="K235" t="str">
        <f>IF(G235="","",G235*J235)</f>
        <v/>
      </c>
      <c r="L235" t="str">
        <f>IF(E235="","",IFERROR(INDEX(Productos!E:E,MATCH(E235,Productos!A:A,0)),""))</f>
        <v/>
      </c>
      <c r="M235" t="str">
        <f>IF(G235="","",G235*L235)</f>
        <v/>
      </c>
      <c r="N235" t="str">
        <f>IF(K235="","",K235-M235)</f>
        <v/>
      </c>
      <c r="O235" t="str">
        <v>EFECTIVO</v>
      </c>
      <c r="P235" t="str">
        <v>CAJA</v>
      </c>
      <c r="Q235" t="str">
        <v>PAGADO</v>
      </c>
      <c r="S235" t="str">
        <f>IF(E235="","",IFERROR(INDEX(Productos!I:I,MATCH(E235,Productos!A:A,0)),""))</f>
        <v/>
      </c>
    </row>
    <row r="236">
      <c r="B236" t="str">
        <f>IF(A236="","", "V"&amp;TEXT(A236,"yymmdd")&amp;"-"&amp;TEXT(ROW()-1,"0000"))</f>
        <v/>
      </c>
      <c r="C236" t="str">
        <f>IF(D236="","",IFERROR(INDEX(Clientes!A:A,MATCH(D236,Clientes!B:B,0)),""))</f>
        <v/>
      </c>
      <c r="F236" t="str">
        <f>IF(E236="","",IFERROR(INDEX(Productos!F:F,MATCH(E236,Productos!A:A,0)),""))</f>
        <v/>
      </c>
      <c r="I236" t="str">
        <f>IF(E236="","",IFERROR(INDEX(Productos!G:G,MATCH(E236,Productos!A:A,0)),""))</f>
        <v/>
      </c>
      <c r="J236" t="str">
        <f>IF(H236="",I236,H236)</f>
        <v/>
      </c>
      <c r="K236" t="str">
        <f>IF(G236="","",G236*J236)</f>
        <v/>
      </c>
      <c r="L236" t="str">
        <f>IF(E236="","",IFERROR(INDEX(Productos!E:E,MATCH(E236,Productos!A:A,0)),""))</f>
        <v/>
      </c>
      <c r="M236" t="str">
        <f>IF(G236="","",G236*L236)</f>
        <v/>
      </c>
      <c r="N236" t="str">
        <f>IF(K236="","",K236-M236)</f>
        <v/>
      </c>
      <c r="O236" t="str">
        <v>EFECTIVO</v>
      </c>
      <c r="P236" t="str">
        <v>CAJA</v>
      </c>
      <c r="Q236" t="str">
        <v>PAGADO</v>
      </c>
      <c r="S236" t="str">
        <f>IF(E236="","",IFERROR(INDEX(Productos!I:I,MATCH(E236,Productos!A:A,0)),""))</f>
        <v/>
      </c>
    </row>
    <row r="237">
      <c r="B237" t="str">
        <f>IF(A237="","", "V"&amp;TEXT(A237,"yymmdd")&amp;"-"&amp;TEXT(ROW()-1,"0000"))</f>
        <v/>
      </c>
      <c r="C237" t="str">
        <f>IF(D237="","",IFERROR(INDEX(Clientes!A:A,MATCH(D237,Clientes!B:B,0)),""))</f>
        <v/>
      </c>
      <c r="F237" t="str">
        <f>IF(E237="","",IFERROR(INDEX(Productos!F:F,MATCH(E237,Productos!A:A,0)),""))</f>
        <v/>
      </c>
      <c r="I237" t="str">
        <f>IF(E237="","",IFERROR(INDEX(Productos!G:G,MATCH(E237,Productos!A:A,0)),""))</f>
        <v/>
      </c>
      <c r="J237" t="str">
        <f>IF(H237="",I237,H237)</f>
        <v/>
      </c>
      <c r="K237" t="str">
        <f>IF(G237="","",G237*J237)</f>
        <v/>
      </c>
      <c r="L237" t="str">
        <f>IF(E237="","",IFERROR(INDEX(Productos!E:E,MATCH(E237,Productos!A:A,0)),""))</f>
        <v/>
      </c>
      <c r="M237" t="str">
        <f>IF(G237="","",G237*L237)</f>
        <v/>
      </c>
      <c r="N237" t="str">
        <f>IF(K237="","",K237-M237)</f>
        <v/>
      </c>
      <c r="O237" t="str">
        <v>EFECTIVO</v>
      </c>
      <c r="P237" t="str">
        <v>CAJA</v>
      </c>
      <c r="Q237" t="str">
        <v>PAGADO</v>
      </c>
      <c r="S237" t="str">
        <f>IF(E237="","",IFERROR(INDEX(Productos!I:I,MATCH(E237,Productos!A:A,0)),""))</f>
        <v/>
      </c>
    </row>
    <row r="238">
      <c r="B238" t="str">
        <f>IF(A238="","", "V"&amp;TEXT(A238,"yymmdd")&amp;"-"&amp;TEXT(ROW()-1,"0000"))</f>
        <v/>
      </c>
      <c r="C238" t="str">
        <f>IF(D238="","",IFERROR(INDEX(Clientes!A:A,MATCH(D238,Clientes!B:B,0)),""))</f>
        <v/>
      </c>
      <c r="F238" t="str">
        <f>IF(E238="","",IFERROR(INDEX(Productos!F:F,MATCH(E238,Productos!A:A,0)),""))</f>
        <v/>
      </c>
      <c r="I238" t="str">
        <f>IF(E238="","",IFERROR(INDEX(Productos!G:G,MATCH(E238,Productos!A:A,0)),""))</f>
        <v/>
      </c>
      <c r="J238" t="str">
        <f>IF(H238="",I238,H238)</f>
        <v/>
      </c>
      <c r="K238" t="str">
        <f>IF(G238="","",G238*J238)</f>
        <v/>
      </c>
      <c r="L238" t="str">
        <f>IF(E238="","",IFERROR(INDEX(Productos!E:E,MATCH(E238,Productos!A:A,0)),""))</f>
        <v/>
      </c>
      <c r="M238" t="str">
        <f>IF(G238="","",G238*L238)</f>
        <v/>
      </c>
      <c r="N238" t="str">
        <f>IF(K238="","",K238-M238)</f>
        <v/>
      </c>
      <c r="O238" t="str">
        <v>EFECTIVO</v>
      </c>
      <c r="P238" t="str">
        <v>CAJA</v>
      </c>
      <c r="Q238" t="str">
        <v>PAGADO</v>
      </c>
      <c r="S238" t="str">
        <f>IF(E238="","",IFERROR(INDEX(Productos!I:I,MATCH(E238,Productos!A:A,0)),""))</f>
        <v/>
      </c>
    </row>
    <row r="239">
      <c r="B239" t="str">
        <f>IF(A239="","", "V"&amp;TEXT(A239,"yymmdd")&amp;"-"&amp;TEXT(ROW()-1,"0000"))</f>
        <v/>
      </c>
      <c r="C239" t="str">
        <f>IF(D239="","",IFERROR(INDEX(Clientes!A:A,MATCH(D239,Clientes!B:B,0)),""))</f>
        <v/>
      </c>
      <c r="F239" t="str">
        <f>IF(E239="","",IFERROR(INDEX(Productos!F:F,MATCH(E239,Productos!A:A,0)),""))</f>
        <v/>
      </c>
      <c r="I239" t="str">
        <f>IF(E239="","",IFERROR(INDEX(Productos!G:G,MATCH(E239,Productos!A:A,0)),""))</f>
        <v/>
      </c>
      <c r="J239" t="str">
        <f>IF(H239="",I239,H239)</f>
        <v/>
      </c>
      <c r="K239" t="str">
        <f>IF(G239="","",G239*J239)</f>
        <v/>
      </c>
      <c r="L239" t="str">
        <f>IF(E239="","",IFERROR(INDEX(Productos!E:E,MATCH(E239,Productos!A:A,0)),""))</f>
        <v/>
      </c>
      <c r="M239" t="str">
        <f>IF(G239="","",G239*L239)</f>
        <v/>
      </c>
      <c r="N239" t="str">
        <f>IF(K239="","",K239-M239)</f>
        <v/>
      </c>
      <c r="O239" t="str">
        <v>EFECTIVO</v>
      </c>
      <c r="P239" t="str">
        <v>CAJA</v>
      </c>
      <c r="Q239" t="str">
        <v>PAGADO</v>
      </c>
      <c r="S239" t="str">
        <f>IF(E239="","",IFERROR(INDEX(Productos!I:I,MATCH(E239,Productos!A:A,0)),""))</f>
        <v/>
      </c>
    </row>
    <row r="240">
      <c r="B240" t="str">
        <f>IF(A240="","", "V"&amp;TEXT(A240,"yymmdd")&amp;"-"&amp;TEXT(ROW()-1,"0000"))</f>
        <v/>
      </c>
      <c r="C240" t="str">
        <f>IF(D240="","",IFERROR(INDEX(Clientes!A:A,MATCH(D240,Clientes!B:B,0)),""))</f>
        <v/>
      </c>
      <c r="F240" t="str">
        <f>IF(E240="","",IFERROR(INDEX(Productos!F:F,MATCH(E240,Productos!A:A,0)),""))</f>
        <v/>
      </c>
      <c r="I240" t="str">
        <f>IF(E240="","",IFERROR(INDEX(Productos!G:G,MATCH(E240,Productos!A:A,0)),""))</f>
        <v/>
      </c>
      <c r="J240" t="str">
        <f>IF(H240="",I240,H240)</f>
        <v/>
      </c>
      <c r="K240" t="str">
        <f>IF(G240="","",G240*J240)</f>
        <v/>
      </c>
      <c r="L240" t="str">
        <f>IF(E240="","",IFERROR(INDEX(Productos!E:E,MATCH(E240,Productos!A:A,0)),""))</f>
        <v/>
      </c>
      <c r="M240" t="str">
        <f>IF(G240="","",G240*L240)</f>
        <v/>
      </c>
      <c r="N240" t="str">
        <f>IF(K240="","",K240-M240)</f>
        <v/>
      </c>
      <c r="O240" t="str">
        <v>EFECTIVO</v>
      </c>
      <c r="P240" t="str">
        <v>CAJA</v>
      </c>
      <c r="Q240" t="str">
        <v>PAGADO</v>
      </c>
      <c r="S240" t="str">
        <f>IF(E240="","",IFERROR(INDEX(Productos!I:I,MATCH(E240,Productos!A:A,0)),""))</f>
        <v/>
      </c>
    </row>
    <row r="241">
      <c r="B241" t="str">
        <f>IF(A241="","", "V"&amp;TEXT(A241,"yymmdd")&amp;"-"&amp;TEXT(ROW()-1,"0000"))</f>
        <v/>
      </c>
      <c r="C241" t="str">
        <f>IF(D241="","",IFERROR(INDEX(Clientes!A:A,MATCH(D241,Clientes!B:B,0)),""))</f>
        <v/>
      </c>
      <c r="F241" t="str">
        <f>IF(E241="","",IFERROR(INDEX(Productos!F:F,MATCH(E241,Productos!A:A,0)),""))</f>
        <v/>
      </c>
      <c r="I241" t="str">
        <f>IF(E241="","",IFERROR(INDEX(Productos!G:G,MATCH(E241,Productos!A:A,0)),""))</f>
        <v/>
      </c>
      <c r="J241" t="str">
        <f>IF(H241="",I241,H241)</f>
        <v/>
      </c>
      <c r="K241" t="str">
        <f>IF(G241="","",G241*J241)</f>
        <v/>
      </c>
      <c r="L241" t="str">
        <f>IF(E241="","",IFERROR(INDEX(Productos!E:E,MATCH(E241,Productos!A:A,0)),""))</f>
        <v/>
      </c>
      <c r="M241" t="str">
        <f>IF(G241="","",G241*L241)</f>
        <v/>
      </c>
      <c r="N241" t="str">
        <f>IF(K241="","",K241-M241)</f>
        <v/>
      </c>
      <c r="O241" t="str">
        <v>EFECTIVO</v>
      </c>
      <c r="P241" t="str">
        <v>CAJA</v>
      </c>
      <c r="Q241" t="str">
        <v>PAGADO</v>
      </c>
      <c r="S241" t="str">
        <f>IF(E241="","",IFERROR(INDEX(Productos!I:I,MATCH(E241,Productos!A:A,0)),""))</f>
        <v/>
      </c>
    </row>
    <row r="242">
      <c r="B242" t="str">
        <f>IF(A242="","", "V"&amp;TEXT(A242,"yymmdd")&amp;"-"&amp;TEXT(ROW()-1,"0000"))</f>
        <v/>
      </c>
      <c r="C242" t="str">
        <f>IF(D242="","",IFERROR(INDEX(Clientes!A:A,MATCH(D242,Clientes!B:B,0)),""))</f>
        <v/>
      </c>
      <c r="F242" t="str">
        <f>IF(E242="","",IFERROR(INDEX(Productos!F:F,MATCH(E242,Productos!A:A,0)),""))</f>
        <v/>
      </c>
      <c r="I242" t="str">
        <f>IF(E242="","",IFERROR(INDEX(Productos!G:G,MATCH(E242,Productos!A:A,0)),""))</f>
        <v/>
      </c>
      <c r="J242" t="str">
        <f>IF(H242="",I242,H242)</f>
        <v/>
      </c>
      <c r="K242" t="str">
        <f>IF(G242="","",G242*J242)</f>
        <v/>
      </c>
      <c r="L242" t="str">
        <f>IF(E242="","",IFERROR(INDEX(Productos!E:E,MATCH(E242,Productos!A:A,0)),""))</f>
        <v/>
      </c>
      <c r="M242" t="str">
        <f>IF(G242="","",G242*L242)</f>
        <v/>
      </c>
      <c r="N242" t="str">
        <f>IF(K242="","",K242-M242)</f>
        <v/>
      </c>
      <c r="O242" t="str">
        <v>EFECTIVO</v>
      </c>
      <c r="P242" t="str">
        <v>CAJA</v>
      </c>
      <c r="Q242" t="str">
        <v>PAGADO</v>
      </c>
      <c r="S242" t="str">
        <f>IF(E242="","",IFERROR(INDEX(Productos!I:I,MATCH(E242,Productos!A:A,0)),""))</f>
        <v/>
      </c>
    </row>
    <row r="243">
      <c r="B243" t="str">
        <f>IF(A243="","", "V"&amp;TEXT(A243,"yymmdd")&amp;"-"&amp;TEXT(ROW()-1,"0000"))</f>
        <v/>
      </c>
      <c r="C243" t="str">
        <f>IF(D243="","",IFERROR(INDEX(Clientes!A:A,MATCH(D243,Clientes!B:B,0)),""))</f>
        <v/>
      </c>
      <c r="F243" t="str">
        <f>IF(E243="","",IFERROR(INDEX(Productos!F:F,MATCH(E243,Productos!A:A,0)),""))</f>
        <v/>
      </c>
      <c r="I243" t="str">
        <f>IF(E243="","",IFERROR(INDEX(Productos!G:G,MATCH(E243,Productos!A:A,0)),""))</f>
        <v/>
      </c>
      <c r="J243" t="str">
        <f>IF(H243="",I243,H243)</f>
        <v/>
      </c>
      <c r="K243" t="str">
        <f>IF(G243="","",G243*J243)</f>
        <v/>
      </c>
      <c r="L243" t="str">
        <f>IF(E243="","",IFERROR(INDEX(Productos!E:E,MATCH(E243,Productos!A:A,0)),""))</f>
        <v/>
      </c>
      <c r="M243" t="str">
        <f>IF(G243="","",G243*L243)</f>
        <v/>
      </c>
      <c r="N243" t="str">
        <f>IF(K243="","",K243-M243)</f>
        <v/>
      </c>
      <c r="O243" t="str">
        <v>EFECTIVO</v>
      </c>
      <c r="P243" t="str">
        <v>CAJA</v>
      </c>
      <c r="Q243" t="str">
        <v>PAGADO</v>
      </c>
      <c r="S243" t="str">
        <f>IF(E243="","",IFERROR(INDEX(Productos!I:I,MATCH(E243,Productos!A:A,0)),""))</f>
        <v/>
      </c>
    </row>
    <row r="244">
      <c r="B244" t="str">
        <f>IF(A244="","", "V"&amp;TEXT(A244,"yymmdd")&amp;"-"&amp;TEXT(ROW()-1,"0000"))</f>
        <v/>
      </c>
      <c r="C244" t="str">
        <f>IF(D244="","",IFERROR(INDEX(Clientes!A:A,MATCH(D244,Clientes!B:B,0)),""))</f>
        <v/>
      </c>
      <c r="F244" t="str">
        <f>IF(E244="","",IFERROR(INDEX(Productos!F:F,MATCH(E244,Productos!A:A,0)),""))</f>
        <v/>
      </c>
      <c r="I244" t="str">
        <f>IF(E244="","",IFERROR(INDEX(Productos!G:G,MATCH(E244,Productos!A:A,0)),""))</f>
        <v/>
      </c>
      <c r="J244" t="str">
        <f>IF(H244="",I244,H244)</f>
        <v/>
      </c>
      <c r="K244" t="str">
        <f>IF(G244="","",G244*J244)</f>
        <v/>
      </c>
      <c r="L244" t="str">
        <f>IF(E244="","",IFERROR(INDEX(Productos!E:E,MATCH(E244,Productos!A:A,0)),""))</f>
        <v/>
      </c>
      <c r="M244" t="str">
        <f>IF(G244="","",G244*L244)</f>
        <v/>
      </c>
      <c r="N244" t="str">
        <f>IF(K244="","",K244-M244)</f>
        <v/>
      </c>
      <c r="O244" t="str">
        <v>EFECTIVO</v>
      </c>
      <c r="P244" t="str">
        <v>CAJA</v>
      </c>
      <c r="Q244" t="str">
        <v>PAGADO</v>
      </c>
      <c r="S244" t="str">
        <f>IF(E244="","",IFERROR(INDEX(Productos!I:I,MATCH(E244,Productos!A:A,0)),""))</f>
        <v/>
      </c>
    </row>
    <row r="245">
      <c r="B245" t="str">
        <f>IF(A245="","", "V"&amp;TEXT(A245,"yymmdd")&amp;"-"&amp;TEXT(ROW()-1,"0000"))</f>
        <v/>
      </c>
      <c r="C245" t="str">
        <f>IF(D245="","",IFERROR(INDEX(Clientes!A:A,MATCH(D245,Clientes!B:B,0)),""))</f>
        <v/>
      </c>
      <c r="F245" t="str">
        <f>IF(E245="","",IFERROR(INDEX(Productos!F:F,MATCH(E245,Productos!A:A,0)),""))</f>
        <v/>
      </c>
      <c r="I245" t="str">
        <f>IF(E245="","",IFERROR(INDEX(Productos!G:G,MATCH(E245,Productos!A:A,0)),""))</f>
        <v/>
      </c>
      <c r="J245" t="str">
        <f>IF(H245="",I245,H245)</f>
        <v/>
      </c>
      <c r="K245" t="str">
        <f>IF(G245="","",G245*J245)</f>
        <v/>
      </c>
      <c r="L245" t="str">
        <f>IF(E245="","",IFERROR(INDEX(Productos!E:E,MATCH(E245,Productos!A:A,0)),""))</f>
        <v/>
      </c>
      <c r="M245" t="str">
        <f>IF(G245="","",G245*L245)</f>
        <v/>
      </c>
      <c r="N245" t="str">
        <f>IF(K245="","",K245-M245)</f>
        <v/>
      </c>
      <c r="O245" t="str">
        <v>EFECTIVO</v>
      </c>
      <c r="P245" t="str">
        <v>CAJA</v>
      </c>
      <c r="Q245" t="str">
        <v>PAGADO</v>
      </c>
      <c r="S245" t="str">
        <f>IF(E245="","",IFERROR(INDEX(Productos!I:I,MATCH(E245,Productos!A:A,0)),""))</f>
        <v/>
      </c>
    </row>
    <row r="246">
      <c r="B246" t="str">
        <f>IF(A246="","", "V"&amp;TEXT(A246,"yymmdd")&amp;"-"&amp;TEXT(ROW()-1,"0000"))</f>
        <v/>
      </c>
      <c r="C246" t="str">
        <f>IF(D246="","",IFERROR(INDEX(Clientes!A:A,MATCH(D246,Clientes!B:B,0)),""))</f>
        <v/>
      </c>
      <c r="F246" t="str">
        <f>IF(E246="","",IFERROR(INDEX(Productos!F:F,MATCH(E246,Productos!A:A,0)),""))</f>
        <v/>
      </c>
      <c r="I246" t="str">
        <f>IF(E246="","",IFERROR(INDEX(Productos!G:G,MATCH(E246,Productos!A:A,0)),""))</f>
        <v/>
      </c>
      <c r="J246" t="str">
        <f>IF(H246="",I246,H246)</f>
        <v/>
      </c>
      <c r="K246" t="str">
        <f>IF(G246="","",G246*J246)</f>
        <v/>
      </c>
      <c r="L246" t="str">
        <f>IF(E246="","",IFERROR(INDEX(Productos!E:E,MATCH(E246,Productos!A:A,0)),""))</f>
        <v/>
      </c>
      <c r="M246" t="str">
        <f>IF(G246="","",G246*L246)</f>
        <v/>
      </c>
      <c r="N246" t="str">
        <f>IF(K246="","",K246-M246)</f>
        <v/>
      </c>
      <c r="O246" t="str">
        <v>EFECTIVO</v>
      </c>
      <c r="P246" t="str">
        <v>CAJA</v>
      </c>
      <c r="Q246" t="str">
        <v>PAGADO</v>
      </c>
      <c r="S246" t="str">
        <f>IF(E246="","",IFERROR(INDEX(Productos!I:I,MATCH(E246,Productos!A:A,0)),""))</f>
        <v/>
      </c>
    </row>
    <row r="247">
      <c r="B247" t="str">
        <f>IF(A247="","", "V"&amp;TEXT(A247,"yymmdd")&amp;"-"&amp;TEXT(ROW()-1,"0000"))</f>
        <v/>
      </c>
      <c r="C247" t="str">
        <f>IF(D247="","",IFERROR(INDEX(Clientes!A:A,MATCH(D247,Clientes!B:B,0)),""))</f>
        <v/>
      </c>
      <c r="F247" t="str">
        <f>IF(E247="","",IFERROR(INDEX(Productos!F:F,MATCH(E247,Productos!A:A,0)),""))</f>
        <v/>
      </c>
      <c r="I247" t="str">
        <f>IF(E247="","",IFERROR(INDEX(Productos!G:G,MATCH(E247,Productos!A:A,0)),""))</f>
        <v/>
      </c>
      <c r="J247" t="str">
        <f>IF(H247="",I247,H247)</f>
        <v/>
      </c>
      <c r="K247" t="str">
        <f>IF(G247="","",G247*J247)</f>
        <v/>
      </c>
      <c r="L247" t="str">
        <f>IF(E247="","",IFERROR(INDEX(Productos!E:E,MATCH(E247,Productos!A:A,0)),""))</f>
        <v/>
      </c>
      <c r="M247" t="str">
        <f>IF(G247="","",G247*L247)</f>
        <v/>
      </c>
      <c r="N247" t="str">
        <f>IF(K247="","",K247-M247)</f>
        <v/>
      </c>
      <c r="O247" t="str">
        <v>EFECTIVO</v>
      </c>
      <c r="P247" t="str">
        <v>CAJA</v>
      </c>
      <c r="Q247" t="str">
        <v>PAGADO</v>
      </c>
      <c r="S247" t="str">
        <f>IF(E247="","",IFERROR(INDEX(Productos!I:I,MATCH(E247,Productos!A:A,0)),""))</f>
        <v/>
      </c>
    </row>
    <row r="248">
      <c r="B248" t="str">
        <f>IF(A248="","", "V"&amp;TEXT(A248,"yymmdd")&amp;"-"&amp;TEXT(ROW()-1,"0000"))</f>
        <v/>
      </c>
      <c r="C248" t="str">
        <f>IF(D248="","",IFERROR(INDEX(Clientes!A:A,MATCH(D248,Clientes!B:B,0)),""))</f>
        <v/>
      </c>
      <c r="F248" t="str">
        <f>IF(E248="","",IFERROR(INDEX(Productos!F:F,MATCH(E248,Productos!A:A,0)),""))</f>
        <v/>
      </c>
      <c r="I248" t="str">
        <f>IF(E248="","",IFERROR(INDEX(Productos!G:G,MATCH(E248,Productos!A:A,0)),""))</f>
        <v/>
      </c>
      <c r="J248" t="str">
        <f>IF(H248="",I248,H248)</f>
        <v/>
      </c>
      <c r="K248" t="str">
        <f>IF(G248="","",G248*J248)</f>
        <v/>
      </c>
      <c r="L248" t="str">
        <f>IF(E248="","",IFERROR(INDEX(Productos!E:E,MATCH(E248,Productos!A:A,0)),""))</f>
        <v/>
      </c>
      <c r="M248" t="str">
        <f>IF(G248="","",G248*L248)</f>
        <v/>
      </c>
      <c r="N248" t="str">
        <f>IF(K248="","",K248-M248)</f>
        <v/>
      </c>
      <c r="O248" t="str">
        <v>EFECTIVO</v>
      </c>
      <c r="P248" t="str">
        <v>CAJA</v>
      </c>
      <c r="Q248" t="str">
        <v>PAGADO</v>
      </c>
      <c r="S248" t="str">
        <f>IF(E248="","",IFERROR(INDEX(Productos!I:I,MATCH(E248,Productos!A:A,0)),""))</f>
        <v/>
      </c>
    </row>
    <row r="249">
      <c r="B249" t="str">
        <f>IF(A249="","", "V"&amp;TEXT(A249,"yymmdd")&amp;"-"&amp;TEXT(ROW()-1,"0000"))</f>
        <v/>
      </c>
      <c r="C249" t="str">
        <f>IF(D249="","",IFERROR(INDEX(Clientes!A:A,MATCH(D249,Clientes!B:B,0)),""))</f>
        <v/>
      </c>
      <c r="F249" t="str">
        <f>IF(E249="","",IFERROR(INDEX(Productos!F:F,MATCH(E249,Productos!A:A,0)),""))</f>
        <v/>
      </c>
      <c r="I249" t="str">
        <f>IF(E249="","",IFERROR(INDEX(Productos!G:G,MATCH(E249,Productos!A:A,0)),""))</f>
        <v/>
      </c>
      <c r="J249" t="str">
        <f>IF(H249="",I249,H249)</f>
        <v/>
      </c>
      <c r="K249" t="str">
        <f>IF(G249="","",G249*J249)</f>
        <v/>
      </c>
      <c r="L249" t="str">
        <f>IF(E249="","",IFERROR(INDEX(Productos!E:E,MATCH(E249,Productos!A:A,0)),""))</f>
        <v/>
      </c>
      <c r="M249" t="str">
        <f>IF(G249="","",G249*L249)</f>
        <v/>
      </c>
      <c r="N249" t="str">
        <f>IF(K249="","",K249-M249)</f>
        <v/>
      </c>
      <c r="O249" t="str">
        <v>EFECTIVO</v>
      </c>
      <c r="P249" t="str">
        <v>CAJA</v>
      </c>
      <c r="Q249" t="str">
        <v>PAGADO</v>
      </c>
      <c r="S249" t="str">
        <f>IF(E249="","",IFERROR(INDEX(Productos!I:I,MATCH(E249,Productos!A:A,0)),""))</f>
        <v/>
      </c>
    </row>
    <row r="250">
      <c r="B250" t="str">
        <f>IF(A250="","", "V"&amp;TEXT(A250,"yymmdd")&amp;"-"&amp;TEXT(ROW()-1,"0000"))</f>
        <v/>
      </c>
      <c r="C250" t="str">
        <f>IF(D250="","",IFERROR(INDEX(Clientes!A:A,MATCH(D250,Clientes!B:B,0)),""))</f>
        <v/>
      </c>
      <c r="F250" t="str">
        <f>IF(E250="","",IFERROR(INDEX(Productos!F:F,MATCH(E250,Productos!A:A,0)),""))</f>
        <v/>
      </c>
      <c r="I250" t="str">
        <f>IF(E250="","",IFERROR(INDEX(Productos!G:G,MATCH(E250,Productos!A:A,0)),""))</f>
        <v/>
      </c>
      <c r="J250" t="str">
        <f>IF(H250="",I250,H250)</f>
        <v/>
      </c>
      <c r="K250" t="str">
        <f>IF(G250="","",G250*J250)</f>
        <v/>
      </c>
      <c r="L250" t="str">
        <f>IF(E250="","",IFERROR(INDEX(Productos!E:E,MATCH(E250,Productos!A:A,0)),""))</f>
        <v/>
      </c>
      <c r="M250" t="str">
        <f>IF(G250="","",G250*L250)</f>
        <v/>
      </c>
      <c r="N250" t="str">
        <f>IF(K250="","",K250-M250)</f>
        <v/>
      </c>
      <c r="O250" t="str">
        <v>EFECTIVO</v>
      </c>
      <c r="P250" t="str">
        <v>CAJA</v>
      </c>
      <c r="Q250" t="str">
        <v>PAGADO</v>
      </c>
      <c r="S250" t="str">
        <f>IF(E250="","",IFERROR(INDEX(Productos!I:I,MATCH(E250,Productos!A:A,0)),""))</f>
        <v/>
      </c>
    </row>
    <row r="251">
      <c r="B251" t="str">
        <f>IF(A251="","", "V"&amp;TEXT(A251,"yymmdd")&amp;"-"&amp;TEXT(ROW()-1,"0000"))</f>
        <v/>
      </c>
      <c r="C251" t="str">
        <f>IF(D251="","",IFERROR(INDEX(Clientes!A:A,MATCH(D251,Clientes!B:B,0)),""))</f>
        <v/>
      </c>
      <c r="F251" t="str">
        <f>IF(E251="","",IFERROR(INDEX(Productos!F:F,MATCH(E251,Productos!A:A,0)),""))</f>
        <v/>
      </c>
      <c r="I251" t="str">
        <f>IF(E251="","",IFERROR(INDEX(Productos!G:G,MATCH(E251,Productos!A:A,0)),""))</f>
        <v/>
      </c>
      <c r="J251" t="str">
        <f>IF(H251="",I251,H251)</f>
        <v/>
      </c>
      <c r="K251" t="str">
        <f>IF(G251="","",G251*J251)</f>
        <v/>
      </c>
      <c r="L251" t="str">
        <f>IF(E251="","",IFERROR(INDEX(Productos!E:E,MATCH(E251,Productos!A:A,0)),""))</f>
        <v/>
      </c>
      <c r="M251" t="str">
        <f>IF(G251="","",G251*L251)</f>
        <v/>
      </c>
      <c r="N251" t="str">
        <f>IF(K251="","",K251-M251)</f>
        <v/>
      </c>
      <c r="O251" t="str">
        <v>EFECTIVO</v>
      </c>
      <c r="P251" t="str">
        <v>CAJA</v>
      </c>
      <c r="Q251" t="str">
        <v>PAGADO</v>
      </c>
      <c r="S251" t="str">
        <f>IF(E251="","",IFERROR(INDEX(Productos!I:I,MATCH(E251,Productos!A:A,0)),""))</f>
        <v/>
      </c>
    </row>
    <row r="252">
      <c r="B252" t="str">
        <f>IF(A252="","", "V"&amp;TEXT(A252,"yymmdd")&amp;"-"&amp;TEXT(ROW()-1,"0000"))</f>
        <v/>
      </c>
      <c r="C252" t="str">
        <f>IF(D252="","",IFERROR(INDEX(Clientes!A:A,MATCH(D252,Clientes!B:B,0)),""))</f>
        <v/>
      </c>
      <c r="F252" t="str">
        <f>IF(E252="","",IFERROR(INDEX(Productos!F:F,MATCH(E252,Productos!A:A,0)),""))</f>
        <v/>
      </c>
      <c r="I252" t="str">
        <f>IF(E252="","",IFERROR(INDEX(Productos!G:G,MATCH(E252,Productos!A:A,0)),""))</f>
        <v/>
      </c>
      <c r="J252" t="str">
        <f>IF(H252="",I252,H252)</f>
        <v/>
      </c>
      <c r="K252" t="str">
        <f>IF(G252="","",G252*J252)</f>
        <v/>
      </c>
      <c r="L252" t="str">
        <f>IF(E252="","",IFERROR(INDEX(Productos!E:E,MATCH(E252,Productos!A:A,0)),""))</f>
        <v/>
      </c>
      <c r="M252" t="str">
        <f>IF(G252="","",G252*L252)</f>
        <v/>
      </c>
      <c r="N252" t="str">
        <f>IF(K252="","",K252-M252)</f>
        <v/>
      </c>
      <c r="O252" t="str">
        <v>EFECTIVO</v>
      </c>
      <c r="P252" t="str">
        <v>CAJA</v>
      </c>
      <c r="Q252" t="str">
        <v>PAGADO</v>
      </c>
      <c r="S252" t="str">
        <f>IF(E252="","",IFERROR(INDEX(Productos!I:I,MATCH(E252,Productos!A:A,0)),""))</f>
        <v/>
      </c>
    </row>
    <row r="253">
      <c r="B253" t="str">
        <f>IF(A253="","", "V"&amp;TEXT(A253,"yymmdd")&amp;"-"&amp;TEXT(ROW()-1,"0000"))</f>
        <v/>
      </c>
      <c r="C253" t="str">
        <f>IF(D253="","",IFERROR(INDEX(Clientes!A:A,MATCH(D253,Clientes!B:B,0)),""))</f>
        <v/>
      </c>
      <c r="F253" t="str">
        <f>IF(E253="","",IFERROR(INDEX(Productos!F:F,MATCH(E253,Productos!A:A,0)),""))</f>
        <v/>
      </c>
      <c r="I253" t="str">
        <f>IF(E253="","",IFERROR(INDEX(Productos!G:G,MATCH(E253,Productos!A:A,0)),""))</f>
        <v/>
      </c>
      <c r="J253" t="str">
        <f>IF(H253="",I253,H253)</f>
        <v/>
      </c>
      <c r="K253" t="str">
        <f>IF(G253="","",G253*J253)</f>
        <v/>
      </c>
      <c r="L253" t="str">
        <f>IF(E253="","",IFERROR(INDEX(Productos!E:E,MATCH(E253,Productos!A:A,0)),""))</f>
        <v/>
      </c>
      <c r="M253" t="str">
        <f>IF(G253="","",G253*L253)</f>
        <v/>
      </c>
      <c r="N253" t="str">
        <f>IF(K253="","",K253-M253)</f>
        <v/>
      </c>
      <c r="O253" t="str">
        <v>EFECTIVO</v>
      </c>
      <c r="P253" t="str">
        <v>CAJA</v>
      </c>
      <c r="Q253" t="str">
        <v>PAGADO</v>
      </c>
      <c r="S253" t="str">
        <f>IF(E253="","",IFERROR(INDEX(Productos!I:I,MATCH(E253,Productos!A:A,0)),""))</f>
        <v/>
      </c>
    </row>
    <row r="254">
      <c r="B254" t="str">
        <f>IF(A254="","", "V"&amp;TEXT(A254,"yymmdd")&amp;"-"&amp;TEXT(ROW()-1,"0000"))</f>
        <v/>
      </c>
      <c r="C254" t="str">
        <f>IF(D254="","",IFERROR(INDEX(Clientes!A:A,MATCH(D254,Clientes!B:B,0)),""))</f>
        <v/>
      </c>
      <c r="F254" t="str">
        <f>IF(E254="","",IFERROR(INDEX(Productos!F:F,MATCH(E254,Productos!A:A,0)),""))</f>
        <v/>
      </c>
      <c r="I254" t="str">
        <f>IF(E254="","",IFERROR(INDEX(Productos!G:G,MATCH(E254,Productos!A:A,0)),""))</f>
        <v/>
      </c>
      <c r="J254" t="str">
        <f>IF(H254="",I254,H254)</f>
        <v/>
      </c>
      <c r="K254" t="str">
        <f>IF(G254="","",G254*J254)</f>
        <v/>
      </c>
      <c r="L254" t="str">
        <f>IF(E254="","",IFERROR(INDEX(Productos!E:E,MATCH(E254,Productos!A:A,0)),""))</f>
        <v/>
      </c>
      <c r="M254" t="str">
        <f>IF(G254="","",G254*L254)</f>
        <v/>
      </c>
      <c r="N254" t="str">
        <f>IF(K254="","",K254-M254)</f>
        <v/>
      </c>
      <c r="O254" t="str">
        <v>EFECTIVO</v>
      </c>
      <c r="P254" t="str">
        <v>CAJA</v>
      </c>
      <c r="Q254" t="str">
        <v>PAGADO</v>
      </c>
      <c r="S254" t="str">
        <f>IF(E254="","",IFERROR(INDEX(Productos!I:I,MATCH(E254,Productos!A:A,0)),""))</f>
        <v/>
      </c>
    </row>
    <row r="255">
      <c r="B255" t="str">
        <f>IF(A255="","", "V"&amp;TEXT(A255,"yymmdd")&amp;"-"&amp;TEXT(ROW()-1,"0000"))</f>
        <v/>
      </c>
      <c r="C255" t="str">
        <f>IF(D255="","",IFERROR(INDEX(Clientes!A:A,MATCH(D255,Clientes!B:B,0)),""))</f>
        <v/>
      </c>
      <c r="F255" t="str">
        <f>IF(E255="","",IFERROR(INDEX(Productos!F:F,MATCH(E255,Productos!A:A,0)),""))</f>
        <v/>
      </c>
      <c r="I255" t="str">
        <f>IF(E255="","",IFERROR(INDEX(Productos!G:G,MATCH(E255,Productos!A:A,0)),""))</f>
        <v/>
      </c>
      <c r="J255" t="str">
        <f>IF(H255="",I255,H255)</f>
        <v/>
      </c>
      <c r="K255" t="str">
        <f>IF(G255="","",G255*J255)</f>
        <v/>
      </c>
      <c r="L255" t="str">
        <f>IF(E255="","",IFERROR(INDEX(Productos!E:E,MATCH(E255,Productos!A:A,0)),""))</f>
        <v/>
      </c>
      <c r="M255" t="str">
        <f>IF(G255="","",G255*L255)</f>
        <v/>
      </c>
      <c r="N255" t="str">
        <f>IF(K255="","",K255-M255)</f>
        <v/>
      </c>
      <c r="O255" t="str">
        <v>EFECTIVO</v>
      </c>
      <c r="P255" t="str">
        <v>CAJA</v>
      </c>
      <c r="Q255" t="str">
        <v>PAGADO</v>
      </c>
      <c r="S255" t="str">
        <f>IF(E255="","",IFERROR(INDEX(Productos!I:I,MATCH(E255,Productos!A:A,0)),""))</f>
        <v/>
      </c>
    </row>
    <row r="256">
      <c r="B256" t="str">
        <f>IF(A256="","", "V"&amp;TEXT(A256,"yymmdd")&amp;"-"&amp;TEXT(ROW()-1,"0000"))</f>
        <v/>
      </c>
      <c r="C256" t="str">
        <f>IF(D256="","",IFERROR(INDEX(Clientes!A:A,MATCH(D256,Clientes!B:B,0)),""))</f>
        <v/>
      </c>
      <c r="F256" t="str">
        <f>IF(E256="","",IFERROR(INDEX(Productos!F:F,MATCH(E256,Productos!A:A,0)),""))</f>
        <v/>
      </c>
      <c r="I256" t="str">
        <f>IF(E256="","",IFERROR(INDEX(Productos!G:G,MATCH(E256,Productos!A:A,0)),""))</f>
        <v/>
      </c>
      <c r="J256" t="str">
        <f>IF(H256="",I256,H256)</f>
        <v/>
      </c>
      <c r="K256" t="str">
        <f>IF(G256="","",G256*J256)</f>
        <v/>
      </c>
      <c r="L256" t="str">
        <f>IF(E256="","",IFERROR(INDEX(Productos!E:E,MATCH(E256,Productos!A:A,0)),""))</f>
        <v/>
      </c>
      <c r="M256" t="str">
        <f>IF(G256="","",G256*L256)</f>
        <v/>
      </c>
      <c r="N256" t="str">
        <f>IF(K256="","",K256-M256)</f>
        <v/>
      </c>
      <c r="O256" t="str">
        <v>EFECTIVO</v>
      </c>
      <c r="P256" t="str">
        <v>CAJA</v>
      </c>
      <c r="Q256" t="str">
        <v>PAGADO</v>
      </c>
      <c r="S256" t="str">
        <f>IF(E256="","",IFERROR(INDEX(Productos!I:I,MATCH(E256,Productos!A:A,0)),""))</f>
        <v/>
      </c>
    </row>
    <row r="257">
      <c r="B257" t="str">
        <f>IF(A257="","", "V"&amp;TEXT(A257,"yymmdd")&amp;"-"&amp;TEXT(ROW()-1,"0000"))</f>
        <v/>
      </c>
      <c r="C257" t="str">
        <f>IF(D257="","",IFERROR(INDEX(Clientes!A:A,MATCH(D257,Clientes!B:B,0)),""))</f>
        <v/>
      </c>
      <c r="F257" t="str">
        <f>IF(E257="","",IFERROR(INDEX(Productos!F:F,MATCH(E257,Productos!A:A,0)),""))</f>
        <v/>
      </c>
      <c r="I257" t="str">
        <f>IF(E257="","",IFERROR(INDEX(Productos!G:G,MATCH(E257,Productos!A:A,0)),""))</f>
        <v/>
      </c>
      <c r="J257" t="str">
        <f>IF(H257="",I257,H257)</f>
        <v/>
      </c>
      <c r="K257" t="str">
        <f>IF(G257="","",G257*J257)</f>
        <v/>
      </c>
      <c r="L257" t="str">
        <f>IF(E257="","",IFERROR(INDEX(Productos!E:E,MATCH(E257,Productos!A:A,0)),""))</f>
        <v/>
      </c>
      <c r="M257" t="str">
        <f>IF(G257="","",G257*L257)</f>
        <v/>
      </c>
      <c r="N257" t="str">
        <f>IF(K257="","",K257-M257)</f>
        <v/>
      </c>
      <c r="O257" t="str">
        <v>EFECTIVO</v>
      </c>
      <c r="P257" t="str">
        <v>CAJA</v>
      </c>
      <c r="Q257" t="str">
        <v>PAGADO</v>
      </c>
      <c r="S257" t="str">
        <f>IF(E257="","",IFERROR(INDEX(Productos!I:I,MATCH(E257,Productos!A:A,0)),""))</f>
        <v/>
      </c>
    </row>
    <row r="258">
      <c r="B258" t="str">
        <f>IF(A258="","", "V"&amp;TEXT(A258,"yymmdd")&amp;"-"&amp;TEXT(ROW()-1,"0000"))</f>
        <v/>
      </c>
      <c r="C258" t="str">
        <f>IF(D258="","",IFERROR(INDEX(Clientes!A:A,MATCH(D258,Clientes!B:B,0)),""))</f>
        <v/>
      </c>
      <c r="F258" t="str">
        <f>IF(E258="","",IFERROR(INDEX(Productos!F:F,MATCH(E258,Productos!A:A,0)),""))</f>
        <v/>
      </c>
      <c r="I258" t="str">
        <f>IF(E258="","",IFERROR(INDEX(Productos!G:G,MATCH(E258,Productos!A:A,0)),""))</f>
        <v/>
      </c>
      <c r="J258" t="str">
        <f>IF(H258="",I258,H258)</f>
        <v/>
      </c>
      <c r="K258" t="str">
        <f>IF(G258="","",G258*J258)</f>
        <v/>
      </c>
      <c r="L258" t="str">
        <f>IF(E258="","",IFERROR(INDEX(Productos!E:E,MATCH(E258,Productos!A:A,0)),""))</f>
        <v/>
      </c>
      <c r="M258" t="str">
        <f>IF(G258="","",G258*L258)</f>
        <v/>
      </c>
      <c r="N258" t="str">
        <f>IF(K258="","",K258-M258)</f>
        <v/>
      </c>
      <c r="O258" t="str">
        <v>EFECTIVO</v>
      </c>
      <c r="P258" t="str">
        <v>CAJA</v>
      </c>
      <c r="Q258" t="str">
        <v>PAGADO</v>
      </c>
      <c r="S258" t="str">
        <f>IF(E258="","",IFERROR(INDEX(Productos!I:I,MATCH(E258,Productos!A:A,0)),""))</f>
        <v/>
      </c>
    </row>
    <row r="259">
      <c r="B259" t="str">
        <f>IF(A259="","", "V"&amp;TEXT(A259,"yymmdd")&amp;"-"&amp;TEXT(ROW()-1,"0000"))</f>
        <v/>
      </c>
      <c r="C259" t="str">
        <f>IF(D259="","",IFERROR(INDEX(Clientes!A:A,MATCH(D259,Clientes!B:B,0)),""))</f>
        <v/>
      </c>
      <c r="F259" t="str">
        <f>IF(E259="","",IFERROR(INDEX(Productos!F:F,MATCH(E259,Productos!A:A,0)),""))</f>
        <v/>
      </c>
      <c r="I259" t="str">
        <f>IF(E259="","",IFERROR(INDEX(Productos!G:G,MATCH(E259,Productos!A:A,0)),""))</f>
        <v/>
      </c>
      <c r="J259" t="str">
        <f>IF(H259="",I259,H259)</f>
        <v/>
      </c>
      <c r="K259" t="str">
        <f>IF(G259="","",G259*J259)</f>
        <v/>
      </c>
      <c r="L259" t="str">
        <f>IF(E259="","",IFERROR(INDEX(Productos!E:E,MATCH(E259,Productos!A:A,0)),""))</f>
        <v/>
      </c>
      <c r="M259" t="str">
        <f>IF(G259="","",G259*L259)</f>
        <v/>
      </c>
      <c r="N259" t="str">
        <f>IF(K259="","",K259-M259)</f>
        <v/>
      </c>
      <c r="O259" t="str">
        <v>EFECTIVO</v>
      </c>
      <c r="P259" t="str">
        <v>CAJA</v>
      </c>
      <c r="Q259" t="str">
        <v>PAGADO</v>
      </c>
      <c r="S259" t="str">
        <f>IF(E259="","",IFERROR(INDEX(Productos!I:I,MATCH(E259,Productos!A:A,0)),""))</f>
        <v/>
      </c>
    </row>
    <row r="260">
      <c r="B260" t="str">
        <f>IF(A260="","", "V"&amp;TEXT(A260,"yymmdd")&amp;"-"&amp;TEXT(ROW()-1,"0000"))</f>
        <v/>
      </c>
      <c r="C260" t="str">
        <f>IF(D260="","",IFERROR(INDEX(Clientes!A:A,MATCH(D260,Clientes!B:B,0)),""))</f>
        <v/>
      </c>
      <c r="F260" t="str">
        <f>IF(E260="","",IFERROR(INDEX(Productos!F:F,MATCH(E260,Productos!A:A,0)),""))</f>
        <v/>
      </c>
      <c r="I260" t="str">
        <f>IF(E260="","",IFERROR(INDEX(Productos!G:G,MATCH(E260,Productos!A:A,0)),""))</f>
        <v/>
      </c>
      <c r="J260" t="str">
        <f>IF(H260="",I260,H260)</f>
        <v/>
      </c>
      <c r="K260" t="str">
        <f>IF(G260="","",G260*J260)</f>
        <v/>
      </c>
      <c r="L260" t="str">
        <f>IF(E260="","",IFERROR(INDEX(Productos!E:E,MATCH(E260,Productos!A:A,0)),""))</f>
        <v/>
      </c>
      <c r="M260" t="str">
        <f>IF(G260="","",G260*L260)</f>
        <v/>
      </c>
      <c r="N260" t="str">
        <f>IF(K260="","",K260-M260)</f>
        <v/>
      </c>
      <c r="O260" t="str">
        <v>EFECTIVO</v>
      </c>
      <c r="P260" t="str">
        <v>CAJA</v>
      </c>
      <c r="Q260" t="str">
        <v>PAGADO</v>
      </c>
      <c r="S260" t="str">
        <f>IF(E260="","",IFERROR(INDEX(Productos!I:I,MATCH(E260,Productos!A:A,0)),""))</f>
        <v/>
      </c>
    </row>
    <row r="261">
      <c r="B261" t="str">
        <f>IF(A261="","", "V"&amp;TEXT(A261,"yymmdd")&amp;"-"&amp;TEXT(ROW()-1,"0000"))</f>
        <v/>
      </c>
      <c r="C261" t="str">
        <f>IF(D261="","",IFERROR(INDEX(Clientes!A:A,MATCH(D261,Clientes!B:B,0)),""))</f>
        <v/>
      </c>
      <c r="F261" t="str">
        <f>IF(E261="","",IFERROR(INDEX(Productos!F:F,MATCH(E261,Productos!A:A,0)),""))</f>
        <v/>
      </c>
      <c r="I261" t="str">
        <f>IF(E261="","",IFERROR(INDEX(Productos!G:G,MATCH(E261,Productos!A:A,0)),""))</f>
        <v/>
      </c>
      <c r="J261" t="str">
        <f>IF(H261="",I261,H261)</f>
        <v/>
      </c>
      <c r="K261" t="str">
        <f>IF(G261="","",G261*J261)</f>
        <v/>
      </c>
      <c r="L261" t="str">
        <f>IF(E261="","",IFERROR(INDEX(Productos!E:E,MATCH(E261,Productos!A:A,0)),""))</f>
        <v/>
      </c>
      <c r="M261" t="str">
        <f>IF(G261="","",G261*L261)</f>
        <v/>
      </c>
      <c r="N261" t="str">
        <f>IF(K261="","",K261-M261)</f>
        <v/>
      </c>
      <c r="O261" t="str">
        <v>EFECTIVO</v>
      </c>
      <c r="P261" t="str">
        <v>CAJA</v>
      </c>
      <c r="Q261" t="str">
        <v>PAGADO</v>
      </c>
      <c r="S261" t="str">
        <f>IF(E261="","",IFERROR(INDEX(Productos!I:I,MATCH(E261,Productos!A:A,0)),""))</f>
        <v/>
      </c>
    </row>
    <row r="262">
      <c r="B262" t="str">
        <f>IF(A262="","", "V"&amp;TEXT(A262,"yymmdd")&amp;"-"&amp;TEXT(ROW()-1,"0000"))</f>
        <v/>
      </c>
      <c r="C262" t="str">
        <f>IF(D262="","",IFERROR(INDEX(Clientes!A:A,MATCH(D262,Clientes!B:B,0)),""))</f>
        <v/>
      </c>
      <c r="F262" t="str">
        <f>IF(E262="","",IFERROR(INDEX(Productos!F:F,MATCH(E262,Productos!A:A,0)),""))</f>
        <v/>
      </c>
      <c r="I262" t="str">
        <f>IF(E262="","",IFERROR(INDEX(Productos!G:G,MATCH(E262,Productos!A:A,0)),""))</f>
        <v/>
      </c>
      <c r="J262" t="str">
        <f>IF(H262="",I262,H262)</f>
        <v/>
      </c>
      <c r="K262" t="str">
        <f>IF(G262="","",G262*J262)</f>
        <v/>
      </c>
      <c r="L262" t="str">
        <f>IF(E262="","",IFERROR(INDEX(Productos!E:E,MATCH(E262,Productos!A:A,0)),""))</f>
        <v/>
      </c>
      <c r="M262" t="str">
        <f>IF(G262="","",G262*L262)</f>
        <v/>
      </c>
      <c r="N262" t="str">
        <f>IF(K262="","",K262-M262)</f>
        <v/>
      </c>
      <c r="O262" t="str">
        <v>EFECTIVO</v>
      </c>
      <c r="P262" t="str">
        <v>CAJA</v>
      </c>
      <c r="Q262" t="str">
        <v>PAGADO</v>
      </c>
      <c r="S262" t="str">
        <f>IF(E262="","",IFERROR(INDEX(Productos!I:I,MATCH(E262,Productos!A:A,0)),""))</f>
        <v/>
      </c>
    </row>
    <row r="263">
      <c r="B263" t="str">
        <f>IF(A263="","", "V"&amp;TEXT(A263,"yymmdd")&amp;"-"&amp;TEXT(ROW()-1,"0000"))</f>
        <v/>
      </c>
      <c r="C263" t="str">
        <f>IF(D263="","",IFERROR(INDEX(Clientes!A:A,MATCH(D263,Clientes!B:B,0)),""))</f>
        <v/>
      </c>
      <c r="F263" t="str">
        <f>IF(E263="","",IFERROR(INDEX(Productos!F:F,MATCH(E263,Productos!A:A,0)),""))</f>
        <v/>
      </c>
      <c r="I263" t="str">
        <f>IF(E263="","",IFERROR(INDEX(Productos!G:G,MATCH(E263,Productos!A:A,0)),""))</f>
        <v/>
      </c>
      <c r="J263" t="str">
        <f>IF(H263="",I263,H263)</f>
        <v/>
      </c>
      <c r="K263" t="str">
        <f>IF(G263="","",G263*J263)</f>
        <v/>
      </c>
      <c r="L263" t="str">
        <f>IF(E263="","",IFERROR(INDEX(Productos!E:E,MATCH(E263,Productos!A:A,0)),""))</f>
        <v/>
      </c>
      <c r="M263" t="str">
        <f>IF(G263="","",G263*L263)</f>
        <v/>
      </c>
      <c r="N263" t="str">
        <f>IF(K263="","",K263-M263)</f>
        <v/>
      </c>
      <c r="O263" t="str">
        <v>EFECTIVO</v>
      </c>
      <c r="P263" t="str">
        <v>CAJA</v>
      </c>
      <c r="Q263" t="str">
        <v>PAGADO</v>
      </c>
      <c r="S263" t="str">
        <f>IF(E263="","",IFERROR(INDEX(Productos!I:I,MATCH(E263,Productos!A:A,0)),""))</f>
        <v/>
      </c>
    </row>
    <row r="264">
      <c r="B264" t="str">
        <f>IF(A264="","", "V"&amp;TEXT(A264,"yymmdd")&amp;"-"&amp;TEXT(ROW()-1,"0000"))</f>
        <v/>
      </c>
      <c r="C264" t="str">
        <f>IF(D264="","",IFERROR(INDEX(Clientes!A:A,MATCH(D264,Clientes!B:B,0)),""))</f>
        <v/>
      </c>
      <c r="F264" t="str">
        <f>IF(E264="","",IFERROR(INDEX(Productos!F:F,MATCH(E264,Productos!A:A,0)),""))</f>
        <v/>
      </c>
      <c r="I264" t="str">
        <f>IF(E264="","",IFERROR(INDEX(Productos!G:G,MATCH(E264,Productos!A:A,0)),""))</f>
        <v/>
      </c>
      <c r="J264" t="str">
        <f>IF(H264="",I264,H264)</f>
        <v/>
      </c>
      <c r="K264" t="str">
        <f>IF(G264="","",G264*J264)</f>
        <v/>
      </c>
      <c r="L264" t="str">
        <f>IF(E264="","",IFERROR(INDEX(Productos!E:E,MATCH(E264,Productos!A:A,0)),""))</f>
        <v/>
      </c>
      <c r="M264" t="str">
        <f>IF(G264="","",G264*L264)</f>
        <v/>
      </c>
      <c r="N264" t="str">
        <f>IF(K264="","",K264-M264)</f>
        <v/>
      </c>
      <c r="O264" t="str">
        <v>EFECTIVO</v>
      </c>
      <c r="P264" t="str">
        <v>CAJA</v>
      </c>
      <c r="Q264" t="str">
        <v>PAGADO</v>
      </c>
      <c r="S264" t="str">
        <f>IF(E264="","",IFERROR(INDEX(Productos!I:I,MATCH(E264,Productos!A:A,0)),""))</f>
        <v/>
      </c>
    </row>
    <row r="265">
      <c r="B265" t="str">
        <f>IF(A265="","", "V"&amp;TEXT(A265,"yymmdd")&amp;"-"&amp;TEXT(ROW()-1,"0000"))</f>
        <v/>
      </c>
      <c r="C265" t="str">
        <f>IF(D265="","",IFERROR(INDEX(Clientes!A:A,MATCH(D265,Clientes!B:B,0)),""))</f>
        <v/>
      </c>
      <c r="F265" t="str">
        <f>IF(E265="","",IFERROR(INDEX(Productos!F:F,MATCH(E265,Productos!A:A,0)),""))</f>
        <v/>
      </c>
      <c r="I265" t="str">
        <f>IF(E265="","",IFERROR(INDEX(Productos!G:G,MATCH(E265,Productos!A:A,0)),""))</f>
        <v/>
      </c>
      <c r="J265" t="str">
        <f>IF(H265="",I265,H265)</f>
        <v/>
      </c>
      <c r="K265" t="str">
        <f>IF(G265="","",G265*J265)</f>
        <v/>
      </c>
      <c r="L265" t="str">
        <f>IF(E265="","",IFERROR(INDEX(Productos!E:E,MATCH(E265,Productos!A:A,0)),""))</f>
        <v/>
      </c>
      <c r="M265" t="str">
        <f>IF(G265="","",G265*L265)</f>
        <v/>
      </c>
      <c r="N265" t="str">
        <f>IF(K265="","",K265-M265)</f>
        <v/>
      </c>
      <c r="O265" t="str">
        <v>EFECTIVO</v>
      </c>
      <c r="P265" t="str">
        <v>CAJA</v>
      </c>
      <c r="Q265" t="str">
        <v>PAGADO</v>
      </c>
      <c r="S265" t="str">
        <f>IF(E265="","",IFERROR(INDEX(Productos!I:I,MATCH(E265,Productos!A:A,0)),""))</f>
        <v/>
      </c>
    </row>
    <row r="266">
      <c r="B266" t="str">
        <f>IF(A266="","", "V"&amp;TEXT(A266,"yymmdd")&amp;"-"&amp;TEXT(ROW()-1,"0000"))</f>
        <v/>
      </c>
      <c r="C266" t="str">
        <f>IF(D266="","",IFERROR(INDEX(Clientes!A:A,MATCH(D266,Clientes!B:B,0)),""))</f>
        <v/>
      </c>
      <c r="F266" t="str">
        <f>IF(E266="","",IFERROR(INDEX(Productos!F:F,MATCH(E266,Productos!A:A,0)),""))</f>
        <v/>
      </c>
      <c r="I266" t="str">
        <f>IF(E266="","",IFERROR(INDEX(Productos!G:G,MATCH(E266,Productos!A:A,0)),""))</f>
        <v/>
      </c>
      <c r="J266" t="str">
        <f>IF(H266="",I266,H266)</f>
        <v/>
      </c>
      <c r="K266" t="str">
        <f>IF(G266="","",G266*J266)</f>
        <v/>
      </c>
      <c r="L266" t="str">
        <f>IF(E266="","",IFERROR(INDEX(Productos!E:E,MATCH(E266,Productos!A:A,0)),""))</f>
        <v/>
      </c>
      <c r="M266" t="str">
        <f>IF(G266="","",G266*L266)</f>
        <v/>
      </c>
      <c r="N266" t="str">
        <f>IF(K266="","",K266-M266)</f>
        <v/>
      </c>
      <c r="O266" t="str">
        <v>EFECTIVO</v>
      </c>
      <c r="P266" t="str">
        <v>CAJA</v>
      </c>
      <c r="Q266" t="str">
        <v>PAGADO</v>
      </c>
      <c r="S266" t="str">
        <f>IF(E266="","",IFERROR(INDEX(Productos!I:I,MATCH(E266,Productos!A:A,0)),""))</f>
        <v/>
      </c>
    </row>
    <row r="267">
      <c r="B267" t="str">
        <f>IF(A267="","", "V"&amp;TEXT(A267,"yymmdd")&amp;"-"&amp;TEXT(ROW()-1,"0000"))</f>
        <v/>
      </c>
      <c r="C267" t="str">
        <f>IF(D267="","",IFERROR(INDEX(Clientes!A:A,MATCH(D267,Clientes!B:B,0)),""))</f>
        <v/>
      </c>
      <c r="F267" t="str">
        <f>IF(E267="","",IFERROR(INDEX(Productos!F:F,MATCH(E267,Productos!A:A,0)),""))</f>
        <v/>
      </c>
      <c r="I267" t="str">
        <f>IF(E267="","",IFERROR(INDEX(Productos!G:G,MATCH(E267,Productos!A:A,0)),""))</f>
        <v/>
      </c>
      <c r="J267" t="str">
        <f>IF(H267="",I267,H267)</f>
        <v/>
      </c>
      <c r="K267" t="str">
        <f>IF(G267="","",G267*J267)</f>
        <v/>
      </c>
      <c r="L267" t="str">
        <f>IF(E267="","",IFERROR(INDEX(Productos!E:E,MATCH(E267,Productos!A:A,0)),""))</f>
        <v/>
      </c>
      <c r="M267" t="str">
        <f>IF(G267="","",G267*L267)</f>
        <v/>
      </c>
      <c r="N267" t="str">
        <f>IF(K267="","",K267-M267)</f>
        <v/>
      </c>
      <c r="O267" t="str">
        <v>EFECTIVO</v>
      </c>
      <c r="P267" t="str">
        <v>CAJA</v>
      </c>
      <c r="Q267" t="str">
        <v>PAGADO</v>
      </c>
      <c r="S267" t="str">
        <f>IF(E267="","",IFERROR(INDEX(Productos!I:I,MATCH(E267,Productos!A:A,0)),""))</f>
        <v/>
      </c>
    </row>
    <row r="268">
      <c r="B268" t="str">
        <f>IF(A268="","", "V"&amp;TEXT(A268,"yymmdd")&amp;"-"&amp;TEXT(ROW()-1,"0000"))</f>
        <v/>
      </c>
      <c r="C268" t="str">
        <f>IF(D268="","",IFERROR(INDEX(Clientes!A:A,MATCH(D268,Clientes!B:B,0)),""))</f>
        <v/>
      </c>
      <c r="F268" t="str">
        <f>IF(E268="","",IFERROR(INDEX(Productos!F:F,MATCH(E268,Productos!A:A,0)),""))</f>
        <v/>
      </c>
      <c r="I268" t="str">
        <f>IF(E268="","",IFERROR(INDEX(Productos!G:G,MATCH(E268,Productos!A:A,0)),""))</f>
        <v/>
      </c>
      <c r="J268" t="str">
        <f>IF(H268="",I268,H268)</f>
        <v/>
      </c>
      <c r="K268" t="str">
        <f>IF(G268="","",G268*J268)</f>
        <v/>
      </c>
      <c r="L268" t="str">
        <f>IF(E268="","",IFERROR(INDEX(Productos!E:E,MATCH(E268,Productos!A:A,0)),""))</f>
        <v/>
      </c>
      <c r="M268" t="str">
        <f>IF(G268="","",G268*L268)</f>
        <v/>
      </c>
      <c r="N268" t="str">
        <f>IF(K268="","",K268-M268)</f>
        <v/>
      </c>
      <c r="O268" t="str">
        <v>EFECTIVO</v>
      </c>
      <c r="P268" t="str">
        <v>CAJA</v>
      </c>
      <c r="Q268" t="str">
        <v>PAGADO</v>
      </c>
      <c r="S268" t="str">
        <f>IF(E268="","",IFERROR(INDEX(Productos!I:I,MATCH(E268,Productos!A:A,0)),""))</f>
        <v/>
      </c>
    </row>
    <row r="269">
      <c r="B269" t="str">
        <f>IF(A269="","", "V"&amp;TEXT(A269,"yymmdd")&amp;"-"&amp;TEXT(ROW()-1,"0000"))</f>
        <v/>
      </c>
      <c r="C269" t="str">
        <f>IF(D269="","",IFERROR(INDEX(Clientes!A:A,MATCH(D269,Clientes!B:B,0)),""))</f>
        <v/>
      </c>
      <c r="F269" t="str">
        <f>IF(E269="","",IFERROR(INDEX(Productos!F:F,MATCH(E269,Productos!A:A,0)),""))</f>
        <v/>
      </c>
      <c r="I269" t="str">
        <f>IF(E269="","",IFERROR(INDEX(Productos!G:G,MATCH(E269,Productos!A:A,0)),""))</f>
        <v/>
      </c>
      <c r="J269" t="str">
        <f>IF(H269="",I269,H269)</f>
        <v/>
      </c>
      <c r="K269" t="str">
        <f>IF(G269="","",G269*J269)</f>
        <v/>
      </c>
      <c r="L269" t="str">
        <f>IF(E269="","",IFERROR(INDEX(Productos!E:E,MATCH(E269,Productos!A:A,0)),""))</f>
        <v/>
      </c>
      <c r="M269" t="str">
        <f>IF(G269="","",G269*L269)</f>
        <v/>
      </c>
      <c r="N269" t="str">
        <f>IF(K269="","",K269-M269)</f>
        <v/>
      </c>
      <c r="O269" t="str">
        <v>EFECTIVO</v>
      </c>
      <c r="P269" t="str">
        <v>CAJA</v>
      </c>
      <c r="Q269" t="str">
        <v>PAGADO</v>
      </c>
      <c r="S269" t="str">
        <f>IF(E269="","",IFERROR(INDEX(Productos!I:I,MATCH(E269,Productos!A:A,0)),""))</f>
        <v/>
      </c>
    </row>
    <row r="270">
      <c r="B270" t="str">
        <f>IF(A270="","", "V"&amp;TEXT(A270,"yymmdd")&amp;"-"&amp;TEXT(ROW()-1,"0000"))</f>
        <v/>
      </c>
      <c r="C270" t="str">
        <f>IF(D270="","",IFERROR(INDEX(Clientes!A:A,MATCH(D270,Clientes!B:B,0)),""))</f>
        <v/>
      </c>
      <c r="F270" t="str">
        <f>IF(E270="","",IFERROR(INDEX(Productos!F:F,MATCH(E270,Productos!A:A,0)),""))</f>
        <v/>
      </c>
      <c r="I270" t="str">
        <f>IF(E270="","",IFERROR(INDEX(Productos!G:G,MATCH(E270,Productos!A:A,0)),""))</f>
        <v/>
      </c>
      <c r="J270" t="str">
        <f>IF(H270="",I270,H270)</f>
        <v/>
      </c>
      <c r="K270" t="str">
        <f>IF(G270="","",G270*J270)</f>
        <v/>
      </c>
      <c r="L270" t="str">
        <f>IF(E270="","",IFERROR(INDEX(Productos!E:E,MATCH(E270,Productos!A:A,0)),""))</f>
        <v/>
      </c>
      <c r="M270" t="str">
        <f>IF(G270="","",G270*L270)</f>
        <v/>
      </c>
      <c r="N270" t="str">
        <f>IF(K270="","",K270-M270)</f>
        <v/>
      </c>
      <c r="O270" t="str">
        <v>EFECTIVO</v>
      </c>
      <c r="P270" t="str">
        <v>CAJA</v>
      </c>
      <c r="Q270" t="str">
        <v>PAGADO</v>
      </c>
      <c r="S270" t="str">
        <f>IF(E270="","",IFERROR(INDEX(Productos!I:I,MATCH(E270,Productos!A:A,0)),""))</f>
        <v/>
      </c>
    </row>
    <row r="271">
      <c r="B271" t="str">
        <f>IF(A271="","", "V"&amp;TEXT(A271,"yymmdd")&amp;"-"&amp;TEXT(ROW()-1,"0000"))</f>
        <v/>
      </c>
      <c r="C271" t="str">
        <f>IF(D271="","",IFERROR(INDEX(Clientes!A:A,MATCH(D271,Clientes!B:B,0)),""))</f>
        <v/>
      </c>
      <c r="F271" t="str">
        <f>IF(E271="","",IFERROR(INDEX(Productos!F:F,MATCH(E271,Productos!A:A,0)),""))</f>
        <v/>
      </c>
      <c r="I271" t="str">
        <f>IF(E271="","",IFERROR(INDEX(Productos!G:G,MATCH(E271,Productos!A:A,0)),""))</f>
        <v/>
      </c>
      <c r="J271" t="str">
        <f>IF(H271="",I271,H271)</f>
        <v/>
      </c>
      <c r="K271" t="str">
        <f>IF(G271="","",G271*J271)</f>
        <v/>
      </c>
      <c r="L271" t="str">
        <f>IF(E271="","",IFERROR(INDEX(Productos!E:E,MATCH(E271,Productos!A:A,0)),""))</f>
        <v/>
      </c>
      <c r="M271" t="str">
        <f>IF(G271="","",G271*L271)</f>
        <v/>
      </c>
      <c r="N271" t="str">
        <f>IF(K271="","",K271-M271)</f>
        <v/>
      </c>
      <c r="O271" t="str">
        <v>EFECTIVO</v>
      </c>
      <c r="P271" t="str">
        <v>CAJA</v>
      </c>
      <c r="Q271" t="str">
        <v>PAGADO</v>
      </c>
      <c r="S271" t="str">
        <f>IF(E271="","",IFERROR(INDEX(Productos!I:I,MATCH(E271,Productos!A:A,0)),""))</f>
        <v/>
      </c>
    </row>
    <row r="272">
      <c r="B272" t="str">
        <f>IF(A272="","", "V"&amp;TEXT(A272,"yymmdd")&amp;"-"&amp;TEXT(ROW()-1,"0000"))</f>
        <v/>
      </c>
      <c r="C272" t="str">
        <f>IF(D272="","",IFERROR(INDEX(Clientes!A:A,MATCH(D272,Clientes!B:B,0)),""))</f>
        <v/>
      </c>
      <c r="F272" t="str">
        <f>IF(E272="","",IFERROR(INDEX(Productos!F:F,MATCH(E272,Productos!A:A,0)),""))</f>
        <v/>
      </c>
      <c r="I272" t="str">
        <f>IF(E272="","",IFERROR(INDEX(Productos!G:G,MATCH(E272,Productos!A:A,0)),""))</f>
        <v/>
      </c>
      <c r="J272" t="str">
        <f>IF(H272="",I272,H272)</f>
        <v/>
      </c>
      <c r="K272" t="str">
        <f>IF(G272="","",G272*J272)</f>
        <v/>
      </c>
      <c r="L272" t="str">
        <f>IF(E272="","",IFERROR(INDEX(Productos!E:E,MATCH(E272,Productos!A:A,0)),""))</f>
        <v/>
      </c>
      <c r="M272" t="str">
        <f>IF(G272="","",G272*L272)</f>
        <v/>
      </c>
      <c r="N272" t="str">
        <f>IF(K272="","",K272-M272)</f>
        <v/>
      </c>
      <c r="O272" t="str">
        <v>EFECTIVO</v>
      </c>
      <c r="P272" t="str">
        <v>CAJA</v>
      </c>
      <c r="Q272" t="str">
        <v>PAGADO</v>
      </c>
      <c r="S272" t="str">
        <f>IF(E272="","",IFERROR(INDEX(Productos!I:I,MATCH(E272,Productos!A:A,0)),""))</f>
        <v/>
      </c>
    </row>
    <row r="273">
      <c r="B273" t="str">
        <f>IF(A273="","", "V"&amp;TEXT(A273,"yymmdd")&amp;"-"&amp;TEXT(ROW()-1,"0000"))</f>
        <v/>
      </c>
      <c r="C273" t="str">
        <f>IF(D273="","",IFERROR(INDEX(Clientes!A:A,MATCH(D273,Clientes!B:B,0)),""))</f>
        <v/>
      </c>
      <c r="F273" t="str">
        <f>IF(E273="","",IFERROR(INDEX(Productos!F:F,MATCH(E273,Productos!A:A,0)),""))</f>
        <v/>
      </c>
      <c r="I273" t="str">
        <f>IF(E273="","",IFERROR(INDEX(Productos!G:G,MATCH(E273,Productos!A:A,0)),""))</f>
        <v/>
      </c>
      <c r="J273" t="str">
        <f>IF(H273="",I273,H273)</f>
        <v/>
      </c>
      <c r="K273" t="str">
        <f>IF(G273="","",G273*J273)</f>
        <v/>
      </c>
      <c r="L273" t="str">
        <f>IF(E273="","",IFERROR(INDEX(Productos!E:E,MATCH(E273,Productos!A:A,0)),""))</f>
        <v/>
      </c>
      <c r="M273" t="str">
        <f>IF(G273="","",G273*L273)</f>
        <v/>
      </c>
      <c r="N273" t="str">
        <f>IF(K273="","",K273-M273)</f>
        <v/>
      </c>
      <c r="O273" t="str">
        <v>EFECTIVO</v>
      </c>
      <c r="P273" t="str">
        <v>CAJA</v>
      </c>
      <c r="Q273" t="str">
        <v>PAGADO</v>
      </c>
      <c r="S273" t="str">
        <f>IF(E273="","",IFERROR(INDEX(Productos!I:I,MATCH(E273,Productos!A:A,0)),""))</f>
        <v/>
      </c>
    </row>
    <row r="274">
      <c r="B274" t="str">
        <f>IF(A274="","", "V"&amp;TEXT(A274,"yymmdd")&amp;"-"&amp;TEXT(ROW()-1,"0000"))</f>
        <v/>
      </c>
      <c r="C274" t="str">
        <f>IF(D274="","",IFERROR(INDEX(Clientes!A:A,MATCH(D274,Clientes!B:B,0)),""))</f>
        <v/>
      </c>
      <c r="F274" t="str">
        <f>IF(E274="","",IFERROR(INDEX(Productos!F:F,MATCH(E274,Productos!A:A,0)),""))</f>
        <v/>
      </c>
      <c r="I274" t="str">
        <f>IF(E274="","",IFERROR(INDEX(Productos!G:G,MATCH(E274,Productos!A:A,0)),""))</f>
        <v/>
      </c>
      <c r="J274" t="str">
        <f>IF(H274="",I274,H274)</f>
        <v/>
      </c>
      <c r="K274" t="str">
        <f>IF(G274="","",G274*J274)</f>
        <v/>
      </c>
      <c r="L274" t="str">
        <f>IF(E274="","",IFERROR(INDEX(Productos!E:E,MATCH(E274,Productos!A:A,0)),""))</f>
        <v/>
      </c>
      <c r="M274" t="str">
        <f>IF(G274="","",G274*L274)</f>
        <v/>
      </c>
      <c r="N274" t="str">
        <f>IF(K274="","",K274-M274)</f>
        <v/>
      </c>
      <c r="O274" t="str">
        <v>EFECTIVO</v>
      </c>
      <c r="P274" t="str">
        <v>CAJA</v>
      </c>
      <c r="Q274" t="str">
        <v>PAGADO</v>
      </c>
      <c r="S274" t="str">
        <f>IF(E274="","",IFERROR(INDEX(Productos!I:I,MATCH(E274,Productos!A:A,0)),""))</f>
        <v/>
      </c>
    </row>
    <row r="275">
      <c r="B275" t="str">
        <f>IF(A275="","", "V"&amp;TEXT(A275,"yymmdd")&amp;"-"&amp;TEXT(ROW()-1,"0000"))</f>
        <v/>
      </c>
      <c r="C275" t="str">
        <f>IF(D275="","",IFERROR(INDEX(Clientes!A:A,MATCH(D275,Clientes!B:B,0)),""))</f>
        <v/>
      </c>
      <c r="F275" t="str">
        <f>IF(E275="","",IFERROR(INDEX(Productos!F:F,MATCH(E275,Productos!A:A,0)),""))</f>
        <v/>
      </c>
      <c r="I275" t="str">
        <f>IF(E275="","",IFERROR(INDEX(Productos!G:G,MATCH(E275,Productos!A:A,0)),""))</f>
        <v/>
      </c>
      <c r="J275" t="str">
        <f>IF(H275="",I275,H275)</f>
        <v/>
      </c>
      <c r="K275" t="str">
        <f>IF(G275="","",G275*J275)</f>
        <v/>
      </c>
      <c r="L275" t="str">
        <f>IF(E275="","",IFERROR(INDEX(Productos!E:E,MATCH(E275,Productos!A:A,0)),""))</f>
        <v/>
      </c>
      <c r="M275" t="str">
        <f>IF(G275="","",G275*L275)</f>
        <v/>
      </c>
      <c r="N275" t="str">
        <f>IF(K275="","",K275-M275)</f>
        <v/>
      </c>
      <c r="O275" t="str">
        <v>EFECTIVO</v>
      </c>
      <c r="P275" t="str">
        <v>CAJA</v>
      </c>
      <c r="Q275" t="str">
        <v>PAGADO</v>
      </c>
      <c r="S275" t="str">
        <f>IF(E275="","",IFERROR(INDEX(Productos!I:I,MATCH(E275,Productos!A:A,0)),""))</f>
        <v/>
      </c>
    </row>
    <row r="276">
      <c r="B276" t="str">
        <f>IF(A276="","", "V"&amp;TEXT(A276,"yymmdd")&amp;"-"&amp;TEXT(ROW()-1,"0000"))</f>
        <v/>
      </c>
      <c r="C276" t="str">
        <f>IF(D276="","",IFERROR(INDEX(Clientes!A:A,MATCH(D276,Clientes!B:B,0)),""))</f>
        <v/>
      </c>
      <c r="F276" t="str">
        <f>IF(E276="","",IFERROR(INDEX(Productos!F:F,MATCH(E276,Productos!A:A,0)),""))</f>
        <v/>
      </c>
      <c r="I276" t="str">
        <f>IF(E276="","",IFERROR(INDEX(Productos!G:G,MATCH(E276,Productos!A:A,0)),""))</f>
        <v/>
      </c>
      <c r="J276" t="str">
        <f>IF(H276="",I276,H276)</f>
        <v/>
      </c>
      <c r="K276" t="str">
        <f>IF(G276="","",G276*J276)</f>
        <v/>
      </c>
      <c r="L276" t="str">
        <f>IF(E276="","",IFERROR(INDEX(Productos!E:E,MATCH(E276,Productos!A:A,0)),""))</f>
        <v/>
      </c>
      <c r="M276" t="str">
        <f>IF(G276="","",G276*L276)</f>
        <v/>
      </c>
      <c r="N276" t="str">
        <f>IF(K276="","",K276-M276)</f>
        <v/>
      </c>
      <c r="O276" t="str">
        <v>EFECTIVO</v>
      </c>
      <c r="P276" t="str">
        <v>CAJA</v>
      </c>
      <c r="Q276" t="str">
        <v>PAGADO</v>
      </c>
      <c r="S276" t="str">
        <f>IF(E276="","",IFERROR(INDEX(Productos!I:I,MATCH(E276,Productos!A:A,0)),""))</f>
        <v/>
      </c>
    </row>
    <row r="277">
      <c r="B277" t="str">
        <f>IF(A277="","", "V"&amp;TEXT(A277,"yymmdd")&amp;"-"&amp;TEXT(ROW()-1,"0000"))</f>
        <v/>
      </c>
      <c r="C277" t="str">
        <f>IF(D277="","",IFERROR(INDEX(Clientes!A:A,MATCH(D277,Clientes!B:B,0)),""))</f>
        <v/>
      </c>
      <c r="F277" t="str">
        <f>IF(E277="","",IFERROR(INDEX(Productos!F:F,MATCH(E277,Productos!A:A,0)),""))</f>
        <v/>
      </c>
      <c r="I277" t="str">
        <f>IF(E277="","",IFERROR(INDEX(Productos!G:G,MATCH(E277,Productos!A:A,0)),""))</f>
        <v/>
      </c>
      <c r="J277" t="str">
        <f>IF(H277="",I277,H277)</f>
        <v/>
      </c>
      <c r="K277" t="str">
        <f>IF(G277="","",G277*J277)</f>
        <v/>
      </c>
      <c r="L277" t="str">
        <f>IF(E277="","",IFERROR(INDEX(Productos!E:E,MATCH(E277,Productos!A:A,0)),""))</f>
        <v/>
      </c>
      <c r="M277" t="str">
        <f>IF(G277="","",G277*L277)</f>
        <v/>
      </c>
      <c r="N277" t="str">
        <f>IF(K277="","",K277-M277)</f>
        <v/>
      </c>
      <c r="O277" t="str">
        <v>EFECTIVO</v>
      </c>
      <c r="P277" t="str">
        <v>CAJA</v>
      </c>
      <c r="Q277" t="str">
        <v>PAGADO</v>
      </c>
      <c r="S277" t="str">
        <f>IF(E277="","",IFERROR(INDEX(Productos!I:I,MATCH(E277,Productos!A:A,0)),""))</f>
        <v/>
      </c>
    </row>
    <row r="278">
      <c r="B278" t="str">
        <f>IF(A278="","", "V"&amp;TEXT(A278,"yymmdd")&amp;"-"&amp;TEXT(ROW()-1,"0000"))</f>
        <v/>
      </c>
      <c r="C278" t="str">
        <f>IF(D278="","",IFERROR(INDEX(Clientes!A:A,MATCH(D278,Clientes!B:B,0)),""))</f>
        <v/>
      </c>
      <c r="F278" t="str">
        <f>IF(E278="","",IFERROR(INDEX(Productos!F:F,MATCH(E278,Productos!A:A,0)),""))</f>
        <v/>
      </c>
      <c r="I278" t="str">
        <f>IF(E278="","",IFERROR(INDEX(Productos!G:G,MATCH(E278,Productos!A:A,0)),""))</f>
        <v/>
      </c>
      <c r="J278" t="str">
        <f>IF(H278="",I278,H278)</f>
        <v/>
      </c>
      <c r="K278" t="str">
        <f>IF(G278="","",G278*J278)</f>
        <v/>
      </c>
      <c r="L278" t="str">
        <f>IF(E278="","",IFERROR(INDEX(Productos!E:E,MATCH(E278,Productos!A:A,0)),""))</f>
        <v/>
      </c>
      <c r="M278" t="str">
        <f>IF(G278="","",G278*L278)</f>
        <v/>
      </c>
      <c r="N278" t="str">
        <f>IF(K278="","",K278-M278)</f>
        <v/>
      </c>
      <c r="O278" t="str">
        <v>EFECTIVO</v>
      </c>
      <c r="P278" t="str">
        <v>CAJA</v>
      </c>
      <c r="Q278" t="str">
        <v>PAGADO</v>
      </c>
      <c r="S278" t="str">
        <f>IF(E278="","",IFERROR(INDEX(Productos!I:I,MATCH(E278,Productos!A:A,0)),""))</f>
        <v/>
      </c>
    </row>
    <row r="279">
      <c r="B279" t="str">
        <f>IF(A279="","", "V"&amp;TEXT(A279,"yymmdd")&amp;"-"&amp;TEXT(ROW()-1,"0000"))</f>
        <v/>
      </c>
      <c r="C279" t="str">
        <f>IF(D279="","",IFERROR(INDEX(Clientes!A:A,MATCH(D279,Clientes!B:B,0)),""))</f>
        <v/>
      </c>
      <c r="F279" t="str">
        <f>IF(E279="","",IFERROR(INDEX(Productos!F:F,MATCH(E279,Productos!A:A,0)),""))</f>
        <v/>
      </c>
      <c r="I279" t="str">
        <f>IF(E279="","",IFERROR(INDEX(Productos!G:G,MATCH(E279,Productos!A:A,0)),""))</f>
        <v/>
      </c>
      <c r="J279" t="str">
        <f>IF(H279="",I279,H279)</f>
        <v/>
      </c>
      <c r="K279" t="str">
        <f>IF(G279="","",G279*J279)</f>
        <v/>
      </c>
      <c r="L279" t="str">
        <f>IF(E279="","",IFERROR(INDEX(Productos!E:E,MATCH(E279,Productos!A:A,0)),""))</f>
        <v/>
      </c>
      <c r="M279" t="str">
        <f>IF(G279="","",G279*L279)</f>
        <v/>
      </c>
      <c r="N279" t="str">
        <f>IF(K279="","",K279-M279)</f>
        <v/>
      </c>
      <c r="O279" t="str">
        <v>EFECTIVO</v>
      </c>
      <c r="P279" t="str">
        <v>CAJA</v>
      </c>
      <c r="Q279" t="str">
        <v>PAGADO</v>
      </c>
      <c r="S279" t="str">
        <f>IF(E279="","",IFERROR(INDEX(Productos!I:I,MATCH(E279,Productos!A:A,0)),""))</f>
        <v/>
      </c>
    </row>
    <row r="280">
      <c r="B280" t="str">
        <f>IF(A280="","", "V"&amp;TEXT(A280,"yymmdd")&amp;"-"&amp;TEXT(ROW()-1,"0000"))</f>
        <v/>
      </c>
      <c r="C280" t="str">
        <f>IF(D280="","",IFERROR(INDEX(Clientes!A:A,MATCH(D280,Clientes!B:B,0)),""))</f>
        <v/>
      </c>
      <c r="F280" t="str">
        <f>IF(E280="","",IFERROR(INDEX(Productos!F:F,MATCH(E280,Productos!A:A,0)),""))</f>
        <v/>
      </c>
      <c r="I280" t="str">
        <f>IF(E280="","",IFERROR(INDEX(Productos!G:G,MATCH(E280,Productos!A:A,0)),""))</f>
        <v/>
      </c>
      <c r="J280" t="str">
        <f>IF(H280="",I280,H280)</f>
        <v/>
      </c>
      <c r="K280" t="str">
        <f>IF(G280="","",G280*J280)</f>
        <v/>
      </c>
      <c r="L280" t="str">
        <f>IF(E280="","",IFERROR(INDEX(Productos!E:E,MATCH(E280,Productos!A:A,0)),""))</f>
        <v/>
      </c>
      <c r="M280" t="str">
        <f>IF(G280="","",G280*L280)</f>
        <v/>
      </c>
      <c r="N280" t="str">
        <f>IF(K280="","",K280-M280)</f>
        <v/>
      </c>
      <c r="O280" t="str">
        <v>EFECTIVO</v>
      </c>
      <c r="P280" t="str">
        <v>CAJA</v>
      </c>
      <c r="Q280" t="str">
        <v>PAGADO</v>
      </c>
      <c r="S280" t="str">
        <f>IF(E280="","",IFERROR(INDEX(Productos!I:I,MATCH(E280,Productos!A:A,0)),""))</f>
        <v/>
      </c>
    </row>
    <row r="281">
      <c r="B281" t="str">
        <f>IF(A281="","", "V"&amp;TEXT(A281,"yymmdd")&amp;"-"&amp;TEXT(ROW()-1,"0000"))</f>
        <v/>
      </c>
      <c r="C281" t="str">
        <f>IF(D281="","",IFERROR(INDEX(Clientes!A:A,MATCH(D281,Clientes!B:B,0)),""))</f>
        <v/>
      </c>
      <c r="F281" t="str">
        <f>IF(E281="","",IFERROR(INDEX(Productos!F:F,MATCH(E281,Productos!A:A,0)),""))</f>
        <v/>
      </c>
      <c r="I281" t="str">
        <f>IF(E281="","",IFERROR(INDEX(Productos!G:G,MATCH(E281,Productos!A:A,0)),""))</f>
        <v/>
      </c>
      <c r="J281" t="str">
        <f>IF(H281="",I281,H281)</f>
        <v/>
      </c>
      <c r="K281" t="str">
        <f>IF(G281="","",G281*J281)</f>
        <v/>
      </c>
      <c r="L281" t="str">
        <f>IF(E281="","",IFERROR(INDEX(Productos!E:E,MATCH(E281,Productos!A:A,0)),""))</f>
        <v/>
      </c>
      <c r="M281" t="str">
        <f>IF(G281="","",G281*L281)</f>
        <v/>
      </c>
      <c r="N281" t="str">
        <f>IF(K281="","",K281-M281)</f>
        <v/>
      </c>
      <c r="O281" t="str">
        <v>EFECTIVO</v>
      </c>
      <c r="P281" t="str">
        <v>CAJA</v>
      </c>
      <c r="Q281" t="str">
        <v>PAGADO</v>
      </c>
      <c r="S281" t="str">
        <f>IF(E281="","",IFERROR(INDEX(Productos!I:I,MATCH(E281,Productos!A:A,0)),""))</f>
        <v/>
      </c>
    </row>
    <row r="282">
      <c r="B282" t="str">
        <f>IF(A282="","", "V"&amp;TEXT(A282,"yymmdd")&amp;"-"&amp;TEXT(ROW()-1,"0000"))</f>
        <v/>
      </c>
      <c r="C282" t="str">
        <f>IF(D282="","",IFERROR(INDEX(Clientes!A:A,MATCH(D282,Clientes!B:B,0)),""))</f>
        <v/>
      </c>
      <c r="F282" t="str">
        <f>IF(E282="","",IFERROR(INDEX(Productos!F:F,MATCH(E282,Productos!A:A,0)),""))</f>
        <v/>
      </c>
      <c r="I282" t="str">
        <f>IF(E282="","",IFERROR(INDEX(Productos!G:G,MATCH(E282,Productos!A:A,0)),""))</f>
        <v/>
      </c>
      <c r="J282" t="str">
        <f>IF(H282="",I282,H282)</f>
        <v/>
      </c>
      <c r="K282" t="str">
        <f>IF(G282="","",G282*J282)</f>
        <v/>
      </c>
      <c r="L282" t="str">
        <f>IF(E282="","",IFERROR(INDEX(Productos!E:E,MATCH(E282,Productos!A:A,0)),""))</f>
        <v/>
      </c>
      <c r="M282" t="str">
        <f>IF(G282="","",G282*L282)</f>
        <v/>
      </c>
      <c r="N282" t="str">
        <f>IF(K282="","",K282-M282)</f>
        <v/>
      </c>
      <c r="O282" t="str">
        <v>EFECTIVO</v>
      </c>
      <c r="P282" t="str">
        <v>CAJA</v>
      </c>
      <c r="Q282" t="str">
        <v>PAGADO</v>
      </c>
      <c r="S282" t="str">
        <f>IF(E282="","",IFERROR(INDEX(Productos!I:I,MATCH(E282,Productos!A:A,0)),""))</f>
        <v/>
      </c>
    </row>
    <row r="283">
      <c r="B283" t="str">
        <f>IF(A283="","", "V"&amp;TEXT(A283,"yymmdd")&amp;"-"&amp;TEXT(ROW()-1,"0000"))</f>
        <v/>
      </c>
      <c r="C283" t="str">
        <f>IF(D283="","",IFERROR(INDEX(Clientes!A:A,MATCH(D283,Clientes!B:B,0)),""))</f>
        <v/>
      </c>
      <c r="F283" t="str">
        <f>IF(E283="","",IFERROR(INDEX(Productos!F:F,MATCH(E283,Productos!A:A,0)),""))</f>
        <v/>
      </c>
      <c r="I283" t="str">
        <f>IF(E283="","",IFERROR(INDEX(Productos!G:G,MATCH(E283,Productos!A:A,0)),""))</f>
        <v/>
      </c>
      <c r="J283" t="str">
        <f>IF(H283="",I283,H283)</f>
        <v/>
      </c>
      <c r="K283" t="str">
        <f>IF(G283="","",G283*J283)</f>
        <v/>
      </c>
      <c r="L283" t="str">
        <f>IF(E283="","",IFERROR(INDEX(Productos!E:E,MATCH(E283,Productos!A:A,0)),""))</f>
        <v/>
      </c>
      <c r="M283" t="str">
        <f>IF(G283="","",G283*L283)</f>
        <v/>
      </c>
      <c r="N283" t="str">
        <f>IF(K283="","",K283-M283)</f>
        <v/>
      </c>
      <c r="O283" t="str">
        <v>EFECTIVO</v>
      </c>
      <c r="P283" t="str">
        <v>CAJA</v>
      </c>
      <c r="Q283" t="str">
        <v>PAGADO</v>
      </c>
      <c r="S283" t="str">
        <f>IF(E283="","",IFERROR(INDEX(Productos!I:I,MATCH(E283,Productos!A:A,0)),""))</f>
        <v/>
      </c>
    </row>
    <row r="284">
      <c r="B284" t="str">
        <f>IF(A284="","", "V"&amp;TEXT(A284,"yymmdd")&amp;"-"&amp;TEXT(ROW()-1,"0000"))</f>
        <v/>
      </c>
      <c r="C284" t="str">
        <f>IF(D284="","",IFERROR(INDEX(Clientes!A:A,MATCH(D284,Clientes!B:B,0)),""))</f>
        <v/>
      </c>
      <c r="F284" t="str">
        <f>IF(E284="","",IFERROR(INDEX(Productos!F:F,MATCH(E284,Productos!A:A,0)),""))</f>
        <v/>
      </c>
      <c r="I284" t="str">
        <f>IF(E284="","",IFERROR(INDEX(Productos!G:G,MATCH(E284,Productos!A:A,0)),""))</f>
        <v/>
      </c>
      <c r="J284" t="str">
        <f>IF(H284="",I284,H284)</f>
        <v/>
      </c>
      <c r="K284" t="str">
        <f>IF(G284="","",G284*J284)</f>
        <v/>
      </c>
      <c r="L284" t="str">
        <f>IF(E284="","",IFERROR(INDEX(Productos!E:E,MATCH(E284,Productos!A:A,0)),""))</f>
        <v/>
      </c>
      <c r="M284" t="str">
        <f>IF(G284="","",G284*L284)</f>
        <v/>
      </c>
      <c r="N284" t="str">
        <f>IF(K284="","",K284-M284)</f>
        <v/>
      </c>
      <c r="O284" t="str">
        <v>EFECTIVO</v>
      </c>
      <c r="P284" t="str">
        <v>CAJA</v>
      </c>
      <c r="Q284" t="str">
        <v>PAGADO</v>
      </c>
      <c r="S284" t="str">
        <f>IF(E284="","",IFERROR(INDEX(Productos!I:I,MATCH(E284,Productos!A:A,0)),""))</f>
        <v/>
      </c>
    </row>
    <row r="285">
      <c r="B285" t="str">
        <f>IF(A285="","", "V"&amp;TEXT(A285,"yymmdd")&amp;"-"&amp;TEXT(ROW()-1,"0000"))</f>
        <v/>
      </c>
      <c r="C285" t="str">
        <f>IF(D285="","",IFERROR(INDEX(Clientes!A:A,MATCH(D285,Clientes!B:B,0)),""))</f>
        <v/>
      </c>
      <c r="F285" t="str">
        <f>IF(E285="","",IFERROR(INDEX(Productos!F:F,MATCH(E285,Productos!A:A,0)),""))</f>
        <v/>
      </c>
      <c r="I285" t="str">
        <f>IF(E285="","",IFERROR(INDEX(Productos!G:G,MATCH(E285,Productos!A:A,0)),""))</f>
        <v/>
      </c>
      <c r="J285" t="str">
        <f>IF(H285="",I285,H285)</f>
        <v/>
      </c>
      <c r="K285" t="str">
        <f>IF(G285="","",G285*J285)</f>
        <v/>
      </c>
      <c r="L285" t="str">
        <f>IF(E285="","",IFERROR(INDEX(Productos!E:E,MATCH(E285,Productos!A:A,0)),""))</f>
        <v/>
      </c>
      <c r="M285" t="str">
        <f>IF(G285="","",G285*L285)</f>
        <v/>
      </c>
      <c r="N285" t="str">
        <f>IF(K285="","",K285-M285)</f>
        <v/>
      </c>
      <c r="O285" t="str">
        <v>EFECTIVO</v>
      </c>
      <c r="P285" t="str">
        <v>CAJA</v>
      </c>
      <c r="Q285" t="str">
        <v>PAGADO</v>
      </c>
      <c r="S285" t="str">
        <f>IF(E285="","",IFERROR(INDEX(Productos!I:I,MATCH(E285,Productos!A:A,0)),""))</f>
        <v/>
      </c>
    </row>
    <row r="286">
      <c r="B286" t="str">
        <f>IF(A286="","", "V"&amp;TEXT(A286,"yymmdd")&amp;"-"&amp;TEXT(ROW()-1,"0000"))</f>
        <v/>
      </c>
      <c r="C286" t="str">
        <f>IF(D286="","",IFERROR(INDEX(Clientes!A:A,MATCH(D286,Clientes!B:B,0)),""))</f>
        <v/>
      </c>
      <c r="F286" t="str">
        <f>IF(E286="","",IFERROR(INDEX(Productos!F:F,MATCH(E286,Productos!A:A,0)),""))</f>
        <v/>
      </c>
      <c r="I286" t="str">
        <f>IF(E286="","",IFERROR(INDEX(Productos!G:G,MATCH(E286,Productos!A:A,0)),""))</f>
        <v/>
      </c>
      <c r="J286" t="str">
        <f>IF(H286="",I286,H286)</f>
        <v/>
      </c>
      <c r="K286" t="str">
        <f>IF(G286="","",G286*J286)</f>
        <v/>
      </c>
      <c r="L286" t="str">
        <f>IF(E286="","",IFERROR(INDEX(Productos!E:E,MATCH(E286,Productos!A:A,0)),""))</f>
        <v/>
      </c>
      <c r="M286" t="str">
        <f>IF(G286="","",G286*L286)</f>
        <v/>
      </c>
      <c r="N286" t="str">
        <f>IF(K286="","",K286-M286)</f>
        <v/>
      </c>
      <c r="O286" t="str">
        <v>EFECTIVO</v>
      </c>
      <c r="P286" t="str">
        <v>CAJA</v>
      </c>
      <c r="Q286" t="str">
        <v>PAGADO</v>
      </c>
      <c r="S286" t="str">
        <f>IF(E286="","",IFERROR(INDEX(Productos!I:I,MATCH(E286,Productos!A:A,0)),""))</f>
        <v/>
      </c>
    </row>
    <row r="287">
      <c r="B287" t="str">
        <f>IF(A287="","", "V"&amp;TEXT(A287,"yymmdd")&amp;"-"&amp;TEXT(ROW()-1,"0000"))</f>
        <v/>
      </c>
      <c r="C287" t="str">
        <f>IF(D287="","",IFERROR(INDEX(Clientes!A:A,MATCH(D287,Clientes!B:B,0)),""))</f>
        <v/>
      </c>
      <c r="F287" t="str">
        <f>IF(E287="","",IFERROR(INDEX(Productos!F:F,MATCH(E287,Productos!A:A,0)),""))</f>
        <v/>
      </c>
      <c r="I287" t="str">
        <f>IF(E287="","",IFERROR(INDEX(Productos!G:G,MATCH(E287,Productos!A:A,0)),""))</f>
        <v/>
      </c>
      <c r="J287" t="str">
        <f>IF(H287="",I287,H287)</f>
        <v/>
      </c>
      <c r="K287" t="str">
        <f>IF(G287="","",G287*J287)</f>
        <v/>
      </c>
      <c r="L287" t="str">
        <f>IF(E287="","",IFERROR(INDEX(Productos!E:E,MATCH(E287,Productos!A:A,0)),""))</f>
        <v/>
      </c>
      <c r="M287" t="str">
        <f>IF(G287="","",G287*L287)</f>
        <v/>
      </c>
      <c r="N287" t="str">
        <f>IF(K287="","",K287-M287)</f>
        <v/>
      </c>
      <c r="O287" t="str">
        <v>EFECTIVO</v>
      </c>
      <c r="P287" t="str">
        <v>CAJA</v>
      </c>
      <c r="Q287" t="str">
        <v>PAGADO</v>
      </c>
      <c r="S287" t="str">
        <f>IF(E287="","",IFERROR(INDEX(Productos!I:I,MATCH(E287,Productos!A:A,0)),""))</f>
        <v/>
      </c>
    </row>
    <row r="288">
      <c r="B288" t="str">
        <f>IF(A288="","", "V"&amp;TEXT(A288,"yymmdd")&amp;"-"&amp;TEXT(ROW()-1,"0000"))</f>
        <v/>
      </c>
      <c r="C288" t="str">
        <f>IF(D288="","",IFERROR(INDEX(Clientes!A:A,MATCH(D288,Clientes!B:B,0)),""))</f>
        <v/>
      </c>
      <c r="F288" t="str">
        <f>IF(E288="","",IFERROR(INDEX(Productos!F:F,MATCH(E288,Productos!A:A,0)),""))</f>
        <v/>
      </c>
      <c r="I288" t="str">
        <f>IF(E288="","",IFERROR(INDEX(Productos!G:G,MATCH(E288,Productos!A:A,0)),""))</f>
        <v/>
      </c>
      <c r="J288" t="str">
        <f>IF(H288="",I288,H288)</f>
        <v/>
      </c>
      <c r="K288" t="str">
        <f>IF(G288="","",G288*J288)</f>
        <v/>
      </c>
      <c r="L288" t="str">
        <f>IF(E288="","",IFERROR(INDEX(Productos!E:E,MATCH(E288,Productos!A:A,0)),""))</f>
        <v/>
      </c>
      <c r="M288" t="str">
        <f>IF(G288="","",G288*L288)</f>
        <v/>
      </c>
      <c r="N288" t="str">
        <f>IF(K288="","",K288-M288)</f>
        <v/>
      </c>
      <c r="O288" t="str">
        <v>EFECTIVO</v>
      </c>
      <c r="P288" t="str">
        <v>CAJA</v>
      </c>
      <c r="Q288" t="str">
        <v>PAGADO</v>
      </c>
      <c r="S288" t="str">
        <f>IF(E288="","",IFERROR(INDEX(Productos!I:I,MATCH(E288,Productos!A:A,0)),""))</f>
        <v/>
      </c>
    </row>
    <row r="289">
      <c r="B289" t="str">
        <f>IF(A289="","", "V"&amp;TEXT(A289,"yymmdd")&amp;"-"&amp;TEXT(ROW()-1,"0000"))</f>
        <v/>
      </c>
      <c r="C289" t="str">
        <f>IF(D289="","",IFERROR(INDEX(Clientes!A:A,MATCH(D289,Clientes!B:B,0)),""))</f>
        <v/>
      </c>
      <c r="F289" t="str">
        <f>IF(E289="","",IFERROR(INDEX(Productos!F:F,MATCH(E289,Productos!A:A,0)),""))</f>
        <v/>
      </c>
      <c r="I289" t="str">
        <f>IF(E289="","",IFERROR(INDEX(Productos!G:G,MATCH(E289,Productos!A:A,0)),""))</f>
        <v/>
      </c>
      <c r="J289" t="str">
        <f>IF(H289="",I289,H289)</f>
        <v/>
      </c>
      <c r="K289" t="str">
        <f>IF(G289="","",G289*J289)</f>
        <v/>
      </c>
      <c r="L289" t="str">
        <f>IF(E289="","",IFERROR(INDEX(Productos!E:E,MATCH(E289,Productos!A:A,0)),""))</f>
        <v/>
      </c>
      <c r="M289" t="str">
        <f>IF(G289="","",G289*L289)</f>
        <v/>
      </c>
      <c r="N289" t="str">
        <f>IF(K289="","",K289-M289)</f>
        <v/>
      </c>
      <c r="O289" t="str">
        <v>EFECTIVO</v>
      </c>
      <c r="P289" t="str">
        <v>CAJA</v>
      </c>
      <c r="Q289" t="str">
        <v>PAGADO</v>
      </c>
      <c r="S289" t="str">
        <f>IF(E289="","",IFERROR(INDEX(Productos!I:I,MATCH(E289,Productos!A:A,0)),""))</f>
        <v/>
      </c>
    </row>
    <row r="290">
      <c r="B290" t="str">
        <f>IF(A290="","", "V"&amp;TEXT(A290,"yymmdd")&amp;"-"&amp;TEXT(ROW()-1,"0000"))</f>
        <v/>
      </c>
      <c r="C290" t="str">
        <f>IF(D290="","",IFERROR(INDEX(Clientes!A:A,MATCH(D290,Clientes!B:B,0)),""))</f>
        <v/>
      </c>
      <c r="F290" t="str">
        <f>IF(E290="","",IFERROR(INDEX(Productos!F:F,MATCH(E290,Productos!A:A,0)),""))</f>
        <v/>
      </c>
      <c r="I290" t="str">
        <f>IF(E290="","",IFERROR(INDEX(Productos!G:G,MATCH(E290,Productos!A:A,0)),""))</f>
        <v/>
      </c>
      <c r="J290" t="str">
        <f>IF(H290="",I290,H290)</f>
        <v/>
      </c>
      <c r="K290" t="str">
        <f>IF(G290="","",G290*J290)</f>
        <v/>
      </c>
      <c r="L290" t="str">
        <f>IF(E290="","",IFERROR(INDEX(Productos!E:E,MATCH(E290,Productos!A:A,0)),""))</f>
        <v/>
      </c>
      <c r="M290" t="str">
        <f>IF(G290="","",G290*L290)</f>
        <v/>
      </c>
      <c r="N290" t="str">
        <f>IF(K290="","",K290-M290)</f>
        <v/>
      </c>
      <c r="O290" t="str">
        <v>EFECTIVO</v>
      </c>
      <c r="P290" t="str">
        <v>CAJA</v>
      </c>
      <c r="Q290" t="str">
        <v>PAGADO</v>
      </c>
      <c r="S290" t="str">
        <f>IF(E290="","",IFERROR(INDEX(Productos!I:I,MATCH(E290,Productos!A:A,0)),""))</f>
        <v/>
      </c>
    </row>
    <row r="291">
      <c r="B291" t="str">
        <f>IF(A291="","", "V"&amp;TEXT(A291,"yymmdd")&amp;"-"&amp;TEXT(ROW()-1,"0000"))</f>
        <v/>
      </c>
      <c r="C291" t="str">
        <f>IF(D291="","",IFERROR(INDEX(Clientes!A:A,MATCH(D291,Clientes!B:B,0)),""))</f>
        <v/>
      </c>
      <c r="F291" t="str">
        <f>IF(E291="","",IFERROR(INDEX(Productos!F:F,MATCH(E291,Productos!A:A,0)),""))</f>
        <v/>
      </c>
      <c r="I291" t="str">
        <f>IF(E291="","",IFERROR(INDEX(Productos!G:G,MATCH(E291,Productos!A:A,0)),""))</f>
        <v/>
      </c>
      <c r="J291" t="str">
        <f>IF(H291="",I291,H291)</f>
        <v/>
      </c>
      <c r="K291" t="str">
        <f>IF(G291="","",G291*J291)</f>
        <v/>
      </c>
      <c r="L291" t="str">
        <f>IF(E291="","",IFERROR(INDEX(Productos!E:E,MATCH(E291,Productos!A:A,0)),""))</f>
        <v/>
      </c>
      <c r="M291" t="str">
        <f>IF(G291="","",G291*L291)</f>
        <v/>
      </c>
      <c r="N291" t="str">
        <f>IF(K291="","",K291-M291)</f>
        <v/>
      </c>
      <c r="O291" t="str">
        <v>EFECTIVO</v>
      </c>
      <c r="P291" t="str">
        <v>CAJA</v>
      </c>
      <c r="Q291" t="str">
        <v>PAGADO</v>
      </c>
      <c r="S291" t="str">
        <f>IF(E291="","",IFERROR(INDEX(Productos!I:I,MATCH(E291,Productos!A:A,0)),""))</f>
        <v/>
      </c>
    </row>
    <row r="292">
      <c r="B292" t="str">
        <f>IF(A292="","", "V"&amp;TEXT(A292,"yymmdd")&amp;"-"&amp;TEXT(ROW()-1,"0000"))</f>
        <v/>
      </c>
      <c r="C292" t="str">
        <f>IF(D292="","",IFERROR(INDEX(Clientes!A:A,MATCH(D292,Clientes!B:B,0)),""))</f>
        <v/>
      </c>
      <c r="F292" t="str">
        <f>IF(E292="","",IFERROR(INDEX(Productos!F:F,MATCH(E292,Productos!A:A,0)),""))</f>
        <v/>
      </c>
      <c r="I292" t="str">
        <f>IF(E292="","",IFERROR(INDEX(Productos!G:G,MATCH(E292,Productos!A:A,0)),""))</f>
        <v/>
      </c>
      <c r="J292" t="str">
        <f>IF(H292="",I292,H292)</f>
        <v/>
      </c>
      <c r="K292" t="str">
        <f>IF(G292="","",G292*J292)</f>
        <v/>
      </c>
      <c r="L292" t="str">
        <f>IF(E292="","",IFERROR(INDEX(Productos!E:E,MATCH(E292,Productos!A:A,0)),""))</f>
        <v/>
      </c>
      <c r="M292" t="str">
        <f>IF(G292="","",G292*L292)</f>
        <v/>
      </c>
      <c r="N292" t="str">
        <f>IF(K292="","",K292-M292)</f>
        <v/>
      </c>
      <c r="O292" t="str">
        <v>EFECTIVO</v>
      </c>
      <c r="P292" t="str">
        <v>CAJA</v>
      </c>
      <c r="Q292" t="str">
        <v>PAGADO</v>
      </c>
      <c r="S292" t="str">
        <f>IF(E292="","",IFERROR(INDEX(Productos!I:I,MATCH(E292,Productos!A:A,0)),""))</f>
        <v/>
      </c>
    </row>
    <row r="293">
      <c r="B293" t="str">
        <f>IF(A293="","", "V"&amp;TEXT(A293,"yymmdd")&amp;"-"&amp;TEXT(ROW()-1,"0000"))</f>
        <v/>
      </c>
      <c r="C293" t="str">
        <f>IF(D293="","",IFERROR(INDEX(Clientes!A:A,MATCH(D293,Clientes!B:B,0)),""))</f>
        <v/>
      </c>
      <c r="F293" t="str">
        <f>IF(E293="","",IFERROR(INDEX(Productos!F:F,MATCH(E293,Productos!A:A,0)),""))</f>
        <v/>
      </c>
      <c r="I293" t="str">
        <f>IF(E293="","",IFERROR(INDEX(Productos!G:G,MATCH(E293,Productos!A:A,0)),""))</f>
        <v/>
      </c>
      <c r="J293" t="str">
        <f>IF(H293="",I293,H293)</f>
        <v/>
      </c>
      <c r="K293" t="str">
        <f>IF(G293="","",G293*J293)</f>
        <v/>
      </c>
      <c r="L293" t="str">
        <f>IF(E293="","",IFERROR(INDEX(Productos!E:E,MATCH(E293,Productos!A:A,0)),""))</f>
        <v/>
      </c>
      <c r="M293" t="str">
        <f>IF(G293="","",G293*L293)</f>
        <v/>
      </c>
      <c r="N293" t="str">
        <f>IF(K293="","",K293-M293)</f>
        <v/>
      </c>
      <c r="O293" t="str">
        <v>EFECTIVO</v>
      </c>
      <c r="P293" t="str">
        <v>CAJA</v>
      </c>
      <c r="Q293" t="str">
        <v>PAGADO</v>
      </c>
      <c r="S293" t="str">
        <f>IF(E293="","",IFERROR(INDEX(Productos!I:I,MATCH(E293,Productos!A:A,0)),""))</f>
        <v/>
      </c>
    </row>
    <row r="294">
      <c r="B294" t="str">
        <f>IF(A294="","", "V"&amp;TEXT(A294,"yymmdd")&amp;"-"&amp;TEXT(ROW()-1,"0000"))</f>
        <v/>
      </c>
      <c r="C294" t="str">
        <f>IF(D294="","",IFERROR(INDEX(Clientes!A:A,MATCH(D294,Clientes!B:B,0)),""))</f>
        <v/>
      </c>
      <c r="F294" t="str">
        <f>IF(E294="","",IFERROR(INDEX(Productos!F:F,MATCH(E294,Productos!A:A,0)),""))</f>
        <v/>
      </c>
      <c r="I294" t="str">
        <f>IF(E294="","",IFERROR(INDEX(Productos!G:G,MATCH(E294,Productos!A:A,0)),""))</f>
        <v/>
      </c>
      <c r="J294" t="str">
        <f>IF(H294="",I294,H294)</f>
        <v/>
      </c>
      <c r="K294" t="str">
        <f>IF(G294="","",G294*J294)</f>
        <v/>
      </c>
      <c r="L294" t="str">
        <f>IF(E294="","",IFERROR(INDEX(Productos!E:E,MATCH(E294,Productos!A:A,0)),""))</f>
        <v/>
      </c>
      <c r="M294" t="str">
        <f>IF(G294="","",G294*L294)</f>
        <v/>
      </c>
      <c r="N294" t="str">
        <f>IF(K294="","",K294-M294)</f>
        <v/>
      </c>
      <c r="O294" t="str">
        <v>EFECTIVO</v>
      </c>
      <c r="P294" t="str">
        <v>CAJA</v>
      </c>
      <c r="Q294" t="str">
        <v>PAGADO</v>
      </c>
      <c r="S294" t="str">
        <f>IF(E294="","",IFERROR(INDEX(Productos!I:I,MATCH(E294,Productos!A:A,0)),""))</f>
        <v/>
      </c>
    </row>
    <row r="295">
      <c r="B295" t="str">
        <f>IF(A295="","", "V"&amp;TEXT(A295,"yymmdd")&amp;"-"&amp;TEXT(ROW()-1,"0000"))</f>
        <v/>
      </c>
      <c r="C295" t="str">
        <f>IF(D295="","",IFERROR(INDEX(Clientes!A:A,MATCH(D295,Clientes!B:B,0)),""))</f>
        <v/>
      </c>
      <c r="F295" t="str">
        <f>IF(E295="","",IFERROR(INDEX(Productos!F:F,MATCH(E295,Productos!A:A,0)),""))</f>
        <v/>
      </c>
      <c r="I295" t="str">
        <f>IF(E295="","",IFERROR(INDEX(Productos!G:G,MATCH(E295,Productos!A:A,0)),""))</f>
        <v/>
      </c>
      <c r="J295" t="str">
        <f>IF(H295="",I295,H295)</f>
        <v/>
      </c>
      <c r="K295" t="str">
        <f>IF(G295="","",G295*J295)</f>
        <v/>
      </c>
      <c r="L295" t="str">
        <f>IF(E295="","",IFERROR(INDEX(Productos!E:E,MATCH(E295,Productos!A:A,0)),""))</f>
        <v/>
      </c>
      <c r="M295" t="str">
        <f>IF(G295="","",G295*L295)</f>
        <v/>
      </c>
      <c r="N295" t="str">
        <f>IF(K295="","",K295-M295)</f>
        <v/>
      </c>
      <c r="O295" t="str">
        <v>EFECTIVO</v>
      </c>
      <c r="P295" t="str">
        <v>CAJA</v>
      </c>
      <c r="Q295" t="str">
        <v>PAGADO</v>
      </c>
      <c r="S295" t="str">
        <f>IF(E295="","",IFERROR(INDEX(Productos!I:I,MATCH(E295,Productos!A:A,0)),""))</f>
        <v/>
      </c>
    </row>
    <row r="296">
      <c r="B296" t="str">
        <f>IF(A296="","", "V"&amp;TEXT(A296,"yymmdd")&amp;"-"&amp;TEXT(ROW()-1,"0000"))</f>
        <v/>
      </c>
      <c r="C296" t="str">
        <f>IF(D296="","",IFERROR(INDEX(Clientes!A:A,MATCH(D296,Clientes!B:B,0)),""))</f>
        <v/>
      </c>
      <c r="F296" t="str">
        <f>IF(E296="","",IFERROR(INDEX(Productos!F:F,MATCH(E296,Productos!A:A,0)),""))</f>
        <v/>
      </c>
      <c r="I296" t="str">
        <f>IF(E296="","",IFERROR(INDEX(Productos!G:G,MATCH(E296,Productos!A:A,0)),""))</f>
        <v/>
      </c>
      <c r="J296" t="str">
        <f>IF(H296="",I296,H296)</f>
        <v/>
      </c>
      <c r="K296" t="str">
        <f>IF(G296="","",G296*J296)</f>
        <v/>
      </c>
      <c r="L296" t="str">
        <f>IF(E296="","",IFERROR(INDEX(Productos!E:E,MATCH(E296,Productos!A:A,0)),""))</f>
        <v/>
      </c>
      <c r="M296" t="str">
        <f>IF(G296="","",G296*L296)</f>
        <v/>
      </c>
      <c r="N296" t="str">
        <f>IF(K296="","",K296-M296)</f>
        <v/>
      </c>
      <c r="O296" t="str">
        <v>EFECTIVO</v>
      </c>
      <c r="P296" t="str">
        <v>CAJA</v>
      </c>
      <c r="Q296" t="str">
        <v>PAGADO</v>
      </c>
      <c r="S296" t="str">
        <f>IF(E296="","",IFERROR(INDEX(Productos!I:I,MATCH(E296,Productos!A:A,0)),""))</f>
        <v/>
      </c>
    </row>
    <row r="297">
      <c r="B297" t="str">
        <f>IF(A297="","", "V"&amp;TEXT(A297,"yymmdd")&amp;"-"&amp;TEXT(ROW()-1,"0000"))</f>
        <v/>
      </c>
      <c r="C297" t="str">
        <f>IF(D297="","",IFERROR(INDEX(Clientes!A:A,MATCH(D297,Clientes!B:B,0)),""))</f>
        <v/>
      </c>
      <c r="F297" t="str">
        <f>IF(E297="","",IFERROR(INDEX(Productos!F:F,MATCH(E297,Productos!A:A,0)),""))</f>
        <v/>
      </c>
      <c r="I297" t="str">
        <f>IF(E297="","",IFERROR(INDEX(Productos!G:G,MATCH(E297,Productos!A:A,0)),""))</f>
        <v/>
      </c>
      <c r="J297" t="str">
        <f>IF(H297="",I297,H297)</f>
        <v/>
      </c>
      <c r="K297" t="str">
        <f>IF(G297="","",G297*J297)</f>
        <v/>
      </c>
      <c r="L297" t="str">
        <f>IF(E297="","",IFERROR(INDEX(Productos!E:E,MATCH(E297,Productos!A:A,0)),""))</f>
        <v/>
      </c>
      <c r="M297" t="str">
        <f>IF(G297="","",G297*L297)</f>
        <v/>
      </c>
      <c r="N297" t="str">
        <f>IF(K297="","",K297-M297)</f>
        <v/>
      </c>
      <c r="O297" t="str">
        <v>EFECTIVO</v>
      </c>
      <c r="P297" t="str">
        <v>CAJA</v>
      </c>
      <c r="Q297" t="str">
        <v>PAGADO</v>
      </c>
      <c r="S297" t="str">
        <f>IF(E297="","",IFERROR(INDEX(Productos!I:I,MATCH(E297,Productos!A:A,0)),""))</f>
        <v/>
      </c>
    </row>
    <row r="298">
      <c r="B298" t="str">
        <f>IF(A298="","", "V"&amp;TEXT(A298,"yymmdd")&amp;"-"&amp;TEXT(ROW()-1,"0000"))</f>
        <v/>
      </c>
      <c r="C298" t="str">
        <f>IF(D298="","",IFERROR(INDEX(Clientes!A:A,MATCH(D298,Clientes!B:B,0)),""))</f>
        <v/>
      </c>
      <c r="F298" t="str">
        <f>IF(E298="","",IFERROR(INDEX(Productos!F:F,MATCH(E298,Productos!A:A,0)),""))</f>
        <v/>
      </c>
      <c r="I298" t="str">
        <f>IF(E298="","",IFERROR(INDEX(Productos!G:G,MATCH(E298,Productos!A:A,0)),""))</f>
        <v/>
      </c>
      <c r="J298" t="str">
        <f>IF(H298="",I298,H298)</f>
        <v/>
      </c>
      <c r="K298" t="str">
        <f>IF(G298="","",G298*J298)</f>
        <v/>
      </c>
      <c r="L298" t="str">
        <f>IF(E298="","",IFERROR(INDEX(Productos!E:E,MATCH(E298,Productos!A:A,0)),""))</f>
        <v/>
      </c>
      <c r="M298" t="str">
        <f>IF(G298="","",G298*L298)</f>
        <v/>
      </c>
      <c r="N298" t="str">
        <f>IF(K298="","",K298-M298)</f>
        <v/>
      </c>
      <c r="O298" t="str">
        <v>EFECTIVO</v>
      </c>
      <c r="P298" t="str">
        <v>CAJA</v>
      </c>
      <c r="Q298" t="str">
        <v>PAGADO</v>
      </c>
      <c r="S298" t="str">
        <f>IF(E298="","",IFERROR(INDEX(Productos!I:I,MATCH(E298,Productos!A:A,0)),""))</f>
        <v/>
      </c>
    </row>
    <row r="299">
      <c r="B299" t="str">
        <f>IF(A299="","", "V"&amp;TEXT(A299,"yymmdd")&amp;"-"&amp;TEXT(ROW()-1,"0000"))</f>
        <v/>
      </c>
      <c r="C299" t="str">
        <f>IF(D299="","",IFERROR(INDEX(Clientes!A:A,MATCH(D299,Clientes!B:B,0)),""))</f>
        <v/>
      </c>
      <c r="F299" t="str">
        <f>IF(E299="","",IFERROR(INDEX(Productos!F:F,MATCH(E299,Productos!A:A,0)),""))</f>
        <v/>
      </c>
      <c r="I299" t="str">
        <f>IF(E299="","",IFERROR(INDEX(Productos!G:G,MATCH(E299,Productos!A:A,0)),""))</f>
        <v/>
      </c>
      <c r="J299" t="str">
        <f>IF(H299="",I299,H299)</f>
        <v/>
      </c>
      <c r="K299" t="str">
        <f>IF(G299="","",G299*J299)</f>
        <v/>
      </c>
      <c r="L299" t="str">
        <f>IF(E299="","",IFERROR(INDEX(Productos!E:E,MATCH(E299,Productos!A:A,0)),""))</f>
        <v/>
      </c>
      <c r="M299" t="str">
        <f>IF(G299="","",G299*L299)</f>
        <v/>
      </c>
      <c r="N299" t="str">
        <f>IF(K299="","",K299-M299)</f>
        <v/>
      </c>
      <c r="O299" t="str">
        <v>EFECTIVO</v>
      </c>
      <c r="P299" t="str">
        <v>CAJA</v>
      </c>
      <c r="Q299" t="str">
        <v>PAGADO</v>
      </c>
      <c r="S299" t="str">
        <f>IF(E299="","",IFERROR(INDEX(Productos!I:I,MATCH(E299,Productos!A:A,0)),""))</f>
        <v/>
      </c>
    </row>
    <row r="300">
      <c r="B300" t="str">
        <f>IF(A300="","", "V"&amp;TEXT(A300,"yymmdd")&amp;"-"&amp;TEXT(ROW()-1,"0000"))</f>
        <v/>
      </c>
      <c r="C300" t="str">
        <f>IF(D300="","",IFERROR(INDEX(Clientes!A:A,MATCH(D300,Clientes!B:B,0)),""))</f>
        <v/>
      </c>
      <c r="F300" t="str">
        <f>IF(E300="","",IFERROR(INDEX(Productos!F:F,MATCH(E300,Productos!A:A,0)),""))</f>
        <v/>
      </c>
      <c r="I300" t="str">
        <f>IF(E300="","",IFERROR(INDEX(Productos!G:G,MATCH(E300,Productos!A:A,0)),""))</f>
        <v/>
      </c>
      <c r="J300" t="str">
        <f>IF(H300="",I300,H300)</f>
        <v/>
      </c>
      <c r="K300" t="str">
        <f>IF(G300="","",G300*J300)</f>
        <v/>
      </c>
      <c r="L300" t="str">
        <f>IF(E300="","",IFERROR(INDEX(Productos!E:E,MATCH(E300,Productos!A:A,0)),""))</f>
        <v/>
      </c>
      <c r="M300" t="str">
        <f>IF(G300="","",G300*L300)</f>
        <v/>
      </c>
      <c r="N300" t="str">
        <f>IF(K300="","",K300-M300)</f>
        <v/>
      </c>
      <c r="O300" t="str">
        <v>EFECTIVO</v>
      </c>
      <c r="P300" t="str">
        <v>CAJA</v>
      </c>
      <c r="Q300" t="str">
        <v>PAGADO</v>
      </c>
      <c r="S300" t="str">
        <f>IF(E300="","",IFERROR(INDEX(Productos!I:I,MATCH(E300,Productos!A:A,0)),""))</f>
        <v/>
      </c>
    </row>
    <row r="301">
      <c r="B301" t="str">
        <f>IF(A301="","", "V"&amp;TEXT(A301,"yymmdd")&amp;"-"&amp;TEXT(ROW()-1,"0000"))</f>
        <v/>
      </c>
      <c r="C301" t="str">
        <f>IF(D301="","",IFERROR(INDEX(Clientes!A:A,MATCH(D301,Clientes!B:B,0)),""))</f>
        <v/>
      </c>
      <c r="F301" t="str">
        <f>IF(E301="","",IFERROR(INDEX(Productos!F:F,MATCH(E301,Productos!A:A,0)),""))</f>
        <v/>
      </c>
      <c r="I301" t="str">
        <f>IF(E301="","",IFERROR(INDEX(Productos!G:G,MATCH(E301,Productos!A:A,0)),""))</f>
        <v/>
      </c>
      <c r="J301" t="str">
        <f>IF(H301="",I301,H301)</f>
        <v/>
      </c>
      <c r="K301" t="str">
        <f>IF(G301="","",G301*J301)</f>
        <v/>
      </c>
      <c r="L301" t="str">
        <f>IF(E301="","",IFERROR(INDEX(Productos!E:E,MATCH(E301,Productos!A:A,0)),""))</f>
        <v/>
      </c>
      <c r="M301" t="str">
        <f>IF(G301="","",G301*L301)</f>
        <v/>
      </c>
      <c r="N301" t="str">
        <f>IF(K301="","",K301-M301)</f>
        <v/>
      </c>
      <c r="O301" t="str">
        <v>EFECTIVO</v>
      </c>
      <c r="P301" t="str">
        <v>CAJA</v>
      </c>
      <c r="Q301" t="str">
        <v>PAGADO</v>
      </c>
      <c r="S301" t="str">
        <f>IF(E301="","",IFERROR(INDEX(Productos!I:I,MATCH(E301,Productos!A:A,0)),""))</f>
        <v/>
      </c>
    </row>
    <row r="302">
      <c r="B302" t="str">
        <f>IF(A302="","", "V"&amp;TEXT(A302,"yymmdd")&amp;"-"&amp;TEXT(ROW()-1,"0000"))</f>
        <v/>
      </c>
      <c r="C302" t="str">
        <f>IF(D302="","",IFERROR(INDEX(Clientes!A:A,MATCH(D302,Clientes!B:B,0)),""))</f>
        <v/>
      </c>
      <c r="F302" t="str">
        <f>IF(E302="","",IFERROR(INDEX(Productos!F:F,MATCH(E302,Productos!A:A,0)),""))</f>
        <v/>
      </c>
      <c r="I302" t="str">
        <f>IF(E302="","",IFERROR(INDEX(Productos!G:G,MATCH(E302,Productos!A:A,0)),""))</f>
        <v/>
      </c>
      <c r="J302" t="str">
        <f>IF(H302="",I302,H302)</f>
        <v/>
      </c>
      <c r="K302" t="str">
        <f>IF(G302="","",G302*J302)</f>
        <v/>
      </c>
      <c r="L302" t="str">
        <f>IF(E302="","",IFERROR(INDEX(Productos!E:E,MATCH(E302,Productos!A:A,0)),""))</f>
        <v/>
      </c>
      <c r="M302" t="str">
        <f>IF(G302="","",G302*L302)</f>
        <v/>
      </c>
      <c r="N302" t="str">
        <f>IF(K302="","",K302-M302)</f>
        <v/>
      </c>
      <c r="O302" t="str">
        <v>EFECTIVO</v>
      </c>
      <c r="P302" t="str">
        <v>CAJA</v>
      </c>
      <c r="Q302" t="str">
        <v>PAGADO</v>
      </c>
      <c r="S302" t="str">
        <f>IF(E302="","",IFERROR(INDEX(Productos!I:I,MATCH(E302,Productos!A:A,0)),""))</f>
        <v/>
      </c>
    </row>
    <row r="303">
      <c r="B303" t="str">
        <f>IF(A303="","", "V"&amp;TEXT(A303,"yymmdd")&amp;"-"&amp;TEXT(ROW()-1,"0000"))</f>
        <v/>
      </c>
      <c r="C303" t="str">
        <f>IF(D303="","",IFERROR(INDEX(Clientes!A:A,MATCH(D303,Clientes!B:B,0)),""))</f>
        <v/>
      </c>
      <c r="F303" t="str">
        <f>IF(E303="","",IFERROR(INDEX(Productos!F:F,MATCH(E303,Productos!A:A,0)),""))</f>
        <v/>
      </c>
      <c r="I303" t="str">
        <f>IF(E303="","",IFERROR(INDEX(Productos!G:G,MATCH(E303,Productos!A:A,0)),""))</f>
        <v/>
      </c>
      <c r="J303" t="str">
        <f>IF(H303="",I303,H303)</f>
        <v/>
      </c>
      <c r="K303" t="str">
        <f>IF(G303="","",G303*J303)</f>
        <v/>
      </c>
      <c r="L303" t="str">
        <f>IF(E303="","",IFERROR(INDEX(Productos!E:E,MATCH(E303,Productos!A:A,0)),""))</f>
        <v/>
      </c>
      <c r="M303" t="str">
        <f>IF(G303="","",G303*L303)</f>
        <v/>
      </c>
      <c r="N303" t="str">
        <f>IF(K303="","",K303-M303)</f>
        <v/>
      </c>
      <c r="O303" t="str">
        <v>EFECTIVO</v>
      </c>
      <c r="P303" t="str">
        <v>CAJA</v>
      </c>
      <c r="Q303" t="str">
        <v>PAGADO</v>
      </c>
      <c r="S303" t="str">
        <f>IF(E303="","",IFERROR(INDEX(Productos!I:I,MATCH(E303,Productos!A:A,0)),""))</f>
        <v/>
      </c>
    </row>
    <row r="304">
      <c r="B304" t="str">
        <f>IF(A304="","", "V"&amp;TEXT(A304,"yymmdd")&amp;"-"&amp;TEXT(ROW()-1,"0000"))</f>
        <v/>
      </c>
      <c r="C304" t="str">
        <f>IF(D304="","",IFERROR(INDEX(Clientes!A:A,MATCH(D304,Clientes!B:B,0)),""))</f>
        <v/>
      </c>
      <c r="F304" t="str">
        <f>IF(E304="","",IFERROR(INDEX(Productos!F:F,MATCH(E304,Productos!A:A,0)),""))</f>
        <v/>
      </c>
      <c r="I304" t="str">
        <f>IF(E304="","",IFERROR(INDEX(Productos!G:G,MATCH(E304,Productos!A:A,0)),""))</f>
        <v/>
      </c>
      <c r="J304" t="str">
        <f>IF(H304="",I304,H304)</f>
        <v/>
      </c>
      <c r="K304" t="str">
        <f>IF(G304="","",G304*J304)</f>
        <v/>
      </c>
      <c r="L304" t="str">
        <f>IF(E304="","",IFERROR(INDEX(Productos!E:E,MATCH(E304,Productos!A:A,0)),""))</f>
        <v/>
      </c>
      <c r="M304" t="str">
        <f>IF(G304="","",G304*L304)</f>
        <v/>
      </c>
      <c r="N304" t="str">
        <f>IF(K304="","",K304-M304)</f>
        <v/>
      </c>
      <c r="O304" t="str">
        <v>EFECTIVO</v>
      </c>
      <c r="P304" t="str">
        <v>CAJA</v>
      </c>
      <c r="Q304" t="str">
        <v>PAGADO</v>
      </c>
      <c r="S304" t="str">
        <f>IF(E304="","",IFERROR(INDEX(Productos!I:I,MATCH(E304,Productos!A:A,0)),""))</f>
        <v/>
      </c>
    </row>
    <row r="305">
      <c r="B305" t="str">
        <f>IF(A305="","", "V"&amp;TEXT(A305,"yymmdd")&amp;"-"&amp;TEXT(ROW()-1,"0000"))</f>
        <v/>
      </c>
      <c r="C305" t="str">
        <f>IF(D305="","",IFERROR(INDEX(Clientes!A:A,MATCH(D305,Clientes!B:B,0)),""))</f>
        <v/>
      </c>
      <c r="F305" t="str">
        <f>IF(E305="","",IFERROR(INDEX(Productos!F:F,MATCH(E305,Productos!A:A,0)),""))</f>
        <v/>
      </c>
      <c r="I305" t="str">
        <f>IF(E305="","",IFERROR(INDEX(Productos!G:G,MATCH(E305,Productos!A:A,0)),""))</f>
        <v/>
      </c>
      <c r="J305" t="str">
        <f>IF(H305="",I305,H305)</f>
        <v/>
      </c>
      <c r="K305" t="str">
        <f>IF(G305="","",G305*J305)</f>
        <v/>
      </c>
      <c r="L305" t="str">
        <f>IF(E305="","",IFERROR(INDEX(Productos!E:E,MATCH(E305,Productos!A:A,0)),""))</f>
        <v/>
      </c>
      <c r="M305" t="str">
        <f>IF(G305="","",G305*L305)</f>
        <v/>
      </c>
      <c r="N305" t="str">
        <f>IF(K305="","",K305-M305)</f>
        <v/>
      </c>
      <c r="O305" t="str">
        <v>EFECTIVO</v>
      </c>
      <c r="P305" t="str">
        <v>CAJA</v>
      </c>
      <c r="Q305" t="str">
        <v>PAGADO</v>
      </c>
      <c r="S305" t="str">
        <f>IF(E305="","",IFERROR(INDEX(Productos!I:I,MATCH(E305,Productos!A:A,0)),""))</f>
        <v/>
      </c>
    </row>
    <row r="306">
      <c r="B306" t="str">
        <f>IF(A306="","", "V"&amp;TEXT(A306,"yymmdd")&amp;"-"&amp;TEXT(ROW()-1,"0000"))</f>
        <v/>
      </c>
      <c r="C306" t="str">
        <f>IF(D306="","",IFERROR(INDEX(Clientes!A:A,MATCH(D306,Clientes!B:B,0)),""))</f>
        <v/>
      </c>
      <c r="F306" t="str">
        <f>IF(E306="","",IFERROR(INDEX(Productos!F:F,MATCH(E306,Productos!A:A,0)),""))</f>
        <v/>
      </c>
      <c r="I306" t="str">
        <f>IF(E306="","",IFERROR(INDEX(Productos!G:G,MATCH(E306,Productos!A:A,0)),""))</f>
        <v/>
      </c>
      <c r="J306" t="str">
        <f>IF(H306="",I306,H306)</f>
        <v/>
      </c>
      <c r="K306" t="str">
        <f>IF(G306="","",G306*J306)</f>
        <v/>
      </c>
      <c r="L306" t="str">
        <f>IF(E306="","",IFERROR(INDEX(Productos!E:E,MATCH(E306,Productos!A:A,0)),""))</f>
        <v/>
      </c>
      <c r="M306" t="str">
        <f>IF(G306="","",G306*L306)</f>
        <v/>
      </c>
      <c r="N306" t="str">
        <f>IF(K306="","",K306-M306)</f>
        <v/>
      </c>
      <c r="O306" t="str">
        <v>EFECTIVO</v>
      </c>
      <c r="P306" t="str">
        <v>CAJA</v>
      </c>
      <c r="Q306" t="str">
        <v>PAGADO</v>
      </c>
      <c r="S306" t="str">
        <f>IF(E306="","",IFERROR(INDEX(Productos!I:I,MATCH(E306,Productos!A:A,0)),""))</f>
        <v/>
      </c>
    </row>
    <row r="307">
      <c r="B307" t="str">
        <f>IF(A307="","", "V"&amp;TEXT(A307,"yymmdd")&amp;"-"&amp;TEXT(ROW()-1,"0000"))</f>
        <v/>
      </c>
      <c r="C307" t="str">
        <f>IF(D307="","",IFERROR(INDEX(Clientes!A:A,MATCH(D307,Clientes!B:B,0)),""))</f>
        <v/>
      </c>
      <c r="F307" t="str">
        <f>IF(E307="","",IFERROR(INDEX(Productos!F:F,MATCH(E307,Productos!A:A,0)),""))</f>
        <v/>
      </c>
      <c r="I307" t="str">
        <f>IF(E307="","",IFERROR(INDEX(Productos!G:G,MATCH(E307,Productos!A:A,0)),""))</f>
        <v/>
      </c>
      <c r="J307" t="str">
        <f>IF(H307="",I307,H307)</f>
        <v/>
      </c>
      <c r="K307" t="str">
        <f>IF(G307="","",G307*J307)</f>
        <v/>
      </c>
      <c r="L307" t="str">
        <f>IF(E307="","",IFERROR(INDEX(Productos!E:E,MATCH(E307,Productos!A:A,0)),""))</f>
        <v/>
      </c>
      <c r="M307" t="str">
        <f>IF(G307="","",G307*L307)</f>
        <v/>
      </c>
      <c r="N307" t="str">
        <f>IF(K307="","",K307-M307)</f>
        <v/>
      </c>
      <c r="O307" t="str">
        <v>EFECTIVO</v>
      </c>
      <c r="P307" t="str">
        <v>CAJA</v>
      </c>
      <c r="Q307" t="str">
        <v>PAGADO</v>
      </c>
      <c r="S307" t="str">
        <f>IF(E307="","",IFERROR(INDEX(Productos!I:I,MATCH(E307,Productos!A:A,0)),""))</f>
        <v/>
      </c>
    </row>
    <row r="308">
      <c r="B308" t="str">
        <f>IF(A308="","", "V"&amp;TEXT(A308,"yymmdd")&amp;"-"&amp;TEXT(ROW()-1,"0000"))</f>
        <v/>
      </c>
      <c r="C308" t="str">
        <f>IF(D308="","",IFERROR(INDEX(Clientes!A:A,MATCH(D308,Clientes!B:B,0)),""))</f>
        <v/>
      </c>
      <c r="F308" t="str">
        <f>IF(E308="","",IFERROR(INDEX(Productos!F:F,MATCH(E308,Productos!A:A,0)),""))</f>
        <v/>
      </c>
      <c r="I308" t="str">
        <f>IF(E308="","",IFERROR(INDEX(Productos!G:G,MATCH(E308,Productos!A:A,0)),""))</f>
        <v/>
      </c>
      <c r="J308" t="str">
        <f>IF(H308="",I308,H308)</f>
        <v/>
      </c>
      <c r="K308" t="str">
        <f>IF(G308="","",G308*J308)</f>
        <v/>
      </c>
      <c r="L308" t="str">
        <f>IF(E308="","",IFERROR(INDEX(Productos!E:E,MATCH(E308,Productos!A:A,0)),""))</f>
        <v/>
      </c>
      <c r="M308" t="str">
        <f>IF(G308="","",G308*L308)</f>
        <v/>
      </c>
      <c r="N308" t="str">
        <f>IF(K308="","",K308-M308)</f>
        <v/>
      </c>
      <c r="O308" t="str">
        <v>EFECTIVO</v>
      </c>
      <c r="P308" t="str">
        <v>CAJA</v>
      </c>
      <c r="Q308" t="str">
        <v>PAGADO</v>
      </c>
      <c r="S308" t="str">
        <f>IF(E308="","",IFERROR(INDEX(Productos!I:I,MATCH(E308,Productos!A:A,0)),""))</f>
        <v/>
      </c>
    </row>
    <row r="309">
      <c r="B309" t="str">
        <f>IF(A309="","", "V"&amp;TEXT(A309,"yymmdd")&amp;"-"&amp;TEXT(ROW()-1,"0000"))</f>
        <v/>
      </c>
      <c r="C309" t="str">
        <f>IF(D309="","",IFERROR(INDEX(Clientes!A:A,MATCH(D309,Clientes!B:B,0)),""))</f>
        <v/>
      </c>
      <c r="F309" t="str">
        <f>IF(E309="","",IFERROR(INDEX(Productos!F:F,MATCH(E309,Productos!A:A,0)),""))</f>
        <v/>
      </c>
      <c r="I309" t="str">
        <f>IF(E309="","",IFERROR(INDEX(Productos!G:G,MATCH(E309,Productos!A:A,0)),""))</f>
        <v/>
      </c>
      <c r="J309" t="str">
        <f>IF(H309="",I309,H309)</f>
        <v/>
      </c>
      <c r="K309" t="str">
        <f>IF(G309="","",G309*J309)</f>
        <v/>
      </c>
      <c r="L309" t="str">
        <f>IF(E309="","",IFERROR(INDEX(Productos!E:E,MATCH(E309,Productos!A:A,0)),""))</f>
        <v/>
      </c>
      <c r="M309" t="str">
        <f>IF(G309="","",G309*L309)</f>
        <v/>
      </c>
      <c r="N309" t="str">
        <f>IF(K309="","",K309-M309)</f>
        <v/>
      </c>
      <c r="O309" t="str">
        <v>EFECTIVO</v>
      </c>
      <c r="P309" t="str">
        <v>CAJA</v>
      </c>
      <c r="Q309" t="str">
        <v>PAGADO</v>
      </c>
      <c r="S309" t="str">
        <f>IF(E309="","",IFERROR(INDEX(Productos!I:I,MATCH(E309,Productos!A:A,0)),""))</f>
        <v/>
      </c>
    </row>
    <row r="310">
      <c r="B310" t="str">
        <f>IF(A310="","", "V"&amp;TEXT(A310,"yymmdd")&amp;"-"&amp;TEXT(ROW()-1,"0000"))</f>
        <v/>
      </c>
      <c r="C310" t="str">
        <f>IF(D310="","",IFERROR(INDEX(Clientes!A:A,MATCH(D310,Clientes!B:B,0)),""))</f>
        <v/>
      </c>
      <c r="F310" t="str">
        <f>IF(E310="","",IFERROR(INDEX(Productos!F:F,MATCH(E310,Productos!A:A,0)),""))</f>
        <v/>
      </c>
      <c r="I310" t="str">
        <f>IF(E310="","",IFERROR(INDEX(Productos!G:G,MATCH(E310,Productos!A:A,0)),""))</f>
        <v/>
      </c>
      <c r="J310" t="str">
        <f>IF(H310="",I310,H310)</f>
        <v/>
      </c>
      <c r="K310" t="str">
        <f>IF(G310="","",G310*J310)</f>
        <v/>
      </c>
      <c r="L310" t="str">
        <f>IF(E310="","",IFERROR(INDEX(Productos!E:E,MATCH(E310,Productos!A:A,0)),""))</f>
        <v/>
      </c>
      <c r="M310" t="str">
        <f>IF(G310="","",G310*L310)</f>
        <v/>
      </c>
      <c r="N310" t="str">
        <f>IF(K310="","",K310-M310)</f>
        <v/>
      </c>
      <c r="O310" t="str">
        <v>EFECTIVO</v>
      </c>
      <c r="P310" t="str">
        <v>CAJA</v>
      </c>
      <c r="Q310" t="str">
        <v>PAGADO</v>
      </c>
      <c r="S310" t="str">
        <f>IF(E310="","",IFERROR(INDEX(Productos!I:I,MATCH(E310,Productos!A:A,0)),""))</f>
        <v/>
      </c>
    </row>
    <row r="311">
      <c r="B311" t="str">
        <f>IF(A311="","", "V"&amp;TEXT(A311,"yymmdd")&amp;"-"&amp;TEXT(ROW()-1,"0000"))</f>
        <v/>
      </c>
      <c r="C311" t="str">
        <f>IF(D311="","",IFERROR(INDEX(Clientes!A:A,MATCH(D311,Clientes!B:B,0)),""))</f>
        <v/>
      </c>
      <c r="F311" t="str">
        <f>IF(E311="","",IFERROR(INDEX(Productos!F:F,MATCH(E311,Productos!A:A,0)),""))</f>
        <v/>
      </c>
      <c r="I311" t="str">
        <f>IF(E311="","",IFERROR(INDEX(Productos!G:G,MATCH(E311,Productos!A:A,0)),""))</f>
        <v/>
      </c>
      <c r="J311" t="str">
        <f>IF(H311="",I311,H311)</f>
        <v/>
      </c>
      <c r="K311" t="str">
        <f>IF(G311="","",G311*J311)</f>
        <v/>
      </c>
      <c r="L311" t="str">
        <f>IF(E311="","",IFERROR(INDEX(Productos!E:E,MATCH(E311,Productos!A:A,0)),""))</f>
        <v/>
      </c>
      <c r="M311" t="str">
        <f>IF(G311="","",G311*L311)</f>
        <v/>
      </c>
      <c r="N311" t="str">
        <f>IF(K311="","",K311-M311)</f>
        <v/>
      </c>
      <c r="O311" t="str">
        <v>EFECTIVO</v>
      </c>
      <c r="P311" t="str">
        <v>CAJA</v>
      </c>
      <c r="Q311" t="str">
        <v>PAGADO</v>
      </c>
      <c r="S311" t="str">
        <f>IF(E311="","",IFERROR(INDEX(Productos!I:I,MATCH(E311,Productos!A:A,0)),""))</f>
        <v/>
      </c>
    </row>
    <row r="312">
      <c r="B312" t="str">
        <f>IF(A312="","", "V"&amp;TEXT(A312,"yymmdd")&amp;"-"&amp;TEXT(ROW()-1,"0000"))</f>
        <v/>
      </c>
      <c r="C312" t="str">
        <f>IF(D312="","",IFERROR(INDEX(Clientes!A:A,MATCH(D312,Clientes!B:B,0)),""))</f>
        <v/>
      </c>
      <c r="F312" t="str">
        <f>IF(E312="","",IFERROR(INDEX(Productos!F:F,MATCH(E312,Productos!A:A,0)),""))</f>
        <v/>
      </c>
      <c r="I312" t="str">
        <f>IF(E312="","",IFERROR(INDEX(Productos!G:G,MATCH(E312,Productos!A:A,0)),""))</f>
        <v/>
      </c>
      <c r="J312" t="str">
        <f>IF(H312="",I312,H312)</f>
        <v/>
      </c>
      <c r="K312" t="str">
        <f>IF(G312="","",G312*J312)</f>
        <v/>
      </c>
      <c r="L312" t="str">
        <f>IF(E312="","",IFERROR(INDEX(Productos!E:E,MATCH(E312,Productos!A:A,0)),""))</f>
        <v/>
      </c>
      <c r="M312" t="str">
        <f>IF(G312="","",G312*L312)</f>
        <v/>
      </c>
      <c r="N312" t="str">
        <f>IF(K312="","",K312-M312)</f>
        <v/>
      </c>
      <c r="O312" t="str">
        <v>EFECTIVO</v>
      </c>
      <c r="P312" t="str">
        <v>CAJA</v>
      </c>
      <c r="Q312" t="str">
        <v>PAGADO</v>
      </c>
      <c r="S312" t="str">
        <f>IF(E312="","",IFERROR(INDEX(Productos!I:I,MATCH(E312,Productos!A:A,0)),""))</f>
        <v/>
      </c>
    </row>
    <row r="313">
      <c r="B313" t="str">
        <f>IF(A313="","", "V"&amp;TEXT(A313,"yymmdd")&amp;"-"&amp;TEXT(ROW()-1,"0000"))</f>
        <v/>
      </c>
      <c r="C313" t="str">
        <f>IF(D313="","",IFERROR(INDEX(Clientes!A:A,MATCH(D313,Clientes!B:B,0)),""))</f>
        <v/>
      </c>
      <c r="F313" t="str">
        <f>IF(E313="","",IFERROR(INDEX(Productos!F:F,MATCH(E313,Productos!A:A,0)),""))</f>
        <v/>
      </c>
      <c r="I313" t="str">
        <f>IF(E313="","",IFERROR(INDEX(Productos!G:G,MATCH(E313,Productos!A:A,0)),""))</f>
        <v/>
      </c>
      <c r="J313" t="str">
        <f>IF(H313="",I313,H313)</f>
        <v/>
      </c>
      <c r="K313" t="str">
        <f>IF(G313="","",G313*J313)</f>
        <v/>
      </c>
      <c r="L313" t="str">
        <f>IF(E313="","",IFERROR(INDEX(Productos!E:E,MATCH(E313,Productos!A:A,0)),""))</f>
        <v/>
      </c>
      <c r="M313" t="str">
        <f>IF(G313="","",G313*L313)</f>
        <v/>
      </c>
      <c r="N313" t="str">
        <f>IF(K313="","",K313-M313)</f>
        <v/>
      </c>
      <c r="O313" t="str">
        <v>EFECTIVO</v>
      </c>
      <c r="P313" t="str">
        <v>CAJA</v>
      </c>
      <c r="Q313" t="str">
        <v>PAGADO</v>
      </c>
      <c r="S313" t="str">
        <f>IF(E313="","",IFERROR(INDEX(Productos!I:I,MATCH(E313,Productos!A:A,0)),""))</f>
        <v/>
      </c>
    </row>
    <row r="314">
      <c r="B314" t="str">
        <f>IF(A314="","", "V"&amp;TEXT(A314,"yymmdd")&amp;"-"&amp;TEXT(ROW()-1,"0000"))</f>
        <v/>
      </c>
      <c r="C314" t="str">
        <f>IF(D314="","",IFERROR(INDEX(Clientes!A:A,MATCH(D314,Clientes!B:B,0)),""))</f>
        <v/>
      </c>
      <c r="F314" t="str">
        <f>IF(E314="","",IFERROR(INDEX(Productos!F:F,MATCH(E314,Productos!A:A,0)),""))</f>
        <v/>
      </c>
      <c r="I314" t="str">
        <f>IF(E314="","",IFERROR(INDEX(Productos!G:G,MATCH(E314,Productos!A:A,0)),""))</f>
        <v/>
      </c>
      <c r="J314" t="str">
        <f>IF(H314="",I314,H314)</f>
        <v/>
      </c>
      <c r="K314" t="str">
        <f>IF(G314="","",G314*J314)</f>
        <v/>
      </c>
      <c r="L314" t="str">
        <f>IF(E314="","",IFERROR(INDEX(Productos!E:E,MATCH(E314,Productos!A:A,0)),""))</f>
        <v/>
      </c>
      <c r="M314" t="str">
        <f>IF(G314="","",G314*L314)</f>
        <v/>
      </c>
      <c r="N314" t="str">
        <f>IF(K314="","",K314-M314)</f>
        <v/>
      </c>
      <c r="O314" t="str">
        <v>EFECTIVO</v>
      </c>
      <c r="P314" t="str">
        <v>CAJA</v>
      </c>
      <c r="Q314" t="str">
        <v>PAGADO</v>
      </c>
      <c r="S314" t="str">
        <f>IF(E314="","",IFERROR(INDEX(Productos!I:I,MATCH(E314,Productos!A:A,0)),""))</f>
        <v/>
      </c>
    </row>
    <row r="315">
      <c r="B315" t="str">
        <f>IF(A315="","", "V"&amp;TEXT(A315,"yymmdd")&amp;"-"&amp;TEXT(ROW()-1,"0000"))</f>
        <v/>
      </c>
      <c r="C315" t="str">
        <f>IF(D315="","",IFERROR(INDEX(Clientes!A:A,MATCH(D315,Clientes!B:B,0)),""))</f>
        <v/>
      </c>
      <c r="F315" t="str">
        <f>IF(E315="","",IFERROR(INDEX(Productos!F:F,MATCH(E315,Productos!A:A,0)),""))</f>
        <v/>
      </c>
      <c r="I315" t="str">
        <f>IF(E315="","",IFERROR(INDEX(Productos!G:G,MATCH(E315,Productos!A:A,0)),""))</f>
        <v/>
      </c>
      <c r="J315" t="str">
        <f>IF(H315="",I315,H315)</f>
        <v/>
      </c>
      <c r="K315" t="str">
        <f>IF(G315="","",G315*J315)</f>
        <v/>
      </c>
      <c r="L315" t="str">
        <f>IF(E315="","",IFERROR(INDEX(Productos!E:E,MATCH(E315,Productos!A:A,0)),""))</f>
        <v/>
      </c>
      <c r="M315" t="str">
        <f>IF(G315="","",G315*L315)</f>
        <v/>
      </c>
      <c r="N315" t="str">
        <f>IF(K315="","",K315-M315)</f>
        <v/>
      </c>
      <c r="O315" t="str">
        <v>EFECTIVO</v>
      </c>
      <c r="P315" t="str">
        <v>CAJA</v>
      </c>
      <c r="Q315" t="str">
        <v>PAGADO</v>
      </c>
      <c r="S315" t="str">
        <f>IF(E315="","",IFERROR(INDEX(Productos!I:I,MATCH(E315,Productos!A:A,0)),""))</f>
        <v/>
      </c>
    </row>
    <row r="316">
      <c r="B316" t="str">
        <f>IF(A316="","", "V"&amp;TEXT(A316,"yymmdd")&amp;"-"&amp;TEXT(ROW()-1,"0000"))</f>
        <v/>
      </c>
      <c r="C316" t="str">
        <f>IF(D316="","",IFERROR(INDEX(Clientes!A:A,MATCH(D316,Clientes!B:B,0)),""))</f>
        <v/>
      </c>
      <c r="F316" t="str">
        <f>IF(E316="","",IFERROR(INDEX(Productos!F:F,MATCH(E316,Productos!A:A,0)),""))</f>
        <v/>
      </c>
      <c r="I316" t="str">
        <f>IF(E316="","",IFERROR(INDEX(Productos!G:G,MATCH(E316,Productos!A:A,0)),""))</f>
        <v/>
      </c>
      <c r="J316" t="str">
        <f>IF(H316="",I316,H316)</f>
        <v/>
      </c>
      <c r="K316" t="str">
        <f>IF(G316="","",G316*J316)</f>
        <v/>
      </c>
      <c r="L316" t="str">
        <f>IF(E316="","",IFERROR(INDEX(Productos!E:E,MATCH(E316,Productos!A:A,0)),""))</f>
        <v/>
      </c>
      <c r="M316" t="str">
        <f>IF(G316="","",G316*L316)</f>
        <v/>
      </c>
      <c r="N316" t="str">
        <f>IF(K316="","",K316-M316)</f>
        <v/>
      </c>
      <c r="O316" t="str">
        <v>EFECTIVO</v>
      </c>
      <c r="P316" t="str">
        <v>CAJA</v>
      </c>
      <c r="Q316" t="str">
        <v>PAGADO</v>
      </c>
      <c r="S316" t="str">
        <f>IF(E316="","",IFERROR(INDEX(Productos!I:I,MATCH(E316,Productos!A:A,0)),""))</f>
        <v/>
      </c>
    </row>
    <row r="317">
      <c r="B317" t="str">
        <f>IF(A317="","", "V"&amp;TEXT(A317,"yymmdd")&amp;"-"&amp;TEXT(ROW()-1,"0000"))</f>
        <v/>
      </c>
      <c r="C317" t="str">
        <f>IF(D317="","",IFERROR(INDEX(Clientes!A:A,MATCH(D317,Clientes!B:B,0)),""))</f>
        <v/>
      </c>
      <c r="F317" t="str">
        <f>IF(E317="","",IFERROR(INDEX(Productos!F:F,MATCH(E317,Productos!A:A,0)),""))</f>
        <v/>
      </c>
      <c r="I317" t="str">
        <f>IF(E317="","",IFERROR(INDEX(Productos!G:G,MATCH(E317,Productos!A:A,0)),""))</f>
        <v/>
      </c>
      <c r="J317" t="str">
        <f>IF(H317="",I317,H317)</f>
        <v/>
      </c>
      <c r="K317" t="str">
        <f>IF(G317="","",G317*J317)</f>
        <v/>
      </c>
      <c r="L317" t="str">
        <f>IF(E317="","",IFERROR(INDEX(Productos!E:E,MATCH(E317,Productos!A:A,0)),""))</f>
        <v/>
      </c>
      <c r="M317" t="str">
        <f>IF(G317="","",G317*L317)</f>
        <v/>
      </c>
      <c r="N317" t="str">
        <f>IF(K317="","",K317-M317)</f>
        <v/>
      </c>
      <c r="O317" t="str">
        <v>EFECTIVO</v>
      </c>
      <c r="P317" t="str">
        <v>CAJA</v>
      </c>
      <c r="Q317" t="str">
        <v>PAGADO</v>
      </c>
      <c r="S317" t="str">
        <f>IF(E317="","",IFERROR(INDEX(Productos!I:I,MATCH(E317,Productos!A:A,0)),""))</f>
        <v/>
      </c>
    </row>
    <row r="318">
      <c r="B318" t="str">
        <f>IF(A318="","", "V"&amp;TEXT(A318,"yymmdd")&amp;"-"&amp;TEXT(ROW()-1,"0000"))</f>
        <v/>
      </c>
      <c r="C318" t="str">
        <f>IF(D318="","",IFERROR(INDEX(Clientes!A:A,MATCH(D318,Clientes!B:B,0)),""))</f>
        <v/>
      </c>
      <c r="F318" t="str">
        <f>IF(E318="","",IFERROR(INDEX(Productos!F:F,MATCH(E318,Productos!A:A,0)),""))</f>
        <v/>
      </c>
      <c r="I318" t="str">
        <f>IF(E318="","",IFERROR(INDEX(Productos!G:G,MATCH(E318,Productos!A:A,0)),""))</f>
        <v/>
      </c>
      <c r="J318" t="str">
        <f>IF(H318="",I318,H318)</f>
        <v/>
      </c>
      <c r="K318" t="str">
        <f>IF(G318="","",G318*J318)</f>
        <v/>
      </c>
      <c r="L318" t="str">
        <f>IF(E318="","",IFERROR(INDEX(Productos!E:E,MATCH(E318,Productos!A:A,0)),""))</f>
        <v/>
      </c>
      <c r="M318" t="str">
        <f>IF(G318="","",G318*L318)</f>
        <v/>
      </c>
      <c r="N318" t="str">
        <f>IF(K318="","",K318-M318)</f>
        <v/>
      </c>
      <c r="O318" t="str">
        <v>EFECTIVO</v>
      </c>
      <c r="P318" t="str">
        <v>CAJA</v>
      </c>
      <c r="Q318" t="str">
        <v>PAGADO</v>
      </c>
      <c r="S318" t="str">
        <f>IF(E318="","",IFERROR(INDEX(Productos!I:I,MATCH(E318,Productos!A:A,0)),""))</f>
        <v/>
      </c>
    </row>
    <row r="319">
      <c r="B319" t="str">
        <f>IF(A319="","", "V"&amp;TEXT(A319,"yymmdd")&amp;"-"&amp;TEXT(ROW()-1,"0000"))</f>
        <v/>
      </c>
      <c r="C319" t="str">
        <f>IF(D319="","",IFERROR(INDEX(Clientes!A:A,MATCH(D319,Clientes!B:B,0)),""))</f>
        <v/>
      </c>
      <c r="F319" t="str">
        <f>IF(E319="","",IFERROR(INDEX(Productos!F:F,MATCH(E319,Productos!A:A,0)),""))</f>
        <v/>
      </c>
      <c r="I319" t="str">
        <f>IF(E319="","",IFERROR(INDEX(Productos!G:G,MATCH(E319,Productos!A:A,0)),""))</f>
        <v/>
      </c>
      <c r="J319" t="str">
        <f>IF(H319="",I319,H319)</f>
        <v/>
      </c>
      <c r="K319" t="str">
        <f>IF(G319="","",G319*J319)</f>
        <v/>
      </c>
      <c r="L319" t="str">
        <f>IF(E319="","",IFERROR(INDEX(Productos!E:E,MATCH(E319,Productos!A:A,0)),""))</f>
        <v/>
      </c>
      <c r="M319" t="str">
        <f>IF(G319="","",G319*L319)</f>
        <v/>
      </c>
      <c r="N319" t="str">
        <f>IF(K319="","",K319-M319)</f>
        <v/>
      </c>
      <c r="O319" t="str">
        <v>EFECTIVO</v>
      </c>
      <c r="P319" t="str">
        <v>CAJA</v>
      </c>
      <c r="Q319" t="str">
        <v>PAGADO</v>
      </c>
      <c r="S319" t="str">
        <f>IF(E319="","",IFERROR(INDEX(Productos!I:I,MATCH(E319,Productos!A:A,0)),""))</f>
        <v/>
      </c>
    </row>
    <row r="320">
      <c r="B320" t="str">
        <f>IF(A320="","", "V"&amp;TEXT(A320,"yymmdd")&amp;"-"&amp;TEXT(ROW()-1,"0000"))</f>
        <v/>
      </c>
      <c r="C320" t="str">
        <f>IF(D320="","",IFERROR(INDEX(Clientes!A:A,MATCH(D320,Clientes!B:B,0)),""))</f>
        <v/>
      </c>
      <c r="F320" t="str">
        <f>IF(E320="","",IFERROR(INDEX(Productos!F:F,MATCH(E320,Productos!A:A,0)),""))</f>
        <v/>
      </c>
      <c r="I320" t="str">
        <f>IF(E320="","",IFERROR(INDEX(Productos!G:G,MATCH(E320,Productos!A:A,0)),""))</f>
        <v/>
      </c>
      <c r="J320" t="str">
        <f>IF(H320="",I320,H320)</f>
        <v/>
      </c>
      <c r="K320" t="str">
        <f>IF(G320="","",G320*J320)</f>
        <v/>
      </c>
      <c r="L320" t="str">
        <f>IF(E320="","",IFERROR(INDEX(Productos!E:E,MATCH(E320,Productos!A:A,0)),""))</f>
        <v/>
      </c>
      <c r="M320" t="str">
        <f>IF(G320="","",G320*L320)</f>
        <v/>
      </c>
      <c r="N320" t="str">
        <f>IF(K320="","",K320-M320)</f>
        <v/>
      </c>
      <c r="O320" t="str">
        <v>EFECTIVO</v>
      </c>
      <c r="P320" t="str">
        <v>CAJA</v>
      </c>
      <c r="Q320" t="str">
        <v>PAGADO</v>
      </c>
      <c r="S320" t="str">
        <f>IF(E320="","",IFERROR(INDEX(Productos!I:I,MATCH(E320,Productos!A:A,0)),""))</f>
        <v/>
      </c>
    </row>
    <row r="321">
      <c r="B321" t="str">
        <f>IF(A321="","", "V"&amp;TEXT(A321,"yymmdd")&amp;"-"&amp;TEXT(ROW()-1,"0000"))</f>
        <v/>
      </c>
      <c r="C321" t="str">
        <f>IF(D321="","",IFERROR(INDEX(Clientes!A:A,MATCH(D321,Clientes!B:B,0)),""))</f>
        <v/>
      </c>
      <c r="F321" t="str">
        <f>IF(E321="","",IFERROR(INDEX(Productos!F:F,MATCH(E321,Productos!A:A,0)),""))</f>
        <v/>
      </c>
      <c r="I321" t="str">
        <f>IF(E321="","",IFERROR(INDEX(Productos!G:G,MATCH(E321,Productos!A:A,0)),""))</f>
        <v/>
      </c>
      <c r="J321" t="str">
        <f>IF(H321="",I321,H321)</f>
        <v/>
      </c>
      <c r="K321" t="str">
        <f>IF(G321="","",G321*J321)</f>
        <v/>
      </c>
      <c r="L321" t="str">
        <f>IF(E321="","",IFERROR(INDEX(Productos!E:E,MATCH(E321,Productos!A:A,0)),""))</f>
        <v/>
      </c>
      <c r="M321" t="str">
        <f>IF(G321="","",G321*L321)</f>
        <v/>
      </c>
      <c r="N321" t="str">
        <f>IF(K321="","",K321-M321)</f>
        <v/>
      </c>
      <c r="O321" t="str">
        <v>EFECTIVO</v>
      </c>
      <c r="P321" t="str">
        <v>CAJA</v>
      </c>
      <c r="Q321" t="str">
        <v>PAGADO</v>
      </c>
      <c r="S321" t="str">
        <f>IF(E321="","",IFERROR(INDEX(Productos!I:I,MATCH(E321,Productos!A:A,0)),""))</f>
        <v/>
      </c>
    </row>
    <row r="322">
      <c r="B322" t="str">
        <f>IF(A322="","", "V"&amp;TEXT(A322,"yymmdd")&amp;"-"&amp;TEXT(ROW()-1,"0000"))</f>
        <v/>
      </c>
      <c r="C322" t="str">
        <f>IF(D322="","",IFERROR(INDEX(Clientes!A:A,MATCH(D322,Clientes!B:B,0)),""))</f>
        <v/>
      </c>
      <c r="F322" t="str">
        <f>IF(E322="","",IFERROR(INDEX(Productos!F:F,MATCH(E322,Productos!A:A,0)),""))</f>
        <v/>
      </c>
      <c r="I322" t="str">
        <f>IF(E322="","",IFERROR(INDEX(Productos!G:G,MATCH(E322,Productos!A:A,0)),""))</f>
        <v/>
      </c>
      <c r="J322" t="str">
        <f>IF(H322="",I322,H322)</f>
        <v/>
      </c>
      <c r="K322" t="str">
        <f>IF(G322="","",G322*J322)</f>
        <v/>
      </c>
      <c r="L322" t="str">
        <f>IF(E322="","",IFERROR(INDEX(Productos!E:E,MATCH(E322,Productos!A:A,0)),""))</f>
        <v/>
      </c>
      <c r="M322" t="str">
        <f>IF(G322="","",G322*L322)</f>
        <v/>
      </c>
      <c r="N322" t="str">
        <f>IF(K322="","",K322-M322)</f>
        <v/>
      </c>
      <c r="O322" t="str">
        <v>EFECTIVO</v>
      </c>
      <c r="P322" t="str">
        <v>CAJA</v>
      </c>
      <c r="Q322" t="str">
        <v>PAGADO</v>
      </c>
      <c r="S322" t="str">
        <f>IF(E322="","",IFERROR(INDEX(Productos!I:I,MATCH(E322,Productos!A:A,0)),""))</f>
        <v/>
      </c>
    </row>
    <row r="323">
      <c r="B323" t="str">
        <f>IF(A323="","", "V"&amp;TEXT(A323,"yymmdd")&amp;"-"&amp;TEXT(ROW()-1,"0000"))</f>
        <v/>
      </c>
      <c r="C323" t="str">
        <f>IF(D323="","",IFERROR(INDEX(Clientes!A:A,MATCH(D323,Clientes!B:B,0)),""))</f>
        <v/>
      </c>
      <c r="F323" t="str">
        <f>IF(E323="","",IFERROR(INDEX(Productos!F:F,MATCH(E323,Productos!A:A,0)),""))</f>
        <v/>
      </c>
      <c r="I323" t="str">
        <f>IF(E323="","",IFERROR(INDEX(Productos!G:G,MATCH(E323,Productos!A:A,0)),""))</f>
        <v/>
      </c>
      <c r="J323" t="str">
        <f>IF(H323="",I323,H323)</f>
        <v/>
      </c>
      <c r="K323" t="str">
        <f>IF(G323="","",G323*J323)</f>
        <v/>
      </c>
      <c r="L323" t="str">
        <f>IF(E323="","",IFERROR(INDEX(Productos!E:E,MATCH(E323,Productos!A:A,0)),""))</f>
        <v/>
      </c>
      <c r="M323" t="str">
        <f>IF(G323="","",G323*L323)</f>
        <v/>
      </c>
      <c r="N323" t="str">
        <f>IF(K323="","",K323-M323)</f>
        <v/>
      </c>
      <c r="O323" t="str">
        <v>EFECTIVO</v>
      </c>
      <c r="P323" t="str">
        <v>CAJA</v>
      </c>
      <c r="Q323" t="str">
        <v>PAGADO</v>
      </c>
      <c r="S323" t="str">
        <f>IF(E323="","",IFERROR(INDEX(Productos!I:I,MATCH(E323,Productos!A:A,0)),""))</f>
        <v/>
      </c>
    </row>
    <row r="324">
      <c r="B324" t="str">
        <f>IF(A324="","", "V"&amp;TEXT(A324,"yymmdd")&amp;"-"&amp;TEXT(ROW()-1,"0000"))</f>
        <v/>
      </c>
      <c r="C324" t="str">
        <f>IF(D324="","",IFERROR(INDEX(Clientes!A:A,MATCH(D324,Clientes!B:B,0)),""))</f>
        <v/>
      </c>
      <c r="F324" t="str">
        <f>IF(E324="","",IFERROR(INDEX(Productos!F:F,MATCH(E324,Productos!A:A,0)),""))</f>
        <v/>
      </c>
      <c r="I324" t="str">
        <f>IF(E324="","",IFERROR(INDEX(Productos!G:G,MATCH(E324,Productos!A:A,0)),""))</f>
        <v/>
      </c>
      <c r="J324" t="str">
        <f>IF(H324="",I324,H324)</f>
        <v/>
      </c>
      <c r="K324" t="str">
        <f>IF(G324="","",G324*J324)</f>
        <v/>
      </c>
      <c r="L324" t="str">
        <f>IF(E324="","",IFERROR(INDEX(Productos!E:E,MATCH(E324,Productos!A:A,0)),""))</f>
        <v/>
      </c>
      <c r="M324" t="str">
        <f>IF(G324="","",G324*L324)</f>
        <v/>
      </c>
      <c r="N324" t="str">
        <f>IF(K324="","",K324-M324)</f>
        <v/>
      </c>
      <c r="O324" t="str">
        <v>EFECTIVO</v>
      </c>
      <c r="P324" t="str">
        <v>CAJA</v>
      </c>
      <c r="Q324" t="str">
        <v>PAGADO</v>
      </c>
      <c r="S324" t="str">
        <f>IF(E324="","",IFERROR(INDEX(Productos!I:I,MATCH(E324,Productos!A:A,0)),""))</f>
        <v/>
      </c>
    </row>
    <row r="325">
      <c r="B325" t="str">
        <f>IF(A325="","", "V"&amp;TEXT(A325,"yymmdd")&amp;"-"&amp;TEXT(ROW()-1,"0000"))</f>
        <v/>
      </c>
      <c r="C325" t="str">
        <f>IF(D325="","",IFERROR(INDEX(Clientes!A:A,MATCH(D325,Clientes!B:B,0)),""))</f>
        <v/>
      </c>
      <c r="F325" t="str">
        <f>IF(E325="","",IFERROR(INDEX(Productos!F:F,MATCH(E325,Productos!A:A,0)),""))</f>
        <v/>
      </c>
      <c r="I325" t="str">
        <f>IF(E325="","",IFERROR(INDEX(Productos!G:G,MATCH(E325,Productos!A:A,0)),""))</f>
        <v/>
      </c>
      <c r="J325" t="str">
        <f>IF(H325="",I325,H325)</f>
        <v/>
      </c>
      <c r="K325" t="str">
        <f>IF(G325="","",G325*J325)</f>
        <v/>
      </c>
      <c r="L325" t="str">
        <f>IF(E325="","",IFERROR(INDEX(Productos!E:E,MATCH(E325,Productos!A:A,0)),""))</f>
        <v/>
      </c>
      <c r="M325" t="str">
        <f>IF(G325="","",G325*L325)</f>
        <v/>
      </c>
      <c r="N325" t="str">
        <f>IF(K325="","",K325-M325)</f>
        <v/>
      </c>
      <c r="O325" t="str">
        <v>EFECTIVO</v>
      </c>
      <c r="P325" t="str">
        <v>CAJA</v>
      </c>
      <c r="Q325" t="str">
        <v>PAGADO</v>
      </c>
      <c r="S325" t="str">
        <f>IF(E325="","",IFERROR(INDEX(Productos!I:I,MATCH(E325,Productos!A:A,0)),""))</f>
        <v/>
      </c>
    </row>
    <row r="326">
      <c r="B326" t="str">
        <f>IF(A326="","", "V"&amp;TEXT(A326,"yymmdd")&amp;"-"&amp;TEXT(ROW()-1,"0000"))</f>
        <v/>
      </c>
      <c r="C326" t="str">
        <f>IF(D326="","",IFERROR(INDEX(Clientes!A:A,MATCH(D326,Clientes!B:B,0)),""))</f>
        <v/>
      </c>
      <c r="F326" t="str">
        <f>IF(E326="","",IFERROR(INDEX(Productos!F:F,MATCH(E326,Productos!A:A,0)),""))</f>
        <v/>
      </c>
      <c r="I326" t="str">
        <f>IF(E326="","",IFERROR(INDEX(Productos!G:G,MATCH(E326,Productos!A:A,0)),""))</f>
        <v/>
      </c>
      <c r="J326" t="str">
        <f>IF(H326="",I326,H326)</f>
        <v/>
      </c>
      <c r="K326" t="str">
        <f>IF(G326="","",G326*J326)</f>
        <v/>
      </c>
      <c r="L326" t="str">
        <f>IF(E326="","",IFERROR(INDEX(Productos!E:E,MATCH(E326,Productos!A:A,0)),""))</f>
        <v/>
      </c>
      <c r="M326" t="str">
        <f>IF(G326="","",G326*L326)</f>
        <v/>
      </c>
      <c r="N326" t="str">
        <f>IF(K326="","",K326-M326)</f>
        <v/>
      </c>
      <c r="O326" t="str">
        <v>EFECTIVO</v>
      </c>
      <c r="P326" t="str">
        <v>CAJA</v>
      </c>
      <c r="Q326" t="str">
        <v>PAGADO</v>
      </c>
      <c r="S326" t="str">
        <f>IF(E326="","",IFERROR(INDEX(Productos!I:I,MATCH(E326,Productos!A:A,0)),""))</f>
        <v/>
      </c>
    </row>
    <row r="327">
      <c r="B327" t="str">
        <f>IF(A327="","", "V"&amp;TEXT(A327,"yymmdd")&amp;"-"&amp;TEXT(ROW()-1,"0000"))</f>
        <v/>
      </c>
      <c r="C327" t="str">
        <f>IF(D327="","",IFERROR(INDEX(Clientes!A:A,MATCH(D327,Clientes!B:B,0)),""))</f>
        <v/>
      </c>
      <c r="F327" t="str">
        <f>IF(E327="","",IFERROR(INDEX(Productos!F:F,MATCH(E327,Productos!A:A,0)),""))</f>
        <v/>
      </c>
      <c r="I327" t="str">
        <f>IF(E327="","",IFERROR(INDEX(Productos!G:G,MATCH(E327,Productos!A:A,0)),""))</f>
        <v/>
      </c>
      <c r="J327" t="str">
        <f>IF(H327="",I327,H327)</f>
        <v/>
      </c>
      <c r="K327" t="str">
        <f>IF(G327="","",G327*J327)</f>
        <v/>
      </c>
      <c r="L327" t="str">
        <f>IF(E327="","",IFERROR(INDEX(Productos!E:E,MATCH(E327,Productos!A:A,0)),""))</f>
        <v/>
      </c>
      <c r="M327" t="str">
        <f>IF(G327="","",G327*L327)</f>
        <v/>
      </c>
      <c r="N327" t="str">
        <f>IF(K327="","",K327-M327)</f>
        <v/>
      </c>
      <c r="O327" t="str">
        <v>EFECTIVO</v>
      </c>
      <c r="P327" t="str">
        <v>CAJA</v>
      </c>
      <c r="Q327" t="str">
        <v>PAGADO</v>
      </c>
      <c r="S327" t="str">
        <f>IF(E327="","",IFERROR(INDEX(Productos!I:I,MATCH(E327,Productos!A:A,0)),""))</f>
        <v/>
      </c>
    </row>
    <row r="328">
      <c r="B328" t="str">
        <f>IF(A328="","", "V"&amp;TEXT(A328,"yymmdd")&amp;"-"&amp;TEXT(ROW()-1,"0000"))</f>
        <v/>
      </c>
      <c r="C328" t="str">
        <f>IF(D328="","",IFERROR(INDEX(Clientes!A:A,MATCH(D328,Clientes!B:B,0)),""))</f>
        <v/>
      </c>
      <c r="F328" t="str">
        <f>IF(E328="","",IFERROR(INDEX(Productos!F:F,MATCH(E328,Productos!A:A,0)),""))</f>
        <v/>
      </c>
      <c r="I328" t="str">
        <f>IF(E328="","",IFERROR(INDEX(Productos!G:G,MATCH(E328,Productos!A:A,0)),""))</f>
        <v/>
      </c>
      <c r="J328" t="str">
        <f>IF(H328="",I328,H328)</f>
        <v/>
      </c>
      <c r="K328" t="str">
        <f>IF(G328="","",G328*J328)</f>
        <v/>
      </c>
      <c r="L328" t="str">
        <f>IF(E328="","",IFERROR(INDEX(Productos!E:E,MATCH(E328,Productos!A:A,0)),""))</f>
        <v/>
      </c>
      <c r="M328" t="str">
        <f>IF(G328="","",G328*L328)</f>
        <v/>
      </c>
      <c r="N328" t="str">
        <f>IF(K328="","",K328-M328)</f>
        <v/>
      </c>
      <c r="O328" t="str">
        <v>EFECTIVO</v>
      </c>
      <c r="P328" t="str">
        <v>CAJA</v>
      </c>
      <c r="Q328" t="str">
        <v>PAGADO</v>
      </c>
      <c r="S328" t="str">
        <f>IF(E328="","",IFERROR(INDEX(Productos!I:I,MATCH(E328,Productos!A:A,0)),""))</f>
        <v/>
      </c>
    </row>
    <row r="329">
      <c r="B329" t="str">
        <f>IF(A329="","", "V"&amp;TEXT(A329,"yymmdd")&amp;"-"&amp;TEXT(ROW()-1,"0000"))</f>
        <v/>
      </c>
      <c r="C329" t="str">
        <f>IF(D329="","",IFERROR(INDEX(Clientes!A:A,MATCH(D329,Clientes!B:B,0)),""))</f>
        <v/>
      </c>
      <c r="F329" t="str">
        <f>IF(E329="","",IFERROR(INDEX(Productos!F:F,MATCH(E329,Productos!A:A,0)),""))</f>
        <v/>
      </c>
      <c r="I329" t="str">
        <f>IF(E329="","",IFERROR(INDEX(Productos!G:G,MATCH(E329,Productos!A:A,0)),""))</f>
        <v/>
      </c>
      <c r="J329" t="str">
        <f>IF(H329="",I329,H329)</f>
        <v/>
      </c>
      <c r="K329" t="str">
        <f>IF(G329="","",G329*J329)</f>
        <v/>
      </c>
      <c r="L329" t="str">
        <f>IF(E329="","",IFERROR(INDEX(Productos!E:E,MATCH(E329,Productos!A:A,0)),""))</f>
        <v/>
      </c>
      <c r="M329" t="str">
        <f>IF(G329="","",G329*L329)</f>
        <v/>
      </c>
      <c r="N329" t="str">
        <f>IF(K329="","",K329-M329)</f>
        <v/>
      </c>
      <c r="O329" t="str">
        <v>EFECTIVO</v>
      </c>
      <c r="P329" t="str">
        <v>CAJA</v>
      </c>
      <c r="Q329" t="str">
        <v>PAGADO</v>
      </c>
      <c r="S329" t="str">
        <f>IF(E329="","",IFERROR(INDEX(Productos!I:I,MATCH(E329,Productos!A:A,0)),""))</f>
        <v/>
      </c>
    </row>
    <row r="330">
      <c r="B330" t="str">
        <f>IF(A330="","", "V"&amp;TEXT(A330,"yymmdd")&amp;"-"&amp;TEXT(ROW()-1,"0000"))</f>
        <v/>
      </c>
      <c r="C330" t="str">
        <f>IF(D330="","",IFERROR(INDEX(Clientes!A:A,MATCH(D330,Clientes!B:B,0)),""))</f>
        <v/>
      </c>
      <c r="F330" t="str">
        <f>IF(E330="","",IFERROR(INDEX(Productos!F:F,MATCH(E330,Productos!A:A,0)),""))</f>
        <v/>
      </c>
      <c r="I330" t="str">
        <f>IF(E330="","",IFERROR(INDEX(Productos!G:G,MATCH(E330,Productos!A:A,0)),""))</f>
        <v/>
      </c>
      <c r="J330" t="str">
        <f>IF(H330="",I330,H330)</f>
        <v/>
      </c>
      <c r="K330" t="str">
        <f>IF(G330="","",G330*J330)</f>
        <v/>
      </c>
      <c r="L330" t="str">
        <f>IF(E330="","",IFERROR(INDEX(Productos!E:E,MATCH(E330,Productos!A:A,0)),""))</f>
        <v/>
      </c>
      <c r="M330" t="str">
        <f>IF(G330="","",G330*L330)</f>
        <v/>
      </c>
      <c r="N330" t="str">
        <f>IF(K330="","",K330-M330)</f>
        <v/>
      </c>
      <c r="O330" t="str">
        <v>EFECTIVO</v>
      </c>
      <c r="P330" t="str">
        <v>CAJA</v>
      </c>
      <c r="Q330" t="str">
        <v>PAGADO</v>
      </c>
      <c r="S330" t="str">
        <f>IF(E330="","",IFERROR(INDEX(Productos!I:I,MATCH(E330,Productos!A:A,0)),""))</f>
        <v/>
      </c>
    </row>
    <row r="331">
      <c r="B331" t="str">
        <f>IF(A331="","", "V"&amp;TEXT(A331,"yymmdd")&amp;"-"&amp;TEXT(ROW()-1,"0000"))</f>
        <v/>
      </c>
      <c r="C331" t="str">
        <f>IF(D331="","",IFERROR(INDEX(Clientes!A:A,MATCH(D331,Clientes!B:B,0)),""))</f>
        <v/>
      </c>
      <c r="F331" t="str">
        <f>IF(E331="","",IFERROR(INDEX(Productos!F:F,MATCH(E331,Productos!A:A,0)),""))</f>
        <v/>
      </c>
      <c r="I331" t="str">
        <f>IF(E331="","",IFERROR(INDEX(Productos!G:G,MATCH(E331,Productos!A:A,0)),""))</f>
        <v/>
      </c>
      <c r="J331" t="str">
        <f>IF(H331="",I331,H331)</f>
        <v/>
      </c>
      <c r="K331" t="str">
        <f>IF(G331="","",G331*J331)</f>
        <v/>
      </c>
      <c r="L331" t="str">
        <f>IF(E331="","",IFERROR(INDEX(Productos!E:E,MATCH(E331,Productos!A:A,0)),""))</f>
        <v/>
      </c>
      <c r="M331" t="str">
        <f>IF(G331="","",G331*L331)</f>
        <v/>
      </c>
      <c r="N331" t="str">
        <f>IF(K331="","",K331-M331)</f>
        <v/>
      </c>
      <c r="O331" t="str">
        <v>EFECTIVO</v>
      </c>
      <c r="P331" t="str">
        <v>CAJA</v>
      </c>
      <c r="Q331" t="str">
        <v>PAGADO</v>
      </c>
      <c r="S331" t="str">
        <f>IF(E331="","",IFERROR(INDEX(Productos!I:I,MATCH(E331,Productos!A:A,0)),""))</f>
        <v/>
      </c>
    </row>
    <row r="332">
      <c r="B332" t="str">
        <f>IF(A332="","", "V"&amp;TEXT(A332,"yymmdd")&amp;"-"&amp;TEXT(ROW()-1,"0000"))</f>
        <v/>
      </c>
      <c r="C332" t="str">
        <f>IF(D332="","",IFERROR(INDEX(Clientes!A:A,MATCH(D332,Clientes!B:B,0)),""))</f>
        <v/>
      </c>
      <c r="F332" t="str">
        <f>IF(E332="","",IFERROR(INDEX(Productos!F:F,MATCH(E332,Productos!A:A,0)),""))</f>
        <v/>
      </c>
      <c r="I332" t="str">
        <f>IF(E332="","",IFERROR(INDEX(Productos!G:G,MATCH(E332,Productos!A:A,0)),""))</f>
        <v/>
      </c>
      <c r="J332" t="str">
        <f>IF(H332="",I332,H332)</f>
        <v/>
      </c>
      <c r="K332" t="str">
        <f>IF(G332="","",G332*J332)</f>
        <v/>
      </c>
      <c r="L332" t="str">
        <f>IF(E332="","",IFERROR(INDEX(Productos!E:E,MATCH(E332,Productos!A:A,0)),""))</f>
        <v/>
      </c>
      <c r="M332" t="str">
        <f>IF(G332="","",G332*L332)</f>
        <v/>
      </c>
      <c r="N332" t="str">
        <f>IF(K332="","",K332-M332)</f>
        <v/>
      </c>
      <c r="O332" t="str">
        <v>EFECTIVO</v>
      </c>
      <c r="P332" t="str">
        <v>CAJA</v>
      </c>
      <c r="Q332" t="str">
        <v>PAGADO</v>
      </c>
      <c r="S332" t="str">
        <f>IF(E332="","",IFERROR(INDEX(Productos!I:I,MATCH(E332,Productos!A:A,0)),""))</f>
        <v/>
      </c>
    </row>
    <row r="333">
      <c r="B333" t="str">
        <f>IF(A333="","", "V"&amp;TEXT(A333,"yymmdd")&amp;"-"&amp;TEXT(ROW()-1,"0000"))</f>
        <v/>
      </c>
      <c r="C333" t="str">
        <f>IF(D333="","",IFERROR(INDEX(Clientes!A:A,MATCH(D333,Clientes!B:B,0)),""))</f>
        <v/>
      </c>
      <c r="F333" t="str">
        <f>IF(E333="","",IFERROR(INDEX(Productos!F:F,MATCH(E333,Productos!A:A,0)),""))</f>
        <v/>
      </c>
      <c r="I333" t="str">
        <f>IF(E333="","",IFERROR(INDEX(Productos!G:G,MATCH(E333,Productos!A:A,0)),""))</f>
        <v/>
      </c>
      <c r="J333" t="str">
        <f>IF(H333="",I333,H333)</f>
        <v/>
      </c>
      <c r="K333" t="str">
        <f>IF(G333="","",G333*J333)</f>
        <v/>
      </c>
      <c r="L333" t="str">
        <f>IF(E333="","",IFERROR(INDEX(Productos!E:E,MATCH(E333,Productos!A:A,0)),""))</f>
        <v/>
      </c>
      <c r="M333" t="str">
        <f>IF(G333="","",G333*L333)</f>
        <v/>
      </c>
      <c r="N333" t="str">
        <f>IF(K333="","",K333-M333)</f>
        <v/>
      </c>
      <c r="O333" t="str">
        <v>EFECTIVO</v>
      </c>
      <c r="P333" t="str">
        <v>CAJA</v>
      </c>
      <c r="Q333" t="str">
        <v>PAGADO</v>
      </c>
      <c r="S333" t="str">
        <f>IF(E333="","",IFERROR(INDEX(Productos!I:I,MATCH(E333,Productos!A:A,0)),""))</f>
        <v/>
      </c>
    </row>
    <row r="334">
      <c r="B334" t="str">
        <f>IF(A334="","", "V"&amp;TEXT(A334,"yymmdd")&amp;"-"&amp;TEXT(ROW()-1,"0000"))</f>
        <v/>
      </c>
      <c r="C334" t="str">
        <f>IF(D334="","",IFERROR(INDEX(Clientes!A:A,MATCH(D334,Clientes!B:B,0)),""))</f>
        <v/>
      </c>
      <c r="F334" t="str">
        <f>IF(E334="","",IFERROR(INDEX(Productos!F:F,MATCH(E334,Productos!A:A,0)),""))</f>
        <v/>
      </c>
      <c r="I334" t="str">
        <f>IF(E334="","",IFERROR(INDEX(Productos!G:G,MATCH(E334,Productos!A:A,0)),""))</f>
        <v/>
      </c>
      <c r="J334" t="str">
        <f>IF(H334="",I334,H334)</f>
        <v/>
      </c>
      <c r="K334" t="str">
        <f>IF(G334="","",G334*J334)</f>
        <v/>
      </c>
      <c r="L334" t="str">
        <f>IF(E334="","",IFERROR(INDEX(Productos!E:E,MATCH(E334,Productos!A:A,0)),""))</f>
        <v/>
      </c>
      <c r="M334" t="str">
        <f>IF(G334="","",G334*L334)</f>
        <v/>
      </c>
      <c r="N334" t="str">
        <f>IF(K334="","",K334-M334)</f>
        <v/>
      </c>
      <c r="O334" t="str">
        <v>EFECTIVO</v>
      </c>
      <c r="P334" t="str">
        <v>CAJA</v>
      </c>
      <c r="Q334" t="str">
        <v>PAGADO</v>
      </c>
      <c r="S334" t="str">
        <f>IF(E334="","",IFERROR(INDEX(Productos!I:I,MATCH(E334,Productos!A:A,0)),""))</f>
        <v/>
      </c>
    </row>
    <row r="335">
      <c r="B335" t="str">
        <f>IF(A335="","", "V"&amp;TEXT(A335,"yymmdd")&amp;"-"&amp;TEXT(ROW()-1,"0000"))</f>
        <v/>
      </c>
      <c r="C335" t="str">
        <f>IF(D335="","",IFERROR(INDEX(Clientes!A:A,MATCH(D335,Clientes!B:B,0)),""))</f>
        <v/>
      </c>
      <c r="F335" t="str">
        <f>IF(E335="","",IFERROR(INDEX(Productos!F:F,MATCH(E335,Productos!A:A,0)),""))</f>
        <v/>
      </c>
      <c r="I335" t="str">
        <f>IF(E335="","",IFERROR(INDEX(Productos!G:G,MATCH(E335,Productos!A:A,0)),""))</f>
        <v/>
      </c>
      <c r="J335" t="str">
        <f>IF(H335="",I335,H335)</f>
        <v/>
      </c>
      <c r="K335" t="str">
        <f>IF(G335="","",G335*J335)</f>
        <v/>
      </c>
      <c r="L335" t="str">
        <f>IF(E335="","",IFERROR(INDEX(Productos!E:E,MATCH(E335,Productos!A:A,0)),""))</f>
        <v/>
      </c>
      <c r="M335" t="str">
        <f>IF(G335="","",G335*L335)</f>
        <v/>
      </c>
      <c r="N335" t="str">
        <f>IF(K335="","",K335-M335)</f>
        <v/>
      </c>
      <c r="O335" t="str">
        <v>EFECTIVO</v>
      </c>
      <c r="P335" t="str">
        <v>CAJA</v>
      </c>
      <c r="Q335" t="str">
        <v>PAGADO</v>
      </c>
      <c r="S335" t="str">
        <f>IF(E335="","",IFERROR(INDEX(Productos!I:I,MATCH(E335,Productos!A:A,0)),""))</f>
        <v/>
      </c>
    </row>
    <row r="336">
      <c r="B336" t="str">
        <f>IF(A336="","", "V"&amp;TEXT(A336,"yymmdd")&amp;"-"&amp;TEXT(ROW()-1,"0000"))</f>
        <v/>
      </c>
      <c r="C336" t="str">
        <f>IF(D336="","",IFERROR(INDEX(Clientes!A:A,MATCH(D336,Clientes!B:B,0)),""))</f>
        <v/>
      </c>
      <c r="F336" t="str">
        <f>IF(E336="","",IFERROR(INDEX(Productos!F:F,MATCH(E336,Productos!A:A,0)),""))</f>
        <v/>
      </c>
      <c r="I336" t="str">
        <f>IF(E336="","",IFERROR(INDEX(Productos!G:G,MATCH(E336,Productos!A:A,0)),""))</f>
        <v/>
      </c>
      <c r="J336" t="str">
        <f>IF(H336="",I336,H336)</f>
        <v/>
      </c>
      <c r="K336" t="str">
        <f>IF(G336="","",G336*J336)</f>
        <v/>
      </c>
      <c r="L336" t="str">
        <f>IF(E336="","",IFERROR(INDEX(Productos!E:E,MATCH(E336,Productos!A:A,0)),""))</f>
        <v/>
      </c>
      <c r="M336" t="str">
        <f>IF(G336="","",G336*L336)</f>
        <v/>
      </c>
      <c r="N336" t="str">
        <f>IF(K336="","",K336-M336)</f>
        <v/>
      </c>
      <c r="O336" t="str">
        <v>EFECTIVO</v>
      </c>
      <c r="P336" t="str">
        <v>CAJA</v>
      </c>
      <c r="Q336" t="str">
        <v>PAGADO</v>
      </c>
      <c r="S336" t="str">
        <f>IF(E336="","",IFERROR(INDEX(Productos!I:I,MATCH(E336,Productos!A:A,0)),""))</f>
        <v/>
      </c>
    </row>
    <row r="337">
      <c r="B337" t="str">
        <f>IF(A337="","", "V"&amp;TEXT(A337,"yymmdd")&amp;"-"&amp;TEXT(ROW()-1,"0000"))</f>
        <v/>
      </c>
      <c r="C337" t="str">
        <f>IF(D337="","",IFERROR(INDEX(Clientes!A:A,MATCH(D337,Clientes!B:B,0)),""))</f>
        <v/>
      </c>
      <c r="F337" t="str">
        <f>IF(E337="","",IFERROR(INDEX(Productos!F:F,MATCH(E337,Productos!A:A,0)),""))</f>
        <v/>
      </c>
      <c r="I337" t="str">
        <f>IF(E337="","",IFERROR(INDEX(Productos!G:G,MATCH(E337,Productos!A:A,0)),""))</f>
        <v/>
      </c>
      <c r="J337" t="str">
        <f>IF(H337="",I337,H337)</f>
        <v/>
      </c>
      <c r="K337" t="str">
        <f>IF(G337="","",G337*J337)</f>
        <v/>
      </c>
      <c r="L337" t="str">
        <f>IF(E337="","",IFERROR(INDEX(Productos!E:E,MATCH(E337,Productos!A:A,0)),""))</f>
        <v/>
      </c>
      <c r="M337" t="str">
        <f>IF(G337="","",G337*L337)</f>
        <v/>
      </c>
      <c r="N337" t="str">
        <f>IF(K337="","",K337-M337)</f>
        <v/>
      </c>
      <c r="O337" t="str">
        <v>EFECTIVO</v>
      </c>
      <c r="P337" t="str">
        <v>CAJA</v>
      </c>
      <c r="Q337" t="str">
        <v>PAGADO</v>
      </c>
      <c r="S337" t="str">
        <f>IF(E337="","",IFERROR(INDEX(Productos!I:I,MATCH(E337,Productos!A:A,0)),""))</f>
        <v/>
      </c>
    </row>
    <row r="338">
      <c r="B338" t="str">
        <f>IF(A338="","", "V"&amp;TEXT(A338,"yymmdd")&amp;"-"&amp;TEXT(ROW()-1,"0000"))</f>
        <v/>
      </c>
      <c r="C338" t="str">
        <f>IF(D338="","",IFERROR(INDEX(Clientes!A:A,MATCH(D338,Clientes!B:B,0)),""))</f>
        <v/>
      </c>
      <c r="F338" t="str">
        <f>IF(E338="","",IFERROR(INDEX(Productos!F:F,MATCH(E338,Productos!A:A,0)),""))</f>
        <v/>
      </c>
      <c r="I338" t="str">
        <f>IF(E338="","",IFERROR(INDEX(Productos!G:G,MATCH(E338,Productos!A:A,0)),""))</f>
        <v/>
      </c>
      <c r="J338" t="str">
        <f>IF(H338="",I338,H338)</f>
        <v/>
      </c>
      <c r="K338" t="str">
        <f>IF(G338="","",G338*J338)</f>
        <v/>
      </c>
      <c r="L338" t="str">
        <f>IF(E338="","",IFERROR(INDEX(Productos!E:E,MATCH(E338,Productos!A:A,0)),""))</f>
        <v/>
      </c>
      <c r="M338" t="str">
        <f>IF(G338="","",G338*L338)</f>
        <v/>
      </c>
      <c r="N338" t="str">
        <f>IF(K338="","",K338-M338)</f>
        <v/>
      </c>
      <c r="O338" t="str">
        <v>EFECTIVO</v>
      </c>
      <c r="P338" t="str">
        <v>CAJA</v>
      </c>
      <c r="Q338" t="str">
        <v>PAGADO</v>
      </c>
      <c r="S338" t="str">
        <f>IF(E338="","",IFERROR(INDEX(Productos!I:I,MATCH(E338,Productos!A:A,0)),""))</f>
        <v/>
      </c>
    </row>
    <row r="339">
      <c r="B339" t="str">
        <f>IF(A339="","", "V"&amp;TEXT(A339,"yymmdd")&amp;"-"&amp;TEXT(ROW()-1,"0000"))</f>
        <v/>
      </c>
      <c r="C339" t="str">
        <f>IF(D339="","",IFERROR(INDEX(Clientes!A:A,MATCH(D339,Clientes!B:B,0)),""))</f>
        <v/>
      </c>
      <c r="F339" t="str">
        <f>IF(E339="","",IFERROR(INDEX(Productos!F:F,MATCH(E339,Productos!A:A,0)),""))</f>
        <v/>
      </c>
      <c r="I339" t="str">
        <f>IF(E339="","",IFERROR(INDEX(Productos!G:G,MATCH(E339,Productos!A:A,0)),""))</f>
        <v/>
      </c>
      <c r="J339" t="str">
        <f>IF(H339="",I339,H339)</f>
        <v/>
      </c>
      <c r="K339" t="str">
        <f>IF(G339="","",G339*J339)</f>
        <v/>
      </c>
      <c r="L339" t="str">
        <f>IF(E339="","",IFERROR(INDEX(Productos!E:E,MATCH(E339,Productos!A:A,0)),""))</f>
        <v/>
      </c>
      <c r="M339" t="str">
        <f>IF(G339="","",G339*L339)</f>
        <v/>
      </c>
      <c r="N339" t="str">
        <f>IF(K339="","",K339-M339)</f>
        <v/>
      </c>
      <c r="O339" t="str">
        <v>EFECTIVO</v>
      </c>
      <c r="P339" t="str">
        <v>CAJA</v>
      </c>
      <c r="Q339" t="str">
        <v>PAGADO</v>
      </c>
      <c r="S339" t="str">
        <f>IF(E339="","",IFERROR(INDEX(Productos!I:I,MATCH(E339,Productos!A:A,0)),""))</f>
        <v/>
      </c>
    </row>
    <row r="340">
      <c r="B340" t="str">
        <f>IF(A340="","", "V"&amp;TEXT(A340,"yymmdd")&amp;"-"&amp;TEXT(ROW()-1,"0000"))</f>
        <v/>
      </c>
      <c r="C340" t="str">
        <f>IF(D340="","",IFERROR(INDEX(Clientes!A:A,MATCH(D340,Clientes!B:B,0)),""))</f>
        <v/>
      </c>
      <c r="F340" t="str">
        <f>IF(E340="","",IFERROR(INDEX(Productos!F:F,MATCH(E340,Productos!A:A,0)),""))</f>
        <v/>
      </c>
      <c r="I340" t="str">
        <f>IF(E340="","",IFERROR(INDEX(Productos!G:G,MATCH(E340,Productos!A:A,0)),""))</f>
        <v/>
      </c>
      <c r="J340" t="str">
        <f>IF(H340="",I340,H340)</f>
        <v/>
      </c>
      <c r="K340" t="str">
        <f>IF(G340="","",G340*J340)</f>
        <v/>
      </c>
      <c r="L340" t="str">
        <f>IF(E340="","",IFERROR(INDEX(Productos!E:E,MATCH(E340,Productos!A:A,0)),""))</f>
        <v/>
      </c>
      <c r="M340" t="str">
        <f>IF(G340="","",G340*L340)</f>
        <v/>
      </c>
      <c r="N340" t="str">
        <f>IF(K340="","",K340-M340)</f>
        <v/>
      </c>
      <c r="O340" t="str">
        <v>EFECTIVO</v>
      </c>
      <c r="P340" t="str">
        <v>CAJA</v>
      </c>
      <c r="Q340" t="str">
        <v>PAGADO</v>
      </c>
      <c r="S340" t="str">
        <f>IF(E340="","",IFERROR(INDEX(Productos!I:I,MATCH(E340,Productos!A:A,0)),""))</f>
        <v/>
      </c>
    </row>
    <row r="341">
      <c r="B341" t="str">
        <f>IF(A341="","", "V"&amp;TEXT(A341,"yymmdd")&amp;"-"&amp;TEXT(ROW()-1,"0000"))</f>
        <v/>
      </c>
      <c r="C341" t="str">
        <f>IF(D341="","",IFERROR(INDEX(Clientes!A:A,MATCH(D341,Clientes!B:B,0)),""))</f>
        <v/>
      </c>
      <c r="F341" t="str">
        <f>IF(E341="","",IFERROR(INDEX(Productos!F:F,MATCH(E341,Productos!A:A,0)),""))</f>
        <v/>
      </c>
      <c r="I341" t="str">
        <f>IF(E341="","",IFERROR(INDEX(Productos!G:G,MATCH(E341,Productos!A:A,0)),""))</f>
        <v/>
      </c>
      <c r="J341" t="str">
        <f>IF(H341="",I341,H341)</f>
        <v/>
      </c>
      <c r="K341" t="str">
        <f>IF(G341="","",G341*J341)</f>
        <v/>
      </c>
      <c r="L341" t="str">
        <f>IF(E341="","",IFERROR(INDEX(Productos!E:E,MATCH(E341,Productos!A:A,0)),""))</f>
        <v/>
      </c>
      <c r="M341" t="str">
        <f>IF(G341="","",G341*L341)</f>
        <v/>
      </c>
      <c r="N341" t="str">
        <f>IF(K341="","",K341-M341)</f>
        <v/>
      </c>
      <c r="O341" t="str">
        <v>EFECTIVO</v>
      </c>
      <c r="P341" t="str">
        <v>CAJA</v>
      </c>
      <c r="Q341" t="str">
        <v>PAGADO</v>
      </c>
      <c r="S341" t="str">
        <f>IF(E341="","",IFERROR(INDEX(Productos!I:I,MATCH(E341,Productos!A:A,0)),""))</f>
        <v/>
      </c>
    </row>
    <row r="342">
      <c r="B342" t="str">
        <f>IF(A342="","", "V"&amp;TEXT(A342,"yymmdd")&amp;"-"&amp;TEXT(ROW()-1,"0000"))</f>
        <v/>
      </c>
      <c r="C342" t="str">
        <f>IF(D342="","",IFERROR(INDEX(Clientes!A:A,MATCH(D342,Clientes!B:B,0)),""))</f>
        <v/>
      </c>
      <c r="F342" t="str">
        <f>IF(E342="","",IFERROR(INDEX(Productos!F:F,MATCH(E342,Productos!A:A,0)),""))</f>
        <v/>
      </c>
      <c r="I342" t="str">
        <f>IF(E342="","",IFERROR(INDEX(Productos!G:G,MATCH(E342,Productos!A:A,0)),""))</f>
        <v/>
      </c>
      <c r="J342" t="str">
        <f>IF(H342="",I342,H342)</f>
        <v/>
      </c>
      <c r="K342" t="str">
        <f>IF(G342="","",G342*J342)</f>
        <v/>
      </c>
      <c r="L342" t="str">
        <f>IF(E342="","",IFERROR(INDEX(Productos!E:E,MATCH(E342,Productos!A:A,0)),""))</f>
        <v/>
      </c>
      <c r="M342" t="str">
        <f>IF(G342="","",G342*L342)</f>
        <v/>
      </c>
      <c r="N342" t="str">
        <f>IF(K342="","",K342-M342)</f>
        <v/>
      </c>
      <c r="O342" t="str">
        <v>EFECTIVO</v>
      </c>
      <c r="P342" t="str">
        <v>CAJA</v>
      </c>
      <c r="Q342" t="str">
        <v>PAGADO</v>
      </c>
      <c r="S342" t="str">
        <f>IF(E342="","",IFERROR(INDEX(Productos!I:I,MATCH(E342,Productos!A:A,0)),""))</f>
        <v/>
      </c>
    </row>
    <row r="343">
      <c r="B343" t="str">
        <f>IF(A343="","", "V"&amp;TEXT(A343,"yymmdd")&amp;"-"&amp;TEXT(ROW()-1,"0000"))</f>
        <v/>
      </c>
      <c r="C343" t="str">
        <f>IF(D343="","",IFERROR(INDEX(Clientes!A:A,MATCH(D343,Clientes!B:B,0)),""))</f>
        <v/>
      </c>
      <c r="F343" t="str">
        <f>IF(E343="","",IFERROR(INDEX(Productos!F:F,MATCH(E343,Productos!A:A,0)),""))</f>
        <v/>
      </c>
      <c r="I343" t="str">
        <f>IF(E343="","",IFERROR(INDEX(Productos!G:G,MATCH(E343,Productos!A:A,0)),""))</f>
        <v/>
      </c>
      <c r="J343" t="str">
        <f>IF(H343="",I343,H343)</f>
        <v/>
      </c>
      <c r="K343" t="str">
        <f>IF(G343="","",G343*J343)</f>
        <v/>
      </c>
      <c r="L343" t="str">
        <f>IF(E343="","",IFERROR(INDEX(Productos!E:E,MATCH(E343,Productos!A:A,0)),""))</f>
        <v/>
      </c>
      <c r="M343" t="str">
        <f>IF(G343="","",G343*L343)</f>
        <v/>
      </c>
      <c r="N343" t="str">
        <f>IF(K343="","",K343-M343)</f>
        <v/>
      </c>
      <c r="O343" t="str">
        <v>EFECTIVO</v>
      </c>
      <c r="P343" t="str">
        <v>CAJA</v>
      </c>
      <c r="Q343" t="str">
        <v>PAGADO</v>
      </c>
      <c r="S343" t="str">
        <f>IF(E343="","",IFERROR(INDEX(Productos!I:I,MATCH(E343,Productos!A:A,0)),""))</f>
        <v/>
      </c>
    </row>
    <row r="344">
      <c r="B344" t="str">
        <f>IF(A344="","", "V"&amp;TEXT(A344,"yymmdd")&amp;"-"&amp;TEXT(ROW()-1,"0000"))</f>
        <v/>
      </c>
      <c r="C344" t="str">
        <f>IF(D344="","",IFERROR(INDEX(Clientes!A:A,MATCH(D344,Clientes!B:B,0)),""))</f>
        <v/>
      </c>
      <c r="F344" t="str">
        <f>IF(E344="","",IFERROR(INDEX(Productos!F:F,MATCH(E344,Productos!A:A,0)),""))</f>
        <v/>
      </c>
      <c r="I344" t="str">
        <f>IF(E344="","",IFERROR(INDEX(Productos!G:G,MATCH(E344,Productos!A:A,0)),""))</f>
        <v/>
      </c>
      <c r="J344" t="str">
        <f>IF(H344="",I344,H344)</f>
        <v/>
      </c>
      <c r="K344" t="str">
        <f>IF(G344="","",G344*J344)</f>
        <v/>
      </c>
      <c r="L344" t="str">
        <f>IF(E344="","",IFERROR(INDEX(Productos!E:E,MATCH(E344,Productos!A:A,0)),""))</f>
        <v/>
      </c>
      <c r="M344" t="str">
        <f>IF(G344="","",G344*L344)</f>
        <v/>
      </c>
      <c r="N344" t="str">
        <f>IF(K344="","",K344-M344)</f>
        <v/>
      </c>
      <c r="O344" t="str">
        <v>EFECTIVO</v>
      </c>
      <c r="P344" t="str">
        <v>CAJA</v>
      </c>
      <c r="Q344" t="str">
        <v>PAGADO</v>
      </c>
      <c r="S344" t="str">
        <f>IF(E344="","",IFERROR(INDEX(Productos!I:I,MATCH(E344,Productos!A:A,0)),""))</f>
        <v/>
      </c>
    </row>
    <row r="345">
      <c r="B345" t="str">
        <f>IF(A345="","", "V"&amp;TEXT(A345,"yymmdd")&amp;"-"&amp;TEXT(ROW()-1,"0000"))</f>
        <v/>
      </c>
      <c r="C345" t="str">
        <f>IF(D345="","",IFERROR(INDEX(Clientes!A:A,MATCH(D345,Clientes!B:B,0)),""))</f>
        <v/>
      </c>
      <c r="F345" t="str">
        <f>IF(E345="","",IFERROR(INDEX(Productos!F:F,MATCH(E345,Productos!A:A,0)),""))</f>
        <v/>
      </c>
      <c r="I345" t="str">
        <f>IF(E345="","",IFERROR(INDEX(Productos!G:G,MATCH(E345,Productos!A:A,0)),""))</f>
        <v/>
      </c>
      <c r="J345" t="str">
        <f>IF(H345="",I345,H345)</f>
        <v/>
      </c>
      <c r="K345" t="str">
        <f>IF(G345="","",G345*J345)</f>
        <v/>
      </c>
      <c r="L345" t="str">
        <f>IF(E345="","",IFERROR(INDEX(Productos!E:E,MATCH(E345,Productos!A:A,0)),""))</f>
        <v/>
      </c>
      <c r="M345" t="str">
        <f>IF(G345="","",G345*L345)</f>
        <v/>
      </c>
      <c r="N345" t="str">
        <f>IF(K345="","",K345-M345)</f>
        <v/>
      </c>
      <c r="O345" t="str">
        <v>EFECTIVO</v>
      </c>
      <c r="P345" t="str">
        <v>CAJA</v>
      </c>
      <c r="Q345" t="str">
        <v>PAGADO</v>
      </c>
      <c r="S345" t="str">
        <f>IF(E345="","",IFERROR(INDEX(Productos!I:I,MATCH(E345,Productos!A:A,0)),""))</f>
        <v/>
      </c>
    </row>
    <row r="346">
      <c r="B346" t="str">
        <f>IF(A346="","", "V"&amp;TEXT(A346,"yymmdd")&amp;"-"&amp;TEXT(ROW()-1,"0000"))</f>
        <v/>
      </c>
      <c r="C346" t="str">
        <f>IF(D346="","",IFERROR(INDEX(Clientes!A:A,MATCH(D346,Clientes!B:B,0)),""))</f>
        <v/>
      </c>
      <c r="F346" t="str">
        <f>IF(E346="","",IFERROR(INDEX(Productos!F:F,MATCH(E346,Productos!A:A,0)),""))</f>
        <v/>
      </c>
      <c r="I346" t="str">
        <f>IF(E346="","",IFERROR(INDEX(Productos!G:G,MATCH(E346,Productos!A:A,0)),""))</f>
        <v/>
      </c>
      <c r="J346" t="str">
        <f>IF(H346="",I346,H346)</f>
        <v/>
      </c>
      <c r="K346" t="str">
        <f>IF(G346="","",G346*J346)</f>
        <v/>
      </c>
      <c r="L346" t="str">
        <f>IF(E346="","",IFERROR(INDEX(Productos!E:E,MATCH(E346,Productos!A:A,0)),""))</f>
        <v/>
      </c>
      <c r="M346" t="str">
        <f>IF(G346="","",G346*L346)</f>
        <v/>
      </c>
      <c r="N346" t="str">
        <f>IF(K346="","",K346-M346)</f>
        <v/>
      </c>
      <c r="O346" t="str">
        <v>EFECTIVO</v>
      </c>
      <c r="P346" t="str">
        <v>CAJA</v>
      </c>
      <c r="Q346" t="str">
        <v>PAGADO</v>
      </c>
      <c r="S346" t="str">
        <f>IF(E346="","",IFERROR(INDEX(Productos!I:I,MATCH(E346,Productos!A:A,0)),""))</f>
        <v/>
      </c>
    </row>
    <row r="347">
      <c r="B347" t="str">
        <f>IF(A347="","", "V"&amp;TEXT(A347,"yymmdd")&amp;"-"&amp;TEXT(ROW()-1,"0000"))</f>
        <v/>
      </c>
      <c r="C347" t="str">
        <f>IF(D347="","",IFERROR(INDEX(Clientes!A:A,MATCH(D347,Clientes!B:B,0)),""))</f>
        <v/>
      </c>
      <c r="F347" t="str">
        <f>IF(E347="","",IFERROR(INDEX(Productos!F:F,MATCH(E347,Productos!A:A,0)),""))</f>
        <v/>
      </c>
      <c r="I347" t="str">
        <f>IF(E347="","",IFERROR(INDEX(Productos!G:G,MATCH(E347,Productos!A:A,0)),""))</f>
        <v/>
      </c>
      <c r="J347" t="str">
        <f>IF(H347="",I347,H347)</f>
        <v/>
      </c>
      <c r="K347" t="str">
        <f>IF(G347="","",G347*J347)</f>
        <v/>
      </c>
      <c r="L347" t="str">
        <f>IF(E347="","",IFERROR(INDEX(Productos!E:E,MATCH(E347,Productos!A:A,0)),""))</f>
        <v/>
      </c>
      <c r="M347" t="str">
        <f>IF(G347="","",G347*L347)</f>
        <v/>
      </c>
      <c r="N347" t="str">
        <f>IF(K347="","",K347-M347)</f>
        <v/>
      </c>
      <c r="O347" t="str">
        <v>EFECTIVO</v>
      </c>
      <c r="P347" t="str">
        <v>CAJA</v>
      </c>
      <c r="Q347" t="str">
        <v>PAGADO</v>
      </c>
      <c r="S347" t="str">
        <f>IF(E347="","",IFERROR(INDEX(Productos!I:I,MATCH(E347,Productos!A:A,0)),""))</f>
        <v/>
      </c>
    </row>
    <row r="348">
      <c r="B348" t="str">
        <f>IF(A348="","", "V"&amp;TEXT(A348,"yymmdd")&amp;"-"&amp;TEXT(ROW()-1,"0000"))</f>
        <v/>
      </c>
      <c r="C348" t="str">
        <f>IF(D348="","",IFERROR(INDEX(Clientes!A:A,MATCH(D348,Clientes!B:B,0)),""))</f>
        <v/>
      </c>
      <c r="F348" t="str">
        <f>IF(E348="","",IFERROR(INDEX(Productos!F:F,MATCH(E348,Productos!A:A,0)),""))</f>
        <v/>
      </c>
      <c r="I348" t="str">
        <f>IF(E348="","",IFERROR(INDEX(Productos!G:G,MATCH(E348,Productos!A:A,0)),""))</f>
        <v/>
      </c>
      <c r="J348" t="str">
        <f>IF(H348="",I348,H348)</f>
        <v/>
      </c>
      <c r="K348" t="str">
        <f>IF(G348="","",G348*J348)</f>
        <v/>
      </c>
      <c r="L348" t="str">
        <f>IF(E348="","",IFERROR(INDEX(Productos!E:E,MATCH(E348,Productos!A:A,0)),""))</f>
        <v/>
      </c>
      <c r="M348" t="str">
        <f>IF(G348="","",G348*L348)</f>
        <v/>
      </c>
      <c r="N348" t="str">
        <f>IF(K348="","",K348-M348)</f>
        <v/>
      </c>
      <c r="O348" t="str">
        <v>EFECTIVO</v>
      </c>
      <c r="P348" t="str">
        <v>CAJA</v>
      </c>
      <c r="Q348" t="str">
        <v>PAGADO</v>
      </c>
      <c r="S348" t="str">
        <f>IF(E348="","",IFERROR(INDEX(Productos!I:I,MATCH(E348,Productos!A:A,0)),""))</f>
        <v/>
      </c>
    </row>
    <row r="349">
      <c r="B349" t="str">
        <f>IF(A349="","", "V"&amp;TEXT(A349,"yymmdd")&amp;"-"&amp;TEXT(ROW()-1,"0000"))</f>
        <v/>
      </c>
      <c r="C349" t="str">
        <f>IF(D349="","",IFERROR(INDEX(Clientes!A:A,MATCH(D349,Clientes!B:B,0)),""))</f>
        <v/>
      </c>
      <c r="F349" t="str">
        <f>IF(E349="","",IFERROR(INDEX(Productos!F:F,MATCH(E349,Productos!A:A,0)),""))</f>
        <v/>
      </c>
      <c r="I349" t="str">
        <f>IF(E349="","",IFERROR(INDEX(Productos!G:G,MATCH(E349,Productos!A:A,0)),""))</f>
        <v/>
      </c>
      <c r="J349" t="str">
        <f>IF(H349="",I349,H349)</f>
        <v/>
      </c>
      <c r="K349" t="str">
        <f>IF(G349="","",G349*J349)</f>
        <v/>
      </c>
      <c r="L349" t="str">
        <f>IF(E349="","",IFERROR(INDEX(Productos!E:E,MATCH(E349,Productos!A:A,0)),""))</f>
        <v/>
      </c>
      <c r="M349" t="str">
        <f>IF(G349="","",G349*L349)</f>
        <v/>
      </c>
      <c r="N349" t="str">
        <f>IF(K349="","",K349-M349)</f>
        <v/>
      </c>
      <c r="O349" t="str">
        <v>EFECTIVO</v>
      </c>
      <c r="P349" t="str">
        <v>CAJA</v>
      </c>
      <c r="Q349" t="str">
        <v>PAGADO</v>
      </c>
      <c r="S349" t="str">
        <f>IF(E349="","",IFERROR(INDEX(Productos!I:I,MATCH(E349,Productos!A:A,0)),""))</f>
        <v/>
      </c>
    </row>
    <row r="350">
      <c r="B350" t="str">
        <f>IF(A350="","", "V"&amp;TEXT(A350,"yymmdd")&amp;"-"&amp;TEXT(ROW()-1,"0000"))</f>
        <v/>
      </c>
      <c r="C350" t="str">
        <f>IF(D350="","",IFERROR(INDEX(Clientes!A:A,MATCH(D350,Clientes!B:B,0)),""))</f>
        <v/>
      </c>
      <c r="F350" t="str">
        <f>IF(E350="","",IFERROR(INDEX(Productos!F:F,MATCH(E350,Productos!A:A,0)),""))</f>
        <v/>
      </c>
      <c r="I350" t="str">
        <f>IF(E350="","",IFERROR(INDEX(Productos!G:G,MATCH(E350,Productos!A:A,0)),""))</f>
        <v/>
      </c>
      <c r="J350" t="str">
        <f>IF(H350="",I350,H350)</f>
        <v/>
      </c>
      <c r="K350" t="str">
        <f>IF(G350="","",G350*J350)</f>
        <v/>
      </c>
      <c r="L350" t="str">
        <f>IF(E350="","",IFERROR(INDEX(Productos!E:E,MATCH(E350,Productos!A:A,0)),""))</f>
        <v/>
      </c>
      <c r="M350" t="str">
        <f>IF(G350="","",G350*L350)</f>
        <v/>
      </c>
      <c r="N350" t="str">
        <f>IF(K350="","",K350-M350)</f>
        <v/>
      </c>
      <c r="O350" t="str">
        <v>EFECTIVO</v>
      </c>
      <c r="P350" t="str">
        <v>CAJA</v>
      </c>
      <c r="Q350" t="str">
        <v>PAGADO</v>
      </c>
      <c r="S350" t="str">
        <f>IF(E350="","",IFERROR(INDEX(Productos!I:I,MATCH(E350,Productos!A:A,0)),""))</f>
        <v/>
      </c>
    </row>
    <row r="351">
      <c r="B351" t="str">
        <f>IF(A351="","", "V"&amp;TEXT(A351,"yymmdd")&amp;"-"&amp;TEXT(ROW()-1,"0000"))</f>
        <v/>
      </c>
      <c r="C351" t="str">
        <f>IF(D351="","",IFERROR(INDEX(Clientes!A:A,MATCH(D351,Clientes!B:B,0)),""))</f>
        <v/>
      </c>
      <c r="F351" t="str">
        <f>IF(E351="","",IFERROR(INDEX(Productos!F:F,MATCH(E351,Productos!A:A,0)),""))</f>
        <v/>
      </c>
      <c r="I351" t="str">
        <f>IF(E351="","",IFERROR(INDEX(Productos!G:G,MATCH(E351,Productos!A:A,0)),""))</f>
        <v/>
      </c>
      <c r="J351" t="str">
        <f>IF(H351="",I351,H351)</f>
        <v/>
      </c>
      <c r="K351" t="str">
        <f>IF(G351="","",G351*J351)</f>
        <v/>
      </c>
      <c r="L351" t="str">
        <f>IF(E351="","",IFERROR(INDEX(Productos!E:E,MATCH(E351,Productos!A:A,0)),""))</f>
        <v/>
      </c>
      <c r="M351" t="str">
        <f>IF(G351="","",G351*L351)</f>
        <v/>
      </c>
      <c r="N351" t="str">
        <f>IF(K351="","",K351-M351)</f>
        <v/>
      </c>
      <c r="O351" t="str">
        <v>EFECTIVO</v>
      </c>
      <c r="P351" t="str">
        <v>CAJA</v>
      </c>
      <c r="Q351" t="str">
        <v>PAGADO</v>
      </c>
      <c r="S351" t="str">
        <f>IF(E351="","",IFERROR(INDEX(Productos!I:I,MATCH(E351,Productos!A:A,0)),""))</f>
        <v/>
      </c>
    </row>
    <row r="352">
      <c r="B352" t="str">
        <f>IF(A352="","", "V"&amp;TEXT(A352,"yymmdd")&amp;"-"&amp;TEXT(ROW()-1,"0000"))</f>
        <v/>
      </c>
      <c r="C352" t="str">
        <f>IF(D352="","",IFERROR(INDEX(Clientes!A:A,MATCH(D352,Clientes!B:B,0)),""))</f>
        <v/>
      </c>
      <c r="F352" t="str">
        <f>IF(E352="","",IFERROR(INDEX(Productos!F:F,MATCH(E352,Productos!A:A,0)),""))</f>
        <v/>
      </c>
      <c r="I352" t="str">
        <f>IF(E352="","",IFERROR(INDEX(Productos!G:G,MATCH(E352,Productos!A:A,0)),""))</f>
        <v/>
      </c>
      <c r="J352" t="str">
        <f>IF(H352="",I352,H352)</f>
        <v/>
      </c>
      <c r="K352" t="str">
        <f>IF(G352="","",G352*J352)</f>
        <v/>
      </c>
      <c r="L352" t="str">
        <f>IF(E352="","",IFERROR(INDEX(Productos!E:E,MATCH(E352,Productos!A:A,0)),""))</f>
        <v/>
      </c>
      <c r="M352" t="str">
        <f>IF(G352="","",G352*L352)</f>
        <v/>
      </c>
      <c r="N352" t="str">
        <f>IF(K352="","",K352-M352)</f>
        <v/>
      </c>
      <c r="O352" t="str">
        <v>EFECTIVO</v>
      </c>
      <c r="P352" t="str">
        <v>CAJA</v>
      </c>
      <c r="Q352" t="str">
        <v>PAGADO</v>
      </c>
      <c r="S352" t="str">
        <f>IF(E352="","",IFERROR(INDEX(Productos!I:I,MATCH(E352,Productos!A:A,0)),""))</f>
        <v/>
      </c>
    </row>
    <row r="353">
      <c r="B353" t="str">
        <f>IF(A353="","", "V"&amp;TEXT(A353,"yymmdd")&amp;"-"&amp;TEXT(ROW()-1,"0000"))</f>
        <v/>
      </c>
      <c r="C353" t="str">
        <f>IF(D353="","",IFERROR(INDEX(Clientes!A:A,MATCH(D353,Clientes!B:B,0)),""))</f>
        <v/>
      </c>
      <c r="F353" t="str">
        <f>IF(E353="","",IFERROR(INDEX(Productos!F:F,MATCH(E353,Productos!A:A,0)),""))</f>
        <v/>
      </c>
      <c r="I353" t="str">
        <f>IF(E353="","",IFERROR(INDEX(Productos!G:G,MATCH(E353,Productos!A:A,0)),""))</f>
        <v/>
      </c>
      <c r="J353" t="str">
        <f>IF(H353="",I353,H353)</f>
        <v/>
      </c>
      <c r="K353" t="str">
        <f>IF(G353="","",G353*J353)</f>
        <v/>
      </c>
      <c r="L353" t="str">
        <f>IF(E353="","",IFERROR(INDEX(Productos!E:E,MATCH(E353,Productos!A:A,0)),""))</f>
        <v/>
      </c>
      <c r="M353" t="str">
        <f>IF(G353="","",G353*L353)</f>
        <v/>
      </c>
      <c r="N353" t="str">
        <f>IF(K353="","",K353-M353)</f>
        <v/>
      </c>
      <c r="O353" t="str">
        <v>EFECTIVO</v>
      </c>
      <c r="P353" t="str">
        <v>CAJA</v>
      </c>
      <c r="Q353" t="str">
        <v>PAGADO</v>
      </c>
      <c r="S353" t="str">
        <f>IF(E353="","",IFERROR(INDEX(Productos!I:I,MATCH(E353,Productos!A:A,0)),""))</f>
        <v/>
      </c>
    </row>
    <row r="354">
      <c r="B354" t="str">
        <f>IF(A354="","", "V"&amp;TEXT(A354,"yymmdd")&amp;"-"&amp;TEXT(ROW()-1,"0000"))</f>
        <v/>
      </c>
      <c r="C354" t="str">
        <f>IF(D354="","",IFERROR(INDEX(Clientes!A:A,MATCH(D354,Clientes!B:B,0)),""))</f>
        <v/>
      </c>
      <c r="F354" t="str">
        <f>IF(E354="","",IFERROR(INDEX(Productos!F:F,MATCH(E354,Productos!A:A,0)),""))</f>
        <v/>
      </c>
      <c r="I354" t="str">
        <f>IF(E354="","",IFERROR(INDEX(Productos!G:G,MATCH(E354,Productos!A:A,0)),""))</f>
        <v/>
      </c>
      <c r="J354" t="str">
        <f>IF(H354="",I354,H354)</f>
        <v/>
      </c>
      <c r="K354" t="str">
        <f>IF(G354="","",G354*J354)</f>
        <v/>
      </c>
      <c r="L354" t="str">
        <f>IF(E354="","",IFERROR(INDEX(Productos!E:E,MATCH(E354,Productos!A:A,0)),""))</f>
        <v/>
      </c>
      <c r="M354" t="str">
        <f>IF(G354="","",G354*L354)</f>
        <v/>
      </c>
      <c r="N354" t="str">
        <f>IF(K354="","",K354-M354)</f>
        <v/>
      </c>
      <c r="O354" t="str">
        <v>EFECTIVO</v>
      </c>
      <c r="P354" t="str">
        <v>CAJA</v>
      </c>
      <c r="Q354" t="str">
        <v>PAGADO</v>
      </c>
      <c r="S354" t="str">
        <f>IF(E354="","",IFERROR(INDEX(Productos!I:I,MATCH(E354,Productos!A:A,0)),""))</f>
        <v/>
      </c>
    </row>
    <row r="355">
      <c r="B355" t="str">
        <f>IF(A355="","", "V"&amp;TEXT(A355,"yymmdd")&amp;"-"&amp;TEXT(ROW()-1,"0000"))</f>
        <v/>
      </c>
      <c r="C355" t="str">
        <f>IF(D355="","",IFERROR(INDEX(Clientes!A:A,MATCH(D355,Clientes!B:B,0)),""))</f>
        <v/>
      </c>
      <c r="F355" t="str">
        <f>IF(E355="","",IFERROR(INDEX(Productos!F:F,MATCH(E355,Productos!A:A,0)),""))</f>
        <v/>
      </c>
      <c r="I355" t="str">
        <f>IF(E355="","",IFERROR(INDEX(Productos!G:G,MATCH(E355,Productos!A:A,0)),""))</f>
        <v/>
      </c>
      <c r="J355" t="str">
        <f>IF(H355="",I355,H355)</f>
        <v/>
      </c>
      <c r="K355" t="str">
        <f>IF(G355="","",G355*J355)</f>
        <v/>
      </c>
      <c r="L355" t="str">
        <f>IF(E355="","",IFERROR(INDEX(Productos!E:E,MATCH(E355,Productos!A:A,0)),""))</f>
        <v/>
      </c>
      <c r="M355" t="str">
        <f>IF(G355="","",G355*L355)</f>
        <v/>
      </c>
      <c r="N355" t="str">
        <f>IF(K355="","",K355-M355)</f>
        <v/>
      </c>
      <c r="O355" t="str">
        <v>EFECTIVO</v>
      </c>
      <c r="P355" t="str">
        <v>CAJA</v>
      </c>
      <c r="Q355" t="str">
        <v>PAGADO</v>
      </c>
      <c r="S355" t="str">
        <f>IF(E355="","",IFERROR(INDEX(Productos!I:I,MATCH(E355,Productos!A:A,0)),""))</f>
        <v/>
      </c>
    </row>
    <row r="356">
      <c r="B356" t="str">
        <f>IF(A356="","", "V"&amp;TEXT(A356,"yymmdd")&amp;"-"&amp;TEXT(ROW()-1,"0000"))</f>
        <v/>
      </c>
      <c r="C356" t="str">
        <f>IF(D356="","",IFERROR(INDEX(Clientes!A:A,MATCH(D356,Clientes!B:B,0)),""))</f>
        <v/>
      </c>
      <c r="F356" t="str">
        <f>IF(E356="","",IFERROR(INDEX(Productos!F:F,MATCH(E356,Productos!A:A,0)),""))</f>
        <v/>
      </c>
      <c r="I356" t="str">
        <f>IF(E356="","",IFERROR(INDEX(Productos!G:G,MATCH(E356,Productos!A:A,0)),""))</f>
        <v/>
      </c>
      <c r="J356" t="str">
        <f>IF(H356="",I356,H356)</f>
        <v/>
      </c>
      <c r="K356" t="str">
        <f>IF(G356="","",G356*J356)</f>
        <v/>
      </c>
      <c r="L356" t="str">
        <f>IF(E356="","",IFERROR(INDEX(Productos!E:E,MATCH(E356,Productos!A:A,0)),""))</f>
        <v/>
      </c>
      <c r="M356" t="str">
        <f>IF(G356="","",G356*L356)</f>
        <v/>
      </c>
      <c r="N356" t="str">
        <f>IF(K356="","",K356-M356)</f>
        <v/>
      </c>
      <c r="O356" t="str">
        <v>EFECTIVO</v>
      </c>
      <c r="P356" t="str">
        <v>CAJA</v>
      </c>
      <c r="Q356" t="str">
        <v>PAGADO</v>
      </c>
      <c r="S356" t="str">
        <f>IF(E356="","",IFERROR(INDEX(Productos!I:I,MATCH(E356,Productos!A:A,0)),""))</f>
        <v/>
      </c>
    </row>
    <row r="357">
      <c r="B357" t="str">
        <f>IF(A357="","", "V"&amp;TEXT(A357,"yymmdd")&amp;"-"&amp;TEXT(ROW()-1,"0000"))</f>
        <v/>
      </c>
      <c r="C357" t="str">
        <f>IF(D357="","",IFERROR(INDEX(Clientes!A:A,MATCH(D357,Clientes!B:B,0)),""))</f>
        <v/>
      </c>
      <c r="F357" t="str">
        <f>IF(E357="","",IFERROR(INDEX(Productos!F:F,MATCH(E357,Productos!A:A,0)),""))</f>
        <v/>
      </c>
      <c r="I357" t="str">
        <f>IF(E357="","",IFERROR(INDEX(Productos!G:G,MATCH(E357,Productos!A:A,0)),""))</f>
        <v/>
      </c>
      <c r="J357" t="str">
        <f>IF(H357="",I357,H357)</f>
        <v/>
      </c>
      <c r="K357" t="str">
        <f>IF(G357="","",G357*J357)</f>
        <v/>
      </c>
      <c r="L357" t="str">
        <f>IF(E357="","",IFERROR(INDEX(Productos!E:E,MATCH(E357,Productos!A:A,0)),""))</f>
        <v/>
      </c>
      <c r="M357" t="str">
        <f>IF(G357="","",G357*L357)</f>
        <v/>
      </c>
      <c r="N357" t="str">
        <f>IF(K357="","",K357-M357)</f>
        <v/>
      </c>
      <c r="O357" t="str">
        <v>EFECTIVO</v>
      </c>
      <c r="P357" t="str">
        <v>CAJA</v>
      </c>
      <c r="Q357" t="str">
        <v>PAGADO</v>
      </c>
      <c r="S357" t="str">
        <f>IF(E357="","",IFERROR(INDEX(Productos!I:I,MATCH(E357,Productos!A:A,0)),""))</f>
        <v/>
      </c>
    </row>
    <row r="358">
      <c r="B358" t="str">
        <f>IF(A358="","", "V"&amp;TEXT(A358,"yymmdd")&amp;"-"&amp;TEXT(ROW()-1,"0000"))</f>
        <v/>
      </c>
      <c r="C358" t="str">
        <f>IF(D358="","",IFERROR(INDEX(Clientes!A:A,MATCH(D358,Clientes!B:B,0)),""))</f>
        <v/>
      </c>
      <c r="F358" t="str">
        <f>IF(E358="","",IFERROR(INDEX(Productos!F:F,MATCH(E358,Productos!A:A,0)),""))</f>
        <v/>
      </c>
      <c r="I358" t="str">
        <f>IF(E358="","",IFERROR(INDEX(Productos!G:G,MATCH(E358,Productos!A:A,0)),""))</f>
        <v/>
      </c>
      <c r="J358" t="str">
        <f>IF(H358="",I358,H358)</f>
        <v/>
      </c>
      <c r="K358" t="str">
        <f>IF(G358="","",G358*J358)</f>
        <v/>
      </c>
      <c r="L358" t="str">
        <f>IF(E358="","",IFERROR(INDEX(Productos!E:E,MATCH(E358,Productos!A:A,0)),""))</f>
        <v/>
      </c>
      <c r="M358" t="str">
        <f>IF(G358="","",G358*L358)</f>
        <v/>
      </c>
      <c r="N358" t="str">
        <f>IF(K358="","",K358-M358)</f>
        <v/>
      </c>
      <c r="O358" t="str">
        <v>EFECTIVO</v>
      </c>
      <c r="P358" t="str">
        <v>CAJA</v>
      </c>
      <c r="Q358" t="str">
        <v>PAGADO</v>
      </c>
      <c r="S358" t="str">
        <f>IF(E358="","",IFERROR(INDEX(Productos!I:I,MATCH(E358,Productos!A:A,0)),""))</f>
        <v/>
      </c>
    </row>
    <row r="359">
      <c r="B359" t="str">
        <f>IF(A359="","", "V"&amp;TEXT(A359,"yymmdd")&amp;"-"&amp;TEXT(ROW()-1,"0000"))</f>
        <v/>
      </c>
      <c r="C359" t="str">
        <f>IF(D359="","",IFERROR(INDEX(Clientes!A:A,MATCH(D359,Clientes!B:B,0)),""))</f>
        <v/>
      </c>
      <c r="F359" t="str">
        <f>IF(E359="","",IFERROR(INDEX(Productos!F:F,MATCH(E359,Productos!A:A,0)),""))</f>
        <v/>
      </c>
      <c r="I359" t="str">
        <f>IF(E359="","",IFERROR(INDEX(Productos!G:G,MATCH(E359,Productos!A:A,0)),""))</f>
        <v/>
      </c>
      <c r="J359" t="str">
        <f>IF(H359="",I359,H359)</f>
        <v/>
      </c>
      <c r="K359" t="str">
        <f>IF(G359="","",G359*J359)</f>
        <v/>
      </c>
      <c r="L359" t="str">
        <f>IF(E359="","",IFERROR(INDEX(Productos!E:E,MATCH(E359,Productos!A:A,0)),""))</f>
        <v/>
      </c>
      <c r="M359" t="str">
        <f>IF(G359="","",G359*L359)</f>
        <v/>
      </c>
      <c r="N359" t="str">
        <f>IF(K359="","",K359-M359)</f>
        <v/>
      </c>
      <c r="O359" t="str">
        <v>EFECTIVO</v>
      </c>
      <c r="P359" t="str">
        <v>CAJA</v>
      </c>
      <c r="Q359" t="str">
        <v>PAGADO</v>
      </c>
      <c r="S359" t="str">
        <f>IF(E359="","",IFERROR(INDEX(Productos!I:I,MATCH(E359,Productos!A:A,0)),""))</f>
        <v/>
      </c>
    </row>
    <row r="360">
      <c r="B360" t="str">
        <f>IF(A360="","", "V"&amp;TEXT(A360,"yymmdd")&amp;"-"&amp;TEXT(ROW()-1,"0000"))</f>
        <v/>
      </c>
      <c r="C360" t="str">
        <f>IF(D360="","",IFERROR(INDEX(Clientes!A:A,MATCH(D360,Clientes!B:B,0)),""))</f>
        <v/>
      </c>
      <c r="F360" t="str">
        <f>IF(E360="","",IFERROR(INDEX(Productos!F:F,MATCH(E360,Productos!A:A,0)),""))</f>
        <v/>
      </c>
      <c r="I360" t="str">
        <f>IF(E360="","",IFERROR(INDEX(Productos!G:G,MATCH(E360,Productos!A:A,0)),""))</f>
        <v/>
      </c>
      <c r="J360" t="str">
        <f>IF(H360="",I360,H360)</f>
        <v/>
      </c>
      <c r="K360" t="str">
        <f>IF(G360="","",G360*J360)</f>
        <v/>
      </c>
      <c r="L360" t="str">
        <f>IF(E360="","",IFERROR(INDEX(Productos!E:E,MATCH(E360,Productos!A:A,0)),""))</f>
        <v/>
      </c>
      <c r="M360" t="str">
        <f>IF(G360="","",G360*L360)</f>
        <v/>
      </c>
      <c r="N360" t="str">
        <f>IF(K360="","",K360-M360)</f>
        <v/>
      </c>
      <c r="O360" t="str">
        <v>EFECTIVO</v>
      </c>
      <c r="P360" t="str">
        <v>CAJA</v>
      </c>
      <c r="Q360" t="str">
        <v>PAGADO</v>
      </c>
      <c r="S360" t="str">
        <f>IF(E360="","",IFERROR(INDEX(Productos!I:I,MATCH(E360,Productos!A:A,0)),""))</f>
        <v/>
      </c>
    </row>
    <row r="361">
      <c r="B361" t="str">
        <f>IF(A361="","", "V"&amp;TEXT(A361,"yymmdd")&amp;"-"&amp;TEXT(ROW()-1,"0000"))</f>
        <v/>
      </c>
      <c r="C361" t="str">
        <f>IF(D361="","",IFERROR(INDEX(Clientes!A:A,MATCH(D361,Clientes!B:B,0)),""))</f>
        <v/>
      </c>
      <c r="F361" t="str">
        <f>IF(E361="","",IFERROR(INDEX(Productos!F:F,MATCH(E361,Productos!A:A,0)),""))</f>
        <v/>
      </c>
      <c r="I361" t="str">
        <f>IF(E361="","",IFERROR(INDEX(Productos!G:G,MATCH(E361,Productos!A:A,0)),""))</f>
        <v/>
      </c>
      <c r="J361" t="str">
        <f>IF(H361="",I361,H361)</f>
        <v/>
      </c>
      <c r="K361" t="str">
        <f>IF(G361="","",G361*J361)</f>
        <v/>
      </c>
      <c r="L361" t="str">
        <f>IF(E361="","",IFERROR(INDEX(Productos!E:E,MATCH(E361,Productos!A:A,0)),""))</f>
        <v/>
      </c>
      <c r="M361" t="str">
        <f>IF(G361="","",G361*L361)</f>
        <v/>
      </c>
      <c r="N361" t="str">
        <f>IF(K361="","",K361-M361)</f>
        <v/>
      </c>
      <c r="O361" t="str">
        <v>EFECTIVO</v>
      </c>
      <c r="P361" t="str">
        <v>CAJA</v>
      </c>
      <c r="Q361" t="str">
        <v>PAGADO</v>
      </c>
      <c r="S361" t="str">
        <f>IF(E361="","",IFERROR(INDEX(Productos!I:I,MATCH(E361,Productos!A:A,0)),""))</f>
        <v/>
      </c>
    </row>
    <row r="362">
      <c r="B362" t="str">
        <f>IF(A362="","", "V"&amp;TEXT(A362,"yymmdd")&amp;"-"&amp;TEXT(ROW()-1,"0000"))</f>
        <v/>
      </c>
      <c r="C362" t="str">
        <f>IF(D362="","",IFERROR(INDEX(Clientes!A:A,MATCH(D362,Clientes!B:B,0)),""))</f>
        <v/>
      </c>
      <c r="F362" t="str">
        <f>IF(E362="","",IFERROR(INDEX(Productos!F:F,MATCH(E362,Productos!A:A,0)),""))</f>
        <v/>
      </c>
      <c r="I362" t="str">
        <f>IF(E362="","",IFERROR(INDEX(Productos!G:G,MATCH(E362,Productos!A:A,0)),""))</f>
        <v/>
      </c>
      <c r="J362" t="str">
        <f>IF(H362="",I362,H362)</f>
        <v/>
      </c>
      <c r="K362" t="str">
        <f>IF(G362="","",G362*J362)</f>
        <v/>
      </c>
      <c r="L362" t="str">
        <f>IF(E362="","",IFERROR(INDEX(Productos!E:E,MATCH(E362,Productos!A:A,0)),""))</f>
        <v/>
      </c>
      <c r="M362" t="str">
        <f>IF(G362="","",G362*L362)</f>
        <v/>
      </c>
      <c r="N362" t="str">
        <f>IF(K362="","",K362-M362)</f>
        <v/>
      </c>
      <c r="O362" t="str">
        <v>EFECTIVO</v>
      </c>
      <c r="P362" t="str">
        <v>CAJA</v>
      </c>
      <c r="Q362" t="str">
        <v>PAGADO</v>
      </c>
      <c r="S362" t="str">
        <f>IF(E362="","",IFERROR(INDEX(Productos!I:I,MATCH(E362,Productos!A:A,0)),""))</f>
        <v/>
      </c>
    </row>
    <row r="363">
      <c r="B363" t="str">
        <f>IF(A363="","", "V"&amp;TEXT(A363,"yymmdd")&amp;"-"&amp;TEXT(ROW()-1,"0000"))</f>
        <v/>
      </c>
      <c r="C363" t="str">
        <f>IF(D363="","",IFERROR(INDEX(Clientes!A:A,MATCH(D363,Clientes!B:B,0)),""))</f>
        <v/>
      </c>
      <c r="F363" t="str">
        <f>IF(E363="","",IFERROR(INDEX(Productos!F:F,MATCH(E363,Productos!A:A,0)),""))</f>
        <v/>
      </c>
      <c r="I363" t="str">
        <f>IF(E363="","",IFERROR(INDEX(Productos!G:G,MATCH(E363,Productos!A:A,0)),""))</f>
        <v/>
      </c>
      <c r="J363" t="str">
        <f>IF(H363="",I363,H363)</f>
        <v/>
      </c>
      <c r="K363" t="str">
        <f>IF(G363="","",G363*J363)</f>
        <v/>
      </c>
      <c r="L363" t="str">
        <f>IF(E363="","",IFERROR(INDEX(Productos!E:E,MATCH(E363,Productos!A:A,0)),""))</f>
        <v/>
      </c>
      <c r="M363" t="str">
        <f>IF(G363="","",G363*L363)</f>
        <v/>
      </c>
      <c r="N363" t="str">
        <f>IF(K363="","",K363-M363)</f>
        <v/>
      </c>
      <c r="O363" t="str">
        <v>EFECTIVO</v>
      </c>
      <c r="P363" t="str">
        <v>CAJA</v>
      </c>
      <c r="Q363" t="str">
        <v>PAGADO</v>
      </c>
      <c r="S363" t="str">
        <f>IF(E363="","",IFERROR(INDEX(Productos!I:I,MATCH(E363,Productos!A:A,0)),""))</f>
        <v/>
      </c>
    </row>
    <row r="364">
      <c r="B364" t="str">
        <f>IF(A364="","", "V"&amp;TEXT(A364,"yymmdd")&amp;"-"&amp;TEXT(ROW()-1,"0000"))</f>
        <v/>
      </c>
      <c r="C364" t="str">
        <f>IF(D364="","",IFERROR(INDEX(Clientes!A:A,MATCH(D364,Clientes!B:B,0)),""))</f>
        <v/>
      </c>
      <c r="F364" t="str">
        <f>IF(E364="","",IFERROR(INDEX(Productos!F:F,MATCH(E364,Productos!A:A,0)),""))</f>
        <v/>
      </c>
      <c r="I364" t="str">
        <f>IF(E364="","",IFERROR(INDEX(Productos!G:G,MATCH(E364,Productos!A:A,0)),""))</f>
        <v/>
      </c>
      <c r="J364" t="str">
        <f>IF(H364="",I364,H364)</f>
        <v/>
      </c>
      <c r="K364" t="str">
        <f>IF(G364="","",G364*J364)</f>
        <v/>
      </c>
      <c r="L364" t="str">
        <f>IF(E364="","",IFERROR(INDEX(Productos!E:E,MATCH(E364,Productos!A:A,0)),""))</f>
        <v/>
      </c>
      <c r="M364" t="str">
        <f>IF(G364="","",G364*L364)</f>
        <v/>
      </c>
      <c r="N364" t="str">
        <f>IF(K364="","",K364-M364)</f>
        <v/>
      </c>
      <c r="O364" t="str">
        <v>EFECTIVO</v>
      </c>
      <c r="P364" t="str">
        <v>CAJA</v>
      </c>
      <c r="Q364" t="str">
        <v>PAGADO</v>
      </c>
      <c r="S364" t="str">
        <f>IF(E364="","",IFERROR(INDEX(Productos!I:I,MATCH(E364,Productos!A:A,0)),""))</f>
        <v/>
      </c>
    </row>
    <row r="365">
      <c r="B365" t="str">
        <f>IF(A365="","", "V"&amp;TEXT(A365,"yymmdd")&amp;"-"&amp;TEXT(ROW()-1,"0000"))</f>
        <v/>
      </c>
      <c r="C365" t="str">
        <f>IF(D365="","",IFERROR(INDEX(Clientes!A:A,MATCH(D365,Clientes!B:B,0)),""))</f>
        <v/>
      </c>
      <c r="F365" t="str">
        <f>IF(E365="","",IFERROR(INDEX(Productos!F:F,MATCH(E365,Productos!A:A,0)),""))</f>
        <v/>
      </c>
      <c r="I365" t="str">
        <f>IF(E365="","",IFERROR(INDEX(Productos!G:G,MATCH(E365,Productos!A:A,0)),""))</f>
        <v/>
      </c>
      <c r="J365" t="str">
        <f>IF(H365="",I365,H365)</f>
        <v/>
      </c>
      <c r="K365" t="str">
        <f>IF(G365="","",G365*J365)</f>
        <v/>
      </c>
      <c r="L365" t="str">
        <f>IF(E365="","",IFERROR(INDEX(Productos!E:E,MATCH(E365,Productos!A:A,0)),""))</f>
        <v/>
      </c>
      <c r="M365" t="str">
        <f>IF(G365="","",G365*L365)</f>
        <v/>
      </c>
      <c r="N365" t="str">
        <f>IF(K365="","",K365-M365)</f>
        <v/>
      </c>
      <c r="O365" t="str">
        <v>EFECTIVO</v>
      </c>
      <c r="P365" t="str">
        <v>CAJA</v>
      </c>
      <c r="Q365" t="str">
        <v>PAGADO</v>
      </c>
      <c r="S365" t="str">
        <f>IF(E365="","",IFERROR(INDEX(Productos!I:I,MATCH(E365,Productos!A:A,0)),""))</f>
        <v/>
      </c>
    </row>
    <row r="366">
      <c r="B366" t="str">
        <f>IF(A366="","", "V"&amp;TEXT(A366,"yymmdd")&amp;"-"&amp;TEXT(ROW()-1,"0000"))</f>
        <v/>
      </c>
      <c r="C366" t="str">
        <f>IF(D366="","",IFERROR(INDEX(Clientes!A:A,MATCH(D366,Clientes!B:B,0)),""))</f>
        <v/>
      </c>
      <c r="F366" t="str">
        <f>IF(E366="","",IFERROR(INDEX(Productos!F:F,MATCH(E366,Productos!A:A,0)),""))</f>
        <v/>
      </c>
      <c r="I366" t="str">
        <f>IF(E366="","",IFERROR(INDEX(Productos!G:G,MATCH(E366,Productos!A:A,0)),""))</f>
        <v/>
      </c>
      <c r="J366" t="str">
        <f>IF(H366="",I366,H366)</f>
        <v/>
      </c>
      <c r="K366" t="str">
        <f>IF(G366="","",G366*J366)</f>
        <v/>
      </c>
      <c r="L366" t="str">
        <f>IF(E366="","",IFERROR(INDEX(Productos!E:E,MATCH(E366,Productos!A:A,0)),""))</f>
        <v/>
      </c>
      <c r="M366" t="str">
        <f>IF(G366="","",G366*L366)</f>
        <v/>
      </c>
      <c r="N366" t="str">
        <f>IF(K366="","",K366-M366)</f>
        <v/>
      </c>
      <c r="O366" t="str">
        <v>EFECTIVO</v>
      </c>
      <c r="P366" t="str">
        <v>CAJA</v>
      </c>
      <c r="Q366" t="str">
        <v>PAGADO</v>
      </c>
      <c r="S366" t="str">
        <f>IF(E366="","",IFERROR(INDEX(Productos!I:I,MATCH(E366,Productos!A:A,0)),""))</f>
        <v/>
      </c>
    </row>
    <row r="367">
      <c r="B367" t="str">
        <f>IF(A367="","", "V"&amp;TEXT(A367,"yymmdd")&amp;"-"&amp;TEXT(ROW()-1,"0000"))</f>
        <v/>
      </c>
      <c r="C367" t="str">
        <f>IF(D367="","",IFERROR(INDEX(Clientes!A:A,MATCH(D367,Clientes!B:B,0)),""))</f>
        <v/>
      </c>
      <c r="F367" t="str">
        <f>IF(E367="","",IFERROR(INDEX(Productos!F:F,MATCH(E367,Productos!A:A,0)),""))</f>
        <v/>
      </c>
      <c r="I367" t="str">
        <f>IF(E367="","",IFERROR(INDEX(Productos!G:G,MATCH(E367,Productos!A:A,0)),""))</f>
        <v/>
      </c>
      <c r="J367" t="str">
        <f>IF(H367="",I367,H367)</f>
        <v/>
      </c>
      <c r="K367" t="str">
        <f>IF(G367="","",G367*J367)</f>
        <v/>
      </c>
      <c r="L367" t="str">
        <f>IF(E367="","",IFERROR(INDEX(Productos!E:E,MATCH(E367,Productos!A:A,0)),""))</f>
        <v/>
      </c>
      <c r="M367" t="str">
        <f>IF(G367="","",G367*L367)</f>
        <v/>
      </c>
      <c r="N367" t="str">
        <f>IF(K367="","",K367-M367)</f>
        <v/>
      </c>
      <c r="O367" t="str">
        <v>EFECTIVO</v>
      </c>
      <c r="P367" t="str">
        <v>CAJA</v>
      </c>
      <c r="Q367" t="str">
        <v>PAGADO</v>
      </c>
      <c r="S367" t="str">
        <f>IF(E367="","",IFERROR(INDEX(Productos!I:I,MATCH(E367,Productos!A:A,0)),""))</f>
        <v/>
      </c>
    </row>
    <row r="368">
      <c r="B368" t="str">
        <f>IF(A368="","", "V"&amp;TEXT(A368,"yymmdd")&amp;"-"&amp;TEXT(ROW()-1,"0000"))</f>
        <v/>
      </c>
      <c r="C368" t="str">
        <f>IF(D368="","",IFERROR(INDEX(Clientes!A:A,MATCH(D368,Clientes!B:B,0)),""))</f>
        <v/>
      </c>
      <c r="F368" t="str">
        <f>IF(E368="","",IFERROR(INDEX(Productos!F:F,MATCH(E368,Productos!A:A,0)),""))</f>
        <v/>
      </c>
      <c r="I368" t="str">
        <f>IF(E368="","",IFERROR(INDEX(Productos!G:G,MATCH(E368,Productos!A:A,0)),""))</f>
        <v/>
      </c>
      <c r="J368" t="str">
        <f>IF(H368="",I368,H368)</f>
        <v/>
      </c>
      <c r="K368" t="str">
        <f>IF(G368="","",G368*J368)</f>
        <v/>
      </c>
      <c r="L368" t="str">
        <f>IF(E368="","",IFERROR(INDEX(Productos!E:E,MATCH(E368,Productos!A:A,0)),""))</f>
        <v/>
      </c>
      <c r="M368" t="str">
        <f>IF(G368="","",G368*L368)</f>
        <v/>
      </c>
      <c r="N368" t="str">
        <f>IF(K368="","",K368-M368)</f>
        <v/>
      </c>
      <c r="O368" t="str">
        <v>EFECTIVO</v>
      </c>
      <c r="P368" t="str">
        <v>CAJA</v>
      </c>
      <c r="Q368" t="str">
        <v>PAGADO</v>
      </c>
      <c r="S368" t="str">
        <f>IF(E368="","",IFERROR(INDEX(Productos!I:I,MATCH(E368,Productos!A:A,0)),""))</f>
        <v/>
      </c>
    </row>
    <row r="369">
      <c r="B369" t="str">
        <f>IF(A369="","", "V"&amp;TEXT(A369,"yymmdd")&amp;"-"&amp;TEXT(ROW()-1,"0000"))</f>
        <v/>
      </c>
      <c r="C369" t="str">
        <f>IF(D369="","",IFERROR(INDEX(Clientes!A:A,MATCH(D369,Clientes!B:B,0)),""))</f>
        <v/>
      </c>
      <c r="F369" t="str">
        <f>IF(E369="","",IFERROR(INDEX(Productos!F:F,MATCH(E369,Productos!A:A,0)),""))</f>
        <v/>
      </c>
      <c r="I369" t="str">
        <f>IF(E369="","",IFERROR(INDEX(Productos!G:G,MATCH(E369,Productos!A:A,0)),""))</f>
        <v/>
      </c>
      <c r="J369" t="str">
        <f>IF(H369="",I369,H369)</f>
        <v/>
      </c>
      <c r="K369" t="str">
        <f>IF(G369="","",G369*J369)</f>
        <v/>
      </c>
      <c r="L369" t="str">
        <f>IF(E369="","",IFERROR(INDEX(Productos!E:E,MATCH(E369,Productos!A:A,0)),""))</f>
        <v/>
      </c>
      <c r="M369" t="str">
        <f>IF(G369="","",G369*L369)</f>
        <v/>
      </c>
      <c r="N369" t="str">
        <f>IF(K369="","",K369-M369)</f>
        <v/>
      </c>
      <c r="O369" t="str">
        <v>EFECTIVO</v>
      </c>
      <c r="P369" t="str">
        <v>CAJA</v>
      </c>
      <c r="Q369" t="str">
        <v>PAGADO</v>
      </c>
      <c r="S369" t="str">
        <f>IF(E369="","",IFERROR(INDEX(Productos!I:I,MATCH(E369,Productos!A:A,0)),""))</f>
        <v/>
      </c>
    </row>
    <row r="370">
      <c r="B370" t="str">
        <f>IF(A370="","", "V"&amp;TEXT(A370,"yymmdd")&amp;"-"&amp;TEXT(ROW()-1,"0000"))</f>
        <v/>
      </c>
      <c r="C370" t="str">
        <f>IF(D370="","",IFERROR(INDEX(Clientes!A:A,MATCH(D370,Clientes!B:B,0)),""))</f>
        <v/>
      </c>
      <c r="F370" t="str">
        <f>IF(E370="","",IFERROR(INDEX(Productos!F:F,MATCH(E370,Productos!A:A,0)),""))</f>
        <v/>
      </c>
      <c r="I370" t="str">
        <f>IF(E370="","",IFERROR(INDEX(Productos!G:G,MATCH(E370,Productos!A:A,0)),""))</f>
        <v/>
      </c>
      <c r="J370" t="str">
        <f>IF(H370="",I370,H370)</f>
        <v/>
      </c>
      <c r="K370" t="str">
        <f>IF(G370="","",G370*J370)</f>
        <v/>
      </c>
      <c r="L370" t="str">
        <f>IF(E370="","",IFERROR(INDEX(Productos!E:E,MATCH(E370,Productos!A:A,0)),""))</f>
        <v/>
      </c>
      <c r="M370" t="str">
        <f>IF(G370="","",G370*L370)</f>
        <v/>
      </c>
      <c r="N370" t="str">
        <f>IF(K370="","",K370-M370)</f>
        <v/>
      </c>
      <c r="O370" t="str">
        <v>EFECTIVO</v>
      </c>
      <c r="P370" t="str">
        <v>CAJA</v>
      </c>
      <c r="Q370" t="str">
        <v>PAGADO</v>
      </c>
      <c r="S370" t="str">
        <f>IF(E370="","",IFERROR(INDEX(Productos!I:I,MATCH(E370,Productos!A:A,0)),""))</f>
        <v/>
      </c>
    </row>
    <row r="371">
      <c r="B371" t="str">
        <f>IF(A371="","", "V"&amp;TEXT(A371,"yymmdd")&amp;"-"&amp;TEXT(ROW()-1,"0000"))</f>
        <v/>
      </c>
      <c r="C371" t="str">
        <f>IF(D371="","",IFERROR(INDEX(Clientes!A:A,MATCH(D371,Clientes!B:B,0)),""))</f>
        <v/>
      </c>
      <c r="F371" t="str">
        <f>IF(E371="","",IFERROR(INDEX(Productos!F:F,MATCH(E371,Productos!A:A,0)),""))</f>
        <v/>
      </c>
      <c r="I371" t="str">
        <f>IF(E371="","",IFERROR(INDEX(Productos!G:G,MATCH(E371,Productos!A:A,0)),""))</f>
        <v/>
      </c>
      <c r="J371" t="str">
        <f>IF(H371="",I371,H371)</f>
        <v/>
      </c>
      <c r="K371" t="str">
        <f>IF(G371="","",G371*J371)</f>
        <v/>
      </c>
      <c r="L371" t="str">
        <f>IF(E371="","",IFERROR(INDEX(Productos!E:E,MATCH(E371,Productos!A:A,0)),""))</f>
        <v/>
      </c>
      <c r="M371" t="str">
        <f>IF(G371="","",G371*L371)</f>
        <v/>
      </c>
      <c r="N371" t="str">
        <f>IF(K371="","",K371-M371)</f>
        <v/>
      </c>
      <c r="O371" t="str">
        <v>EFECTIVO</v>
      </c>
      <c r="P371" t="str">
        <v>CAJA</v>
      </c>
      <c r="Q371" t="str">
        <v>PAGADO</v>
      </c>
      <c r="S371" t="str">
        <f>IF(E371="","",IFERROR(INDEX(Productos!I:I,MATCH(E371,Productos!A:A,0)),""))</f>
        <v/>
      </c>
    </row>
    <row r="372">
      <c r="B372" t="str">
        <f>IF(A372="","", "V"&amp;TEXT(A372,"yymmdd")&amp;"-"&amp;TEXT(ROW()-1,"0000"))</f>
        <v/>
      </c>
      <c r="C372" t="str">
        <f>IF(D372="","",IFERROR(INDEX(Clientes!A:A,MATCH(D372,Clientes!B:B,0)),""))</f>
        <v/>
      </c>
      <c r="F372" t="str">
        <f>IF(E372="","",IFERROR(INDEX(Productos!F:F,MATCH(E372,Productos!A:A,0)),""))</f>
        <v/>
      </c>
      <c r="I372" t="str">
        <f>IF(E372="","",IFERROR(INDEX(Productos!G:G,MATCH(E372,Productos!A:A,0)),""))</f>
        <v/>
      </c>
      <c r="J372" t="str">
        <f>IF(H372="",I372,H372)</f>
        <v/>
      </c>
      <c r="K372" t="str">
        <f>IF(G372="","",G372*J372)</f>
        <v/>
      </c>
      <c r="L372" t="str">
        <f>IF(E372="","",IFERROR(INDEX(Productos!E:E,MATCH(E372,Productos!A:A,0)),""))</f>
        <v/>
      </c>
      <c r="M372" t="str">
        <f>IF(G372="","",G372*L372)</f>
        <v/>
      </c>
      <c r="N372" t="str">
        <f>IF(K372="","",K372-M372)</f>
        <v/>
      </c>
      <c r="O372" t="str">
        <v>EFECTIVO</v>
      </c>
      <c r="P372" t="str">
        <v>CAJA</v>
      </c>
      <c r="Q372" t="str">
        <v>PAGADO</v>
      </c>
      <c r="S372" t="str">
        <f>IF(E372="","",IFERROR(INDEX(Productos!I:I,MATCH(E372,Productos!A:A,0)),""))</f>
        <v/>
      </c>
    </row>
    <row r="373">
      <c r="B373" t="str">
        <f>IF(A373="","", "V"&amp;TEXT(A373,"yymmdd")&amp;"-"&amp;TEXT(ROW()-1,"0000"))</f>
        <v/>
      </c>
      <c r="C373" t="str">
        <f>IF(D373="","",IFERROR(INDEX(Clientes!A:A,MATCH(D373,Clientes!B:B,0)),""))</f>
        <v/>
      </c>
      <c r="F373" t="str">
        <f>IF(E373="","",IFERROR(INDEX(Productos!F:F,MATCH(E373,Productos!A:A,0)),""))</f>
        <v/>
      </c>
      <c r="I373" t="str">
        <f>IF(E373="","",IFERROR(INDEX(Productos!G:G,MATCH(E373,Productos!A:A,0)),""))</f>
        <v/>
      </c>
      <c r="J373" t="str">
        <f>IF(H373="",I373,H373)</f>
        <v/>
      </c>
      <c r="K373" t="str">
        <f>IF(G373="","",G373*J373)</f>
        <v/>
      </c>
      <c r="L373" t="str">
        <f>IF(E373="","",IFERROR(INDEX(Productos!E:E,MATCH(E373,Productos!A:A,0)),""))</f>
        <v/>
      </c>
      <c r="M373" t="str">
        <f>IF(G373="","",G373*L373)</f>
        <v/>
      </c>
      <c r="N373" t="str">
        <f>IF(K373="","",K373-M373)</f>
        <v/>
      </c>
      <c r="O373" t="str">
        <v>EFECTIVO</v>
      </c>
      <c r="P373" t="str">
        <v>CAJA</v>
      </c>
      <c r="Q373" t="str">
        <v>PAGADO</v>
      </c>
      <c r="S373" t="str">
        <f>IF(E373="","",IFERROR(INDEX(Productos!I:I,MATCH(E373,Productos!A:A,0)),""))</f>
        <v/>
      </c>
    </row>
    <row r="374">
      <c r="B374" t="str">
        <f>IF(A374="","", "V"&amp;TEXT(A374,"yymmdd")&amp;"-"&amp;TEXT(ROW()-1,"0000"))</f>
        <v/>
      </c>
      <c r="C374" t="str">
        <f>IF(D374="","",IFERROR(INDEX(Clientes!A:A,MATCH(D374,Clientes!B:B,0)),""))</f>
        <v/>
      </c>
      <c r="F374" t="str">
        <f>IF(E374="","",IFERROR(INDEX(Productos!F:F,MATCH(E374,Productos!A:A,0)),""))</f>
        <v/>
      </c>
      <c r="I374" t="str">
        <f>IF(E374="","",IFERROR(INDEX(Productos!G:G,MATCH(E374,Productos!A:A,0)),""))</f>
        <v/>
      </c>
      <c r="J374" t="str">
        <f>IF(H374="",I374,H374)</f>
        <v/>
      </c>
      <c r="K374" t="str">
        <f>IF(G374="","",G374*J374)</f>
        <v/>
      </c>
      <c r="L374" t="str">
        <f>IF(E374="","",IFERROR(INDEX(Productos!E:E,MATCH(E374,Productos!A:A,0)),""))</f>
        <v/>
      </c>
      <c r="M374" t="str">
        <f>IF(G374="","",G374*L374)</f>
        <v/>
      </c>
      <c r="N374" t="str">
        <f>IF(K374="","",K374-M374)</f>
        <v/>
      </c>
      <c r="O374" t="str">
        <v>EFECTIVO</v>
      </c>
      <c r="P374" t="str">
        <v>CAJA</v>
      </c>
      <c r="Q374" t="str">
        <v>PAGADO</v>
      </c>
      <c r="S374" t="str">
        <f>IF(E374="","",IFERROR(INDEX(Productos!I:I,MATCH(E374,Productos!A:A,0)),""))</f>
        <v/>
      </c>
    </row>
    <row r="375">
      <c r="B375" t="str">
        <f>IF(A375="","", "V"&amp;TEXT(A375,"yymmdd")&amp;"-"&amp;TEXT(ROW()-1,"0000"))</f>
        <v/>
      </c>
      <c r="C375" t="str">
        <f>IF(D375="","",IFERROR(INDEX(Clientes!A:A,MATCH(D375,Clientes!B:B,0)),""))</f>
        <v/>
      </c>
      <c r="F375" t="str">
        <f>IF(E375="","",IFERROR(INDEX(Productos!F:F,MATCH(E375,Productos!A:A,0)),""))</f>
        <v/>
      </c>
      <c r="I375" t="str">
        <f>IF(E375="","",IFERROR(INDEX(Productos!G:G,MATCH(E375,Productos!A:A,0)),""))</f>
        <v/>
      </c>
      <c r="J375" t="str">
        <f>IF(H375="",I375,H375)</f>
        <v/>
      </c>
      <c r="K375" t="str">
        <f>IF(G375="","",G375*J375)</f>
        <v/>
      </c>
      <c r="L375" t="str">
        <f>IF(E375="","",IFERROR(INDEX(Productos!E:E,MATCH(E375,Productos!A:A,0)),""))</f>
        <v/>
      </c>
      <c r="M375" t="str">
        <f>IF(G375="","",G375*L375)</f>
        <v/>
      </c>
      <c r="N375" t="str">
        <f>IF(K375="","",K375-M375)</f>
        <v/>
      </c>
      <c r="O375" t="str">
        <v>EFECTIVO</v>
      </c>
      <c r="P375" t="str">
        <v>CAJA</v>
      </c>
      <c r="Q375" t="str">
        <v>PAGADO</v>
      </c>
      <c r="S375" t="str">
        <f>IF(E375="","",IFERROR(INDEX(Productos!I:I,MATCH(E375,Productos!A:A,0)),""))</f>
        <v/>
      </c>
    </row>
    <row r="376">
      <c r="B376" t="str">
        <f>IF(A376="","", "V"&amp;TEXT(A376,"yymmdd")&amp;"-"&amp;TEXT(ROW()-1,"0000"))</f>
        <v/>
      </c>
      <c r="C376" t="str">
        <f>IF(D376="","",IFERROR(INDEX(Clientes!A:A,MATCH(D376,Clientes!B:B,0)),""))</f>
        <v/>
      </c>
      <c r="F376" t="str">
        <f>IF(E376="","",IFERROR(INDEX(Productos!F:F,MATCH(E376,Productos!A:A,0)),""))</f>
        <v/>
      </c>
      <c r="I376" t="str">
        <f>IF(E376="","",IFERROR(INDEX(Productos!G:G,MATCH(E376,Productos!A:A,0)),""))</f>
        <v/>
      </c>
      <c r="J376" t="str">
        <f>IF(H376="",I376,H376)</f>
        <v/>
      </c>
      <c r="K376" t="str">
        <f>IF(G376="","",G376*J376)</f>
        <v/>
      </c>
      <c r="L376" t="str">
        <f>IF(E376="","",IFERROR(INDEX(Productos!E:E,MATCH(E376,Productos!A:A,0)),""))</f>
        <v/>
      </c>
      <c r="M376" t="str">
        <f>IF(G376="","",G376*L376)</f>
        <v/>
      </c>
      <c r="N376" t="str">
        <f>IF(K376="","",K376-M376)</f>
        <v/>
      </c>
      <c r="O376" t="str">
        <v>EFECTIVO</v>
      </c>
      <c r="P376" t="str">
        <v>CAJA</v>
      </c>
      <c r="Q376" t="str">
        <v>PAGADO</v>
      </c>
      <c r="S376" t="str">
        <f>IF(E376="","",IFERROR(INDEX(Productos!I:I,MATCH(E376,Productos!A:A,0)),""))</f>
        <v/>
      </c>
    </row>
    <row r="377">
      <c r="B377" t="str">
        <f>IF(A377="","", "V"&amp;TEXT(A377,"yymmdd")&amp;"-"&amp;TEXT(ROW()-1,"0000"))</f>
        <v/>
      </c>
      <c r="C377" t="str">
        <f>IF(D377="","",IFERROR(INDEX(Clientes!A:A,MATCH(D377,Clientes!B:B,0)),""))</f>
        <v/>
      </c>
      <c r="F377" t="str">
        <f>IF(E377="","",IFERROR(INDEX(Productos!F:F,MATCH(E377,Productos!A:A,0)),""))</f>
        <v/>
      </c>
      <c r="I377" t="str">
        <f>IF(E377="","",IFERROR(INDEX(Productos!G:G,MATCH(E377,Productos!A:A,0)),""))</f>
        <v/>
      </c>
      <c r="J377" t="str">
        <f>IF(H377="",I377,H377)</f>
        <v/>
      </c>
      <c r="K377" t="str">
        <f>IF(G377="","",G377*J377)</f>
        <v/>
      </c>
      <c r="L377" t="str">
        <f>IF(E377="","",IFERROR(INDEX(Productos!E:E,MATCH(E377,Productos!A:A,0)),""))</f>
        <v/>
      </c>
      <c r="M377" t="str">
        <f>IF(G377="","",G377*L377)</f>
        <v/>
      </c>
      <c r="N377" t="str">
        <f>IF(K377="","",K377-M377)</f>
        <v/>
      </c>
      <c r="O377" t="str">
        <v>EFECTIVO</v>
      </c>
      <c r="P377" t="str">
        <v>CAJA</v>
      </c>
      <c r="Q377" t="str">
        <v>PAGADO</v>
      </c>
      <c r="S377" t="str">
        <f>IF(E377="","",IFERROR(INDEX(Productos!I:I,MATCH(E377,Productos!A:A,0)),""))</f>
        <v/>
      </c>
    </row>
    <row r="378">
      <c r="B378" t="str">
        <f>IF(A378="","", "V"&amp;TEXT(A378,"yymmdd")&amp;"-"&amp;TEXT(ROW()-1,"0000"))</f>
        <v/>
      </c>
      <c r="C378" t="str">
        <f>IF(D378="","",IFERROR(INDEX(Clientes!A:A,MATCH(D378,Clientes!B:B,0)),""))</f>
        <v/>
      </c>
      <c r="F378" t="str">
        <f>IF(E378="","",IFERROR(INDEX(Productos!F:F,MATCH(E378,Productos!A:A,0)),""))</f>
        <v/>
      </c>
      <c r="I378" t="str">
        <f>IF(E378="","",IFERROR(INDEX(Productos!G:G,MATCH(E378,Productos!A:A,0)),""))</f>
        <v/>
      </c>
      <c r="J378" t="str">
        <f>IF(H378="",I378,H378)</f>
        <v/>
      </c>
      <c r="K378" t="str">
        <f>IF(G378="","",G378*J378)</f>
        <v/>
      </c>
      <c r="L378" t="str">
        <f>IF(E378="","",IFERROR(INDEX(Productos!E:E,MATCH(E378,Productos!A:A,0)),""))</f>
        <v/>
      </c>
      <c r="M378" t="str">
        <f>IF(G378="","",G378*L378)</f>
        <v/>
      </c>
      <c r="N378" t="str">
        <f>IF(K378="","",K378-M378)</f>
        <v/>
      </c>
      <c r="O378" t="str">
        <v>EFECTIVO</v>
      </c>
      <c r="P378" t="str">
        <v>CAJA</v>
      </c>
      <c r="Q378" t="str">
        <v>PAGADO</v>
      </c>
      <c r="S378" t="str">
        <f>IF(E378="","",IFERROR(INDEX(Productos!I:I,MATCH(E378,Productos!A:A,0)),""))</f>
        <v/>
      </c>
    </row>
    <row r="379">
      <c r="B379" t="str">
        <f>IF(A379="","", "V"&amp;TEXT(A379,"yymmdd")&amp;"-"&amp;TEXT(ROW()-1,"0000"))</f>
        <v/>
      </c>
      <c r="C379" t="str">
        <f>IF(D379="","",IFERROR(INDEX(Clientes!A:A,MATCH(D379,Clientes!B:B,0)),""))</f>
        <v/>
      </c>
      <c r="F379" t="str">
        <f>IF(E379="","",IFERROR(INDEX(Productos!F:F,MATCH(E379,Productos!A:A,0)),""))</f>
        <v/>
      </c>
      <c r="I379" t="str">
        <f>IF(E379="","",IFERROR(INDEX(Productos!G:G,MATCH(E379,Productos!A:A,0)),""))</f>
        <v/>
      </c>
      <c r="J379" t="str">
        <f>IF(H379="",I379,H379)</f>
        <v/>
      </c>
      <c r="K379" t="str">
        <f>IF(G379="","",G379*J379)</f>
        <v/>
      </c>
      <c r="L379" t="str">
        <f>IF(E379="","",IFERROR(INDEX(Productos!E:E,MATCH(E379,Productos!A:A,0)),""))</f>
        <v/>
      </c>
      <c r="M379" t="str">
        <f>IF(G379="","",G379*L379)</f>
        <v/>
      </c>
      <c r="N379" t="str">
        <f>IF(K379="","",K379-M379)</f>
        <v/>
      </c>
      <c r="O379" t="str">
        <v>EFECTIVO</v>
      </c>
      <c r="P379" t="str">
        <v>CAJA</v>
      </c>
      <c r="Q379" t="str">
        <v>PAGADO</v>
      </c>
      <c r="S379" t="str">
        <f>IF(E379="","",IFERROR(INDEX(Productos!I:I,MATCH(E379,Productos!A:A,0)),""))</f>
        <v/>
      </c>
    </row>
    <row r="380">
      <c r="B380" t="str">
        <f>IF(A380="","", "V"&amp;TEXT(A380,"yymmdd")&amp;"-"&amp;TEXT(ROW()-1,"0000"))</f>
        <v/>
      </c>
      <c r="C380" t="str">
        <f>IF(D380="","",IFERROR(INDEX(Clientes!A:A,MATCH(D380,Clientes!B:B,0)),""))</f>
        <v/>
      </c>
      <c r="F380" t="str">
        <f>IF(E380="","",IFERROR(INDEX(Productos!F:F,MATCH(E380,Productos!A:A,0)),""))</f>
        <v/>
      </c>
      <c r="I380" t="str">
        <f>IF(E380="","",IFERROR(INDEX(Productos!G:G,MATCH(E380,Productos!A:A,0)),""))</f>
        <v/>
      </c>
      <c r="J380" t="str">
        <f>IF(H380="",I380,H380)</f>
        <v/>
      </c>
      <c r="K380" t="str">
        <f>IF(G380="","",G380*J380)</f>
        <v/>
      </c>
      <c r="L380" t="str">
        <f>IF(E380="","",IFERROR(INDEX(Productos!E:E,MATCH(E380,Productos!A:A,0)),""))</f>
        <v/>
      </c>
      <c r="M380" t="str">
        <f>IF(G380="","",G380*L380)</f>
        <v/>
      </c>
      <c r="N380" t="str">
        <f>IF(K380="","",K380-M380)</f>
        <v/>
      </c>
      <c r="O380" t="str">
        <v>EFECTIVO</v>
      </c>
      <c r="P380" t="str">
        <v>CAJA</v>
      </c>
      <c r="Q380" t="str">
        <v>PAGADO</v>
      </c>
      <c r="S380" t="str">
        <f>IF(E380="","",IFERROR(INDEX(Productos!I:I,MATCH(E380,Productos!A:A,0)),""))</f>
        <v/>
      </c>
    </row>
    <row r="381">
      <c r="B381" t="str">
        <f>IF(A381="","", "V"&amp;TEXT(A381,"yymmdd")&amp;"-"&amp;TEXT(ROW()-1,"0000"))</f>
        <v/>
      </c>
      <c r="C381" t="str">
        <f>IF(D381="","",IFERROR(INDEX(Clientes!A:A,MATCH(D381,Clientes!B:B,0)),""))</f>
        <v/>
      </c>
      <c r="F381" t="str">
        <f>IF(E381="","",IFERROR(INDEX(Productos!F:F,MATCH(E381,Productos!A:A,0)),""))</f>
        <v/>
      </c>
      <c r="I381" t="str">
        <f>IF(E381="","",IFERROR(INDEX(Productos!G:G,MATCH(E381,Productos!A:A,0)),""))</f>
        <v/>
      </c>
      <c r="J381" t="str">
        <f>IF(H381="",I381,H381)</f>
        <v/>
      </c>
      <c r="K381" t="str">
        <f>IF(G381="","",G381*J381)</f>
        <v/>
      </c>
      <c r="L381" t="str">
        <f>IF(E381="","",IFERROR(INDEX(Productos!E:E,MATCH(E381,Productos!A:A,0)),""))</f>
        <v/>
      </c>
      <c r="M381" t="str">
        <f>IF(G381="","",G381*L381)</f>
        <v/>
      </c>
      <c r="N381" t="str">
        <f>IF(K381="","",K381-M381)</f>
        <v/>
      </c>
      <c r="O381" t="str">
        <v>EFECTIVO</v>
      </c>
      <c r="P381" t="str">
        <v>CAJA</v>
      </c>
      <c r="Q381" t="str">
        <v>PAGADO</v>
      </c>
      <c r="S381" t="str">
        <f>IF(E381="","",IFERROR(INDEX(Productos!I:I,MATCH(E381,Productos!A:A,0)),""))</f>
        <v/>
      </c>
    </row>
    <row r="382">
      <c r="B382" t="str">
        <f>IF(A382="","", "V"&amp;TEXT(A382,"yymmdd")&amp;"-"&amp;TEXT(ROW()-1,"0000"))</f>
        <v/>
      </c>
      <c r="C382" t="str">
        <f>IF(D382="","",IFERROR(INDEX(Clientes!A:A,MATCH(D382,Clientes!B:B,0)),""))</f>
        <v/>
      </c>
      <c r="F382" t="str">
        <f>IF(E382="","",IFERROR(INDEX(Productos!F:F,MATCH(E382,Productos!A:A,0)),""))</f>
        <v/>
      </c>
      <c r="I382" t="str">
        <f>IF(E382="","",IFERROR(INDEX(Productos!G:G,MATCH(E382,Productos!A:A,0)),""))</f>
        <v/>
      </c>
      <c r="J382" t="str">
        <f>IF(H382="",I382,H382)</f>
        <v/>
      </c>
      <c r="K382" t="str">
        <f>IF(G382="","",G382*J382)</f>
        <v/>
      </c>
      <c r="L382" t="str">
        <f>IF(E382="","",IFERROR(INDEX(Productos!E:E,MATCH(E382,Productos!A:A,0)),""))</f>
        <v/>
      </c>
      <c r="M382" t="str">
        <f>IF(G382="","",G382*L382)</f>
        <v/>
      </c>
      <c r="N382" t="str">
        <f>IF(K382="","",K382-M382)</f>
        <v/>
      </c>
      <c r="O382" t="str">
        <v>EFECTIVO</v>
      </c>
      <c r="P382" t="str">
        <v>CAJA</v>
      </c>
      <c r="Q382" t="str">
        <v>PAGADO</v>
      </c>
      <c r="S382" t="str">
        <f>IF(E382="","",IFERROR(INDEX(Productos!I:I,MATCH(E382,Productos!A:A,0)),""))</f>
        <v/>
      </c>
    </row>
    <row r="383">
      <c r="B383" t="str">
        <f>IF(A383="","", "V"&amp;TEXT(A383,"yymmdd")&amp;"-"&amp;TEXT(ROW()-1,"0000"))</f>
        <v/>
      </c>
      <c r="C383" t="str">
        <f>IF(D383="","",IFERROR(INDEX(Clientes!A:A,MATCH(D383,Clientes!B:B,0)),""))</f>
        <v/>
      </c>
      <c r="F383" t="str">
        <f>IF(E383="","",IFERROR(INDEX(Productos!F:F,MATCH(E383,Productos!A:A,0)),""))</f>
        <v/>
      </c>
      <c r="I383" t="str">
        <f>IF(E383="","",IFERROR(INDEX(Productos!G:G,MATCH(E383,Productos!A:A,0)),""))</f>
        <v/>
      </c>
      <c r="J383" t="str">
        <f>IF(H383="",I383,H383)</f>
        <v/>
      </c>
      <c r="K383" t="str">
        <f>IF(G383="","",G383*J383)</f>
        <v/>
      </c>
      <c r="L383" t="str">
        <f>IF(E383="","",IFERROR(INDEX(Productos!E:E,MATCH(E383,Productos!A:A,0)),""))</f>
        <v/>
      </c>
      <c r="M383" t="str">
        <f>IF(G383="","",G383*L383)</f>
        <v/>
      </c>
      <c r="N383" t="str">
        <f>IF(K383="","",K383-M383)</f>
        <v/>
      </c>
      <c r="O383" t="str">
        <v>EFECTIVO</v>
      </c>
      <c r="P383" t="str">
        <v>CAJA</v>
      </c>
      <c r="Q383" t="str">
        <v>PAGADO</v>
      </c>
      <c r="S383" t="str">
        <f>IF(E383="","",IFERROR(INDEX(Productos!I:I,MATCH(E383,Productos!A:A,0)),""))</f>
        <v/>
      </c>
    </row>
    <row r="384">
      <c r="B384" t="str">
        <f>IF(A384="","", "V"&amp;TEXT(A384,"yymmdd")&amp;"-"&amp;TEXT(ROW()-1,"0000"))</f>
        <v/>
      </c>
      <c r="C384" t="str">
        <f>IF(D384="","",IFERROR(INDEX(Clientes!A:A,MATCH(D384,Clientes!B:B,0)),""))</f>
        <v/>
      </c>
      <c r="F384" t="str">
        <f>IF(E384="","",IFERROR(INDEX(Productos!F:F,MATCH(E384,Productos!A:A,0)),""))</f>
        <v/>
      </c>
      <c r="I384" t="str">
        <f>IF(E384="","",IFERROR(INDEX(Productos!G:G,MATCH(E384,Productos!A:A,0)),""))</f>
        <v/>
      </c>
      <c r="J384" t="str">
        <f>IF(H384="",I384,H384)</f>
        <v/>
      </c>
      <c r="K384" t="str">
        <f>IF(G384="","",G384*J384)</f>
        <v/>
      </c>
      <c r="L384" t="str">
        <f>IF(E384="","",IFERROR(INDEX(Productos!E:E,MATCH(E384,Productos!A:A,0)),""))</f>
        <v/>
      </c>
      <c r="M384" t="str">
        <f>IF(G384="","",G384*L384)</f>
        <v/>
      </c>
      <c r="N384" t="str">
        <f>IF(K384="","",K384-M384)</f>
        <v/>
      </c>
      <c r="O384" t="str">
        <v>EFECTIVO</v>
      </c>
      <c r="P384" t="str">
        <v>CAJA</v>
      </c>
      <c r="Q384" t="str">
        <v>PAGADO</v>
      </c>
      <c r="S384" t="str">
        <f>IF(E384="","",IFERROR(INDEX(Productos!I:I,MATCH(E384,Productos!A:A,0)),""))</f>
        <v/>
      </c>
    </row>
    <row r="385">
      <c r="B385" t="str">
        <f>IF(A385="","", "V"&amp;TEXT(A385,"yymmdd")&amp;"-"&amp;TEXT(ROW()-1,"0000"))</f>
        <v/>
      </c>
      <c r="C385" t="str">
        <f>IF(D385="","",IFERROR(INDEX(Clientes!A:A,MATCH(D385,Clientes!B:B,0)),""))</f>
        <v/>
      </c>
      <c r="F385" t="str">
        <f>IF(E385="","",IFERROR(INDEX(Productos!F:F,MATCH(E385,Productos!A:A,0)),""))</f>
        <v/>
      </c>
      <c r="I385" t="str">
        <f>IF(E385="","",IFERROR(INDEX(Productos!G:G,MATCH(E385,Productos!A:A,0)),""))</f>
        <v/>
      </c>
      <c r="J385" t="str">
        <f>IF(H385="",I385,H385)</f>
        <v/>
      </c>
      <c r="K385" t="str">
        <f>IF(G385="","",G385*J385)</f>
        <v/>
      </c>
      <c r="L385" t="str">
        <f>IF(E385="","",IFERROR(INDEX(Productos!E:E,MATCH(E385,Productos!A:A,0)),""))</f>
        <v/>
      </c>
      <c r="M385" t="str">
        <f>IF(G385="","",G385*L385)</f>
        <v/>
      </c>
      <c r="N385" t="str">
        <f>IF(K385="","",K385-M385)</f>
        <v/>
      </c>
      <c r="O385" t="str">
        <v>EFECTIVO</v>
      </c>
      <c r="P385" t="str">
        <v>CAJA</v>
      </c>
      <c r="Q385" t="str">
        <v>PAGADO</v>
      </c>
      <c r="S385" t="str">
        <f>IF(E385="","",IFERROR(INDEX(Productos!I:I,MATCH(E385,Productos!A:A,0)),""))</f>
        <v/>
      </c>
    </row>
    <row r="386">
      <c r="B386" t="str">
        <f>IF(A386="","", "V"&amp;TEXT(A386,"yymmdd")&amp;"-"&amp;TEXT(ROW()-1,"0000"))</f>
        <v/>
      </c>
      <c r="C386" t="str">
        <f>IF(D386="","",IFERROR(INDEX(Clientes!A:A,MATCH(D386,Clientes!B:B,0)),""))</f>
        <v/>
      </c>
      <c r="F386" t="str">
        <f>IF(E386="","",IFERROR(INDEX(Productos!F:F,MATCH(E386,Productos!A:A,0)),""))</f>
        <v/>
      </c>
      <c r="I386" t="str">
        <f>IF(E386="","",IFERROR(INDEX(Productos!G:G,MATCH(E386,Productos!A:A,0)),""))</f>
        <v/>
      </c>
      <c r="J386" t="str">
        <f>IF(H386="",I386,H386)</f>
        <v/>
      </c>
      <c r="K386" t="str">
        <f>IF(G386="","",G386*J386)</f>
        <v/>
      </c>
      <c r="L386" t="str">
        <f>IF(E386="","",IFERROR(INDEX(Productos!E:E,MATCH(E386,Productos!A:A,0)),""))</f>
        <v/>
      </c>
      <c r="M386" t="str">
        <f>IF(G386="","",G386*L386)</f>
        <v/>
      </c>
      <c r="N386" t="str">
        <f>IF(K386="","",K386-M386)</f>
        <v/>
      </c>
      <c r="O386" t="str">
        <v>EFECTIVO</v>
      </c>
      <c r="P386" t="str">
        <v>CAJA</v>
      </c>
      <c r="Q386" t="str">
        <v>PAGADO</v>
      </c>
      <c r="S386" t="str">
        <f>IF(E386="","",IFERROR(INDEX(Productos!I:I,MATCH(E386,Productos!A:A,0)),""))</f>
        <v/>
      </c>
    </row>
    <row r="387">
      <c r="B387" t="str">
        <f>IF(A387="","", "V"&amp;TEXT(A387,"yymmdd")&amp;"-"&amp;TEXT(ROW()-1,"0000"))</f>
        <v/>
      </c>
      <c r="C387" t="str">
        <f>IF(D387="","",IFERROR(INDEX(Clientes!A:A,MATCH(D387,Clientes!B:B,0)),""))</f>
        <v/>
      </c>
      <c r="F387" t="str">
        <f>IF(E387="","",IFERROR(INDEX(Productos!F:F,MATCH(E387,Productos!A:A,0)),""))</f>
        <v/>
      </c>
      <c r="I387" t="str">
        <f>IF(E387="","",IFERROR(INDEX(Productos!G:G,MATCH(E387,Productos!A:A,0)),""))</f>
        <v/>
      </c>
      <c r="J387" t="str">
        <f>IF(H387="",I387,H387)</f>
        <v/>
      </c>
      <c r="K387" t="str">
        <f>IF(G387="","",G387*J387)</f>
        <v/>
      </c>
      <c r="L387" t="str">
        <f>IF(E387="","",IFERROR(INDEX(Productos!E:E,MATCH(E387,Productos!A:A,0)),""))</f>
        <v/>
      </c>
      <c r="M387" t="str">
        <f>IF(G387="","",G387*L387)</f>
        <v/>
      </c>
      <c r="N387" t="str">
        <f>IF(K387="","",K387-M387)</f>
        <v/>
      </c>
      <c r="O387" t="str">
        <v>EFECTIVO</v>
      </c>
      <c r="P387" t="str">
        <v>CAJA</v>
      </c>
      <c r="Q387" t="str">
        <v>PAGADO</v>
      </c>
      <c r="S387" t="str">
        <f>IF(E387="","",IFERROR(INDEX(Productos!I:I,MATCH(E387,Productos!A:A,0)),""))</f>
        <v/>
      </c>
    </row>
    <row r="388">
      <c r="B388" t="str">
        <f>IF(A388="","", "V"&amp;TEXT(A388,"yymmdd")&amp;"-"&amp;TEXT(ROW()-1,"0000"))</f>
        <v/>
      </c>
      <c r="C388" t="str">
        <f>IF(D388="","",IFERROR(INDEX(Clientes!A:A,MATCH(D388,Clientes!B:B,0)),""))</f>
        <v/>
      </c>
      <c r="F388" t="str">
        <f>IF(E388="","",IFERROR(INDEX(Productos!F:F,MATCH(E388,Productos!A:A,0)),""))</f>
        <v/>
      </c>
      <c r="I388" t="str">
        <f>IF(E388="","",IFERROR(INDEX(Productos!G:G,MATCH(E388,Productos!A:A,0)),""))</f>
        <v/>
      </c>
      <c r="J388" t="str">
        <f>IF(H388="",I388,H388)</f>
        <v/>
      </c>
      <c r="K388" t="str">
        <f>IF(G388="","",G388*J388)</f>
        <v/>
      </c>
      <c r="L388" t="str">
        <f>IF(E388="","",IFERROR(INDEX(Productos!E:E,MATCH(E388,Productos!A:A,0)),""))</f>
        <v/>
      </c>
      <c r="M388" t="str">
        <f>IF(G388="","",G388*L388)</f>
        <v/>
      </c>
      <c r="N388" t="str">
        <f>IF(K388="","",K388-M388)</f>
        <v/>
      </c>
      <c r="O388" t="str">
        <v>EFECTIVO</v>
      </c>
      <c r="P388" t="str">
        <v>CAJA</v>
      </c>
      <c r="Q388" t="str">
        <v>PAGADO</v>
      </c>
      <c r="S388" t="str">
        <f>IF(E388="","",IFERROR(INDEX(Productos!I:I,MATCH(E388,Productos!A:A,0)),""))</f>
        <v/>
      </c>
    </row>
    <row r="389">
      <c r="B389" t="str">
        <f>IF(A389="","", "V"&amp;TEXT(A389,"yymmdd")&amp;"-"&amp;TEXT(ROW()-1,"0000"))</f>
        <v/>
      </c>
      <c r="C389" t="str">
        <f>IF(D389="","",IFERROR(INDEX(Clientes!A:A,MATCH(D389,Clientes!B:B,0)),""))</f>
        <v/>
      </c>
      <c r="F389" t="str">
        <f>IF(E389="","",IFERROR(INDEX(Productos!F:F,MATCH(E389,Productos!A:A,0)),""))</f>
        <v/>
      </c>
      <c r="I389" t="str">
        <f>IF(E389="","",IFERROR(INDEX(Productos!G:G,MATCH(E389,Productos!A:A,0)),""))</f>
        <v/>
      </c>
      <c r="J389" t="str">
        <f>IF(H389="",I389,H389)</f>
        <v/>
      </c>
      <c r="K389" t="str">
        <f>IF(G389="","",G389*J389)</f>
        <v/>
      </c>
      <c r="L389" t="str">
        <f>IF(E389="","",IFERROR(INDEX(Productos!E:E,MATCH(E389,Productos!A:A,0)),""))</f>
        <v/>
      </c>
      <c r="M389" t="str">
        <f>IF(G389="","",G389*L389)</f>
        <v/>
      </c>
      <c r="N389" t="str">
        <f>IF(K389="","",K389-M389)</f>
        <v/>
      </c>
      <c r="O389" t="str">
        <v>EFECTIVO</v>
      </c>
      <c r="P389" t="str">
        <v>CAJA</v>
      </c>
      <c r="Q389" t="str">
        <v>PAGADO</v>
      </c>
      <c r="S389" t="str">
        <f>IF(E389="","",IFERROR(INDEX(Productos!I:I,MATCH(E389,Productos!A:A,0)),""))</f>
        <v/>
      </c>
    </row>
    <row r="390">
      <c r="B390" t="str">
        <f>IF(A390="","", "V"&amp;TEXT(A390,"yymmdd")&amp;"-"&amp;TEXT(ROW()-1,"0000"))</f>
        <v/>
      </c>
      <c r="C390" t="str">
        <f>IF(D390="","",IFERROR(INDEX(Clientes!A:A,MATCH(D390,Clientes!B:B,0)),""))</f>
        <v/>
      </c>
      <c r="F390" t="str">
        <f>IF(E390="","",IFERROR(INDEX(Productos!F:F,MATCH(E390,Productos!A:A,0)),""))</f>
        <v/>
      </c>
      <c r="I390" t="str">
        <f>IF(E390="","",IFERROR(INDEX(Productos!G:G,MATCH(E390,Productos!A:A,0)),""))</f>
        <v/>
      </c>
      <c r="J390" t="str">
        <f>IF(H390="",I390,H390)</f>
        <v/>
      </c>
      <c r="K390" t="str">
        <f>IF(G390="","",G390*J390)</f>
        <v/>
      </c>
      <c r="L390" t="str">
        <f>IF(E390="","",IFERROR(INDEX(Productos!E:E,MATCH(E390,Productos!A:A,0)),""))</f>
        <v/>
      </c>
      <c r="M390" t="str">
        <f>IF(G390="","",G390*L390)</f>
        <v/>
      </c>
      <c r="N390" t="str">
        <f>IF(K390="","",K390-M390)</f>
        <v/>
      </c>
      <c r="O390" t="str">
        <v>EFECTIVO</v>
      </c>
      <c r="P390" t="str">
        <v>CAJA</v>
      </c>
      <c r="Q390" t="str">
        <v>PAGADO</v>
      </c>
      <c r="S390" t="str">
        <f>IF(E390="","",IFERROR(INDEX(Productos!I:I,MATCH(E390,Productos!A:A,0)),""))</f>
        <v/>
      </c>
    </row>
    <row r="391">
      <c r="B391" t="str">
        <f>IF(A391="","", "V"&amp;TEXT(A391,"yymmdd")&amp;"-"&amp;TEXT(ROW()-1,"0000"))</f>
        <v/>
      </c>
      <c r="C391" t="str">
        <f>IF(D391="","",IFERROR(INDEX(Clientes!A:A,MATCH(D391,Clientes!B:B,0)),""))</f>
        <v/>
      </c>
      <c r="F391" t="str">
        <f>IF(E391="","",IFERROR(INDEX(Productos!F:F,MATCH(E391,Productos!A:A,0)),""))</f>
        <v/>
      </c>
      <c r="I391" t="str">
        <f>IF(E391="","",IFERROR(INDEX(Productos!G:G,MATCH(E391,Productos!A:A,0)),""))</f>
        <v/>
      </c>
      <c r="J391" t="str">
        <f>IF(H391="",I391,H391)</f>
        <v/>
      </c>
      <c r="K391" t="str">
        <f>IF(G391="","",G391*J391)</f>
        <v/>
      </c>
      <c r="L391" t="str">
        <f>IF(E391="","",IFERROR(INDEX(Productos!E:E,MATCH(E391,Productos!A:A,0)),""))</f>
        <v/>
      </c>
      <c r="M391" t="str">
        <f>IF(G391="","",G391*L391)</f>
        <v/>
      </c>
      <c r="N391" t="str">
        <f>IF(K391="","",K391-M391)</f>
        <v/>
      </c>
      <c r="O391" t="str">
        <v>EFECTIVO</v>
      </c>
      <c r="P391" t="str">
        <v>CAJA</v>
      </c>
      <c r="Q391" t="str">
        <v>PAGADO</v>
      </c>
      <c r="S391" t="str">
        <f>IF(E391="","",IFERROR(INDEX(Productos!I:I,MATCH(E391,Productos!A:A,0)),""))</f>
        <v/>
      </c>
    </row>
    <row r="392">
      <c r="B392" t="str">
        <f>IF(A392="","", "V"&amp;TEXT(A392,"yymmdd")&amp;"-"&amp;TEXT(ROW()-1,"0000"))</f>
        <v/>
      </c>
      <c r="C392" t="str">
        <f>IF(D392="","",IFERROR(INDEX(Clientes!A:A,MATCH(D392,Clientes!B:B,0)),""))</f>
        <v/>
      </c>
      <c r="F392" t="str">
        <f>IF(E392="","",IFERROR(INDEX(Productos!F:F,MATCH(E392,Productos!A:A,0)),""))</f>
        <v/>
      </c>
      <c r="I392" t="str">
        <f>IF(E392="","",IFERROR(INDEX(Productos!G:G,MATCH(E392,Productos!A:A,0)),""))</f>
        <v/>
      </c>
      <c r="J392" t="str">
        <f>IF(H392="",I392,H392)</f>
        <v/>
      </c>
      <c r="K392" t="str">
        <f>IF(G392="","",G392*J392)</f>
        <v/>
      </c>
      <c r="L392" t="str">
        <f>IF(E392="","",IFERROR(INDEX(Productos!E:E,MATCH(E392,Productos!A:A,0)),""))</f>
        <v/>
      </c>
      <c r="M392" t="str">
        <f>IF(G392="","",G392*L392)</f>
        <v/>
      </c>
      <c r="N392" t="str">
        <f>IF(K392="","",K392-M392)</f>
        <v/>
      </c>
      <c r="O392" t="str">
        <v>EFECTIVO</v>
      </c>
      <c r="P392" t="str">
        <v>CAJA</v>
      </c>
      <c r="Q392" t="str">
        <v>PAGADO</v>
      </c>
      <c r="S392" t="str">
        <f>IF(E392="","",IFERROR(INDEX(Productos!I:I,MATCH(E392,Productos!A:A,0)),""))</f>
        <v/>
      </c>
    </row>
    <row r="393">
      <c r="B393" t="str">
        <f>IF(A393="","", "V"&amp;TEXT(A393,"yymmdd")&amp;"-"&amp;TEXT(ROW()-1,"0000"))</f>
        <v/>
      </c>
      <c r="C393" t="str">
        <f>IF(D393="","",IFERROR(INDEX(Clientes!A:A,MATCH(D393,Clientes!B:B,0)),""))</f>
        <v/>
      </c>
      <c r="F393" t="str">
        <f>IF(E393="","",IFERROR(INDEX(Productos!F:F,MATCH(E393,Productos!A:A,0)),""))</f>
        <v/>
      </c>
      <c r="I393" t="str">
        <f>IF(E393="","",IFERROR(INDEX(Productos!G:G,MATCH(E393,Productos!A:A,0)),""))</f>
        <v/>
      </c>
      <c r="J393" t="str">
        <f>IF(H393="",I393,H393)</f>
        <v/>
      </c>
      <c r="K393" t="str">
        <f>IF(G393="","",G393*J393)</f>
        <v/>
      </c>
      <c r="L393" t="str">
        <f>IF(E393="","",IFERROR(INDEX(Productos!E:E,MATCH(E393,Productos!A:A,0)),""))</f>
        <v/>
      </c>
      <c r="M393" t="str">
        <f>IF(G393="","",G393*L393)</f>
        <v/>
      </c>
      <c r="N393" t="str">
        <f>IF(K393="","",K393-M393)</f>
        <v/>
      </c>
      <c r="O393" t="str">
        <v>EFECTIVO</v>
      </c>
      <c r="P393" t="str">
        <v>CAJA</v>
      </c>
      <c r="Q393" t="str">
        <v>PAGADO</v>
      </c>
      <c r="S393" t="str">
        <f>IF(E393="","",IFERROR(INDEX(Productos!I:I,MATCH(E393,Productos!A:A,0)),""))</f>
        <v/>
      </c>
    </row>
    <row r="394">
      <c r="B394" t="str">
        <f>IF(A394="","", "V"&amp;TEXT(A394,"yymmdd")&amp;"-"&amp;TEXT(ROW()-1,"0000"))</f>
        <v/>
      </c>
      <c r="C394" t="str">
        <f>IF(D394="","",IFERROR(INDEX(Clientes!A:A,MATCH(D394,Clientes!B:B,0)),""))</f>
        <v/>
      </c>
      <c r="F394" t="str">
        <f>IF(E394="","",IFERROR(INDEX(Productos!F:F,MATCH(E394,Productos!A:A,0)),""))</f>
        <v/>
      </c>
      <c r="I394" t="str">
        <f>IF(E394="","",IFERROR(INDEX(Productos!G:G,MATCH(E394,Productos!A:A,0)),""))</f>
        <v/>
      </c>
      <c r="J394" t="str">
        <f>IF(H394="",I394,H394)</f>
        <v/>
      </c>
      <c r="K394" t="str">
        <f>IF(G394="","",G394*J394)</f>
        <v/>
      </c>
      <c r="L394" t="str">
        <f>IF(E394="","",IFERROR(INDEX(Productos!E:E,MATCH(E394,Productos!A:A,0)),""))</f>
        <v/>
      </c>
      <c r="M394" t="str">
        <f>IF(G394="","",G394*L394)</f>
        <v/>
      </c>
      <c r="N394" t="str">
        <f>IF(K394="","",K394-M394)</f>
        <v/>
      </c>
      <c r="O394" t="str">
        <v>EFECTIVO</v>
      </c>
      <c r="P394" t="str">
        <v>CAJA</v>
      </c>
      <c r="Q394" t="str">
        <v>PAGADO</v>
      </c>
      <c r="S394" t="str">
        <f>IF(E394="","",IFERROR(INDEX(Productos!I:I,MATCH(E394,Productos!A:A,0)),""))</f>
        <v/>
      </c>
    </row>
    <row r="395">
      <c r="B395" t="str">
        <f>IF(A395="","", "V"&amp;TEXT(A395,"yymmdd")&amp;"-"&amp;TEXT(ROW()-1,"0000"))</f>
        <v/>
      </c>
      <c r="C395" t="str">
        <f>IF(D395="","",IFERROR(INDEX(Clientes!A:A,MATCH(D395,Clientes!B:B,0)),""))</f>
        <v/>
      </c>
      <c r="F395" t="str">
        <f>IF(E395="","",IFERROR(INDEX(Productos!F:F,MATCH(E395,Productos!A:A,0)),""))</f>
        <v/>
      </c>
      <c r="I395" t="str">
        <f>IF(E395="","",IFERROR(INDEX(Productos!G:G,MATCH(E395,Productos!A:A,0)),""))</f>
        <v/>
      </c>
      <c r="J395" t="str">
        <f>IF(H395="",I395,H395)</f>
        <v/>
      </c>
      <c r="K395" t="str">
        <f>IF(G395="","",G395*J395)</f>
        <v/>
      </c>
      <c r="L395" t="str">
        <f>IF(E395="","",IFERROR(INDEX(Productos!E:E,MATCH(E395,Productos!A:A,0)),""))</f>
        <v/>
      </c>
      <c r="M395" t="str">
        <f>IF(G395="","",G395*L395)</f>
        <v/>
      </c>
      <c r="N395" t="str">
        <f>IF(K395="","",K395-M395)</f>
        <v/>
      </c>
      <c r="O395" t="str">
        <v>EFECTIVO</v>
      </c>
      <c r="P395" t="str">
        <v>CAJA</v>
      </c>
      <c r="Q395" t="str">
        <v>PAGADO</v>
      </c>
      <c r="S395" t="str">
        <f>IF(E395="","",IFERROR(INDEX(Productos!I:I,MATCH(E395,Productos!A:A,0)),""))</f>
        <v/>
      </c>
    </row>
    <row r="396">
      <c r="B396" t="str">
        <f>IF(A396="","", "V"&amp;TEXT(A396,"yymmdd")&amp;"-"&amp;TEXT(ROW()-1,"0000"))</f>
        <v/>
      </c>
      <c r="C396" t="str">
        <f>IF(D396="","",IFERROR(INDEX(Clientes!A:A,MATCH(D396,Clientes!B:B,0)),""))</f>
        <v/>
      </c>
      <c r="F396" t="str">
        <f>IF(E396="","",IFERROR(INDEX(Productos!F:F,MATCH(E396,Productos!A:A,0)),""))</f>
        <v/>
      </c>
      <c r="I396" t="str">
        <f>IF(E396="","",IFERROR(INDEX(Productos!G:G,MATCH(E396,Productos!A:A,0)),""))</f>
        <v/>
      </c>
      <c r="J396" t="str">
        <f>IF(H396="",I396,H396)</f>
        <v/>
      </c>
      <c r="K396" t="str">
        <f>IF(G396="","",G396*J396)</f>
        <v/>
      </c>
      <c r="L396" t="str">
        <f>IF(E396="","",IFERROR(INDEX(Productos!E:E,MATCH(E396,Productos!A:A,0)),""))</f>
        <v/>
      </c>
      <c r="M396" t="str">
        <f>IF(G396="","",G396*L396)</f>
        <v/>
      </c>
      <c r="N396" t="str">
        <f>IF(K396="","",K396-M396)</f>
        <v/>
      </c>
      <c r="O396" t="str">
        <v>EFECTIVO</v>
      </c>
      <c r="P396" t="str">
        <v>CAJA</v>
      </c>
      <c r="Q396" t="str">
        <v>PAGADO</v>
      </c>
      <c r="S396" t="str">
        <f>IF(E396="","",IFERROR(INDEX(Productos!I:I,MATCH(E396,Productos!A:A,0)),""))</f>
        <v/>
      </c>
    </row>
    <row r="397">
      <c r="B397" t="str">
        <f>IF(A397="","", "V"&amp;TEXT(A397,"yymmdd")&amp;"-"&amp;TEXT(ROW()-1,"0000"))</f>
        <v/>
      </c>
      <c r="C397" t="str">
        <f>IF(D397="","",IFERROR(INDEX(Clientes!A:A,MATCH(D397,Clientes!B:B,0)),""))</f>
        <v/>
      </c>
      <c r="F397" t="str">
        <f>IF(E397="","",IFERROR(INDEX(Productos!F:F,MATCH(E397,Productos!A:A,0)),""))</f>
        <v/>
      </c>
      <c r="I397" t="str">
        <f>IF(E397="","",IFERROR(INDEX(Productos!G:G,MATCH(E397,Productos!A:A,0)),""))</f>
        <v/>
      </c>
      <c r="J397" t="str">
        <f>IF(H397="",I397,H397)</f>
        <v/>
      </c>
      <c r="K397" t="str">
        <f>IF(G397="","",G397*J397)</f>
        <v/>
      </c>
      <c r="L397" t="str">
        <f>IF(E397="","",IFERROR(INDEX(Productos!E:E,MATCH(E397,Productos!A:A,0)),""))</f>
        <v/>
      </c>
      <c r="M397" t="str">
        <f>IF(G397="","",G397*L397)</f>
        <v/>
      </c>
      <c r="N397" t="str">
        <f>IF(K397="","",K397-M397)</f>
        <v/>
      </c>
      <c r="O397" t="str">
        <v>EFECTIVO</v>
      </c>
      <c r="P397" t="str">
        <v>CAJA</v>
      </c>
      <c r="Q397" t="str">
        <v>PAGADO</v>
      </c>
      <c r="S397" t="str">
        <f>IF(E397="","",IFERROR(INDEX(Productos!I:I,MATCH(E397,Productos!A:A,0)),""))</f>
        <v/>
      </c>
    </row>
    <row r="398">
      <c r="B398" t="str">
        <f>IF(A398="","", "V"&amp;TEXT(A398,"yymmdd")&amp;"-"&amp;TEXT(ROW()-1,"0000"))</f>
        <v/>
      </c>
      <c r="C398" t="str">
        <f>IF(D398="","",IFERROR(INDEX(Clientes!A:A,MATCH(D398,Clientes!B:B,0)),""))</f>
        <v/>
      </c>
      <c r="F398" t="str">
        <f>IF(E398="","",IFERROR(INDEX(Productos!F:F,MATCH(E398,Productos!A:A,0)),""))</f>
        <v/>
      </c>
      <c r="I398" t="str">
        <f>IF(E398="","",IFERROR(INDEX(Productos!G:G,MATCH(E398,Productos!A:A,0)),""))</f>
        <v/>
      </c>
      <c r="J398" t="str">
        <f>IF(H398="",I398,H398)</f>
        <v/>
      </c>
      <c r="K398" t="str">
        <f>IF(G398="","",G398*J398)</f>
        <v/>
      </c>
      <c r="L398" t="str">
        <f>IF(E398="","",IFERROR(INDEX(Productos!E:E,MATCH(E398,Productos!A:A,0)),""))</f>
        <v/>
      </c>
      <c r="M398" t="str">
        <f>IF(G398="","",G398*L398)</f>
        <v/>
      </c>
      <c r="N398" t="str">
        <f>IF(K398="","",K398-M398)</f>
        <v/>
      </c>
      <c r="O398" t="str">
        <v>EFECTIVO</v>
      </c>
      <c r="P398" t="str">
        <v>CAJA</v>
      </c>
      <c r="Q398" t="str">
        <v>PAGADO</v>
      </c>
      <c r="S398" t="str">
        <f>IF(E398="","",IFERROR(INDEX(Productos!I:I,MATCH(E398,Productos!A:A,0)),""))</f>
        <v/>
      </c>
    </row>
    <row r="399">
      <c r="B399" t="str">
        <f>IF(A399="","", "V"&amp;TEXT(A399,"yymmdd")&amp;"-"&amp;TEXT(ROW()-1,"0000"))</f>
        <v/>
      </c>
      <c r="C399" t="str">
        <f>IF(D399="","",IFERROR(INDEX(Clientes!A:A,MATCH(D399,Clientes!B:B,0)),""))</f>
        <v/>
      </c>
      <c r="F399" t="str">
        <f>IF(E399="","",IFERROR(INDEX(Productos!F:F,MATCH(E399,Productos!A:A,0)),""))</f>
        <v/>
      </c>
      <c r="I399" t="str">
        <f>IF(E399="","",IFERROR(INDEX(Productos!G:G,MATCH(E399,Productos!A:A,0)),""))</f>
        <v/>
      </c>
      <c r="J399" t="str">
        <f>IF(H399="",I399,H399)</f>
        <v/>
      </c>
      <c r="K399" t="str">
        <f>IF(G399="","",G399*J399)</f>
        <v/>
      </c>
      <c r="L399" t="str">
        <f>IF(E399="","",IFERROR(INDEX(Productos!E:E,MATCH(E399,Productos!A:A,0)),""))</f>
        <v/>
      </c>
      <c r="M399" t="str">
        <f>IF(G399="","",G399*L399)</f>
        <v/>
      </c>
      <c r="N399" t="str">
        <f>IF(K399="","",K399-M399)</f>
        <v/>
      </c>
      <c r="O399" t="str">
        <v>EFECTIVO</v>
      </c>
      <c r="P399" t="str">
        <v>CAJA</v>
      </c>
      <c r="Q399" t="str">
        <v>PAGADO</v>
      </c>
      <c r="S399" t="str">
        <f>IF(E399="","",IFERROR(INDEX(Productos!I:I,MATCH(E399,Productos!A:A,0)),""))</f>
        <v/>
      </c>
    </row>
    <row r="400">
      <c r="B400" t="str">
        <f>IF(A400="","", "V"&amp;TEXT(A400,"yymmdd")&amp;"-"&amp;TEXT(ROW()-1,"0000"))</f>
        <v/>
      </c>
      <c r="C400" t="str">
        <f>IF(D400="","",IFERROR(INDEX(Clientes!A:A,MATCH(D400,Clientes!B:B,0)),""))</f>
        <v/>
      </c>
      <c r="F400" t="str">
        <f>IF(E400="","",IFERROR(INDEX(Productos!F:F,MATCH(E400,Productos!A:A,0)),""))</f>
        <v/>
      </c>
      <c r="I400" t="str">
        <f>IF(E400="","",IFERROR(INDEX(Productos!G:G,MATCH(E400,Productos!A:A,0)),""))</f>
        <v/>
      </c>
      <c r="J400" t="str">
        <f>IF(H400="",I400,H400)</f>
        <v/>
      </c>
      <c r="K400" t="str">
        <f>IF(G400="","",G400*J400)</f>
        <v/>
      </c>
      <c r="L400" t="str">
        <f>IF(E400="","",IFERROR(INDEX(Productos!E:E,MATCH(E400,Productos!A:A,0)),""))</f>
        <v/>
      </c>
      <c r="M400" t="str">
        <f>IF(G400="","",G400*L400)</f>
        <v/>
      </c>
      <c r="N400" t="str">
        <f>IF(K400="","",K400-M400)</f>
        <v/>
      </c>
      <c r="O400" t="str">
        <v>EFECTIVO</v>
      </c>
      <c r="P400" t="str">
        <v>CAJA</v>
      </c>
      <c r="Q400" t="str">
        <v>PAGADO</v>
      </c>
      <c r="S400" t="str">
        <f>IF(E400="","",IFERROR(INDEX(Productos!I:I,MATCH(E400,Productos!A:A,0)),""))</f>
        <v/>
      </c>
    </row>
    <row r="401">
      <c r="B401" t="str">
        <f>IF(A401="","", "V"&amp;TEXT(A401,"yymmdd")&amp;"-"&amp;TEXT(ROW()-1,"0000"))</f>
        <v/>
      </c>
      <c r="C401" t="str">
        <f>IF(D401="","",IFERROR(INDEX(Clientes!A:A,MATCH(D401,Clientes!B:B,0)),""))</f>
        <v/>
      </c>
      <c r="F401" t="str">
        <f>IF(E401="","",IFERROR(INDEX(Productos!F:F,MATCH(E401,Productos!A:A,0)),""))</f>
        <v/>
      </c>
      <c r="I401" t="str">
        <f>IF(E401="","",IFERROR(INDEX(Productos!G:G,MATCH(E401,Productos!A:A,0)),""))</f>
        <v/>
      </c>
      <c r="J401" t="str">
        <f>IF(H401="",I401,H401)</f>
        <v/>
      </c>
      <c r="K401" t="str">
        <f>IF(G401="","",G401*J401)</f>
        <v/>
      </c>
      <c r="L401" t="str">
        <f>IF(E401="","",IFERROR(INDEX(Productos!E:E,MATCH(E401,Productos!A:A,0)),""))</f>
        <v/>
      </c>
      <c r="M401" t="str">
        <f>IF(G401="","",G401*L401)</f>
        <v/>
      </c>
      <c r="N401" t="str">
        <f>IF(K401="","",K401-M401)</f>
        <v/>
      </c>
      <c r="O401" t="str">
        <v>EFECTIVO</v>
      </c>
      <c r="P401" t="str">
        <v>CAJA</v>
      </c>
      <c r="Q401" t="str">
        <v>PAGADO</v>
      </c>
      <c r="S401" t="str">
        <f>IF(E401="","",IFERROR(INDEX(Productos!I:I,MATCH(E401,Productos!A:A,0)),""))</f>
        <v/>
      </c>
    </row>
    <row r="402">
      <c r="B402" t="str">
        <f>IF(A402="","", "V"&amp;TEXT(A402,"yymmdd")&amp;"-"&amp;TEXT(ROW()-1,"0000"))</f>
        <v/>
      </c>
      <c r="C402" t="str">
        <f>IF(D402="","",IFERROR(INDEX(Clientes!A:A,MATCH(D402,Clientes!B:B,0)),""))</f>
        <v/>
      </c>
      <c r="F402" t="str">
        <f>IF(E402="","",IFERROR(INDEX(Productos!F:F,MATCH(E402,Productos!A:A,0)),""))</f>
        <v/>
      </c>
      <c r="I402" t="str">
        <f>IF(E402="","",IFERROR(INDEX(Productos!G:G,MATCH(E402,Productos!A:A,0)),""))</f>
        <v/>
      </c>
      <c r="J402" t="str">
        <f>IF(H402="",I402,H402)</f>
        <v/>
      </c>
      <c r="K402" t="str">
        <f>IF(G402="","",G402*J402)</f>
        <v/>
      </c>
      <c r="L402" t="str">
        <f>IF(E402="","",IFERROR(INDEX(Productos!E:E,MATCH(E402,Productos!A:A,0)),""))</f>
        <v/>
      </c>
      <c r="M402" t="str">
        <f>IF(G402="","",G402*L402)</f>
        <v/>
      </c>
      <c r="N402" t="str">
        <f>IF(K402="","",K402-M402)</f>
        <v/>
      </c>
      <c r="O402" t="str">
        <v>EFECTIVO</v>
      </c>
      <c r="P402" t="str">
        <v>CAJA</v>
      </c>
      <c r="Q402" t="str">
        <v>PAGADO</v>
      </c>
      <c r="S402" t="str">
        <f>IF(E402="","",IFERROR(INDEX(Productos!I:I,MATCH(E402,Productos!A:A,0)),""))</f>
        <v/>
      </c>
    </row>
    <row r="403">
      <c r="B403" t="str">
        <f>IF(A403="","", "V"&amp;TEXT(A403,"yymmdd")&amp;"-"&amp;TEXT(ROW()-1,"0000"))</f>
        <v/>
      </c>
      <c r="C403" t="str">
        <f>IF(D403="","",IFERROR(INDEX(Clientes!A:A,MATCH(D403,Clientes!B:B,0)),""))</f>
        <v/>
      </c>
      <c r="F403" t="str">
        <f>IF(E403="","",IFERROR(INDEX(Productos!F:F,MATCH(E403,Productos!A:A,0)),""))</f>
        <v/>
      </c>
      <c r="I403" t="str">
        <f>IF(E403="","",IFERROR(INDEX(Productos!G:G,MATCH(E403,Productos!A:A,0)),""))</f>
        <v/>
      </c>
      <c r="J403" t="str">
        <f>IF(H403="",I403,H403)</f>
        <v/>
      </c>
      <c r="K403" t="str">
        <f>IF(G403="","",G403*J403)</f>
        <v/>
      </c>
      <c r="L403" t="str">
        <f>IF(E403="","",IFERROR(INDEX(Productos!E:E,MATCH(E403,Productos!A:A,0)),""))</f>
        <v/>
      </c>
      <c r="M403" t="str">
        <f>IF(G403="","",G403*L403)</f>
        <v/>
      </c>
      <c r="N403" t="str">
        <f>IF(K403="","",K403-M403)</f>
        <v/>
      </c>
      <c r="O403" t="str">
        <v>EFECTIVO</v>
      </c>
      <c r="P403" t="str">
        <v>CAJA</v>
      </c>
      <c r="Q403" t="str">
        <v>PAGADO</v>
      </c>
      <c r="S403" t="str">
        <f>IF(E403="","",IFERROR(INDEX(Productos!I:I,MATCH(E403,Productos!A:A,0)),""))</f>
        <v/>
      </c>
    </row>
    <row r="404">
      <c r="B404" t="str">
        <f>IF(A404="","", "V"&amp;TEXT(A404,"yymmdd")&amp;"-"&amp;TEXT(ROW()-1,"0000"))</f>
        <v/>
      </c>
      <c r="C404" t="str">
        <f>IF(D404="","",IFERROR(INDEX(Clientes!A:A,MATCH(D404,Clientes!B:B,0)),""))</f>
        <v/>
      </c>
      <c r="F404" t="str">
        <f>IF(E404="","",IFERROR(INDEX(Productos!F:F,MATCH(E404,Productos!A:A,0)),""))</f>
        <v/>
      </c>
      <c r="I404" t="str">
        <f>IF(E404="","",IFERROR(INDEX(Productos!G:G,MATCH(E404,Productos!A:A,0)),""))</f>
        <v/>
      </c>
      <c r="J404" t="str">
        <f>IF(H404="",I404,H404)</f>
        <v/>
      </c>
      <c r="K404" t="str">
        <f>IF(G404="","",G404*J404)</f>
        <v/>
      </c>
      <c r="L404" t="str">
        <f>IF(E404="","",IFERROR(INDEX(Productos!E:E,MATCH(E404,Productos!A:A,0)),""))</f>
        <v/>
      </c>
      <c r="M404" t="str">
        <f>IF(G404="","",G404*L404)</f>
        <v/>
      </c>
      <c r="N404" t="str">
        <f>IF(K404="","",K404-M404)</f>
        <v/>
      </c>
      <c r="O404" t="str">
        <v>EFECTIVO</v>
      </c>
      <c r="P404" t="str">
        <v>CAJA</v>
      </c>
      <c r="Q404" t="str">
        <v>PAGADO</v>
      </c>
      <c r="S404" t="str">
        <f>IF(E404="","",IFERROR(INDEX(Productos!I:I,MATCH(E404,Productos!A:A,0)),""))</f>
        <v/>
      </c>
    </row>
    <row r="405">
      <c r="B405" t="str">
        <f>IF(A405="","", "V"&amp;TEXT(A405,"yymmdd")&amp;"-"&amp;TEXT(ROW()-1,"0000"))</f>
        <v/>
      </c>
      <c r="C405" t="str">
        <f>IF(D405="","",IFERROR(INDEX(Clientes!A:A,MATCH(D405,Clientes!B:B,0)),""))</f>
        <v/>
      </c>
      <c r="F405" t="str">
        <f>IF(E405="","",IFERROR(INDEX(Productos!F:F,MATCH(E405,Productos!A:A,0)),""))</f>
        <v/>
      </c>
      <c r="I405" t="str">
        <f>IF(E405="","",IFERROR(INDEX(Productos!G:G,MATCH(E405,Productos!A:A,0)),""))</f>
        <v/>
      </c>
      <c r="J405" t="str">
        <f>IF(H405="",I405,H405)</f>
        <v/>
      </c>
      <c r="K405" t="str">
        <f>IF(G405="","",G405*J405)</f>
        <v/>
      </c>
      <c r="L405" t="str">
        <f>IF(E405="","",IFERROR(INDEX(Productos!E:E,MATCH(E405,Productos!A:A,0)),""))</f>
        <v/>
      </c>
      <c r="M405" t="str">
        <f>IF(G405="","",G405*L405)</f>
        <v/>
      </c>
      <c r="N405" t="str">
        <f>IF(K405="","",K405-M405)</f>
        <v/>
      </c>
      <c r="O405" t="str">
        <v>EFECTIVO</v>
      </c>
      <c r="P405" t="str">
        <v>CAJA</v>
      </c>
      <c r="Q405" t="str">
        <v>PAGADO</v>
      </c>
      <c r="S405" t="str">
        <f>IF(E405="","",IFERROR(INDEX(Productos!I:I,MATCH(E405,Productos!A:A,0)),""))</f>
        <v/>
      </c>
    </row>
    <row r="406">
      <c r="B406" t="str">
        <f>IF(A406="","", "V"&amp;TEXT(A406,"yymmdd")&amp;"-"&amp;TEXT(ROW()-1,"0000"))</f>
        <v/>
      </c>
      <c r="C406" t="str">
        <f>IF(D406="","",IFERROR(INDEX(Clientes!A:A,MATCH(D406,Clientes!B:B,0)),""))</f>
        <v/>
      </c>
      <c r="F406" t="str">
        <f>IF(E406="","",IFERROR(INDEX(Productos!F:F,MATCH(E406,Productos!A:A,0)),""))</f>
        <v/>
      </c>
      <c r="I406" t="str">
        <f>IF(E406="","",IFERROR(INDEX(Productos!G:G,MATCH(E406,Productos!A:A,0)),""))</f>
        <v/>
      </c>
      <c r="J406" t="str">
        <f>IF(H406="",I406,H406)</f>
        <v/>
      </c>
      <c r="K406" t="str">
        <f>IF(G406="","",G406*J406)</f>
        <v/>
      </c>
      <c r="L406" t="str">
        <f>IF(E406="","",IFERROR(INDEX(Productos!E:E,MATCH(E406,Productos!A:A,0)),""))</f>
        <v/>
      </c>
      <c r="M406" t="str">
        <f>IF(G406="","",G406*L406)</f>
        <v/>
      </c>
      <c r="N406" t="str">
        <f>IF(K406="","",K406-M406)</f>
        <v/>
      </c>
      <c r="O406" t="str">
        <v>EFECTIVO</v>
      </c>
      <c r="P406" t="str">
        <v>CAJA</v>
      </c>
      <c r="Q406" t="str">
        <v>PAGADO</v>
      </c>
      <c r="S406" t="str">
        <f>IF(E406="","",IFERROR(INDEX(Productos!I:I,MATCH(E406,Productos!A:A,0)),""))</f>
        <v/>
      </c>
    </row>
    <row r="407">
      <c r="B407" t="str">
        <f>IF(A407="","", "V"&amp;TEXT(A407,"yymmdd")&amp;"-"&amp;TEXT(ROW()-1,"0000"))</f>
        <v/>
      </c>
      <c r="C407" t="str">
        <f>IF(D407="","",IFERROR(INDEX(Clientes!A:A,MATCH(D407,Clientes!B:B,0)),""))</f>
        <v/>
      </c>
      <c r="F407" t="str">
        <f>IF(E407="","",IFERROR(INDEX(Productos!F:F,MATCH(E407,Productos!A:A,0)),""))</f>
        <v/>
      </c>
      <c r="I407" t="str">
        <f>IF(E407="","",IFERROR(INDEX(Productos!G:G,MATCH(E407,Productos!A:A,0)),""))</f>
        <v/>
      </c>
      <c r="J407" t="str">
        <f>IF(H407="",I407,H407)</f>
        <v/>
      </c>
      <c r="K407" t="str">
        <f>IF(G407="","",G407*J407)</f>
        <v/>
      </c>
      <c r="L407" t="str">
        <f>IF(E407="","",IFERROR(INDEX(Productos!E:E,MATCH(E407,Productos!A:A,0)),""))</f>
        <v/>
      </c>
      <c r="M407" t="str">
        <f>IF(G407="","",G407*L407)</f>
        <v/>
      </c>
      <c r="N407" t="str">
        <f>IF(K407="","",K407-M407)</f>
        <v/>
      </c>
      <c r="O407" t="str">
        <v>EFECTIVO</v>
      </c>
      <c r="P407" t="str">
        <v>CAJA</v>
      </c>
      <c r="Q407" t="str">
        <v>PAGADO</v>
      </c>
      <c r="S407" t="str">
        <f>IF(E407="","",IFERROR(INDEX(Productos!I:I,MATCH(E407,Productos!A:A,0)),""))</f>
        <v/>
      </c>
    </row>
    <row r="408">
      <c r="B408" t="str">
        <f>IF(A408="","", "V"&amp;TEXT(A408,"yymmdd")&amp;"-"&amp;TEXT(ROW()-1,"0000"))</f>
        <v/>
      </c>
      <c r="C408" t="str">
        <f>IF(D408="","",IFERROR(INDEX(Clientes!A:A,MATCH(D408,Clientes!B:B,0)),""))</f>
        <v/>
      </c>
      <c r="F408" t="str">
        <f>IF(E408="","",IFERROR(INDEX(Productos!F:F,MATCH(E408,Productos!A:A,0)),""))</f>
        <v/>
      </c>
      <c r="I408" t="str">
        <f>IF(E408="","",IFERROR(INDEX(Productos!G:G,MATCH(E408,Productos!A:A,0)),""))</f>
        <v/>
      </c>
      <c r="J408" t="str">
        <f>IF(H408="",I408,H408)</f>
        <v/>
      </c>
      <c r="K408" t="str">
        <f>IF(G408="","",G408*J408)</f>
        <v/>
      </c>
      <c r="L408" t="str">
        <f>IF(E408="","",IFERROR(INDEX(Productos!E:E,MATCH(E408,Productos!A:A,0)),""))</f>
        <v/>
      </c>
      <c r="M408" t="str">
        <f>IF(G408="","",G408*L408)</f>
        <v/>
      </c>
      <c r="N408" t="str">
        <f>IF(K408="","",K408-M408)</f>
        <v/>
      </c>
      <c r="O408" t="str">
        <v>EFECTIVO</v>
      </c>
      <c r="P408" t="str">
        <v>CAJA</v>
      </c>
      <c r="Q408" t="str">
        <v>PAGADO</v>
      </c>
      <c r="S408" t="str">
        <f>IF(E408="","",IFERROR(INDEX(Productos!I:I,MATCH(E408,Productos!A:A,0)),""))</f>
        <v/>
      </c>
    </row>
    <row r="409">
      <c r="B409" t="str">
        <f>IF(A409="","", "V"&amp;TEXT(A409,"yymmdd")&amp;"-"&amp;TEXT(ROW()-1,"0000"))</f>
        <v/>
      </c>
      <c r="C409" t="str">
        <f>IF(D409="","",IFERROR(INDEX(Clientes!A:A,MATCH(D409,Clientes!B:B,0)),""))</f>
        <v/>
      </c>
      <c r="F409" t="str">
        <f>IF(E409="","",IFERROR(INDEX(Productos!F:F,MATCH(E409,Productos!A:A,0)),""))</f>
        <v/>
      </c>
      <c r="I409" t="str">
        <f>IF(E409="","",IFERROR(INDEX(Productos!G:G,MATCH(E409,Productos!A:A,0)),""))</f>
        <v/>
      </c>
      <c r="J409" t="str">
        <f>IF(H409="",I409,H409)</f>
        <v/>
      </c>
      <c r="K409" t="str">
        <f>IF(G409="","",G409*J409)</f>
        <v/>
      </c>
      <c r="L409" t="str">
        <f>IF(E409="","",IFERROR(INDEX(Productos!E:E,MATCH(E409,Productos!A:A,0)),""))</f>
        <v/>
      </c>
      <c r="M409" t="str">
        <f>IF(G409="","",G409*L409)</f>
        <v/>
      </c>
      <c r="N409" t="str">
        <f>IF(K409="","",K409-M409)</f>
        <v/>
      </c>
      <c r="O409" t="str">
        <v>EFECTIVO</v>
      </c>
      <c r="P409" t="str">
        <v>CAJA</v>
      </c>
      <c r="Q409" t="str">
        <v>PAGADO</v>
      </c>
      <c r="S409" t="str">
        <f>IF(E409="","",IFERROR(INDEX(Productos!I:I,MATCH(E409,Productos!A:A,0)),""))</f>
        <v/>
      </c>
    </row>
    <row r="410">
      <c r="B410" t="str">
        <f>IF(A410="","", "V"&amp;TEXT(A410,"yymmdd")&amp;"-"&amp;TEXT(ROW()-1,"0000"))</f>
        <v/>
      </c>
      <c r="C410" t="str">
        <f>IF(D410="","",IFERROR(INDEX(Clientes!A:A,MATCH(D410,Clientes!B:B,0)),""))</f>
        <v/>
      </c>
      <c r="F410" t="str">
        <f>IF(E410="","",IFERROR(INDEX(Productos!F:F,MATCH(E410,Productos!A:A,0)),""))</f>
        <v/>
      </c>
      <c r="I410" t="str">
        <f>IF(E410="","",IFERROR(INDEX(Productos!G:G,MATCH(E410,Productos!A:A,0)),""))</f>
        <v/>
      </c>
      <c r="J410" t="str">
        <f>IF(H410="",I410,H410)</f>
        <v/>
      </c>
      <c r="K410" t="str">
        <f>IF(G410="","",G410*J410)</f>
        <v/>
      </c>
      <c r="L410" t="str">
        <f>IF(E410="","",IFERROR(INDEX(Productos!E:E,MATCH(E410,Productos!A:A,0)),""))</f>
        <v/>
      </c>
      <c r="M410" t="str">
        <f>IF(G410="","",G410*L410)</f>
        <v/>
      </c>
      <c r="N410" t="str">
        <f>IF(K410="","",K410-M410)</f>
        <v/>
      </c>
      <c r="O410" t="str">
        <v>EFECTIVO</v>
      </c>
      <c r="P410" t="str">
        <v>CAJA</v>
      </c>
      <c r="Q410" t="str">
        <v>PAGADO</v>
      </c>
      <c r="S410" t="str">
        <f>IF(E410="","",IFERROR(INDEX(Productos!I:I,MATCH(E410,Productos!A:A,0)),""))</f>
        <v/>
      </c>
    </row>
    <row r="411">
      <c r="B411" t="str">
        <f>IF(A411="","", "V"&amp;TEXT(A411,"yymmdd")&amp;"-"&amp;TEXT(ROW()-1,"0000"))</f>
        <v/>
      </c>
      <c r="C411" t="str">
        <f>IF(D411="","",IFERROR(INDEX(Clientes!A:A,MATCH(D411,Clientes!B:B,0)),""))</f>
        <v/>
      </c>
      <c r="F411" t="str">
        <f>IF(E411="","",IFERROR(INDEX(Productos!F:F,MATCH(E411,Productos!A:A,0)),""))</f>
        <v/>
      </c>
      <c r="I411" t="str">
        <f>IF(E411="","",IFERROR(INDEX(Productos!G:G,MATCH(E411,Productos!A:A,0)),""))</f>
        <v/>
      </c>
      <c r="J411" t="str">
        <f>IF(H411="",I411,H411)</f>
        <v/>
      </c>
      <c r="K411" t="str">
        <f>IF(G411="","",G411*J411)</f>
        <v/>
      </c>
      <c r="L411" t="str">
        <f>IF(E411="","",IFERROR(INDEX(Productos!E:E,MATCH(E411,Productos!A:A,0)),""))</f>
        <v/>
      </c>
      <c r="M411" t="str">
        <f>IF(G411="","",G411*L411)</f>
        <v/>
      </c>
      <c r="N411" t="str">
        <f>IF(K411="","",K411-M411)</f>
        <v/>
      </c>
      <c r="O411" t="str">
        <v>EFECTIVO</v>
      </c>
      <c r="P411" t="str">
        <v>CAJA</v>
      </c>
      <c r="Q411" t="str">
        <v>PAGADO</v>
      </c>
      <c r="S411" t="str">
        <f>IF(E411="","",IFERROR(INDEX(Productos!I:I,MATCH(E411,Productos!A:A,0)),""))</f>
        <v/>
      </c>
    </row>
    <row r="412">
      <c r="B412" t="str">
        <f>IF(A412="","", "V"&amp;TEXT(A412,"yymmdd")&amp;"-"&amp;TEXT(ROW()-1,"0000"))</f>
        <v/>
      </c>
      <c r="C412" t="str">
        <f>IF(D412="","",IFERROR(INDEX(Clientes!A:A,MATCH(D412,Clientes!B:B,0)),""))</f>
        <v/>
      </c>
      <c r="F412" t="str">
        <f>IF(E412="","",IFERROR(INDEX(Productos!F:F,MATCH(E412,Productos!A:A,0)),""))</f>
        <v/>
      </c>
      <c r="I412" t="str">
        <f>IF(E412="","",IFERROR(INDEX(Productos!G:G,MATCH(E412,Productos!A:A,0)),""))</f>
        <v/>
      </c>
      <c r="J412" t="str">
        <f>IF(H412="",I412,H412)</f>
        <v/>
      </c>
      <c r="K412" t="str">
        <f>IF(G412="","",G412*J412)</f>
        <v/>
      </c>
      <c r="L412" t="str">
        <f>IF(E412="","",IFERROR(INDEX(Productos!E:E,MATCH(E412,Productos!A:A,0)),""))</f>
        <v/>
      </c>
      <c r="M412" t="str">
        <f>IF(G412="","",G412*L412)</f>
        <v/>
      </c>
      <c r="N412" t="str">
        <f>IF(K412="","",K412-M412)</f>
        <v/>
      </c>
      <c r="O412" t="str">
        <v>EFECTIVO</v>
      </c>
      <c r="P412" t="str">
        <v>CAJA</v>
      </c>
      <c r="Q412" t="str">
        <v>PAGADO</v>
      </c>
      <c r="S412" t="str">
        <f>IF(E412="","",IFERROR(INDEX(Productos!I:I,MATCH(E412,Productos!A:A,0)),""))</f>
        <v/>
      </c>
    </row>
    <row r="413">
      <c r="B413" t="str">
        <f>IF(A413="","", "V"&amp;TEXT(A413,"yymmdd")&amp;"-"&amp;TEXT(ROW()-1,"0000"))</f>
        <v/>
      </c>
      <c r="C413" t="str">
        <f>IF(D413="","",IFERROR(INDEX(Clientes!A:A,MATCH(D413,Clientes!B:B,0)),""))</f>
        <v/>
      </c>
      <c r="F413" t="str">
        <f>IF(E413="","",IFERROR(INDEX(Productos!F:F,MATCH(E413,Productos!A:A,0)),""))</f>
        <v/>
      </c>
      <c r="I413" t="str">
        <f>IF(E413="","",IFERROR(INDEX(Productos!G:G,MATCH(E413,Productos!A:A,0)),""))</f>
        <v/>
      </c>
      <c r="J413" t="str">
        <f>IF(H413="",I413,H413)</f>
        <v/>
      </c>
      <c r="K413" t="str">
        <f>IF(G413="","",G413*J413)</f>
        <v/>
      </c>
      <c r="L413" t="str">
        <f>IF(E413="","",IFERROR(INDEX(Productos!E:E,MATCH(E413,Productos!A:A,0)),""))</f>
        <v/>
      </c>
      <c r="M413" t="str">
        <f>IF(G413="","",G413*L413)</f>
        <v/>
      </c>
      <c r="N413" t="str">
        <f>IF(K413="","",K413-M413)</f>
        <v/>
      </c>
      <c r="O413" t="str">
        <v>EFECTIVO</v>
      </c>
      <c r="P413" t="str">
        <v>CAJA</v>
      </c>
      <c r="Q413" t="str">
        <v>PAGADO</v>
      </c>
      <c r="S413" t="str">
        <f>IF(E413="","",IFERROR(INDEX(Productos!I:I,MATCH(E413,Productos!A:A,0)),""))</f>
        <v/>
      </c>
    </row>
    <row r="414">
      <c r="B414" t="str">
        <f>IF(A414="","", "V"&amp;TEXT(A414,"yymmdd")&amp;"-"&amp;TEXT(ROW()-1,"0000"))</f>
        <v/>
      </c>
      <c r="C414" t="str">
        <f>IF(D414="","",IFERROR(INDEX(Clientes!A:A,MATCH(D414,Clientes!B:B,0)),""))</f>
        <v/>
      </c>
      <c r="F414" t="str">
        <f>IF(E414="","",IFERROR(INDEX(Productos!F:F,MATCH(E414,Productos!A:A,0)),""))</f>
        <v/>
      </c>
      <c r="I414" t="str">
        <f>IF(E414="","",IFERROR(INDEX(Productos!G:G,MATCH(E414,Productos!A:A,0)),""))</f>
        <v/>
      </c>
      <c r="J414" t="str">
        <f>IF(H414="",I414,H414)</f>
        <v/>
      </c>
      <c r="K414" t="str">
        <f>IF(G414="","",G414*J414)</f>
        <v/>
      </c>
      <c r="L414" t="str">
        <f>IF(E414="","",IFERROR(INDEX(Productos!E:E,MATCH(E414,Productos!A:A,0)),""))</f>
        <v/>
      </c>
      <c r="M414" t="str">
        <f>IF(G414="","",G414*L414)</f>
        <v/>
      </c>
      <c r="N414" t="str">
        <f>IF(K414="","",K414-M414)</f>
        <v/>
      </c>
      <c r="O414" t="str">
        <v>EFECTIVO</v>
      </c>
      <c r="P414" t="str">
        <v>CAJA</v>
      </c>
      <c r="Q414" t="str">
        <v>PAGADO</v>
      </c>
      <c r="S414" t="str">
        <f>IF(E414="","",IFERROR(INDEX(Productos!I:I,MATCH(E414,Productos!A:A,0)),""))</f>
        <v/>
      </c>
    </row>
    <row r="415">
      <c r="B415" t="str">
        <f>IF(A415="","", "V"&amp;TEXT(A415,"yymmdd")&amp;"-"&amp;TEXT(ROW()-1,"0000"))</f>
        <v/>
      </c>
      <c r="C415" t="str">
        <f>IF(D415="","",IFERROR(INDEX(Clientes!A:A,MATCH(D415,Clientes!B:B,0)),""))</f>
        <v/>
      </c>
      <c r="F415" t="str">
        <f>IF(E415="","",IFERROR(INDEX(Productos!F:F,MATCH(E415,Productos!A:A,0)),""))</f>
        <v/>
      </c>
      <c r="I415" t="str">
        <f>IF(E415="","",IFERROR(INDEX(Productos!G:G,MATCH(E415,Productos!A:A,0)),""))</f>
        <v/>
      </c>
      <c r="J415" t="str">
        <f>IF(H415="",I415,H415)</f>
        <v/>
      </c>
      <c r="K415" t="str">
        <f>IF(G415="","",G415*J415)</f>
        <v/>
      </c>
      <c r="L415" t="str">
        <f>IF(E415="","",IFERROR(INDEX(Productos!E:E,MATCH(E415,Productos!A:A,0)),""))</f>
        <v/>
      </c>
      <c r="M415" t="str">
        <f>IF(G415="","",G415*L415)</f>
        <v/>
      </c>
      <c r="N415" t="str">
        <f>IF(K415="","",K415-M415)</f>
        <v/>
      </c>
      <c r="O415" t="str">
        <v>EFECTIVO</v>
      </c>
      <c r="P415" t="str">
        <v>CAJA</v>
      </c>
      <c r="Q415" t="str">
        <v>PAGADO</v>
      </c>
      <c r="S415" t="str">
        <f>IF(E415="","",IFERROR(INDEX(Productos!I:I,MATCH(E415,Productos!A:A,0)),""))</f>
        <v/>
      </c>
    </row>
    <row r="416">
      <c r="B416" t="str">
        <f>IF(A416="","", "V"&amp;TEXT(A416,"yymmdd")&amp;"-"&amp;TEXT(ROW()-1,"0000"))</f>
        <v/>
      </c>
      <c r="C416" t="str">
        <f>IF(D416="","",IFERROR(INDEX(Clientes!A:A,MATCH(D416,Clientes!B:B,0)),""))</f>
        <v/>
      </c>
      <c r="F416" t="str">
        <f>IF(E416="","",IFERROR(INDEX(Productos!F:F,MATCH(E416,Productos!A:A,0)),""))</f>
        <v/>
      </c>
      <c r="I416" t="str">
        <f>IF(E416="","",IFERROR(INDEX(Productos!G:G,MATCH(E416,Productos!A:A,0)),""))</f>
        <v/>
      </c>
      <c r="J416" t="str">
        <f>IF(H416="",I416,H416)</f>
        <v/>
      </c>
      <c r="K416" t="str">
        <f>IF(G416="","",G416*J416)</f>
        <v/>
      </c>
      <c r="L416" t="str">
        <f>IF(E416="","",IFERROR(INDEX(Productos!E:E,MATCH(E416,Productos!A:A,0)),""))</f>
        <v/>
      </c>
      <c r="M416" t="str">
        <f>IF(G416="","",G416*L416)</f>
        <v/>
      </c>
      <c r="N416" t="str">
        <f>IF(K416="","",K416-M416)</f>
        <v/>
      </c>
      <c r="O416" t="str">
        <v>EFECTIVO</v>
      </c>
      <c r="P416" t="str">
        <v>CAJA</v>
      </c>
      <c r="Q416" t="str">
        <v>PAGADO</v>
      </c>
      <c r="S416" t="str">
        <f>IF(E416="","",IFERROR(INDEX(Productos!I:I,MATCH(E416,Productos!A:A,0)),""))</f>
        <v/>
      </c>
    </row>
    <row r="417">
      <c r="B417" t="str">
        <f>IF(A417="","", "V"&amp;TEXT(A417,"yymmdd")&amp;"-"&amp;TEXT(ROW()-1,"0000"))</f>
        <v/>
      </c>
      <c r="C417" t="str">
        <f>IF(D417="","",IFERROR(INDEX(Clientes!A:A,MATCH(D417,Clientes!B:B,0)),""))</f>
        <v/>
      </c>
      <c r="F417" t="str">
        <f>IF(E417="","",IFERROR(INDEX(Productos!F:F,MATCH(E417,Productos!A:A,0)),""))</f>
        <v/>
      </c>
      <c r="I417" t="str">
        <f>IF(E417="","",IFERROR(INDEX(Productos!G:G,MATCH(E417,Productos!A:A,0)),""))</f>
        <v/>
      </c>
      <c r="J417" t="str">
        <f>IF(H417="",I417,H417)</f>
        <v/>
      </c>
      <c r="K417" t="str">
        <f>IF(G417="","",G417*J417)</f>
        <v/>
      </c>
      <c r="L417" t="str">
        <f>IF(E417="","",IFERROR(INDEX(Productos!E:E,MATCH(E417,Productos!A:A,0)),""))</f>
        <v/>
      </c>
      <c r="M417" t="str">
        <f>IF(G417="","",G417*L417)</f>
        <v/>
      </c>
      <c r="N417" t="str">
        <f>IF(K417="","",K417-M417)</f>
        <v/>
      </c>
      <c r="O417" t="str">
        <v>EFECTIVO</v>
      </c>
      <c r="P417" t="str">
        <v>CAJA</v>
      </c>
      <c r="Q417" t="str">
        <v>PAGADO</v>
      </c>
      <c r="S417" t="str">
        <f>IF(E417="","",IFERROR(INDEX(Productos!I:I,MATCH(E417,Productos!A:A,0)),""))</f>
        <v/>
      </c>
    </row>
    <row r="418">
      <c r="B418" t="str">
        <f>IF(A418="","", "V"&amp;TEXT(A418,"yymmdd")&amp;"-"&amp;TEXT(ROW()-1,"0000"))</f>
        <v/>
      </c>
      <c r="C418" t="str">
        <f>IF(D418="","",IFERROR(INDEX(Clientes!A:A,MATCH(D418,Clientes!B:B,0)),""))</f>
        <v/>
      </c>
      <c r="F418" t="str">
        <f>IF(E418="","",IFERROR(INDEX(Productos!F:F,MATCH(E418,Productos!A:A,0)),""))</f>
        <v/>
      </c>
      <c r="I418" t="str">
        <f>IF(E418="","",IFERROR(INDEX(Productos!G:G,MATCH(E418,Productos!A:A,0)),""))</f>
        <v/>
      </c>
      <c r="J418" t="str">
        <f>IF(H418="",I418,H418)</f>
        <v/>
      </c>
      <c r="K418" t="str">
        <f>IF(G418="","",G418*J418)</f>
        <v/>
      </c>
      <c r="L418" t="str">
        <f>IF(E418="","",IFERROR(INDEX(Productos!E:E,MATCH(E418,Productos!A:A,0)),""))</f>
        <v/>
      </c>
      <c r="M418" t="str">
        <f>IF(G418="","",G418*L418)</f>
        <v/>
      </c>
      <c r="N418" t="str">
        <f>IF(K418="","",K418-M418)</f>
        <v/>
      </c>
      <c r="O418" t="str">
        <v>EFECTIVO</v>
      </c>
      <c r="P418" t="str">
        <v>CAJA</v>
      </c>
      <c r="Q418" t="str">
        <v>PAGADO</v>
      </c>
      <c r="S418" t="str">
        <f>IF(E418="","",IFERROR(INDEX(Productos!I:I,MATCH(E418,Productos!A:A,0)),""))</f>
        <v/>
      </c>
    </row>
    <row r="419">
      <c r="B419" t="str">
        <f>IF(A419="","", "V"&amp;TEXT(A419,"yymmdd")&amp;"-"&amp;TEXT(ROW()-1,"0000"))</f>
        <v/>
      </c>
      <c r="C419" t="str">
        <f>IF(D419="","",IFERROR(INDEX(Clientes!A:A,MATCH(D419,Clientes!B:B,0)),""))</f>
        <v/>
      </c>
      <c r="F419" t="str">
        <f>IF(E419="","",IFERROR(INDEX(Productos!F:F,MATCH(E419,Productos!A:A,0)),""))</f>
        <v/>
      </c>
      <c r="I419" t="str">
        <f>IF(E419="","",IFERROR(INDEX(Productos!G:G,MATCH(E419,Productos!A:A,0)),""))</f>
        <v/>
      </c>
      <c r="J419" t="str">
        <f>IF(H419="",I419,H419)</f>
        <v/>
      </c>
      <c r="K419" t="str">
        <f>IF(G419="","",G419*J419)</f>
        <v/>
      </c>
      <c r="L419" t="str">
        <f>IF(E419="","",IFERROR(INDEX(Productos!E:E,MATCH(E419,Productos!A:A,0)),""))</f>
        <v/>
      </c>
      <c r="M419" t="str">
        <f>IF(G419="","",G419*L419)</f>
        <v/>
      </c>
      <c r="N419" t="str">
        <f>IF(K419="","",K419-M419)</f>
        <v/>
      </c>
      <c r="O419" t="str">
        <v>EFECTIVO</v>
      </c>
      <c r="P419" t="str">
        <v>CAJA</v>
      </c>
      <c r="Q419" t="str">
        <v>PAGADO</v>
      </c>
      <c r="S419" t="str">
        <f>IF(E419="","",IFERROR(INDEX(Productos!I:I,MATCH(E419,Productos!A:A,0)),""))</f>
        <v/>
      </c>
    </row>
    <row r="420">
      <c r="B420" t="str">
        <f>IF(A420="","", "V"&amp;TEXT(A420,"yymmdd")&amp;"-"&amp;TEXT(ROW()-1,"0000"))</f>
        <v/>
      </c>
      <c r="C420" t="str">
        <f>IF(D420="","",IFERROR(INDEX(Clientes!A:A,MATCH(D420,Clientes!B:B,0)),""))</f>
        <v/>
      </c>
      <c r="F420" t="str">
        <f>IF(E420="","",IFERROR(INDEX(Productos!F:F,MATCH(E420,Productos!A:A,0)),""))</f>
        <v/>
      </c>
      <c r="I420" t="str">
        <f>IF(E420="","",IFERROR(INDEX(Productos!G:G,MATCH(E420,Productos!A:A,0)),""))</f>
        <v/>
      </c>
      <c r="J420" t="str">
        <f>IF(H420="",I420,H420)</f>
        <v/>
      </c>
      <c r="K420" t="str">
        <f>IF(G420="","",G420*J420)</f>
        <v/>
      </c>
      <c r="L420" t="str">
        <f>IF(E420="","",IFERROR(INDEX(Productos!E:E,MATCH(E420,Productos!A:A,0)),""))</f>
        <v/>
      </c>
      <c r="M420" t="str">
        <f>IF(G420="","",G420*L420)</f>
        <v/>
      </c>
      <c r="N420" t="str">
        <f>IF(K420="","",K420-M420)</f>
        <v/>
      </c>
      <c r="O420" t="str">
        <v>EFECTIVO</v>
      </c>
      <c r="P420" t="str">
        <v>CAJA</v>
      </c>
      <c r="Q420" t="str">
        <v>PAGADO</v>
      </c>
      <c r="S420" t="str">
        <f>IF(E420="","",IFERROR(INDEX(Productos!I:I,MATCH(E420,Productos!A:A,0)),""))</f>
        <v/>
      </c>
    </row>
    <row r="421">
      <c r="B421" t="str">
        <f>IF(A421="","", "V"&amp;TEXT(A421,"yymmdd")&amp;"-"&amp;TEXT(ROW()-1,"0000"))</f>
        <v/>
      </c>
      <c r="C421" t="str">
        <f>IF(D421="","",IFERROR(INDEX(Clientes!A:A,MATCH(D421,Clientes!B:B,0)),""))</f>
        <v/>
      </c>
      <c r="F421" t="str">
        <f>IF(E421="","",IFERROR(INDEX(Productos!F:F,MATCH(E421,Productos!A:A,0)),""))</f>
        <v/>
      </c>
      <c r="I421" t="str">
        <f>IF(E421="","",IFERROR(INDEX(Productos!G:G,MATCH(E421,Productos!A:A,0)),""))</f>
        <v/>
      </c>
      <c r="J421" t="str">
        <f>IF(H421="",I421,H421)</f>
        <v/>
      </c>
      <c r="K421" t="str">
        <f>IF(G421="","",G421*J421)</f>
        <v/>
      </c>
      <c r="L421" t="str">
        <f>IF(E421="","",IFERROR(INDEX(Productos!E:E,MATCH(E421,Productos!A:A,0)),""))</f>
        <v/>
      </c>
      <c r="M421" t="str">
        <f>IF(G421="","",G421*L421)</f>
        <v/>
      </c>
      <c r="N421" t="str">
        <f>IF(K421="","",K421-M421)</f>
        <v/>
      </c>
      <c r="O421" t="str">
        <v>EFECTIVO</v>
      </c>
      <c r="P421" t="str">
        <v>CAJA</v>
      </c>
      <c r="Q421" t="str">
        <v>PAGADO</v>
      </c>
      <c r="S421" t="str">
        <f>IF(E421="","",IFERROR(INDEX(Productos!I:I,MATCH(E421,Productos!A:A,0)),""))</f>
        <v/>
      </c>
    </row>
    <row r="422">
      <c r="B422" t="str">
        <f>IF(A422="","", "V"&amp;TEXT(A422,"yymmdd")&amp;"-"&amp;TEXT(ROW()-1,"0000"))</f>
        <v/>
      </c>
      <c r="C422" t="str">
        <f>IF(D422="","",IFERROR(INDEX(Clientes!A:A,MATCH(D422,Clientes!B:B,0)),""))</f>
        <v/>
      </c>
      <c r="F422" t="str">
        <f>IF(E422="","",IFERROR(INDEX(Productos!F:F,MATCH(E422,Productos!A:A,0)),""))</f>
        <v/>
      </c>
      <c r="I422" t="str">
        <f>IF(E422="","",IFERROR(INDEX(Productos!G:G,MATCH(E422,Productos!A:A,0)),""))</f>
        <v/>
      </c>
      <c r="J422" t="str">
        <f>IF(H422="",I422,H422)</f>
        <v/>
      </c>
      <c r="K422" t="str">
        <f>IF(G422="","",G422*J422)</f>
        <v/>
      </c>
      <c r="L422" t="str">
        <f>IF(E422="","",IFERROR(INDEX(Productos!E:E,MATCH(E422,Productos!A:A,0)),""))</f>
        <v/>
      </c>
      <c r="M422" t="str">
        <f>IF(G422="","",G422*L422)</f>
        <v/>
      </c>
      <c r="N422" t="str">
        <f>IF(K422="","",K422-M422)</f>
        <v/>
      </c>
      <c r="O422" t="str">
        <v>EFECTIVO</v>
      </c>
      <c r="P422" t="str">
        <v>CAJA</v>
      </c>
      <c r="Q422" t="str">
        <v>PAGADO</v>
      </c>
      <c r="S422" t="str">
        <f>IF(E422="","",IFERROR(INDEX(Productos!I:I,MATCH(E422,Productos!A:A,0)),""))</f>
        <v/>
      </c>
    </row>
    <row r="423">
      <c r="B423" t="str">
        <f>IF(A423="","", "V"&amp;TEXT(A423,"yymmdd")&amp;"-"&amp;TEXT(ROW()-1,"0000"))</f>
        <v/>
      </c>
      <c r="C423" t="str">
        <f>IF(D423="","",IFERROR(INDEX(Clientes!A:A,MATCH(D423,Clientes!B:B,0)),""))</f>
        <v/>
      </c>
      <c r="F423" t="str">
        <f>IF(E423="","",IFERROR(INDEX(Productos!F:F,MATCH(E423,Productos!A:A,0)),""))</f>
        <v/>
      </c>
      <c r="I423" t="str">
        <f>IF(E423="","",IFERROR(INDEX(Productos!G:G,MATCH(E423,Productos!A:A,0)),""))</f>
        <v/>
      </c>
      <c r="J423" t="str">
        <f>IF(H423="",I423,H423)</f>
        <v/>
      </c>
      <c r="K423" t="str">
        <f>IF(G423="","",G423*J423)</f>
        <v/>
      </c>
      <c r="L423" t="str">
        <f>IF(E423="","",IFERROR(INDEX(Productos!E:E,MATCH(E423,Productos!A:A,0)),""))</f>
        <v/>
      </c>
      <c r="M423" t="str">
        <f>IF(G423="","",G423*L423)</f>
        <v/>
      </c>
      <c r="N423" t="str">
        <f>IF(K423="","",K423-M423)</f>
        <v/>
      </c>
      <c r="O423" t="str">
        <v>EFECTIVO</v>
      </c>
      <c r="P423" t="str">
        <v>CAJA</v>
      </c>
      <c r="Q423" t="str">
        <v>PAGADO</v>
      </c>
      <c r="S423" t="str">
        <f>IF(E423="","",IFERROR(INDEX(Productos!I:I,MATCH(E423,Productos!A:A,0)),""))</f>
        <v/>
      </c>
    </row>
    <row r="424">
      <c r="B424" t="str">
        <f>IF(A424="","", "V"&amp;TEXT(A424,"yymmdd")&amp;"-"&amp;TEXT(ROW()-1,"0000"))</f>
        <v/>
      </c>
      <c r="C424" t="str">
        <f>IF(D424="","",IFERROR(INDEX(Clientes!A:A,MATCH(D424,Clientes!B:B,0)),""))</f>
        <v/>
      </c>
      <c r="F424" t="str">
        <f>IF(E424="","",IFERROR(INDEX(Productos!F:F,MATCH(E424,Productos!A:A,0)),""))</f>
        <v/>
      </c>
      <c r="I424" t="str">
        <f>IF(E424="","",IFERROR(INDEX(Productos!G:G,MATCH(E424,Productos!A:A,0)),""))</f>
        <v/>
      </c>
      <c r="J424" t="str">
        <f>IF(H424="",I424,H424)</f>
        <v/>
      </c>
      <c r="K424" t="str">
        <f>IF(G424="","",G424*J424)</f>
        <v/>
      </c>
      <c r="L424" t="str">
        <f>IF(E424="","",IFERROR(INDEX(Productos!E:E,MATCH(E424,Productos!A:A,0)),""))</f>
        <v/>
      </c>
      <c r="M424" t="str">
        <f>IF(G424="","",G424*L424)</f>
        <v/>
      </c>
      <c r="N424" t="str">
        <f>IF(K424="","",K424-M424)</f>
        <v/>
      </c>
      <c r="O424" t="str">
        <v>EFECTIVO</v>
      </c>
      <c r="P424" t="str">
        <v>CAJA</v>
      </c>
      <c r="Q424" t="str">
        <v>PAGADO</v>
      </c>
      <c r="S424" t="str">
        <f>IF(E424="","",IFERROR(INDEX(Productos!I:I,MATCH(E424,Productos!A:A,0)),""))</f>
        <v/>
      </c>
    </row>
    <row r="425">
      <c r="B425" t="str">
        <f>IF(A425="","", "V"&amp;TEXT(A425,"yymmdd")&amp;"-"&amp;TEXT(ROW()-1,"0000"))</f>
        <v/>
      </c>
      <c r="C425" t="str">
        <f>IF(D425="","",IFERROR(INDEX(Clientes!A:A,MATCH(D425,Clientes!B:B,0)),""))</f>
        <v/>
      </c>
      <c r="F425" t="str">
        <f>IF(E425="","",IFERROR(INDEX(Productos!F:F,MATCH(E425,Productos!A:A,0)),""))</f>
        <v/>
      </c>
      <c r="I425" t="str">
        <f>IF(E425="","",IFERROR(INDEX(Productos!G:G,MATCH(E425,Productos!A:A,0)),""))</f>
        <v/>
      </c>
      <c r="J425" t="str">
        <f>IF(H425="",I425,H425)</f>
        <v/>
      </c>
      <c r="K425" t="str">
        <f>IF(G425="","",G425*J425)</f>
        <v/>
      </c>
      <c r="L425" t="str">
        <f>IF(E425="","",IFERROR(INDEX(Productos!E:E,MATCH(E425,Productos!A:A,0)),""))</f>
        <v/>
      </c>
      <c r="M425" t="str">
        <f>IF(G425="","",G425*L425)</f>
        <v/>
      </c>
      <c r="N425" t="str">
        <f>IF(K425="","",K425-M425)</f>
        <v/>
      </c>
      <c r="O425" t="str">
        <v>EFECTIVO</v>
      </c>
      <c r="P425" t="str">
        <v>CAJA</v>
      </c>
      <c r="Q425" t="str">
        <v>PAGADO</v>
      </c>
      <c r="S425" t="str">
        <f>IF(E425="","",IFERROR(INDEX(Productos!I:I,MATCH(E425,Productos!A:A,0)),""))</f>
        <v/>
      </c>
    </row>
    <row r="426">
      <c r="B426" t="str">
        <f>IF(A426="","", "V"&amp;TEXT(A426,"yymmdd")&amp;"-"&amp;TEXT(ROW()-1,"0000"))</f>
        <v/>
      </c>
      <c r="C426" t="str">
        <f>IF(D426="","",IFERROR(INDEX(Clientes!A:A,MATCH(D426,Clientes!B:B,0)),""))</f>
        <v/>
      </c>
      <c r="F426" t="str">
        <f>IF(E426="","",IFERROR(INDEX(Productos!F:F,MATCH(E426,Productos!A:A,0)),""))</f>
        <v/>
      </c>
      <c r="I426" t="str">
        <f>IF(E426="","",IFERROR(INDEX(Productos!G:G,MATCH(E426,Productos!A:A,0)),""))</f>
        <v/>
      </c>
      <c r="J426" t="str">
        <f>IF(H426="",I426,H426)</f>
        <v/>
      </c>
      <c r="K426" t="str">
        <f>IF(G426="","",G426*J426)</f>
        <v/>
      </c>
      <c r="L426" t="str">
        <f>IF(E426="","",IFERROR(INDEX(Productos!E:E,MATCH(E426,Productos!A:A,0)),""))</f>
        <v/>
      </c>
      <c r="M426" t="str">
        <f>IF(G426="","",G426*L426)</f>
        <v/>
      </c>
      <c r="N426" t="str">
        <f>IF(K426="","",K426-M426)</f>
        <v/>
      </c>
      <c r="O426" t="str">
        <v>EFECTIVO</v>
      </c>
      <c r="P426" t="str">
        <v>CAJA</v>
      </c>
      <c r="Q426" t="str">
        <v>PAGADO</v>
      </c>
      <c r="S426" t="str">
        <f>IF(E426="","",IFERROR(INDEX(Productos!I:I,MATCH(E426,Productos!A:A,0)),""))</f>
        <v/>
      </c>
    </row>
    <row r="427">
      <c r="B427" t="str">
        <f>IF(A427="","", "V"&amp;TEXT(A427,"yymmdd")&amp;"-"&amp;TEXT(ROW()-1,"0000"))</f>
        <v/>
      </c>
      <c r="C427" t="str">
        <f>IF(D427="","",IFERROR(INDEX(Clientes!A:A,MATCH(D427,Clientes!B:B,0)),""))</f>
        <v/>
      </c>
      <c r="F427" t="str">
        <f>IF(E427="","",IFERROR(INDEX(Productos!F:F,MATCH(E427,Productos!A:A,0)),""))</f>
        <v/>
      </c>
      <c r="I427" t="str">
        <f>IF(E427="","",IFERROR(INDEX(Productos!G:G,MATCH(E427,Productos!A:A,0)),""))</f>
        <v/>
      </c>
      <c r="J427" t="str">
        <f>IF(H427="",I427,H427)</f>
        <v/>
      </c>
      <c r="K427" t="str">
        <f>IF(G427="","",G427*J427)</f>
        <v/>
      </c>
      <c r="L427" t="str">
        <f>IF(E427="","",IFERROR(INDEX(Productos!E:E,MATCH(E427,Productos!A:A,0)),""))</f>
        <v/>
      </c>
      <c r="M427" t="str">
        <f>IF(G427="","",G427*L427)</f>
        <v/>
      </c>
      <c r="N427" t="str">
        <f>IF(K427="","",K427-M427)</f>
        <v/>
      </c>
      <c r="O427" t="str">
        <v>EFECTIVO</v>
      </c>
      <c r="P427" t="str">
        <v>CAJA</v>
      </c>
      <c r="Q427" t="str">
        <v>PAGADO</v>
      </c>
      <c r="S427" t="str">
        <f>IF(E427="","",IFERROR(INDEX(Productos!I:I,MATCH(E427,Productos!A:A,0)),""))</f>
        <v/>
      </c>
    </row>
    <row r="428">
      <c r="B428" t="str">
        <f>IF(A428="","", "V"&amp;TEXT(A428,"yymmdd")&amp;"-"&amp;TEXT(ROW()-1,"0000"))</f>
        <v/>
      </c>
      <c r="C428" t="str">
        <f>IF(D428="","",IFERROR(INDEX(Clientes!A:A,MATCH(D428,Clientes!B:B,0)),""))</f>
        <v/>
      </c>
      <c r="F428" t="str">
        <f>IF(E428="","",IFERROR(INDEX(Productos!F:F,MATCH(E428,Productos!A:A,0)),""))</f>
        <v/>
      </c>
      <c r="I428" t="str">
        <f>IF(E428="","",IFERROR(INDEX(Productos!G:G,MATCH(E428,Productos!A:A,0)),""))</f>
        <v/>
      </c>
      <c r="J428" t="str">
        <f>IF(H428="",I428,H428)</f>
        <v/>
      </c>
      <c r="K428" t="str">
        <f>IF(G428="","",G428*J428)</f>
        <v/>
      </c>
      <c r="L428" t="str">
        <f>IF(E428="","",IFERROR(INDEX(Productos!E:E,MATCH(E428,Productos!A:A,0)),""))</f>
        <v/>
      </c>
      <c r="M428" t="str">
        <f>IF(G428="","",G428*L428)</f>
        <v/>
      </c>
      <c r="N428" t="str">
        <f>IF(K428="","",K428-M428)</f>
        <v/>
      </c>
      <c r="O428" t="str">
        <v>EFECTIVO</v>
      </c>
      <c r="P428" t="str">
        <v>CAJA</v>
      </c>
      <c r="Q428" t="str">
        <v>PAGADO</v>
      </c>
      <c r="S428" t="str">
        <f>IF(E428="","",IFERROR(INDEX(Productos!I:I,MATCH(E428,Productos!A:A,0)),""))</f>
        <v/>
      </c>
    </row>
    <row r="429">
      <c r="B429" t="str">
        <f>IF(A429="","", "V"&amp;TEXT(A429,"yymmdd")&amp;"-"&amp;TEXT(ROW()-1,"0000"))</f>
        <v/>
      </c>
      <c r="C429" t="str">
        <f>IF(D429="","",IFERROR(INDEX(Clientes!A:A,MATCH(D429,Clientes!B:B,0)),""))</f>
        <v/>
      </c>
      <c r="F429" t="str">
        <f>IF(E429="","",IFERROR(INDEX(Productos!F:F,MATCH(E429,Productos!A:A,0)),""))</f>
        <v/>
      </c>
      <c r="I429" t="str">
        <f>IF(E429="","",IFERROR(INDEX(Productos!G:G,MATCH(E429,Productos!A:A,0)),""))</f>
        <v/>
      </c>
      <c r="J429" t="str">
        <f>IF(H429="",I429,H429)</f>
        <v/>
      </c>
      <c r="K429" t="str">
        <f>IF(G429="","",G429*J429)</f>
        <v/>
      </c>
      <c r="L429" t="str">
        <f>IF(E429="","",IFERROR(INDEX(Productos!E:E,MATCH(E429,Productos!A:A,0)),""))</f>
        <v/>
      </c>
      <c r="M429" t="str">
        <f>IF(G429="","",G429*L429)</f>
        <v/>
      </c>
      <c r="N429" t="str">
        <f>IF(K429="","",K429-M429)</f>
        <v/>
      </c>
      <c r="O429" t="str">
        <v>EFECTIVO</v>
      </c>
      <c r="P429" t="str">
        <v>CAJA</v>
      </c>
      <c r="Q429" t="str">
        <v>PAGADO</v>
      </c>
      <c r="S429" t="str">
        <f>IF(E429="","",IFERROR(INDEX(Productos!I:I,MATCH(E429,Productos!A:A,0)),""))</f>
        <v/>
      </c>
    </row>
    <row r="430">
      <c r="B430" t="str">
        <f>IF(A430="","", "V"&amp;TEXT(A430,"yymmdd")&amp;"-"&amp;TEXT(ROW()-1,"0000"))</f>
        <v/>
      </c>
      <c r="C430" t="str">
        <f>IF(D430="","",IFERROR(INDEX(Clientes!A:A,MATCH(D430,Clientes!B:B,0)),""))</f>
        <v/>
      </c>
      <c r="F430" t="str">
        <f>IF(E430="","",IFERROR(INDEX(Productos!F:F,MATCH(E430,Productos!A:A,0)),""))</f>
        <v/>
      </c>
      <c r="I430" t="str">
        <f>IF(E430="","",IFERROR(INDEX(Productos!G:G,MATCH(E430,Productos!A:A,0)),""))</f>
        <v/>
      </c>
      <c r="J430" t="str">
        <f>IF(H430="",I430,H430)</f>
        <v/>
      </c>
      <c r="K430" t="str">
        <f>IF(G430="","",G430*J430)</f>
        <v/>
      </c>
      <c r="L430" t="str">
        <f>IF(E430="","",IFERROR(INDEX(Productos!E:E,MATCH(E430,Productos!A:A,0)),""))</f>
        <v/>
      </c>
      <c r="M430" t="str">
        <f>IF(G430="","",G430*L430)</f>
        <v/>
      </c>
      <c r="N430" t="str">
        <f>IF(K430="","",K430-M430)</f>
        <v/>
      </c>
      <c r="O430" t="str">
        <v>EFECTIVO</v>
      </c>
      <c r="P430" t="str">
        <v>CAJA</v>
      </c>
      <c r="Q430" t="str">
        <v>PAGADO</v>
      </c>
      <c r="S430" t="str">
        <f>IF(E430="","",IFERROR(INDEX(Productos!I:I,MATCH(E430,Productos!A:A,0)),""))</f>
        <v/>
      </c>
    </row>
    <row r="431">
      <c r="B431" t="str">
        <f>IF(A431="","", "V"&amp;TEXT(A431,"yymmdd")&amp;"-"&amp;TEXT(ROW()-1,"0000"))</f>
        <v/>
      </c>
      <c r="C431" t="str">
        <f>IF(D431="","",IFERROR(INDEX(Clientes!A:A,MATCH(D431,Clientes!B:B,0)),""))</f>
        <v/>
      </c>
      <c r="F431" t="str">
        <f>IF(E431="","",IFERROR(INDEX(Productos!F:F,MATCH(E431,Productos!A:A,0)),""))</f>
        <v/>
      </c>
      <c r="I431" t="str">
        <f>IF(E431="","",IFERROR(INDEX(Productos!G:G,MATCH(E431,Productos!A:A,0)),""))</f>
        <v/>
      </c>
      <c r="J431" t="str">
        <f>IF(H431="",I431,H431)</f>
        <v/>
      </c>
      <c r="K431" t="str">
        <f>IF(G431="","",G431*J431)</f>
        <v/>
      </c>
      <c r="L431" t="str">
        <f>IF(E431="","",IFERROR(INDEX(Productos!E:E,MATCH(E431,Productos!A:A,0)),""))</f>
        <v/>
      </c>
      <c r="M431" t="str">
        <f>IF(G431="","",G431*L431)</f>
        <v/>
      </c>
      <c r="N431" t="str">
        <f>IF(K431="","",K431-M431)</f>
        <v/>
      </c>
      <c r="O431" t="str">
        <v>EFECTIVO</v>
      </c>
      <c r="P431" t="str">
        <v>CAJA</v>
      </c>
      <c r="Q431" t="str">
        <v>PAGADO</v>
      </c>
      <c r="S431" t="str">
        <f>IF(E431="","",IFERROR(INDEX(Productos!I:I,MATCH(E431,Productos!A:A,0)),""))</f>
        <v/>
      </c>
    </row>
    <row r="432">
      <c r="B432" t="str">
        <f>IF(A432="","", "V"&amp;TEXT(A432,"yymmdd")&amp;"-"&amp;TEXT(ROW()-1,"0000"))</f>
        <v/>
      </c>
      <c r="C432" t="str">
        <f>IF(D432="","",IFERROR(INDEX(Clientes!A:A,MATCH(D432,Clientes!B:B,0)),""))</f>
        <v/>
      </c>
      <c r="F432" t="str">
        <f>IF(E432="","",IFERROR(INDEX(Productos!F:F,MATCH(E432,Productos!A:A,0)),""))</f>
        <v/>
      </c>
      <c r="I432" t="str">
        <f>IF(E432="","",IFERROR(INDEX(Productos!G:G,MATCH(E432,Productos!A:A,0)),""))</f>
        <v/>
      </c>
      <c r="J432" t="str">
        <f>IF(H432="",I432,H432)</f>
        <v/>
      </c>
      <c r="K432" t="str">
        <f>IF(G432="","",G432*J432)</f>
        <v/>
      </c>
      <c r="L432" t="str">
        <f>IF(E432="","",IFERROR(INDEX(Productos!E:E,MATCH(E432,Productos!A:A,0)),""))</f>
        <v/>
      </c>
      <c r="M432" t="str">
        <f>IF(G432="","",G432*L432)</f>
        <v/>
      </c>
      <c r="N432" t="str">
        <f>IF(K432="","",K432-M432)</f>
        <v/>
      </c>
      <c r="O432" t="str">
        <v>EFECTIVO</v>
      </c>
      <c r="P432" t="str">
        <v>CAJA</v>
      </c>
      <c r="Q432" t="str">
        <v>PAGADO</v>
      </c>
      <c r="S432" t="str">
        <f>IF(E432="","",IFERROR(INDEX(Productos!I:I,MATCH(E432,Productos!A:A,0)),""))</f>
        <v/>
      </c>
    </row>
    <row r="433">
      <c r="B433" t="str">
        <f>IF(A433="","", "V"&amp;TEXT(A433,"yymmdd")&amp;"-"&amp;TEXT(ROW()-1,"0000"))</f>
        <v/>
      </c>
      <c r="C433" t="str">
        <f>IF(D433="","",IFERROR(INDEX(Clientes!A:A,MATCH(D433,Clientes!B:B,0)),""))</f>
        <v/>
      </c>
      <c r="F433" t="str">
        <f>IF(E433="","",IFERROR(INDEX(Productos!F:F,MATCH(E433,Productos!A:A,0)),""))</f>
        <v/>
      </c>
      <c r="I433" t="str">
        <f>IF(E433="","",IFERROR(INDEX(Productos!G:G,MATCH(E433,Productos!A:A,0)),""))</f>
        <v/>
      </c>
      <c r="J433" t="str">
        <f>IF(H433="",I433,H433)</f>
        <v/>
      </c>
      <c r="K433" t="str">
        <f>IF(G433="","",G433*J433)</f>
        <v/>
      </c>
      <c r="L433" t="str">
        <f>IF(E433="","",IFERROR(INDEX(Productos!E:E,MATCH(E433,Productos!A:A,0)),""))</f>
        <v/>
      </c>
      <c r="M433" t="str">
        <f>IF(G433="","",G433*L433)</f>
        <v/>
      </c>
      <c r="N433" t="str">
        <f>IF(K433="","",K433-M433)</f>
        <v/>
      </c>
      <c r="O433" t="str">
        <v>EFECTIVO</v>
      </c>
      <c r="P433" t="str">
        <v>CAJA</v>
      </c>
      <c r="Q433" t="str">
        <v>PAGADO</v>
      </c>
      <c r="S433" t="str">
        <f>IF(E433="","",IFERROR(INDEX(Productos!I:I,MATCH(E433,Productos!A:A,0)),""))</f>
        <v/>
      </c>
    </row>
    <row r="434">
      <c r="B434" t="str">
        <f>IF(A434="","", "V"&amp;TEXT(A434,"yymmdd")&amp;"-"&amp;TEXT(ROW()-1,"0000"))</f>
        <v/>
      </c>
      <c r="C434" t="str">
        <f>IF(D434="","",IFERROR(INDEX(Clientes!A:A,MATCH(D434,Clientes!B:B,0)),""))</f>
        <v/>
      </c>
      <c r="F434" t="str">
        <f>IF(E434="","",IFERROR(INDEX(Productos!F:F,MATCH(E434,Productos!A:A,0)),""))</f>
        <v/>
      </c>
      <c r="I434" t="str">
        <f>IF(E434="","",IFERROR(INDEX(Productos!G:G,MATCH(E434,Productos!A:A,0)),""))</f>
        <v/>
      </c>
      <c r="J434" t="str">
        <f>IF(H434="",I434,H434)</f>
        <v/>
      </c>
      <c r="K434" t="str">
        <f>IF(G434="","",G434*J434)</f>
        <v/>
      </c>
      <c r="L434" t="str">
        <f>IF(E434="","",IFERROR(INDEX(Productos!E:E,MATCH(E434,Productos!A:A,0)),""))</f>
        <v/>
      </c>
      <c r="M434" t="str">
        <f>IF(G434="","",G434*L434)</f>
        <v/>
      </c>
      <c r="N434" t="str">
        <f>IF(K434="","",K434-M434)</f>
        <v/>
      </c>
      <c r="O434" t="str">
        <v>EFECTIVO</v>
      </c>
      <c r="P434" t="str">
        <v>CAJA</v>
      </c>
      <c r="Q434" t="str">
        <v>PAGADO</v>
      </c>
      <c r="S434" t="str">
        <f>IF(E434="","",IFERROR(INDEX(Productos!I:I,MATCH(E434,Productos!A:A,0)),""))</f>
        <v/>
      </c>
    </row>
    <row r="435">
      <c r="B435" t="str">
        <f>IF(A435="","", "V"&amp;TEXT(A435,"yymmdd")&amp;"-"&amp;TEXT(ROW()-1,"0000"))</f>
        <v/>
      </c>
      <c r="C435" t="str">
        <f>IF(D435="","",IFERROR(INDEX(Clientes!A:A,MATCH(D435,Clientes!B:B,0)),""))</f>
        <v/>
      </c>
      <c r="F435" t="str">
        <f>IF(E435="","",IFERROR(INDEX(Productos!F:F,MATCH(E435,Productos!A:A,0)),""))</f>
        <v/>
      </c>
      <c r="I435" t="str">
        <f>IF(E435="","",IFERROR(INDEX(Productos!G:G,MATCH(E435,Productos!A:A,0)),""))</f>
        <v/>
      </c>
      <c r="J435" t="str">
        <f>IF(H435="",I435,H435)</f>
        <v/>
      </c>
      <c r="K435" t="str">
        <f>IF(G435="","",G435*J435)</f>
        <v/>
      </c>
      <c r="L435" t="str">
        <f>IF(E435="","",IFERROR(INDEX(Productos!E:E,MATCH(E435,Productos!A:A,0)),""))</f>
        <v/>
      </c>
      <c r="M435" t="str">
        <f>IF(G435="","",G435*L435)</f>
        <v/>
      </c>
      <c r="N435" t="str">
        <f>IF(K435="","",K435-M435)</f>
        <v/>
      </c>
      <c r="O435" t="str">
        <v>EFECTIVO</v>
      </c>
      <c r="P435" t="str">
        <v>CAJA</v>
      </c>
      <c r="Q435" t="str">
        <v>PAGADO</v>
      </c>
      <c r="S435" t="str">
        <f>IF(E435="","",IFERROR(INDEX(Productos!I:I,MATCH(E435,Productos!A:A,0)),""))</f>
        <v/>
      </c>
    </row>
    <row r="436">
      <c r="B436" t="str">
        <f>IF(A436="","", "V"&amp;TEXT(A436,"yymmdd")&amp;"-"&amp;TEXT(ROW()-1,"0000"))</f>
        <v/>
      </c>
      <c r="C436" t="str">
        <f>IF(D436="","",IFERROR(INDEX(Clientes!A:A,MATCH(D436,Clientes!B:B,0)),""))</f>
        <v/>
      </c>
      <c r="F436" t="str">
        <f>IF(E436="","",IFERROR(INDEX(Productos!F:F,MATCH(E436,Productos!A:A,0)),""))</f>
        <v/>
      </c>
      <c r="I436" t="str">
        <f>IF(E436="","",IFERROR(INDEX(Productos!G:G,MATCH(E436,Productos!A:A,0)),""))</f>
        <v/>
      </c>
      <c r="J436" t="str">
        <f>IF(H436="",I436,H436)</f>
        <v/>
      </c>
      <c r="K436" t="str">
        <f>IF(G436="","",G436*J436)</f>
        <v/>
      </c>
      <c r="L436" t="str">
        <f>IF(E436="","",IFERROR(INDEX(Productos!E:E,MATCH(E436,Productos!A:A,0)),""))</f>
        <v/>
      </c>
      <c r="M436" t="str">
        <f>IF(G436="","",G436*L436)</f>
        <v/>
      </c>
      <c r="N436" t="str">
        <f>IF(K436="","",K436-M436)</f>
        <v/>
      </c>
      <c r="O436" t="str">
        <v>EFECTIVO</v>
      </c>
      <c r="P436" t="str">
        <v>CAJA</v>
      </c>
      <c r="Q436" t="str">
        <v>PAGADO</v>
      </c>
      <c r="S436" t="str">
        <f>IF(E436="","",IFERROR(INDEX(Productos!I:I,MATCH(E436,Productos!A:A,0)),""))</f>
        <v/>
      </c>
    </row>
    <row r="437">
      <c r="B437" t="str">
        <f>IF(A437="","", "V"&amp;TEXT(A437,"yymmdd")&amp;"-"&amp;TEXT(ROW()-1,"0000"))</f>
        <v/>
      </c>
      <c r="C437" t="str">
        <f>IF(D437="","",IFERROR(INDEX(Clientes!A:A,MATCH(D437,Clientes!B:B,0)),""))</f>
        <v/>
      </c>
      <c r="F437" t="str">
        <f>IF(E437="","",IFERROR(INDEX(Productos!F:F,MATCH(E437,Productos!A:A,0)),""))</f>
        <v/>
      </c>
      <c r="I437" t="str">
        <f>IF(E437="","",IFERROR(INDEX(Productos!G:G,MATCH(E437,Productos!A:A,0)),""))</f>
        <v/>
      </c>
      <c r="J437" t="str">
        <f>IF(H437="",I437,H437)</f>
        <v/>
      </c>
      <c r="K437" t="str">
        <f>IF(G437="","",G437*J437)</f>
        <v/>
      </c>
      <c r="L437" t="str">
        <f>IF(E437="","",IFERROR(INDEX(Productos!E:E,MATCH(E437,Productos!A:A,0)),""))</f>
        <v/>
      </c>
      <c r="M437" t="str">
        <f>IF(G437="","",G437*L437)</f>
        <v/>
      </c>
      <c r="N437" t="str">
        <f>IF(K437="","",K437-M437)</f>
        <v/>
      </c>
      <c r="O437" t="str">
        <v>EFECTIVO</v>
      </c>
      <c r="P437" t="str">
        <v>CAJA</v>
      </c>
      <c r="Q437" t="str">
        <v>PAGADO</v>
      </c>
      <c r="S437" t="str">
        <f>IF(E437="","",IFERROR(INDEX(Productos!I:I,MATCH(E437,Productos!A:A,0)),""))</f>
        <v/>
      </c>
    </row>
    <row r="438">
      <c r="B438" t="str">
        <f>IF(A438="","", "V"&amp;TEXT(A438,"yymmdd")&amp;"-"&amp;TEXT(ROW()-1,"0000"))</f>
        <v/>
      </c>
      <c r="C438" t="str">
        <f>IF(D438="","",IFERROR(INDEX(Clientes!A:A,MATCH(D438,Clientes!B:B,0)),""))</f>
        <v/>
      </c>
      <c r="F438" t="str">
        <f>IF(E438="","",IFERROR(INDEX(Productos!F:F,MATCH(E438,Productos!A:A,0)),""))</f>
        <v/>
      </c>
      <c r="I438" t="str">
        <f>IF(E438="","",IFERROR(INDEX(Productos!G:G,MATCH(E438,Productos!A:A,0)),""))</f>
        <v/>
      </c>
      <c r="J438" t="str">
        <f>IF(H438="",I438,H438)</f>
        <v/>
      </c>
      <c r="K438" t="str">
        <f>IF(G438="","",G438*J438)</f>
        <v/>
      </c>
      <c r="L438" t="str">
        <f>IF(E438="","",IFERROR(INDEX(Productos!E:E,MATCH(E438,Productos!A:A,0)),""))</f>
        <v/>
      </c>
      <c r="M438" t="str">
        <f>IF(G438="","",G438*L438)</f>
        <v/>
      </c>
      <c r="N438" t="str">
        <f>IF(K438="","",K438-M438)</f>
        <v/>
      </c>
      <c r="O438" t="str">
        <v>EFECTIVO</v>
      </c>
      <c r="P438" t="str">
        <v>CAJA</v>
      </c>
      <c r="Q438" t="str">
        <v>PAGADO</v>
      </c>
      <c r="S438" t="str">
        <f>IF(E438="","",IFERROR(INDEX(Productos!I:I,MATCH(E438,Productos!A:A,0)),""))</f>
        <v/>
      </c>
    </row>
    <row r="439">
      <c r="B439" t="str">
        <f>IF(A439="","", "V"&amp;TEXT(A439,"yymmdd")&amp;"-"&amp;TEXT(ROW()-1,"0000"))</f>
        <v/>
      </c>
      <c r="C439" t="str">
        <f>IF(D439="","",IFERROR(INDEX(Clientes!A:A,MATCH(D439,Clientes!B:B,0)),""))</f>
        <v/>
      </c>
      <c r="F439" t="str">
        <f>IF(E439="","",IFERROR(INDEX(Productos!F:F,MATCH(E439,Productos!A:A,0)),""))</f>
        <v/>
      </c>
      <c r="I439" t="str">
        <f>IF(E439="","",IFERROR(INDEX(Productos!G:G,MATCH(E439,Productos!A:A,0)),""))</f>
        <v/>
      </c>
      <c r="J439" t="str">
        <f>IF(H439="",I439,H439)</f>
        <v/>
      </c>
      <c r="K439" t="str">
        <f>IF(G439="","",G439*J439)</f>
        <v/>
      </c>
      <c r="L439" t="str">
        <f>IF(E439="","",IFERROR(INDEX(Productos!E:E,MATCH(E439,Productos!A:A,0)),""))</f>
        <v/>
      </c>
      <c r="M439" t="str">
        <f>IF(G439="","",G439*L439)</f>
        <v/>
      </c>
      <c r="N439" t="str">
        <f>IF(K439="","",K439-M439)</f>
        <v/>
      </c>
      <c r="O439" t="str">
        <v>EFECTIVO</v>
      </c>
      <c r="P439" t="str">
        <v>CAJA</v>
      </c>
      <c r="Q439" t="str">
        <v>PAGADO</v>
      </c>
      <c r="S439" t="str">
        <f>IF(E439="","",IFERROR(INDEX(Productos!I:I,MATCH(E439,Productos!A:A,0)),""))</f>
        <v/>
      </c>
    </row>
    <row r="440">
      <c r="B440" t="str">
        <f>IF(A440="","", "V"&amp;TEXT(A440,"yymmdd")&amp;"-"&amp;TEXT(ROW()-1,"0000"))</f>
        <v/>
      </c>
      <c r="C440" t="str">
        <f>IF(D440="","",IFERROR(INDEX(Clientes!A:A,MATCH(D440,Clientes!B:B,0)),""))</f>
        <v/>
      </c>
      <c r="F440" t="str">
        <f>IF(E440="","",IFERROR(INDEX(Productos!F:F,MATCH(E440,Productos!A:A,0)),""))</f>
        <v/>
      </c>
      <c r="I440" t="str">
        <f>IF(E440="","",IFERROR(INDEX(Productos!G:G,MATCH(E440,Productos!A:A,0)),""))</f>
        <v/>
      </c>
      <c r="J440" t="str">
        <f>IF(H440="",I440,H440)</f>
        <v/>
      </c>
      <c r="K440" t="str">
        <f>IF(G440="","",G440*J440)</f>
        <v/>
      </c>
      <c r="L440" t="str">
        <f>IF(E440="","",IFERROR(INDEX(Productos!E:E,MATCH(E440,Productos!A:A,0)),""))</f>
        <v/>
      </c>
      <c r="M440" t="str">
        <f>IF(G440="","",G440*L440)</f>
        <v/>
      </c>
      <c r="N440" t="str">
        <f>IF(K440="","",K440-M440)</f>
        <v/>
      </c>
      <c r="O440" t="str">
        <v>EFECTIVO</v>
      </c>
      <c r="P440" t="str">
        <v>CAJA</v>
      </c>
      <c r="Q440" t="str">
        <v>PAGADO</v>
      </c>
      <c r="S440" t="str">
        <f>IF(E440="","",IFERROR(INDEX(Productos!I:I,MATCH(E440,Productos!A:A,0)),""))</f>
        <v/>
      </c>
    </row>
    <row r="441">
      <c r="B441" t="str">
        <f>IF(A441="","", "V"&amp;TEXT(A441,"yymmdd")&amp;"-"&amp;TEXT(ROW()-1,"0000"))</f>
        <v/>
      </c>
      <c r="C441" t="str">
        <f>IF(D441="","",IFERROR(INDEX(Clientes!A:A,MATCH(D441,Clientes!B:B,0)),""))</f>
        <v/>
      </c>
      <c r="F441" t="str">
        <f>IF(E441="","",IFERROR(INDEX(Productos!F:F,MATCH(E441,Productos!A:A,0)),""))</f>
        <v/>
      </c>
      <c r="I441" t="str">
        <f>IF(E441="","",IFERROR(INDEX(Productos!G:G,MATCH(E441,Productos!A:A,0)),""))</f>
        <v/>
      </c>
      <c r="J441" t="str">
        <f>IF(H441="",I441,H441)</f>
        <v/>
      </c>
      <c r="K441" t="str">
        <f>IF(G441="","",G441*J441)</f>
        <v/>
      </c>
      <c r="L441" t="str">
        <f>IF(E441="","",IFERROR(INDEX(Productos!E:E,MATCH(E441,Productos!A:A,0)),""))</f>
        <v/>
      </c>
      <c r="M441" t="str">
        <f>IF(G441="","",G441*L441)</f>
        <v/>
      </c>
      <c r="N441" t="str">
        <f>IF(K441="","",K441-M441)</f>
        <v/>
      </c>
      <c r="O441" t="str">
        <v>EFECTIVO</v>
      </c>
      <c r="P441" t="str">
        <v>CAJA</v>
      </c>
      <c r="Q441" t="str">
        <v>PAGADO</v>
      </c>
      <c r="S441" t="str">
        <f>IF(E441="","",IFERROR(INDEX(Productos!I:I,MATCH(E441,Productos!A:A,0)),""))</f>
        <v/>
      </c>
    </row>
    <row r="442">
      <c r="B442" t="str">
        <f>IF(A442="","", "V"&amp;TEXT(A442,"yymmdd")&amp;"-"&amp;TEXT(ROW()-1,"0000"))</f>
        <v/>
      </c>
      <c r="C442" t="str">
        <f>IF(D442="","",IFERROR(INDEX(Clientes!A:A,MATCH(D442,Clientes!B:B,0)),""))</f>
        <v/>
      </c>
      <c r="F442" t="str">
        <f>IF(E442="","",IFERROR(INDEX(Productos!F:F,MATCH(E442,Productos!A:A,0)),""))</f>
        <v/>
      </c>
      <c r="I442" t="str">
        <f>IF(E442="","",IFERROR(INDEX(Productos!G:G,MATCH(E442,Productos!A:A,0)),""))</f>
        <v/>
      </c>
      <c r="J442" t="str">
        <f>IF(H442="",I442,H442)</f>
        <v/>
      </c>
      <c r="K442" t="str">
        <f>IF(G442="","",G442*J442)</f>
        <v/>
      </c>
      <c r="L442" t="str">
        <f>IF(E442="","",IFERROR(INDEX(Productos!E:E,MATCH(E442,Productos!A:A,0)),""))</f>
        <v/>
      </c>
      <c r="M442" t="str">
        <f>IF(G442="","",G442*L442)</f>
        <v/>
      </c>
      <c r="N442" t="str">
        <f>IF(K442="","",K442-M442)</f>
        <v/>
      </c>
      <c r="O442" t="str">
        <v>EFECTIVO</v>
      </c>
      <c r="P442" t="str">
        <v>CAJA</v>
      </c>
      <c r="Q442" t="str">
        <v>PAGADO</v>
      </c>
      <c r="S442" t="str">
        <f>IF(E442="","",IFERROR(INDEX(Productos!I:I,MATCH(E442,Productos!A:A,0)),""))</f>
        <v/>
      </c>
    </row>
    <row r="443">
      <c r="B443" t="str">
        <f>IF(A443="","", "V"&amp;TEXT(A443,"yymmdd")&amp;"-"&amp;TEXT(ROW()-1,"0000"))</f>
        <v/>
      </c>
      <c r="C443" t="str">
        <f>IF(D443="","",IFERROR(INDEX(Clientes!A:A,MATCH(D443,Clientes!B:B,0)),""))</f>
        <v/>
      </c>
      <c r="F443" t="str">
        <f>IF(E443="","",IFERROR(INDEX(Productos!F:F,MATCH(E443,Productos!A:A,0)),""))</f>
        <v/>
      </c>
      <c r="I443" t="str">
        <f>IF(E443="","",IFERROR(INDEX(Productos!G:G,MATCH(E443,Productos!A:A,0)),""))</f>
        <v/>
      </c>
      <c r="J443" t="str">
        <f>IF(H443="",I443,H443)</f>
        <v/>
      </c>
      <c r="K443" t="str">
        <f>IF(G443="","",G443*J443)</f>
        <v/>
      </c>
      <c r="L443" t="str">
        <f>IF(E443="","",IFERROR(INDEX(Productos!E:E,MATCH(E443,Productos!A:A,0)),""))</f>
        <v/>
      </c>
      <c r="M443" t="str">
        <f>IF(G443="","",G443*L443)</f>
        <v/>
      </c>
      <c r="N443" t="str">
        <f>IF(K443="","",K443-M443)</f>
        <v/>
      </c>
      <c r="O443" t="str">
        <v>EFECTIVO</v>
      </c>
      <c r="P443" t="str">
        <v>CAJA</v>
      </c>
      <c r="Q443" t="str">
        <v>PAGADO</v>
      </c>
      <c r="S443" t="str">
        <f>IF(E443="","",IFERROR(INDEX(Productos!I:I,MATCH(E443,Productos!A:A,0)),""))</f>
        <v/>
      </c>
    </row>
    <row r="444">
      <c r="B444" t="str">
        <f>IF(A444="","", "V"&amp;TEXT(A444,"yymmdd")&amp;"-"&amp;TEXT(ROW()-1,"0000"))</f>
        <v/>
      </c>
      <c r="C444" t="str">
        <f>IF(D444="","",IFERROR(INDEX(Clientes!A:A,MATCH(D444,Clientes!B:B,0)),""))</f>
        <v/>
      </c>
      <c r="F444" t="str">
        <f>IF(E444="","",IFERROR(INDEX(Productos!F:F,MATCH(E444,Productos!A:A,0)),""))</f>
        <v/>
      </c>
      <c r="I444" t="str">
        <f>IF(E444="","",IFERROR(INDEX(Productos!G:G,MATCH(E444,Productos!A:A,0)),""))</f>
        <v/>
      </c>
      <c r="J444" t="str">
        <f>IF(H444="",I444,H444)</f>
        <v/>
      </c>
      <c r="K444" t="str">
        <f>IF(G444="","",G444*J444)</f>
        <v/>
      </c>
      <c r="L444" t="str">
        <f>IF(E444="","",IFERROR(INDEX(Productos!E:E,MATCH(E444,Productos!A:A,0)),""))</f>
        <v/>
      </c>
      <c r="M444" t="str">
        <f>IF(G444="","",G444*L444)</f>
        <v/>
      </c>
      <c r="N444" t="str">
        <f>IF(K444="","",K444-M444)</f>
        <v/>
      </c>
      <c r="O444" t="str">
        <v>EFECTIVO</v>
      </c>
      <c r="P444" t="str">
        <v>CAJA</v>
      </c>
      <c r="Q444" t="str">
        <v>PAGADO</v>
      </c>
      <c r="S444" t="str">
        <f>IF(E444="","",IFERROR(INDEX(Productos!I:I,MATCH(E444,Productos!A:A,0)),""))</f>
        <v/>
      </c>
    </row>
    <row r="445">
      <c r="B445" t="str">
        <f>IF(A445="","", "V"&amp;TEXT(A445,"yymmdd")&amp;"-"&amp;TEXT(ROW()-1,"0000"))</f>
        <v/>
      </c>
      <c r="C445" t="str">
        <f>IF(D445="","",IFERROR(INDEX(Clientes!A:A,MATCH(D445,Clientes!B:B,0)),""))</f>
        <v/>
      </c>
      <c r="F445" t="str">
        <f>IF(E445="","",IFERROR(INDEX(Productos!F:F,MATCH(E445,Productos!A:A,0)),""))</f>
        <v/>
      </c>
      <c r="I445" t="str">
        <f>IF(E445="","",IFERROR(INDEX(Productos!G:G,MATCH(E445,Productos!A:A,0)),""))</f>
        <v/>
      </c>
      <c r="J445" t="str">
        <f>IF(H445="",I445,H445)</f>
        <v/>
      </c>
      <c r="K445" t="str">
        <f>IF(G445="","",G445*J445)</f>
        <v/>
      </c>
      <c r="L445" t="str">
        <f>IF(E445="","",IFERROR(INDEX(Productos!E:E,MATCH(E445,Productos!A:A,0)),""))</f>
        <v/>
      </c>
      <c r="M445" t="str">
        <f>IF(G445="","",G445*L445)</f>
        <v/>
      </c>
      <c r="N445" t="str">
        <f>IF(K445="","",K445-M445)</f>
        <v/>
      </c>
      <c r="O445" t="str">
        <v>EFECTIVO</v>
      </c>
      <c r="P445" t="str">
        <v>CAJA</v>
      </c>
      <c r="Q445" t="str">
        <v>PAGADO</v>
      </c>
      <c r="S445" t="str">
        <f>IF(E445="","",IFERROR(INDEX(Productos!I:I,MATCH(E445,Productos!A:A,0)),""))</f>
        <v/>
      </c>
    </row>
    <row r="446">
      <c r="B446" t="str">
        <f>IF(A446="","", "V"&amp;TEXT(A446,"yymmdd")&amp;"-"&amp;TEXT(ROW()-1,"0000"))</f>
        <v/>
      </c>
      <c r="C446" t="str">
        <f>IF(D446="","",IFERROR(INDEX(Clientes!A:A,MATCH(D446,Clientes!B:B,0)),""))</f>
        <v/>
      </c>
      <c r="F446" t="str">
        <f>IF(E446="","",IFERROR(INDEX(Productos!F:F,MATCH(E446,Productos!A:A,0)),""))</f>
        <v/>
      </c>
      <c r="I446" t="str">
        <f>IF(E446="","",IFERROR(INDEX(Productos!G:G,MATCH(E446,Productos!A:A,0)),""))</f>
        <v/>
      </c>
      <c r="J446" t="str">
        <f>IF(H446="",I446,H446)</f>
        <v/>
      </c>
      <c r="K446" t="str">
        <f>IF(G446="","",G446*J446)</f>
        <v/>
      </c>
      <c r="L446" t="str">
        <f>IF(E446="","",IFERROR(INDEX(Productos!E:E,MATCH(E446,Productos!A:A,0)),""))</f>
        <v/>
      </c>
      <c r="M446" t="str">
        <f>IF(G446="","",G446*L446)</f>
        <v/>
      </c>
      <c r="N446" t="str">
        <f>IF(K446="","",K446-M446)</f>
        <v/>
      </c>
      <c r="O446" t="str">
        <v>EFECTIVO</v>
      </c>
      <c r="P446" t="str">
        <v>CAJA</v>
      </c>
      <c r="Q446" t="str">
        <v>PAGADO</v>
      </c>
      <c r="S446" t="str">
        <f>IF(E446="","",IFERROR(INDEX(Productos!I:I,MATCH(E446,Productos!A:A,0)),""))</f>
        <v/>
      </c>
    </row>
    <row r="447">
      <c r="B447" t="str">
        <f>IF(A447="","", "V"&amp;TEXT(A447,"yymmdd")&amp;"-"&amp;TEXT(ROW()-1,"0000"))</f>
        <v/>
      </c>
      <c r="C447" t="str">
        <f>IF(D447="","",IFERROR(INDEX(Clientes!A:A,MATCH(D447,Clientes!B:B,0)),""))</f>
        <v/>
      </c>
      <c r="F447" t="str">
        <f>IF(E447="","",IFERROR(INDEX(Productos!F:F,MATCH(E447,Productos!A:A,0)),""))</f>
        <v/>
      </c>
      <c r="I447" t="str">
        <f>IF(E447="","",IFERROR(INDEX(Productos!G:G,MATCH(E447,Productos!A:A,0)),""))</f>
        <v/>
      </c>
      <c r="J447" t="str">
        <f>IF(H447="",I447,H447)</f>
        <v/>
      </c>
      <c r="K447" t="str">
        <f>IF(G447="","",G447*J447)</f>
        <v/>
      </c>
      <c r="L447" t="str">
        <f>IF(E447="","",IFERROR(INDEX(Productos!E:E,MATCH(E447,Productos!A:A,0)),""))</f>
        <v/>
      </c>
      <c r="M447" t="str">
        <f>IF(G447="","",G447*L447)</f>
        <v/>
      </c>
      <c r="N447" t="str">
        <f>IF(K447="","",K447-M447)</f>
        <v/>
      </c>
      <c r="O447" t="str">
        <v>EFECTIVO</v>
      </c>
      <c r="P447" t="str">
        <v>CAJA</v>
      </c>
      <c r="Q447" t="str">
        <v>PAGADO</v>
      </c>
      <c r="S447" t="str">
        <f>IF(E447="","",IFERROR(INDEX(Productos!I:I,MATCH(E447,Productos!A:A,0)),""))</f>
        <v/>
      </c>
    </row>
    <row r="448">
      <c r="B448" t="str">
        <f>IF(A448="","", "V"&amp;TEXT(A448,"yymmdd")&amp;"-"&amp;TEXT(ROW()-1,"0000"))</f>
        <v/>
      </c>
      <c r="C448" t="str">
        <f>IF(D448="","",IFERROR(INDEX(Clientes!A:A,MATCH(D448,Clientes!B:B,0)),""))</f>
        <v/>
      </c>
      <c r="F448" t="str">
        <f>IF(E448="","",IFERROR(INDEX(Productos!F:F,MATCH(E448,Productos!A:A,0)),""))</f>
        <v/>
      </c>
      <c r="I448" t="str">
        <f>IF(E448="","",IFERROR(INDEX(Productos!G:G,MATCH(E448,Productos!A:A,0)),""))</f>
        <v/>
      </c>
      <c r="J448" t="str">
        <f>IF(H448="",I448,H448)</f>
        <v/>
      </c>
      <c r="K448" t="str">
        <f>IF(G448="","",G448*J448)</f>
        <v/>
      </c>
      <c r="L448" t="str">
        <f>IF(E448="","",IFERROR(INDEX(Productos!E:E,MATCH(E448,Productos!A:A,0)),""))</f>
        <v/>
      </c>
      <c r="M448" t="str">
        <f>IF(G448="","",G448*L448)</f>
        <v/>
      </c>
      <c r="N448" t="str">
        <f>IF(K448="","",K448-M448)</f>
        <v/>
      </c>
      <c r="O448" t="str">
        <v>EFECTIVO</v>
      </c>
      <c r="P448" t="str">
        <v>CAJA</v>
      </c>
      <c r="Q448" t="str">
        <v>PAGADO</v>
      </c>
      <c r="S448" t="str">
        <f>IF(E448="","",IFERROR(INDEX(Productos!I:I,MATCH(E448,Productos!A:A,0)),""))</f>
        <v/>
      </c>
    </row>
    <row r="449">
      <c r="B449" t="str">
        <f>IF(A449="","", "V"&amp;TEXT(A449,"yymmdd")&amp;"-"&amp;TEXT(ROW()-1,"0000"))</f>
        <v/>
      </c>
      <c r="C449" t="str">
        <f>IF(D449="","",IFERROR(INDEX(Clientes!A:A,MATCH(D449,Clientes!B:B,0)),""))</f>
        <v/>
      </c>
      <c r="F449" t="str">
        <f>IF(E449="","",IFERROR(INDEX(Productos!F:F,MATCH(E449,Productos!A:A,0)),""))</f>
        <v/>
      </c>
      <c r="I449" t="str">
        <f>IF(E449="","",IFERROR(INDEX(Productos!G:G,MATCH(E449,Productos!A:A,0)),""))</f>
        <v/>
      </c>
      <c r="J449" t="str">
        <f>IF(H449="",I449,H449)</f>
        <v/>
      </c>
      <c r="K449" t="str">
        <f>IF(G449="","",G449*J449)</f>
        <v/>
      </c>
      <c r="L449" t="str">
        <f>IF(E449="","",IFERROR(INDEX(Productos!E:E,MATCH(E449,Productos!A:A,0)),""))</f>
        <v/>
      </c>
      <c r="M449" t="str">
        <f>IF(G449="","",G449*L449)</f>
        <v/>
      </c>
      <c r="N449" t="str">
        <f>IF(K449="","",K449-M449)</f>
        <v/>
      </c>
      <c r="O449" t="str">
        <v>EFECTIVO</v>
      </c>
      <c r="P449" t="str">
        <v>CAJA</v>
      </c>
      <c r="Q449" t="str">
        <v>PAGADO</v>
      </c>
      <c r="S449" t="str">
        <f>IF(E449="","",IFERROR(INDEX(Productos!I:I,MATCH(E449,Productos!A:A,0)),""))</f>
        <v/>
      </c>
    </row>
    <row r="450">
      <c r="B450" t="str">
        <f>IF(A450="","", "V"&amp;TEXT(A450,"yymmdd")&amp;"-"&amp;TEXT(ROW()-1,"0000"))</f>
        <v/>
      </c>
      <c r="C450" t="str">
        <f>IF(D450="","",IFERROR(INDEX(Clientes!A:A,MATCH(D450,Clientes!B:B,0)),""))</f>
        <v/>
      </c>
      <c r="F450" t="str">
        <f>IF(E450="","",IFERROR(INDEX(Productos!F:F,MATCH(E450,Productos!A:A,0)),""))</f>
        <v/>
      </c>
      <c r="I450" t="str">
        <f>IF(E450="","",IFERROR(INDEX(Productos!G:G,MATCH(E450,Productos!A:A,0)),""))</f>
        <v/>
      </c>
      <c r="J450" t="str">
        <f>IF(H450="",I450,H450)</f>
        <v/>
      </c>
      <c r="K450" t="str">
        <f>IF(G450="","",G450*J450)</f>
        <v/>
      </c>
      <c r="L450" t="str">
        <f>IF(E450="","",IFERROR(INDEX(Productos!E:E,MATCH(E450,Productos!A:A,0)),""))</f>
        <v/>
      </c>
      <c r="M450" t="str">
        <f>IF(G450="","",G450*L450)</f>
        <v/>
      </c>
      <c r="N450" t="str">
        <f>IF(K450="","",K450-M450)</f>
        <v/>
      </c>
      <c r="O450" t="str">
        <v>EFECTIVO</v>
      </c>
      <c r="P450" t="str">
        <v>CAJA</v>
      </c>
      <c r="Q450" t="str">
        <v>PAGADO</v>
      </c>
      <c r="S450" t="str">
        <f>IF(E450="","",IFERROR(INDEX(Productos!I:I,MATCH(E450,Productos!A:A,0)),""))</f>
        <v/>
      </c>
    </row>
    <row r="451">
      <c r="B451" t="str">
        <f>IF(A451="","", "V"&amp;TEXT(A451,"yymmdd")&amp;"-"&amp;TEXT(ROW()-1,"0000"))</f>
        <v/>
      </c>
      <c r="C451" t="str">
        <f>IF(D451="","",IFERROR(INDEX(Clientes!A:A,MATCH(D451,Clientes!B:B,0)),""))</f>
        <v/>
      </c>
      <c r="F451" t="str">
        <f>IF(E451="","",IFERROR(INDEX(Productos!F:F,MATCH(E451,Productos!A:A,0)),""))</f>
        <v/>
      </c>
      <c r="I451" t="str">
        <f>IF(E451="","",IFERROR(INDEX(Productos!G:G,MATCH(E451,Productos!A:A,0)),""))</f>
        <v/>
      </c>
      <c r="J451" t="str">
        <f>IF(H451="",I451,H451)</f>
        <v/>
      </c>
      <c r="K451" t="str">
        <f>IF(G451="","",G451*J451)</f>
        <v/>
      </c>
      <c r="L451" t="str">
        <f>IF(E451="","",IFERROR(INDEX(Productos!E:E,MATCH(E451,Productos!A:A,0)),""))</f>
        <v/>
      </c>
      <c r="M451" t="str">
        <f>IF(G451="","",G451*L451)</f>
        <v/>
      </c>
      <c r="N451" t="str">
        <f>IF(K451="","",K451-M451)</f>
        <v/>
      </c>
      <c r="O451" t="str">
        <v>EFECTIVO</v>
      </c>
      <c r="P451" t="str">
        <v>CAJA</v>
      </c>
      <c r="Q451" t="str">
        <v>PAGADO</v>
      </c>
      <c r="S451" t="str">
        <f>IF(E451="","",IFERROR(INDEX(Productos!I:I,MATCH(E451,Productos!A:A,0)),""))</f>
        <v/>
      </c>
    </row>
    <row r="452">
      <c r="B452" t="str">
        <f>IF(A452="","", "V"&amp;TEXT(A452,"yymmdd")&amp;"-"&amp;TEXT(ROW()-1,"0000"))</f>
        <v/>
      </c>
      <c r="C452" t="str">
        <f>IF(D452="","",IFERROR(INDEX(Clientes!A:A,MATCH(D452,Clientes!B:B,0)),""))</f>
        <v/>
      </c>
      <c r="F452" t="str">
        <f>IF(E452="","",IFERROR(INDEX(Productos!F:F,MATCH(E452,Productos!A:A,0)),""))</f>
        <v/>
      </c>
      <c r="I452" t="str">
        <f>IF(E452="","",IFERROR(INDEX(Productos!G:G,MATCH(E452,Productos!A:A,0)),""))</f>
        <v/>
      </c>
      <c r="J452" t="str">
        <f>IF(H452="",I452,H452)</f>
        <v/>
      </c>
      <c r="K452" t="str">
        <f>IF(G452="","",G452*J452)</f>
        <v/>
      </c>
      <c r="L452" t="str">
        <f>IF(E452="","",IFERROR(INDEX(Productos!E:E,MATCH(E452,Productos!A:A,0)),""))</f>
        <v/>
      </c>
      <c r="M452" t="str">
        <f>IF(G452="","",G452*L452)</f>
        <v/>
      </c>
      <c r="N452" t="str">
        <f>IF(K452="","",K452-M452)</f>
        <v/>
      </c>
      <c r="O452" t="str">
        <v>EFECTIVO</v>
      </c>
      <c r="P452" t="str">
        <v>CAJA</v>
      </c>
      <c r="Q452" t="str">
        <v>PAGADO</v>
      </c>
      <c r="S452" t="str">
        <f>IF(E452="","",IFERROR(INDEX(Productos!I:I,MATCH(E452,Productos!A:A,0)),""))</f>
        <v/>
      </c>
    </row>
    <row r="453">
      <c r="B453" t="str">
        <f>IF(A453="","", "V"&amp;TEXT(A453,"yymmdd")&amp;"-"&amp;TEXT(ROW()-1,"0000"))</f>
        <v/>
      </c>
      <c r="C453" t="str">
        <f>IF(D453="","",IFERROR(INDEX(Clientes!A:A,MATCH(D453,Clientes!B:B,0)),""))</f>
        <v/>
      </c>
      <c r="F453" t="str">
        <f>IF(E453="","",IFERROR(INDEX(Productos!F:F,MATCH(E453,Productos!A:A,0)),""))</f>
        <v/>
      </c>
      <c r="I453" t="str">
        <f>IF(E453="","",IFERROR(INDEX(Productos!G:G,MATCH(E453,Productos!A:A,0)),""))</f>
        <v/>
      </c>
      <c r="J453" t="str">
        <f>IF(H453="",I453,H453)</f>
        <v/>
      </c>
      <c r="K453" t="str">
        <f>IF(G453="","",G453*J453)</f>
        <v/>
      </c>
      <c r="L453" t="str">
        <f>IF(E453="","",IFERROR(INDEX(Productos!E:E,MATCH(E453,Productos!A:A,0)),""))</f>
        <v/>
      </c>
      <c r="M453" t="str">
        <f>IF(G453="","",G453*L453)</f>
        <v/>
      </c>
      <c r="N453" t="str">
        <f>IF(K453="","",K453-M453)</f>
        <v/>
      </c>
      <c r="O453" t="str">
        <v>EFECTIVO</v>
      </c>
      <c r="P453" t="str">
        <v>CAJA</v>
      </c>
      <c r="Q453" t="str">
        <v>PAGADO</v>
      </c>
      <c r="S453" t="str">
        <f>IF(E453="","",IFERROR(INDEX(Productos!I:I,MATCH(E453,Productos!A:A,0)),""))</f>
        <v/>
      </c>
    </row>
    <row r="454">
      <c r="B454" t="str">
        <f>IF(A454="","", "V"&amp;TEXT(A454,"yymmdd")&amp;"-"&amp;TEXT(ROW()-1,"0000"))</f>
        <v/>
      </c>
      <c r="C454" t="str">
        <f>IF(D454="","",IFERROR(INDEX(Clientes!A:A,MATCH(D454,Clientes!B:B,0)),""))</f>
        <v/>
      </c>
      <c r="F454" t="str">
        <f>IF(E454="","",IFERROR(INDEX(Productos!F:F,MATCH(E454,Productos!A:A,0)),""))</f>
        <v/>
      </c>
      <c r="I454" t="str">
        <f>IF(E454="","",IFERROR(INDEX(Productos!G:G,MATCH(E454,Productos!A:A,0)),""))</f>
        <v/>
      </c>
      <c r="J454" t="str">
        <f>IF(H454="",I454,H454)</f>
        <v/>
      </c>
      <c r="K454" t="str">
        <f>IF(G454="","",G454*J454)</f>
        <v/>
      </c>
      <c r="L454" t="str">
        <f>IF(E454="","",IFERROR(INDEX(Productos!E:E,MATCH(E454,Productos!A:A,0)),""))</f>
        <v/>
      </c>
      <c r="M454" t="str">
        <f>IF(G454="","",G454*L454)</f>
        <v/>
      </c>
      <c r="N454" t="str">
        <f>IF(K454="","",K454-M454)</f>
        <v/>
      </c>
      <c r="O454" t="str">
        <v>EFECTIVO</v>
      </c>
      <c r="P454" t="str">
        <v>CAJA</v>
      </c>
      <c r="Q454" t="str">
        <v>PAGADO</v>
      </c>
      <c r="S454" t="str">
        <f>IF(E454="","",IFERROR(INDEX(Productos!I:I,MATCH(E454,Productos!A:A,0)),""))</f>
        <v/>
      </c>
    </row>
    <row r="455">
      <c r="B455" t="str">
        <f>IF(A455="","", "V"&amp;TEXT(A455,"yymmdd")&amp;"-"&amp;TEXT(ROW()-1,"0000"))</f>
        <v/>
      </c>
      <c r="C455" t="str">
        <f>IF(D455="","",IFERROR(INDEX(Clientes!A:A,MATCH(D455,Clientes!B:B,0)),""))</f>
        <v/>
      </c>
      <c r="F455" t="str">
        <f>IF(E455="","",IFERROR(INDEX(Productos!F:F,MATCH(E455,Productos!A:A,0)),""))</f>
        <v/>
      </c>
      <c r="I455" t="str">
        <f>IF(E455="","",IFERROR(INDEX(Productos!G:G,MATCH(E455,Productos!A:A,0)),""))</f>
        <v/>
      </c>
      <c r="J455" t="str">
        <f>IF(H455="",I455,H455)</f>
        <v/>
      </c>
      <c r="K455" t="str">
        <f>IF(G455="","",G455*J455)</f>
        <v/>
      </c>
      <c r="L455" t="str">
        <f>IF(E455="","",IFERROR(INDEX(Productos!E:E,MATCH(E455,Productos!A:A,0)),""))</f>
        <v/>
      </c>
      <c r="M455" t="str">
        <f>IF(G455="","",G455*L455)</f>
        <v/>
      </c>
      <c r="N455" t="str">
        <f>IF(K455="","",K455-M455)</f>
        <v/>
      </c>
      <c r="O455" t="str">
        <v>EFECTIVO</v>
      </c>
      <c r="P455" t="str">
        <v>CAJA</v>
      </c>
      <c r="Q455" t="str">
        <v>PAGADO</v>
      </c>
      <c r="S455" t="str">
        <f>IF(E455="","",IFERROR(INDEX(Productos!I:I,MATCH(E455,Productos!A:A,0)),""))</f>
        <v/>
      </c>
    </row>
    <row r="456">
      <c r="B456" t="str">
        <f>IF(A456="","", "V"&amp;TEXT(A456,"yymmdd")&amp;"-"&amp;TEXT(ROW()-1,"0000"))</f>
        <v/>
      </c>
      <c r="C456" t="str">
        <f>IF(D456="","",IFERROR(INDEX(Clientes!A:A,MATCH(D456,Clientes!B:B,0)),""))</f>
        <v/>
      </c>
      <c r="F456" t="str">
        <f>IF(E456="","",IFERROR(INDEX(Productos!F:F,MATCH(E456,Productos!A:A,0)),""))</f>
        <v/>
      </c>
      <c r="I456" t="str">
        <f>IF(E456="","",IFERROR(INDEX(Productos!G:G,MATCH(E456,Productos!A:A,0)),""))</f>
        <v/>
      </c>
      <c r="J456" t="str">
        <f>IF(H456="",I456,H456)</f>
        <v/>
      </c>
      <c r="K456" t="str">
        <f>IF(G456="","",G456*J456)</f>
        <v/>
      </c>
      <c r="L456" t="str">
        <f>IF(E456="","",IFERROR(INDEX(Productos!E:E,MATCH(E456,Productos!A:A,0)),""))</f>
        <v/>
      </c>
      <c r="M456" t="str">
        <f>IF(G456="","",G456*L456)</f>
        <v/>
      </c>
      <c r="N456" t="str">
        <f>IF(K456="","",K456-M456)</f>
        <v/>
      </c>
      <c r="O456" t="str">
        <v>EFECTIVO</v>
      </c>
      <c r="P456" t="str">
        <v>CAJA</v>
      </c>
      <c r="Q456" t="str">
        <v>PAGADO</v>
      </c>
      <c r="S456" t="str">
        <f>IF(E456="","",IFERROR(INDEX(Productos!I:I,MATCH(E456,Productos!A:A,0)),""))</f>
        <v/>
      </c>
    </row>
    <row r="457">
      <c r="B457" t="str">
        <f>IF(A457="","", "V"&amp;TEXT(A457,"yymmdd")&amp;"-"&amp;TEXT(ROW()-1,"0000"))</f>
        <v/>
      </c>
      <c r="C457" t="str">
        <f>IF(D457="","",IFERROR(INDEX(Clientes!A:A,MATCH(D457,Clientes!B:B,0)),""))</f>
        <v/>
      </c>
      <c r="F457" t="str">
        <f>IF(E457="","",IFERROR(INDEX(Productos!F:F,MATCH(E457,Productos!A:A,0)),""))</f>
        <v/>
      </c>
      <c r="I457" t="str">
        <f>IF(E457="","",IFERROR(INDEX(Productos!G:G,MATCH(E457,Productos!A:A,0)),""))</f>
        <v/>
      </c>
      <c r="J457" t="str">
        <f>IF(H457="",I457,H457)</f>
        <v/>
      </c>
      <c r="K457" t="str">
        <f>IF(G457="","",G457*J457)</f>
        <v/>
      </c>
      <c r="L457" t="str">
        <f>IF(E457="","",IFERROR(INDEX(Productos!E:E,MATCH(E457,Productos!A:A,0)),""))</f>
        <v/>
      </c>
      <c r="M457" t="str">
        <f>IF(G457="","",G457*L457)</f>
        <v/>
      </c>
      <c r="N457" t="str">
        <f>IF(K457="","",K457-M457)</f>
        <v/>
      </c>
      <c r="O457" t="str">
        <v>EFECTIVO</v>
      </c>
      <c r="P457" t="str">
        <v>CAJA</v>
      </c>
      <c r="Q457" t="str">
        <v>PAGADO</v>
      </c>
      <c r="S457" t="str">
        <f>IF(E457="","",IFERROR(INDEX(Productos!I:I,MATCH(E457,Productos!A:A,0)),""))</f>
        <v/>
      </c>
    </row>
    <row r="458">
      <c r="B458" t="str">
        <f>IF(A458="","", "V"&amp;TEXT(A458,"yymmdd")&amp;"-"&amp;TEXT(ROW()-1,"0000"))</f>
        <v/>
      </c>
      <c r="C458" t="str">
        <f>IF(D458="","",IFERROR(INDEX(Clientes!A:A,MATCH(D458,Clientes!B:B,0)),""))</f>
        <v/>
      </c>
      <c r="F458" t="str">
        <f>IF(E458="","",IFERROR(INDEX(Productos!F:F,MATCH(E458,Productos!A:A,0)),""))</f>
        <v/>
      </c>
      <c r="I458" t="str">
        <f>IF(E458="","",IFERROR(INDEX(Productos!G:G,MATCH(E458,Productos!A:A,0)),""))</f>
        <v/>
      </c>
      <c r="J458" t="str">
        <f>IF(H458="",I458,H458)</f>
        <v/>
      </c>
      <c r="K458" t="str">
        <f>IF(G458="","",G458*J458)</f>
        <v/>
      </c>
      <c r="L458" t="str">
        <f>IF(E458="","",IFERROR(INDEX(Productos!E:E,MATCH(E458,Productos!A:A,0)),""))</f>
        <v/>
      </c>
      <c r="M458" t="str">
        <f>IF(G458="","",G458*L458)</f>
        <v/>
      </c>
      <c r="N458" t="str">
        <f>IF(K458="","",K458-M458)</f>
        <v/>
      </c>
      <c r="O458" t="str">
        <v>EFECTIVO</v>
      </c>
      <c r="P458" t="str">
        <v>CAJA</v>
      </c>
      <c r="Q458" t="str">
        <v>PAGADO</v>
      </c>
      <c r="S458" t="str">
        <f>IF(E458="","",IFERROR(INDEX(Productos!I:I,MATCH(E458,Productos!A:A,0)),""))</f>
        <v/>
      </c>
    </row>
    <row r="459">
      <c r="B459" t="str">
        <f>IF(A459="","", "V"&amp;TEXT(A459,"yymmdd")&amp;"-"&amp;TEXT(ROW()-1,"0000"))</f>
        <v/>
      </c>
      <c r="C459" t="str">
        <f>IF(D459="","",IFERROR(INDEX(Clientes!A:A,MATCH(D459,Clientes!B:B,0)),""))</f>
        <v/>
      </c>
      <c r="F459" t="str">
        <f>IF(E459="","",IFERROR(INDEX(Productos!F:F,MATCH(E459,Productos!A:A,0)),""))</f>
        <v/>
      </c>
      <c r="I459" t="str">
        <f>IF(E459="","",IFERROR(INDEX(Productos!G:G,MATCH(E459,Productos!A:A,0)),""))</f>
        <v/>
      </c>
      <c r="J459" t="str">
        <f>IF(H459="",I459,H459)</f>
        <v/>
      </c>
      <c r="K459" t="str">
        <f>IF(G459="","",G459*J459)</f>
        <v/>
      </c>
      <c r="L459" t="str">
        <f>IF(E459="","",IFERROR(INDEX(Productos!E:E,MATCH(E459,Productos!A:A,0)),""))</f>
        <v/>
      </c>
      <c r="M459" t="str">
        <f>IF(G459="","",G459*L459)</f>
        <v/>
      </c>
      <c r="N459" t="str">
        <f>IF(K459="","",K459-M459)</f>
        <v/>
      </c>
      <c r="O459" t="str">
        <v>EFECTIVO</v>
      </c>
      <c r="P459" t="str">
        <v>CAJA</v>
      </c>
      <c r="Q459" t="str">
        <v>PAGADO</v>
      </c>
      <c r="S459" t="str">
        <f>IF(E459="","",IFERROR(INDEX(Productos!I:I,MATCH(E459,Productos!A:A,0)),""))</f>
        <v/>
      </c>
    </row>
    <row r="460">
      <c r="B460" t="str">
        <f>IF(A460="","", "V"&amp;TEXT(A460,"yymmdd")&amp;"-"&amp;TEXT(ROW()-1,"0000"))</f>
        <v/>
      </c>
      <c r="C460" t="str">
        <f>IF(D460="","",IFERROR(INDEX(Clientes!A:A,MATCH(D460,Clientes!B:B,0)),""))</f>
        <v/>
      </c>
      <c r="F460" t="str">
        <f>IF(E460="","",IFERROR(INDEX(Productos!F:F,MATCH(E460,Productos!A:A,0)),""))</f>
        <v/>
      </c>
      <c r="I460" t="str">
        <f>IF(E460="","",IFERROR(INDEX(Productos!G:G,MATCH(E460,Productos!A:A,0)),""))</f>
        <v/>
      </c>
      <c r="J460" t="str">
        <f>IF(H460="",I460,H460)</f>
        <v/>
      </c>
      <c r="K460" t="str">
        <f>IF(G460="","",G460*J460)</f>
        <v/>
      </c>
      <c r="L460" t="str">
        <f>IF(E460="","",IFERROR(INDEX(Productos!E:E,MATCH(E460,Productos!A:A,0)),""))</f>
        <v/>
      </c>
      <c r="M460" t="str">
        <f>IF(G460="","",G460*L460)</f>
        <v/>
      </c>
      <c r="N460" t="str">
        <f>IF(K460="","",K460-M460)</f>
        <v/>
      </c>
      <c r="O460" t="str">
        <v>EFECTIVO</v>
      </c>
      <c r="P460" t="str">
        <v>CAJA</v>
      </c>
      <c r="Q460" t="str">
        <v>PAGADO</v>
      </c>
      <c r="S460" t="str">
        <f>IF(E460="","",IFERROR(INDEX(Productos!I:I,MATCH(E460,Productos!A:A,0)),""))</f>
        <v/>
      </c>
    </row>
    <row r="461">
      <c r="B461" t="str">
        <f>IF(A461="","", "V"&amp;TEXT(A461,"yymmdd")&amp;"-"&amp;TEXT(ROW()-1,"0000"))</f>
        <v/>
      </c>
      <c r="C461" t="str">
        <f>IF(D461="","",IFERROR(INDEX(Clientes!A:A,MATCH(D461,Clientes!B:B,0)),""))</f>
        <v/>
      </c>
      <c r="F461" t="str">
        <f>IF(E461="","",IFERROR(INDEX(Productos!F:F,MATCH(E461,Productos!A:A,0)),""))</f>
        <v/>
      </c>
      <c r="I461" t="str">
        <f>IF(E461="","",IFERROR(INDEX(Productos!G:G,MATCH(E461,Productos!A:A,0)),""))</f>
        <v/>
      </c>
      <c r="J461" t="str">
        <f>IF(H461="",I461,H461)</f>
        <v/>
      </c>
      <c r="K461" t="str">
        <f>IF(G461="","",G461*J461)</f>
        <v/>
      </c>
      <c r="L461" t="str">
        <f>IF(E461="","",IFERROR(INDEX(Productos!E:E,MATCH(E461,Productos!A:A,0)),""))</f>
        <v/>
      </c>
      <c r="M461" t="str">
        <f>IF(G461="","",G461*L461)</f>
        <v/>
      </c>
      <c r="N461" t="str">
        <f>IF(K461="","",K461-M461)</f>
        <v/>
      </c>
      <c r="O461" t="str">
        <v>EFECTIVO</v>
      </c>
      <c r="P461" t="str">
        <v>CAJA</v>
      </c>
      <c r="Q461" t="str">
        <v>PAGADO</v>
      </c>
      <c r="S461" t="str">
        <f>IF(E461="","",IFERROR(INDEX(Productos!I:I,MATCH(E461,Productos!A:A,0)),""))</f>
        <v/>
      </c>
    </row>
    <row r="462">
      <c r="B462" t="str">
        <f>IF(A462="","", "V"&amp;TEXT(A462,"yymmdd")&amp;"-"&amp;TEXT(ROW()-1,"0000"))</f>
        <v/>
      </c>
      <c r="C462" t="str">
        <f>IF(D462="","",IFERROR(INDEX(Clientes!A:A,MATCH(D462,Clientes!B:B,0)),""))</f>
        <v/>
      </c>
      <c r="F462" t="str">
        <f>IF(E462="","",IFERROR(INDEX(Productos!F:F,MATCH(E462,Productos!A:A,0)),""))</f>
        <v/>
      </c>
      <c r="I462" t="str">
        <f>IF(E462="","",IFERROR(INDEX(Productos!G:G,MATCH(E462,Productos!A:A,0)),""))</f>
        <v/>
      </c>
      <c r="J462" t="str">
        <f>IF(H462="",I462,H462)</f>
        <v/>
      </c>
      <c r="K462" t="str">
        <f>IF(G462="","",G462*J462)</f>
        <v/>
      </c>
      <c r="L462" t="str">
        <f>IF(E462="","",IFERROR(INDEX(Productos!E:E,MATCH(E462,Productos!A:A,0)),""))</f>
        <v/>
      </c>
      <c r="M462" t="str">
        <f>IF(G462="","",G462*L462)</f>
        <v/>
      </c>
      <c r="N462" t="str">
        <f>IF(K462="","",K462-M462)</f>
        <v/>
      </c>
      <c r="O462" t="str">
        <v>EFECTIVO</v>
      </c>
      <c r="P462" t="str">
        <v>CAJA</v>
      </c>
      <c r="Q462" t="str">
        <v>PAGADO</v>
      </c>
      <c r="S462" t="str">
        <f>IF(E462="","",IFERROR(INDEX(Productos!I:I,MATCH(E462,Productos!A:A,0)),""))</f>
        <v/>
      </c>
    </row>
    <row r="463">
      <c r="B463" t="str">
        <f>IF(A463="","", "V"&amp;TEXT(A463,"yymmdd")&amp;"-"&amp;TEXT(ROW()-1,"0000"))</f>
        <v/>
      </c>
      <c r="C463" t="str">
        <f>IF(D463="","",IFERROR(INDEX(Clientes!A:A,MATCH(D463,Clientes!B:B,0)),""))</f>
        <v/>
      </c>
      <c r="F463" t="str">
        <f>IF(E463="","",IFERROR(INDEX(Productos!F:F,MATCH(E463,Productos!A:A,0)),""))</f>
        <v/>
      </c>
      <c r="I463" t="str">
        <f>IF(E463="","",IFERROR(INDEX(Productos!G:G,MATCH(E463,Productos!A:A,0)),""))</f>
        <v/>
      </c>
      <c r="J463" t="str">
        <f>IF(H463="",I463,H463)</f>
        <v/>
      </c>
      <c r="K463" t="str">
        <f>IF(G463="","",G463*J463)</f>
        <v/>
      </c>
      <c r="L463" t="str">
        <f>IF(E463="","",IFERROR(INDEX(Productos!E:E,MATCH(E463,Productos!A:A,0)),""))</f>
        <v/>
      </c>
      <c r="M463" t="str">
        <f>IF(G463="","",G463*L463)</f>
        <v/>
      </c>
      <c r="N463" t="str">
        <f>IF(K463="","",K463-M463)</f>
        <v/>
      </c>
      <c r="O463" t="str">
        <v>EFECTIVO</v>
      </c>
      <c r="P463" t="str">
        <v>CAJA</v>
      </c>
      <c r="Q463" t="str">
        <v>PAGADO</v>
      </c>
      <c r="S463" t="str">
        <f>IF(E463="","",IFERROR(INDEX(Productos!I:I,MATCH(E463,Productos!A:A,0)),""))</f>
        <v/>
      </c>
    </row>
    <row r="464">
      <c r="B464" t="str">
        <f>IF(A464="","", "V"&amp;TEXT(A464,"yymmdd")&amp;"-"&amp;TEXT(ROW()-1,"0000"))</f>
        <v/>
      </c>
      <c r="C464" t="str">
        <f>IF(D464="","",IFERROR(INDEX(Clientes!A:A,MATCH(D464,Clientes!B:B,0)),""))</f>
        <v/>
      </c>
      <c r="F464" t="str">
        <f>IF(E464="","",IFERROR(INDEX(Productos!F:F,MATCH(E464,Productos!A:A,0)),""))</f>
        <v/>
      </c>
      <c r="I464" t="str">
        <f>IF(E464="","",IFERROR(INDEX(Productos!G:G,MATCH(E464,Productos!A:A,0)),""))</f>
        <v/>
      </c>
      <c r="J464" t="str">
        <f>IF(H464="",I464,H464)</f>
        <v/>
      </c>
      <c r="K464" t="str">
        <f>IF(G464="","",G464*J464)</f>
        <v/>
      </c>
      <c r="L464" t="str">
        <f>IF(E464="","",IFERROR(INDEX(Productos!E:E,MATCH(E464,Productos!A:A,0)),""))</f>
        <v/>
      </c>
      <c r="M464" t="str">
        <f>IF(G464="","",G464*L464)</f>
        <v/>
      </c>
      <c r="N464" t="str">
        <f>IF(K464="","",K464-M464)</f>
        <v/>
      </c>
      <c r="O464" t="str">
        <v>EFECTIVO</v>
      </c>
      <c r="P464" t="str">
        <v>CAJA</v>
      </c>
      <c r="Q464" t="str">
        <v>PAGADO</v>
      </c>
      <c r="S464" t="str">
        <f>IF(E464="","",IFERROR(INDEX(Productos!I:I,MATCH(E464,Productos!A:A,0)),""))</f>
        <v/>
      </c>
    </row>
    <row r="465">
      <c r="B465" t="str">
        <f>IF(A465="","", "V"&amp;TEXT(A465,"yymmdd")&amp;"-"&amp;TEXT(ROW()-1,"0000"))</f>
        <v/>
      </c>
      <c r="C465" t="str">
        <f>IF(D465="","",IFERROR(INDEX(Clientes!A:A,MATCH(D465,Clientes!B:B,0)),""))</f>
        <v/>
      </c>
      <c r="F465" t="str">
        <f>IF(E465="","",IFERROR(INDEX(Productos!F:F,MATCH(E465,Productos!A:A,0)),""))</f>
        <v/>
      </c>
      <c r="I465" t="str">
        <f>IF(E465="","",IFERROR(INDEX(Productos!G:G,MATCH(E465,Productos!A:A,0)),""))</f>
        <v/>
      </c>
      <c r="J465" t="str">
        <f>IF(H465="",I465,H465)</f>
        <v/>
      </c>
      <c r="K465" t="str">
        <f>IF(G465="","",G465*J465)</f>
        <v/>
      </c>
      <c r="L465" t="str">
        <f>IF(E465="","",IFERROR(INDEX(Productos!E:E,MATCH(E465,Productos!A:A,0)),""))</f>
        <v/>
      </c>
      <c r="M465" t="str">
        <f>IF(G465="","",G465*L465)</f>
        <v/>
      </c>
      <c r="N465" t="str">
        <f>IF(K465="","",K465-M465)</f>
        <v/>
      </c>
      <c r="O465" t="str">
        <v>EFECTIVO</v>
      </c>
      <c r="P465" t="str">
        <v>CAJA</v>
      </c>
      <c r="Q465" t="str">
        <v>PAGADO</v>
      </c>
      <c r="S465" t="str">
        <f>IF(E465="","",IFERROR(INDEX(Productos!I:I,MATCH(E465,Productos!A:A,0)),""))</f>
        <v/>
      </c>
    </row>
    <row r="466">
      <c r="B466" t="str">
        <f>IF(A466="","", "V"&amp;TEXT(A466,"yymmdd")&amp;"-"&amp;TEXT(ROW()-1,"0000"))</f>
        <v/>
      </c>
      <c r="C466" t="str">
        <f>IF(D466="","",IFERROR(INDEX(Clientes!A:A,MATCH(D466,Clientes!B:B,0)),""))</f>
        <v/>
      </c>
      <c r="F466" t="str">
        <f>IF(E466="","",IFERROR(INDEX(Productos!F:F,MATCH(E466,Productos!A:A,0)),""))</f>
        <v/>
      </c>
      <c r="I466" t="str">
        <f>IF(E466="","",IFERROR(INDEX(Productos!G:G,MATCH(E466,Productos!A:A,0)),""))</f>
        <v/>
      </c>
      <c r="J466" t="str">
        <f>IF(H466="",I466,H466)</f>
        <v/>
      </c>
      <c r="K466" t="str">
        <f>IF(G466="","",G466*J466)</f>
        <v/>
      </c>
      <c r="L466" t="str">
        <f>IF(E466="","",IFERROR(INDEX(Productos!E:E,MATCH(E466,Productos!A:A,0)),""))</f>
        <v/>
      </c>
      <c r="M466" t="str">
        <f>IF(G466="","",G466*L466)</f>
        <v/>
      </c>
      <c r="N466" t="str">
        <f>IF(K466="","",K466-M466)</f>
        <v/>
      </c>
      <c r="O466" t="str">
        <v>EFECTIVO</v>
      </c>
      <c r="P466" t="str">
        <v>CAJA</v>
      </c>
      <c r="Q466" t="str">
        <v>PAGADO</v>
      </c>
      <c r="S466" t="str">
        <f>IF(E466="","",IFERROR(INDEX(Productos!I:I,MATCH(E466,Productos!A:A,0)),""))</f>
        <v/>
      </c>
    </row>
    <row r="467">
      <c r="B467" t="str">
        <f>IF(A467="","", "V"&amp;TEXT(A467,"yymmdd")&amp;"-"&amp;TEXT(ROW()-1,"0000"))</f>
        <v/>
      </c>
      <c r="C467" t="str">
        <f>IF(D467="","",IFERROR(INDEX(Clientes!A:A,MATCH(D467,Clientes!B:B,0)),""))</f>
        <v/>
      </c>
      <c r="F467" t="str">
        <f>IF(E467="","",IFERROR(INDEX(Productos!F:F,MATCH(E467,Productos!A:A,0)),""))</f>
        <v/>
      </c>
      <c r="I467" t="str">
        <f>IF(E467="","",IFERROR(INDEX(Productos!G:G,MATCH(E467,Productos!A:A,0)),""))</f>
        <v/>
      </c>
      <c r="J467" t="str">
        <f>IF(H467="",I467,H467)</f>
        <v/>
      </c>
      <c r="K467" t="str">
        <f>IF(G467="","",G467*J467)</f>
        <v/>
      </c>
      <c r="L467" t="str">
        <f>IF(E467="","",IFERROR(INDEX(Productos!E:E,MATCH(E467,Productos!A:A,0)),""))</f>
        <v/>
      </c>
      <c r="M467" t="str">
        <f>IF(G467="","",G467*L467)</f>
        <v/>
      </c>
      <c r="N467" t="str">
        <f>IF(K467="","",K467-M467)</f>
        <v/>
      </c>
      <c r="O467" t="str">
        <v>EFECTIVO</v>
      </c>
      <c r="P467" t="str">
        <v>CAJA</v>
      </c>
      <c r="Q467" t="str">
        <v>PAGADO</v>
      </c>
      <c r="S467" t="str">
        <f>IF(E467="","",IFERROR(INDEX(Productos!I:I,MATCH(E467,Productos!A:A,0)),""))</f>
        <v/>
      </c>
    </row>
    <row r="468">
      <c r="B468" t="str">
        <f>IF(A468="","", "V"&amp;TEXT(A468,"yymmdd")&amp;"-"&amp;TEXT(ROW()-1,"0000"))</f>
        <v/>
      </c>
      <c r="C468" t="str">
        <f>IF(D468="","",IFERROR(INDEX(Clientes!A:A,MATCH(D468,Clientes!B:B,0)),""))</f>
        <v/>
      </c>
      <c r="F468" t="str">
        <f>IF(E468="","",IFERROR(INDEX(Productos!F:F,MATCH(E468,Productos!A:A,0)),""))</f>
        <v/>
      </c>
      <c r="I468" t="str">
        <f>IF(E468="","",IFERROR(INDEX(Productos!G:G,MATCH(E468,Productos!A:A,0)),""))</f>
        <v/>
      </c>
      <c r="J468" t="str">
        <f>IF(H468="",I468,H468)</f>
        <v/>
      </c>
      <c r="K468" t="str">
        <f>IF(G468="","",G468*J468)</f>
        <v/>
      </c>
      <c r="L468" t="str">
        <f>IF(E468="","",IFERROR(INDEX(Productos!E:E,MATCH(E468,Productos!A:A,0)),""))</f>
        <v/>
      </c>
      <c r="M468" t="str">
        <f>IF(G468="","",G468*L468)</f>
        <v/>
      </c>
      <c r="N468" t="str">
        <f>IF(K468="","",K468-M468)</f>
        <v/>
      </c>
      <c r="O468" t="str">
        <v>EFECTIVO</v>
      </c>
      <c r="P468" t="str">
        <v>CAJA</v>
      </c>
      <c r="Q468" t="str">
        <v>PAGADO</v>
      </c>
      <c r="S468" t="str">
        <f>IF(E468="","",IFERROR(INDEX(Productos!I:I,MATCH(E468,Productos!A:A,0)),""))</f>
        <v/>
      </c>
    </row>
    <row r="469">
      <c r="B469" t="str">
        <f>IF(A469="","", "V"&amp;TEXT(A469,"yymmdd")&amp;"-"&amp;TEXT(ROW()-1,"0000"))</f>
        <v/>
      </c>
      <c r="C469" t="str">
        <f>IF(D469="","",IFERROR(INDEX(Clientes!A:A,MATCH(D469,Clientes!B:B,0)),""))</f>
        <v/>
      </c>
      <c r="F469" t="str">
        <f>IF(E469="","",IFERROR(INDEX(Productos!F:F,MATCH(E469,Productos!A:A,0)),""))</f>
        <v/>
      </c>
      <c r="I469" t="str">
        <f>IF(E469="","",IFERROR(INDEX(Productos!G:G,MATCH(E469,Productos!A:A,0)),""))</f>
        <v/>
      </c>
      <c r="J469" t="str">
        <f>IF(H469="",I469,H469)</f>
        <v/>
      </c>
      <c r="K469" t="str">
        <f>IF(G469="","",G469*J469)</f>
        <v/>
      </c>
      <c r="L469" t="str">
        <f>IF(E469="","",IFERROR(INDEX(Productos!E:E,MATCH(E469,Productos!A:A,0)),""))</f>
        <v/>
      </c>
      <c r="M469" t="str">
        <f>IF(G469="","",G469*L469)</f>
        <v/>
      </c>
      <c r="N469" t="str">
        <f>IF(K469="","",K469-M469)</f>
        <v/>
      </c>
      <c r="O469" t="str">
        <v>EFECTIVO</v>
      </c>
      <c r="P469" t="str">
        <v>CAJA</v>
      </c>
      <c r="Q469" t="str">
        <v>PAGADO</v>
      </c>
      <c r="S469" t="str">
        <f>IF(E469="","",IFERROR(INDEX(Productos!I:I,MATCH(E469,Productos!A:A,0)),""))</f>
        <v/>
      </c>
    </row>
    <row r="470">
      <c r="B470" t="str">
        <f>IF(A470="","", "V"&amp;TEXT(A470,"yymmdd")&amp;"-"&amp;TEXT(ROW()-1,"0000"))</f>
        <v/>
      </c>
      <c r="C470" t="str">
        <f>IF(D470="","",IFERROR(INDEX(Clientes!A:A,MATCH(D470,Clientes!B:B,0)),""))</f>
        <v/>
      </c>
      <c r="F470" t="str">
        <f>IF(E470="","",IFERROR(INDEX(Productos!F:F,MATCH(E470,Productos!A:A,0)),""))</f>
        <v/>
      </c>
      <c r="I470" t="str">
        <f>IF(E470="","",IFERROR(INDEX(Productos!G:G,MATCH(E470,Productos!A:A,0)),""))</f>
        <v/>
      </c>
      <c r="J470" t="str">
        <f>IF(H470="",I470,H470)</f>
        <v/>
      </c>
      <c r="K470" t="str">
        <f>IF(G470="","",G470*J470)</f>
        <v/>
      </c>
      <c r="L470" t="str">
        <f>IF(E470="","",IFERROR(INDEX(Productos!E:E,MATCH(E470,Productos!A:A,0)),""))</f>
        <v/>
      </c>
      <c r="M470" t="str">
        <f>IF(G470="","",G470*L470)</f>
        <v/>
      </c>
      <c r="N470" t="str">
        <f>IF(K470="","",K470-M470)</f>
        <v/>
      </c>
      <c r="O470" t="str">
        <v>EFECTIVO</v>
      </c>
      <c r="P470" t="str">
        <v>CAJA</v>
      </c>
      <c r="Q470" t="str">
        <v>PAGADO</v>
      </c>
      <c r="S470" t="str">
        <f>IF(E470="","",IFERROR(INDEX(Productos!I:I,MATCH(E470,Productos!A:A,0)),""))</f>
        <v/>
      </c>
    </row>
    <row r="471">
      <c r="B471" t="str">
        <f>IF(A471="","", "V"&amp;TEXT(A471,"yymmdd")&amp;"-"&amp;TEXT(ROW()-1,"0000"))</f>
        <v/>
      </c>
      <c r="C471" t="str">
        <f>IF(D471="","",IFERROR(INDEX(Clientes!A:A,MATCH(D471,Clientes!B:B,0)),""))</f>
        <v/>
      </c>
      <c r="F471" t="str">
        <f>IF(E471="","",IFERROR(INDEX(Productos!F:F,MATCH(E471,Productos!A:A,0)),""))</f>
        <v/>
      </c>
      <c r="I471" t="str">
        <f>IF(E471="","",IFERROR(INDEX(Productos!G:G,MATCH(E471,Productos!A:A,0)),""))</f>
        <v/>
      </c>
      <c r="J471" t="str">
        <f>IF(H471="",I471,H471)</f>
        <v/>
      </c>
      <c r="K471" t="str">
        <f>IF(G471="","",G471*J471)</f>
        <v/>
      </c>
      <c r="L471" t="str">
        <f>IF(E471="","",IFERROR(INDEX(Productos!E:E,MATCH(E471,Productos!A:A,0)),""))</f>
        <v/>
      </c>
      <c r="M471" t="str">
        <f>IF(G471="","",G471*L471)</f>
        <v/>
      </c>
      <c r="N471" t="str">
        <f>IF(K471="","",K471-M471)</f>
        <v/>
      </c>
      <c r="O471" t="str">
        <v>EFECTIVO</v>
      </c>
      <c r="P471" t="str">
        <v>CAJA</v>
      </c>
      <c r="Q471" t="str">
        <v>PAGADO</v>
      </c>
      <c r="S471" t="str">
        <f>IF(E471="","",IFERROR(INDEX(Productos!I:I,MATCH(E471,Productos!A:A,0)),""))</f>
        <v/>
      </c>
    </row>
    <row r="472">
      <c r="B472" t="str">
        <f>IF(A472="","", "V"&amp;TEXT(A472,"yymmdd")&amp;"-"&amp;TEXT(ROW()-1,"0000"))</f>
        <v/>
      </c>
      <c r="C472" t="str">
        <f>IF(D472="","",IFERROR(INDEX(Clientes!A:A,MATCH(D472,Clientes!B:B,0)),""))</f>
        <v/>
      </c>
      <c r="F472" t="str">
        <f>IF(E472="","",IFERROR(INDEX(Productos!F:F,MATCH(E472,Productos!A:A,0)),""))</f>
        <v/>
      </c>
      <c r="I472" t="str">
        <f>IF(E472="","",IFERROR(INDEX(Productos!G:G,MATCH(E472,Productos!A:A,0)),""))</f>
        <v/>
      </c>
      <c r="J472" t="str">
        <f>IF(H472="",I472,H472)</f>
        <v/>
      </c>
      <c r="K472" t="str">
        <f>IF(G472="","",G472*J472)</f>
        <v/>
      </c>
      <c r="L472" t="str">
        <f>IF(E472="","",IFERROR(INDEX(Productos!E:E,MATCH(E472,Productos!A:A,0)),""))</f>
        <v/>
      </c>
      <c r="M472" t="str">
        <f>IF(G472="","",G472*L472)</f>
        <v/>
      </c>
      <c r="N472" t="str">
        <f>IF(K472="","",K472-M472)</f>
        <v/>
      </c>
      <c r="O472" t="str">
        <v>EFECTIVO</v>
      </c>
      <c r="P472" t="str">
        <v>CAJA</v>
      </c>
      <c r="Q472" t="str">
        <v>PAGADO</v>
      </c>
      <c r="S472" t="str">
        <f>IF(E472="","",IFERROR(INDEX(Productos!I:I,MATCH(E472,Productos!A:A,0)),""))</f>
        <v/>
      </c>
    </row>
    <row r="473">
      <c r="B473" t="str">
        <f>IF(A473="","", "V"&amp;TEXT(A473,"yymmdd")&amp;"-"&amp;TEXT(ROW()-1,"0000"))</f>
        <v/>
      </c>
      <c r="C473" t="str">
        <f>IF(D473="","",IFERROR(INDEX(Clientes!A:A,MATCH(D473,Clientes!B:B,0)),""))</f>
        <v/>
      </c>
      <c r="F473" t="str">
        <f>IF(E473="","",IFERROR(INDEX(Productos!F:F,MATCH(E473,Productos!A:A,0)),""))</f>
        <v/>
      </c>
      <c r="I473" t="str">
        <f>IF(E473="","",IFERROR(INDEX(Productos!G:G,MATCH(E473,Productos!A:A,0)),""))</f>
        <v/>
      </c>
      <c r="J473" t="str">
        <f>IF(H473="",I473,H473)</f>
        <v/>
      </c>
      <c r="K473" t="str">
        <f>IF(G473="","",G473*J473)</f>
        <v/>
      </c>
      <c r="L473" t="str">
        <f>IF(E473="","",IFERROR(INDEX(Productos!E:E,MATCH(E473,Productos!A:A,0)),""))</f>
        <v/>
      </c>
      <c r="M473" t="str">
        <f>IF(G473="","",G473*L473)</f>
        <v/>
      </c>
      <c r="N473" t="str">
        <f>IF(K473="","",K473-M473)</f>
        <v/>
      </c>
      <c r="O473" t="str">
        <v>EFECTIVO</v>
      </c>
      <c r="P473" t="str">
        <v>CAJA</v>
      </c>
      <c r="Q473" t="str">
        <v>PAGADO</v>
      </c>
      <c r="S473" t="str">
        <f>IF(E473="","",IFERROR(INDEX(Productos!I:I,MATCH(E473,Productos!A:A,0)),""))</f>
        <v/>
      </c>
    </row>
    <row r="474">
      <c r="B474" t="str">
        <f>IF(A474="","", "V"&amp;TEXT(A474,"yymmdd")&amp;"-"&amp;TEXT(ROW()-1,"0000"))</f>
        <v/>
      </c>
      <c r="C474" t="str">
        <f>IF(D474="","",IFERROR(INDEX(Clientes!A:A,MATCH(D474,Clientes!B:B,0)),""))</f>
        <v/>
      </c>
      <c r="F474" t="str">
        <f>IF(E474="","",IFERROR(INDEX(Productos!F:F,MATCH(E474,Productos!A:A,0)),""))</f>
        <v/>
      </c>
      <c r="I474" t="str">
        <f>IF(E474="","",IFERROR(INDEX(Productos!G:G,MATCH(E474,Productos!A:A,0)),""))</f>
        <v/>
      </c>
      <c r="J474" t="str">
        <f>IF(H474="",I474,H474)</f>
        <v/>
      </c>
      <c r="K474" t="str">
        <f>IF(G474="","",G474*J474)</f>
        <v/>
      </c>
      <c r="L474" t="str">
        <f>IF(E474="","",IFERROR(INDEX(Productos!E:E,MATCH(E474,Productos!A:A,0)),""))</f>
        <v/>
      </c>
      <c r="M474" t="str">
        <f>IF(G474="","",G474*L474)</f>
        <v/>
      </c>
      <c r="N474" t="str">
        <f>IF(K474="","",K474-M474)</f>
        <v/>
      </c>
      <c r="O474" t="str">
        <v>EFECTIVO</v>
      </c>
      <c r="P474" t="str">
        <v>CAJA</v>
      </c>
      <c r="Q474" t="str">
        <v>PAGADO</v>
      </c>
      <c r="S474" t="str">
        <f>IF(E474="","",IFERROR(INDEX(Productos!I:I,MATCH(E474,Productos!A:A,0)),""))</f>
        <v/>
      </c>
    </row>
    <row r="475">
      <c r="B475" t="str">
        <f>IF(A475="","", "V"&amp;TEXT(A475,"yymmdd")&amp;"-"&amp;TEXT(ROW()-1,"0000"))</f>
        <v/>
      </c>
      <c r="C475" t="str">
        <f>IF(D475="","",IFERROR(INDEX(Clientes!A:A,MATCH(D475,Clientes!B:B,0)),""))</f>
        <v/>
      </c>
      <c r="F475" t="str">
        <f>IF(E475="","",IFERROR(INDEX(Productos!F:F,MATCH(E475,Productos!A:A,0)),""))</f>
        <v/>
      </c>
      <c r="I475" t="str">
        <f>IF(E475="","",IFERROR(INDEX(Productos!G:G,MATCH(E475,Productos!A:A,0)),""))</f>
        <v/>
      </c>
      <c r="J475" t="str">
        <f>IF(H475="",I475,H475)</f>
        <v/>
      </c>
      <c r="K475" t="str">
        <f>IF(G475="","",G475*J475)</f>
        <v/>
      </c>
      <c r="L475" t="str">
        <f>IF(E475="","",IFERROR(INDEX(Productos!E:E,MATCH(E475,Productos!A:A,0)),""))</f>
        <v/>
      </c>
      <c r="M475" t="str">
        <f>IF(G475="","",G475*L475)</f>
        <v/>
      </c>
      <c r="N475" t="str">
        <f>IF(K475="","",K475-M475)</f>
        <v/>
      </c>
      <c r="O475" t="str">
        <v>EFECTIVO</v>
      </c>
      <c r="P475" t="str">
        <v>CAJA</v>
      </c>
      <c r="Q475" t="str">
        <v>PAGADO</v>
      </c>
      <c r="S475" t="str">
        <f>IF(E475="","",IFERROR(INDEX(Productos!I:I,MATCH(E475,Productos!A:A,0)),""))</f>
        <v/>
      </c>
    </row>
    <row r="476">
      <c r="B476" t="str">
        <f>IF(A476="","", "V"&amp;TEXT(A476,"yymmdd")&amp;"-"&amp;TEXT(ROW()-1,"0000"))</f>
        <v/>
      </c>
      <c r="C476" t="str">
        <f>IF(D476="","",IFERROR(INDEX(Clientes!A:A,MATCH(D476,Clientes!B:B,0)),""))</f>
        <v/>
      </c>
      <c r="F476" t="str">
        <f>IF(E476="","",IFERROR(INDEX(Productos!F:F,MATCH(E476,Productos!A:A,0)),""))</f>
        <v/>
      </c>
      <c r="I476" t="str">
        <f>IF(E476="","",IFERROR(INDEX(Productos!G:G,MATCH(E476,Productos!A:A,0)),""))</f>
        <v/>
      </c>
      <c r="J476" t="str">
        <f>IF(H476="",I476,H476)</f>
        <v/>
      </c>
      <c r="K476" t="str">
        <f>IF(G476="","",G476*J476)</f>
        <v/>
      </c>
      <c r="L476" t="str">
        <f>IF(E476="","",IFERROR(INDEX(Productos!E:E,MATCH(E476,Productos!A:A,0)),""))</f>
        <v/>
      </c>
      <c r="M476" t="str">
        <f>IF(G476="","",G476*L476)</f>
        <v/>
      </c>
      <c r="N476" t="str">
        <f>IF(K476="","",K476-M476)</f>
        <v/>
      </c>
      <c r="O476" t="str">
        <v>EFECTIVO</v>
      </c>
      <c r="P476" t="str">
        <v>CAJA</v>
      </c>
      <c r="Q476" t="str">
        <v>PAGADO</v>
      </c>
      <c r="S476" t="str">
        <f>IF(E476="","",IFERROR(INDEX(Productos!I:I,MATCH(E476,Productos!A:A,0)),""))</f>
        <v/>
      </c>
    </row>
    <row r="477">
      <c r="B477" t="str">
        <f>IF(A477="","", "V"&amp;TEXT(A477,"yymmdd")&amp;"-"&amp;TEXT(ROW()-1,"0000"))</f>
        <v/>
      </c>
      <c r="C477" t="str">
        <f>IF(D477="","",IFERROR(INDEX(Clientes!A:A,MATCH(D477,Clientes!B:B,0)),""))</f>
        <v/>
      </c>
      <c r="F477" t="str">
        <f>IF(E477="","",IFERROR(INDEX(Productos!F:F,MATCH(E477,Productos!A:A,0)),""))</f>
        <v/>
      </c>
      <c r="I477" t="str">
        <f>IF(E477="","",IFERROR(INDEX(Productos!G:G,MATCH(E477,Productos!A:A,0)),""))</f>
        <v/>
      </c>
      <c r="J477" t="str">
        <f>IF(H477="",I477,H477)</f>
        <v/>
      </c>
      <c r="K477" t="str">
        <f>IF(G477="","",G477*J477)</f>
        <v/>
      </c>
      <c r="L477" t="str">
        <f>IF(E477="","",IFERROR(INDEX(Productos!E:E,MATCH(E477,Productos!A:A,0)),""))</f>
        <v/>
      </c>
      <c r="M477" t="str">
        <f>IF(G477="","",G477*L477)</f>
        <v/>
      </c>
      <c r="N477" t="str">
        <f>IF(K477="","",K477-M477)</f>
        <v/>
      </c>
      <c r="O477" t="str">
        <v>EFECTIVO</v>
      </c>
      <c r="P477" t="str">
        <v>CAJA</v>
      </c>
      <c r="Q477" t="str">
        <v>PAGADO</v>
      </c>
      <c r="S477" t="str">
        <f>IF(E477="","",IFERROR(INDEX(Productos!I:I,MATCH(E477,Productos!A:A,0)),""))</f>
        <v/>
      </c>
    </row>
    <row r="478">
      <c r="B478" t="str">
        <f>IF(A478="","", "V"&amp;TEXT(A478,"yymmdd")&amp;"-"&amp;TEXT(ROW()-1,"0000"))</f>
        <v/>
      </c>
      <c r="C478" t="str">
        <f>IF(D478="","",IFERROR(INDEX(Clientes!A:A,MATCH(D478,Clientes!B:B,0)),""))</f>
        <v/>
      </c>
      <c r="F478" t="str">
        <f>IF(E478="","",IFERROR(INDEX(Productos!F:F,MATCH(E478,Productos!A:A,0)),""))</f>
        <v/>
      </c>
      <c r="I478" t="str">
        <f>IF(E478="","",IFERROR(INDEX(Productos!G:G,MATCH(E478,Productos!A:A,0)),""))</f>
        <v/>
      </c>
      <c r="J478" t="str">
        <f>IF(H478="",I478,H478)</f>
        <v/>
      </c>
      <c r="K478" t="str">
        <f>IF(G478="","",G478*J478)</f>
        <v/>
      </c>
      <c r="L478" t="str">
        <f>IF(E478="","",IFERROR(INDEX(Productos!E:E,MATCH(E478,Productos!A:A,0)),""))</f>
        <v/>
      </c>
      <c r="M478" t="str">
        <f>IF(G478="","",G478*L478)</f>
        <v/>
      </c>
      <c r="N478" t="str">
        <f>IF(K478="","",K478-M478)</f>
        <v/>
      </c>
      <c r="O478" t="str">
        <v>EFECTIVO</v>
      </c>
      <c r="P478" t="str">
        <v>CAJA</v>
      </c>
      <c r="Q478" t="str">
        <v>PAGADO</v>
      </c>
      <c r="S478" t="str">
        <f>IF(E478="","",IFERROR(INDEX(Productos!I:I,MATCH(E478,Productos!A:A,0)),""))</f>
        <v/>
      </c>
    </row>
    <row r="479">
      <c r="B479" t="str">
        <f>IF(A479="","", "V"&amp;TEXT(A479,"yymmdd")&amp;"-"&amp;TEXT(ROW()-1,"0000"))</f>
        <v/>
      </c>
      <c r="C479" t="str">
        <f>IF(D479="","",IFERROR(INDEX(Clientes!A:A,MATCH(D479,Clientes!B:B,0)),""))</f>
        <v/>
      </c>
      <c r="F479" t="str">
        <f>IF(E479="","",IFERROR(INDEX(Productos!F:F,MATCH(E479,Productos!A:A,0)),""))</f>
        <v/>
      </c>
      <c r="I479" t="str">
        <f>IF(E479="","",IFERROR(INDEX(Productos!G:G,MATCH(E479,Productos!A:A,0)),""))</f>
        <v/>
      </c>
      <c r="J479" t="str">
        <f>IF(H479="",I479,H479)</f>
        <v/>
      </c>
      <c r="K479" t="str">
        <f>IF(G479="","",G479*J479)</f>
        <v/>
      </c>
      <c r="L479" t="str">
        <f>IF(E479="","",IFERROR(INDEX(Productos!E:E,MATCH(E479,Productos!A:A,0)),""))</f>
        <v/>
      </c>
      <c r="M479" t="str">
        <f>IF(G479="","",G479*L479)</f>
        <v/>
      </c>
      <c r="N479" t="str">
        <f>IF(K479="","",K479-M479)</f>
        <v/>
      </c>
      <c r="O479" t="str">
        <v>EFECTIVO</v>
      </c>
      <c r="P479" t="str">
        <v>CAJA</v>
      </c>
      <c r="Q479" t="str">
        <v>PAGADO</v>
      </c>
      <c r="S479" t="str">
        <f>IF(E479="","",IFERROR(INDEX(Productos!I:I,MATCH(E479,Productos!A:A,0)),""))</f>
        <v/>
      </c>
    </row>
    <row r="480">
      <c r="B480" t="str">
        <f>IF(A480="","", "V"&amp;TEXT(A480,"yymmdd")&amp;"-"&amp;TEXT(ROW()-1,"0000"))</f>
        <v/>
      </c>
      <c r="C480" t="str">
        <f>IF(D480="","",IFERROR(INDEX(Clientes!A:A,MATCH(D480,Clientes!B:B,0)),""))</f>
        <v/>
      </c>
      <c r="F480" t="str">
        <f>IF(E480="","",IFERROR(INDEX(Productos!F:F,MATCH(E480,Productos!A:A,0)),""))</f>
        <v/>
      </c>
      <c r="I480" t="str">
        <f>IF(E480="","",IFERROR(INDEX(Productos!G:G,MATCH(E480,Productos!A:A,0)),""))</f>
        <v/>
      </c>
      <c r="J480" t="str">
        <f>IF(H480="",I480,H480)</f>
        <v/>
      </c>
      <c r="K480" t="str">
        <f>IF(G480="","",G480*J480)</f>
        <v/>
      </c>
      <c r="L480" t="str">
        <f>IF(E480="","",IFERROR(INDEX(Productos!E:E,MATCH(E480,Productos!A:A,0)),""))</f>
        <v/>
      </c>
      <c r="M480" t="str">
        <f>IF(G480="","",G480*L480)</f>
        <v/>
      </c>
      <c r="N480" t="str">
        <f>IF(K480="","",K480-M480)</f>
        <v/>
      </c>
      <c r="O480" t="str">
        <v>EFECTIVO</v>
      </c>
      <c r="P480" t="str">
        <v>CAJA</v>
      </c>
      <c r="Q480" t="str">
        <v>PAGADO</v>
      </c>
      <c r="S480" t="str">
        <f>IF(E480="","",IFERROR(INDEX(Productos!I:I,MATCH(E480,Productos!A:A,0)),""))</f>
        <v/>
      </c>
    </row>
    <row r="481">
      <c r="B481" t="str">
        <f>IF(A481="","", "V"&amp;TEXT(A481,"yymmdd")&amp;"-"&amp;TEXT(ROW()-1,"0000"))</f>
        <v/>
      </c>
      <c r="C481" t="str">
        <f>IF(D481="","",IFERROR(INDEX(Clientes!A:A,MATCH(D481,Clientes!B:B,0)),""))</f>
        <v/>
      </c>
      <c r="F481" t="str">
        <f>IF(E481="","",IFERROR(INDEX(Productos!F:F,MATCH(E481,Productos!A:A,0)),""))</f>
        <v/>
      </c>
      <c r="I481" t="str">
        <f>IF(E481="","",IFERROR(INDEX(Productos!G:G,MATCH(E481,Productos!A:A,0)),""))</f>
        <v/>
      </c>
      <c r="J481" t="str">
        <f>IF(H481="",I481,H481)</f>
        <v/>
      </c>
      <c r="K481" t="str">
        <f>IF(G481="","",G481*J481)</f>
        <v/>
      </c>
      <c r="L481" t="str">
        <f>IF(E481="","",IFERROR(INDEX(Productos!E:E,MATCH(E481,Productos!A:A,0)),""))</f>
        <v/>
      </c>
      <c r="M481" t="str">
        <f>IF(G481="","",G481*L481)</f>
        <v/>
      </c>
      <c r="N481" t="str">
        <f>IF(K481="","",K481-M481)</f>
        <v/>
      </c>
      <c r="O481" t="str">
        <v>EFECTIVO</v>
      </c>
      <c r="P481" t="str">
        <v>CAJA</v>
      </c>
      <c r="Q481" t="str">
        <v>PAGADO</v>
      </c>
      <c r="S481" t="str">
        <f>IF(E481="","",IFERROR(INDEX(Productos!I:I,MATCH(E481,Productos!A:A,0)),""))</f>
        <v/>
      </c>
    </row>
    <row r="482">
      <c r="B482" t="str">
        <f>IF(A482="","", "V"&amp;TEXT(A482,"yymmdd")&amp;"-"&amp;TEXT(ROW()-1,"0000"))</f>
        <v/>
      </c>
      <c r="C482" t="str">
        <f>IF(D482="","",IFERROR(INDEX(Clientes!A:A,MATCH(D482,Clientes!B:B,0)),""))</f>
        <v/>
      </c>
      <c r="F482" t="str">
        <f>IF(E482="","",IFERROR(INDEX(Productos!F:F,MATCH(E482,Productos!A:A,0)),""))</f>
        <v/>
      </c>
      <c r="I482" t="str">
        <f>IF(E482="","",IFERROR(INDEX(Productos!G:G,MATCH(E482,Productos!A:A,0)),""))</f>
        <v/>
      </c>
      <c r="J482" t="str">
        <f>IF(H482="",I482,H482)</f>
        <v/>
      </c>
      <c r="K482" t="str">
        <f>IF(G482="","",G482*J482)</f>
        <v/>
      </c>
      <c r="L482" t="str">
        <f>IF(E482="","",IFERROR(INDEX(Productos!E:E,MATCH(E482,Productos!A:A,0)),""))</f>
        <v/>
      </c>
      <c r="M482" t="str">
        <f>IF(G482="","",G482*L482)</f>
        <v/>
      </c>
      <c r="N482" t="str">
        <f>IF(K482="","",K482-M482)</f>
        <v/>
      </c>
      <c r="O482" t="str">
        <v>EFECTIVO</v>
      </c>
      <c r="P482" t="str">
        <v>CAJA</v>
      </c>
      <c r="Q482" t="str">
        <v>PAGADO</v>
      </c>
      <c r="S482" t="str">
        <f>IF(E482="","",IFERROR(INDEX(Productos!I:I,MATCH(E482,Productos!A:A,0)),""))</f>
        <v/>
      </c>
    </row>
    <row r="483">
      <c r="B483" t="str">
        <f>IF(A483="","", "V"&amp;TEXT(A483,"yymmdd")&amp;"-"&amp;TEXT(ROW()-1,"0000"))</f>
        <v/>
      </c>
      <c r="C483" t="str">
        <f>IF(D483="","",IFERROR(INDEX(Clientes!A:A,MATCH(D483,Clientes!B:B,0)),""))</f>
        <v/>
      </c>
      <c r="F483" t="str">
        <f>IF(E483="","",IFERROR(INDEX(Productos!F:F,MATCH(E483,Productos!A:A,0)),""))</f>
        <v/>
      </c>
      <c r="I483" t="str">
        <f>IF(E483="","",IFERROR(INDEX(Productos!G:G,MATCH(E483,Productos!A:A,0)),""))</f>
        <v/>
      </c>
      <c r="J483" t="str">
        <f>IF(H483="",I483,H483)</f>
        <v/>
      </c>
      <c r="K483" t="str">
        <f>IF(G483="","",G483*J483)</f>
        <v/>
      </c>
      <c r="L483" t="str">
        <f>IF(E483="","",IFERROR(INDEX(Productos!E:E,MATCH(E483,Productos!A:A,0)),""))</f>
        <v/>
      </c>
      <c r="M483" t="str">
        <f>IF(G483="","",G483*L483)</f>
        <v/>
      </c>
      <c r="N483" t="str">
        <f>IF(K483="","",K483-M483)</f>
        <v/>
      </c>
      <c r="O483" t="str">
        <v>EFECTIVO</v>
      </c>
      <c r="P483" t="str">
        <v>CAJA</v>
      </c>
      <c r="Q483" t="str">
        <v>PAGADO</v>
      </c>
      <c r="S483" t="str">
        <f>IF(E483="","",IFERROR(INDEX(Productos!I:I,MATCH(E483,Productos!A:A,0)),""))</f>
        <v/>
      </c>
    </row>
    <row r="484">
      <c r="B484" t="str">
        <f>IF(A484="","", "V"&amp;TEXT(A484,"yymmdd")&amp;"-"&amp;TEXT(ROW()-1,"0000"))</f>
        <v/>
      </c>
      <c r="C484" t="str">
        <f>IF(D484="","",IFERROR(INDEX(Clientes!A:A,MATCH(D484,Clientes!B:B,0)),""))</f>
        <v/>
      </c>
      <c r="F484" t="str">
        <f>IF(E484="","",IFERROR(INDEX(Productos!F:F,MATCH(E484,Productos!A:A,0)),""))</f>
        <v/>
      </c>
      <c r="I484" t="str">
        <f>IF(E484="","",IFERROR(INDEX(Productos!G:G,MATCH(E484,Productos!A:A,0)),""))</f>
        <v/>
      </c>
      <c r="J484" t="str">
        <f>IF(H484="",I484,H484)</f>
        <v/>
      </c>
      <c r="K484" t="str">
        <f>IF(G484="","",G484*J484)</f>
        <v/>
      </c>
      <c r="L484" t="str">
        <f>IF(E484="","",IFERROR(INDEX(Productos!E:E,MATCH(E484,Productos!A:A,0)),""))</f>
        <v/>
      </c>
      <c r="M484" t="str">
        <f>IF(G484="","",G484*L484)</f>
        <v/>
      </c>
      <c r="N484" t="str">
        <f>IF(K484="","",K484-M484)</f>
        <v/>
      </c>
      <c r="O484" t="str">
        <v>EFECTIVO</v>
      </c>
      <c r="P484" t="str">
        <v>CAJA</v>
      </c>
      <c r="Q484" t="str">
        <v>PAGADO</v>
      </c>
      <c r="S484" t="str">
        <f>IF(E484="","",IFERROR(INDEX(Productos!I:I,MATCH(E484,Productos!A:A,0)),""))</f>
        <v/>
      </c>
    </row>
    <row r="485">
      <c r="B485" t="str">
        <f>IF(A485="","", "V"&amp;TEXT(A485,"yymmdd")&amp;"-"&amp;TEXT(ROW()-1,"0000"))</f>
        <v/>
      </c>
      <c r="C485" t="str">
        <f>IF(D485="","",IFERROR(INDEX(Clientes!A:A,MATCH(D485,Clientes!B:B,0)),""))</f>
        <v/>
      </c>
      <c r="F485" t="str">
        <f>IF(E485="","",IFERROR(INDEX(Productos!F:F,MATCH(E485,Productos!A:A,0)),""))</f>
        <v/>
      </c>
      <c r="I485" t="str">
        <f>IF(E485="","",IFERROR(INDEX(Productos!G:G,MATCH(E485,Productos!A:A,0)),""))</f>
        <v/>
      </c>
      <c r="J485" t="str">
        <f>IF(H485="",I485,H485)</f>
        <v/>
      </c>
      <c r="K485" t="str">
        <f>IF(G485="","",G485*J485)</f>
        <v/>
      </c>
      <c r="L485" t="str">
        <f>IF(E485="","",IFERROR(INDEX(Productos!E:E,MATCH(E485,Productos!A:A,0)),""))</f>
        <v/>
      </c>
      <c r="M485" t="str">
        <f>IF(G485="","",G485*L485)</f>
        <v/>
      </c>
      <c r="N485" t="str">
        <f>IF(K485="","",K485-M485)</f>
        <v/>
      </c>
      <c r="O485" t="str">
        <v>EFECTIVO</v>
      </c>
      <c r="P485" t="str">
        <v>CAJA</v>
      </c>
      <c r="Q485" t="str">
        <v>PAGADO</v>
      </c>
      <c r="S485" t="str">
        <f>IF(E485="","",IFERROR(INDEX(Productos!I:I,MATCH(E485,Productos!A:A,0)),""))</f>
        <v/>
      </c>
    </row>
    <row r="486">
      <c r="B486" t="str">
        <f>IF(A486="","", "V"&amp;TEXT(A486,"yymmdd")&amp;"-"&amp;TEXT(ROW()-1,"0000"))</f>
        <v/>
      </c>
      <c r="C486" t="str">
        <f>IF(D486="","",IFERROR(INDEX(Clientes!A:A,MATCH(D486,Clientes!B:B,0)),""))</f>
        <v/>
      </c>
      <c r="F486" t="str">
        <f>IF(E486="","",IFERROR(INDEX(Productos!F:F,MATCH(E486,Productos!A:A,0)),""))</f>
        <v/>
      </c>
      <c r="I486" t="str">
        <f>IF(E486="","",IFERROR(INDEX(Productos!G:G,MATCH(E486,Productos!A:A,0)),""))</f>
        <v/>
      </c>
      <c r="J486" t="str">
        <f>IF(H486="",I486,H486)</f>
        <v/>
      </c>
      <c r="K486" t="str">
        <f>IF(G486="","",G486*J486)</f>
        <v/>
      </c>
      <c r="L486" t="str">
        <f>IF(E486="","",IFERROR(INDEX(Productos!E:E,MATCH(E486,Productos!A:A,0)),""))</f>
        <v/>
      </c>
      <c r="M486" t="str">
        <f>IF(G486="","",G486*L486)</f>
        <v/>
      </c>
      <c r="N486" t="str">
        <f>IF(K486="","",K486-M486)</f>
        <v/>
      </c>
      <c r="O486" t="str">
        <v>EFECTIVO</v>
      </c>
      <c r="P486" t="str">
        <v>CAJA</v>
      </c>
      <c r="Q486" t="str">
        <v>PAGADO</v>
      </c>
      <c r="S486" t="str">
        <f>IF(E486="","",IFERROR(INDEX(Productos!I:I,MATCH(E486,Productos!A:A,0)),""))</f>
        <v/>
      </c>
    </row>
    <row r="487">
      <c r="B487" t="str">
        <f>IF(A487="","", "V"&amp;TEXT(A487,"yymmdd")&amp;"-"&amp;TEXT(ROW()-1,"0000"))</f>
        <v/>
      </c>
      <c r="C487" t="str">
        <f>IF(D487="","",IFERROR(INDEX(Clientes!A:A,MATCH(D487,Clientes!B:B,0)),""))</f>
        <v/>
      </c>
      <c r="F487" t="str">
        <f>IF(E487="","",IFERROR(INDEX(Productos!F:F,MATCH(E487,Productos!A:A,0)),""))</f>
        <v/>
      </c>
      <c r="I487" t="str">
        <f>IF(E487="","",IFERROR(INDEX(Productos!G:G,MATCH(E487,Productos!A:A,0)),""))</f>
        <v/>
      </c>
      <c r="J487" t="str">
        <f>IF(H487="",I487,H487)</f>
        <v/>
      </c>
      <c r="K487" t="str">
        <f>IF(G487="","",G487*J487)</f>
        <v/>
      </c>
      <c r="L487" t="str">
        <f>IF(E487="","",IFERROR(INDEX(Productos!E:E,MATCH(E487,Productos!A:A,0)),""))</f>
        <v/>
      </c>
      <c r="M487" t="str">
        <f>IF(G487="","",G487*L487)</f>
        <v/>
      </c>
      <c r="N487" t="str">
        <f>IF(K487="","",K487-M487)</f>
        <v/>
      </c>
      <c r="O487" t="str">
        <v>EFECTIVO</v>
      </c>
      <c r="P487" t="str">
        <v>CAJA</v>
      </c>
      <c r="Q487" t="str">
        <v>PAGADO</v>
      </c>
      <c r="S487" t="str">
        <f>IF(E487="","",IFERROR(INDEX(Productos!I:I,MATCH(E487,Productos!A:A,0)),""))</f>
        <v/>
      </c>
    </row>
    <row r="488">
      <c r="B488" t="str">
        <f>IF(A488="","", "V"&amp;TEXT(A488,"yymmdd")&amp;"-"&amp;TEXT(ROW()-1,"0000"))</f>
        <v/>
      </c>
      <c r="C488" t="str">
        <f>IF(D488="","",IFERROR(INDEX(Clientes!A:A,MATCH(D488,Clientes!B:B,0)),""))</f>
        <v/>
      </c>
      <c r="F488" t="str">
        <f>IF(E488="","",IFERROR(INDEX(Productos!F:F,MATCH(E488,Productos!A:A,0)),""))</f>
        <v/>
      </c>
      <c r="I488" t="str">
        <f>IF(E488="","",IFERROR(INDEX(Productos!G:G,MATCH(E488,Productos!A:A,0)),""))</f>
        <v/>
      </c>
      <c r="J488" t="str">
        <f>IF(H488="",I488,H488)</f>
        <v/>
      </c>
      <c r="K488" t="str">
        <f>IF(G488="","",G488*J488)</f>
        <v/>
      </c>
      <c r="L488" t="str">
        <f>IF(E488="","",IFERROR(INDEX(Productos!E:E,MATCH(E488,Productos!A:A,0)),""))</f>
        <v/>
      </c>
      <c r="M488" t="str">
        <f>IF(G488="","",G488*L488)</f>
        <v/>
      </c>
      <c r="N488" t="str">
        <f>IF(K488="","",K488-M488)</f>
        <v/>
      </c>
      <c r="O488" t="str">
        <v>EFECTIVO</v>
      </c>
      <c r="P488" t="str">
        <v>CAJA</v>
      </c>
      <c r="Q488" t="str">
        <v>PAGADO</v>
      </c>
      <c r="S488" t="str">
        <f>IF(E488="","",IFERROR(INDEX(Productos!I:I,MATCH(E488,Productos!A:A,0)),""))</f>
        <v/>
      </c>
    </row>
    <row r="489">
      <c r="B489" t="str">
        <f>IF(A489="","", "V"&amp;TEXT(A489,"yymmdd")&amp;"-"&amp;TEXT(ROW()-1,"0000"))</f>
        <v/>
      </c>
      <c r="C489" t="str">
        <f>IF(D489="","",IFERROR(INDEX(Clientes!A:A,MATCH(D489,Clientes!B:B,0)),""))</f>
        <v/>
      </c>
      <c r="F489" t="str">
        <f>IF(E489="","",IFERROR(INDEX(Productos!F:F,MATCH(E489,Productos!A:A,0)),""))</f>
        <v/>
      </c>
      <c r="I489" t="str">
        <f>IF(E489="","",IFERROR(INDEX(Productos!G:G,MATCH(E489,Productos!A:A,0)),""))</f>
        <v/>
      </c>
      <c r="J489" t="str">
        <f>IF(H489="",I489,H489)</f>
        <v/>
      </c>
      <c r="K489" t="str">
        <f>IF(G489="","",G489*J489)</f>
        <v/>
      </c>
      <c r="L489" t="str">
        <f>IF(E489="","",IFERROR(INDEX(Productos!E:E,MATCH(E489,Productos!A:A,0)),""))</f>
        <v/>
      </c>
      <c r="M489" t="str">
        <f>IF(G489="","",G489*L489)</f>
        <v/>
      </c>
      <c r="N489" t="str">
        <f>IF(K489="","",K489-M489)</f>
        <v/>
      </c>
      <c r="O489" t="str">
        <v>EFECTIVO</v>
      </c>
      <c r="P489" t="str">
        <v>CAJA</v>
      </c>
      <c r="Q489" t="str">
        <v>PAGADO</v>
      </c>
      <c r="S489" t="str">
        <f>IF(E489="","",IFERROR(INDEX(Productos!I:I,MATCH(E489,Productos!A:A,0)),""))</f>
        <v/>
      </c>
    </row>
    <row r="490">
      <c r="B490" t="str">
        <f>IF(A490="","", "V"&amp;TEXT(A490,"yymmdd")&amp;"-"&amp;TEXT(ROW()-1,"0000"))</f>
        <v/>
      </c>
      <c r="C490" t="str">
        <f>IF(D490="","",IFERROR(INDEX(Clientes!A:A,MATCH(D490,Clientes!B:B,0)),""))</f>
        <v/>
      </c>
      <c r="F490" t="str">
        <f>IF(E490="","",IFERROR(INDEX(Productos!F:F,MATCH(E490,Productos!A:A,0)),""))</f>
        <v/>
      </c>
      <c r="I490" t="str">
        <f>IF(E490="","",IFERROR(INDEX(Productos!G:G,MATCH(E490,Productos!A:A,0)),""))</f>
        <v/>
      </c>
      <c r="J490" t="str">
        <f>IF(H490="",I490,H490)</f>
        <v/>
      </c>
      <c r="K490" t="str">
        <f>IF(G490="","",G490*J490)</f>
        <v/>
      </c>
      <c r="L490" t="str">
        <f>IF(E490="","",IFERROR(INDEX(Productos!E:E,MATCH(E490,Productos!A:A,0)),""))</f>
        <v/>
      </c>
      <c r="M490" t="str">
        <f>IF(G490="","",G490*L490)</f>
        <v/>
      </c>
      <c r="N490" t="str">
        <f>IF(K490="","",K490-M490)</f>
        <v/>
      </c>
      <c r="O490" t="str">
        <v>EFECTIVO</v>
      </c>
      <c r="P490" t="str">
        <v>CAJA</v>
      </c>
      <c r="Q490" t="str">
        <v>PAGADO</v>
      </c>
      <c r="S490" t="str">
        <f>IF(E490="","",IFERROR(INDEX(Productos!I:I,MATCH(E490,Productos!A:A,0)),""))</f>
        <v/>
      </c>
    </row>
    <row r="491">
      <c r="B491" t="str">
        <f>IF(A491="","", "V"&amp;TEXT(A491,"yymmdd")&amp;"-"&amp;TEXT(ROW()-1,"0000"))</f>
        <v/>
      </c>
      <c r="C491" t="str">
        <f>IF(D491="","",IFERROR(INDEX(Clientes!A:A,MATCH(D491,Clientes!B:B,0)),""))</f>
        <v/>
      </c>
      <c r="F491" t="str">
        <f>IF(E491="","",IFERROR(INDEX(Productos!F:F,MATCH(E491,Productos!A:A,0)),""))</f>
        <v/>
      </c>
      <c r="I491" t="str">
        <f>IF(E491="","",IFERROR(INDEX(Productos!G:G,MATCH(E491,Productos!A:A,0)),""))</f>
        <v/>
      </c>
      <c r="J491" t="str">
        <f>IF(H491="",I491,H491)</f>
        <v/>
      </c>
      <c r="K491" t="str">
        <f>IF(G491="","",G491*J491)</f>
        <v/>
      </c>
      <c r="L491" t="str">
        <f>IF(E491="","",IFERROR(INDEX(Productos!E:E,MATCH(E491,Productos!A:A,0)),""))</f>
        <v/>
      </c>
      <c r="M491" t="str">
        <f>IF(G491="","",G491*L491)</f>
        <v/>
      </c>
      <c r="N491" t="str">
        <f>IF(K491="","",K491-M491)</f>
        <v/>
      </c>
      <c r="O491" t="str">
        <v>EFECTIVO</v>
      </c>
      <c r="P491" t="str">
        <v>CAJA</v>
      </c>
      <c r="Q491" t="str">
        <v>PAGADO</v>
      </c>
      <c r="S491" t="str">
        <f>IF(E491="","",IFERROR(INDEX(Productos!I:I,MATCH(E491,Productos!A:A,0)),""))</f>
        <v/>
      </c>
    </row>
    <row r="492">
      <c r="B492" t="str">
        <f>IF(A492="","", "V"&amp;TEXT(A492,"yymmdd")&amp;"-"&amp;TEXT(ROW()-1,"0000"))</f>
        <v/>
      </c>
      <c r="C492" t="str">
        <f>IF(D492="","",IFERROR(INDEX(Clientes!A:A,MATCH(D492,Clientes!B:B,0)),""))</f>
        <v/>
      </c>
      <c r="F492" t="str">
        <f>IF(E492="","",IFERROR(INDEX(Productos!F:F,MATCH(E492,Productos!A:A,0)),""))</f>
        <v/>
      </c>
      <c r="I492" t="str">
        <f>IF(E492="","",IFERROR(INDEX(Productos!G:G,MATCH(E492,Productos!A:A,0)),""))</f>
        <v/>
      </c>
      <c r="J492" t="str">
        <f>IF(H492="",I492,H492)</f>
        <v/>
      </c>
      <c r="K492" t="str">
        <f>IF(G492="","",G492*J492)</f>
        <v/>
      </c>
      <c r="L492" t="str">
        <f>IF(E492="","",IFERROR(INDEX(Productos!E:E,MATCH(E492,Productos!A:A,0)),""))</f>
        <v/>
      </c>
      <c r="M492" t="str">
        <f>IF(G492="","",G492*L492)</f>
        <v/>
      </c>
      <c r="N492" t="str">
        <f>IF(K492="","",K492-M492)</f>
        <v/>
      </c>
      <c r="O492" t="str">
        <v>EFECTIVO</v>
      </c>
      <c r="P492" t="str">
        <v>CAJA</v>
      </c>
      <c r="Q492" t="str">
        <v>PAGADO</v>
      </c>
      <c r="S492" t="str">
        <f>IF(E492="","",IFERROR(INDEX(Productos!I:I,MATCH(E492,Productos!A:A,0)),""))</f>
        <v/>
      </c>
    </row>
    <row r="493">
      <c r="B493" t="str">
        <f>IF(A493="","", "V"&amp;TEXT(A493,"yymmdd")&amp;"-"&amp;TEXT(ROW()-1,"0000"))</f>
        <v/>
      </c>
      <c r="C493" t="str">
        <f>IF(D493="","",IFERROR(INDEX(Clientes!A:A,MATCH(D493,Clientes!B:B,0)),""))</f>
        <v/>
      </c>
      <c r="F493" t="str">
        <f>IF(E493="","",IFERROR(INDEX(Productos!F:F,MATCH(E493,Productos!A:A,0)),""))</f>
        <v/>
      </c>
      <c r="I493" t="str">
        <f>IF(E493="","",IFERROR(INDEX(Productos!G:G,MATCH(E493,Productos!A:A,0)),""))</f>
        <v/>
      </c>
      <c r="J493" t="str">
        <f>IF(H493="",I493,H493)</f>
        <v/>
      </c>
      <c r="K493" t="str">
        <f>IF(G493="","",G493*J493)</f>
        <v/>
      </c>
      <c r="L493" t="str">
        <f>IF(E493="","",IFERROR(INDEX(Productos!E:E,MATCH(E493,Productos!A:A,0)),""))</f>
        <v/>
      </c>
      <c r="M493" t="str">
        <f>IF(G493="","",G493*L493)</f>
        <v/>
      </c>
      <c r="N493" t="str">
        <f>IF(K493="","",K493-M493)</f>
        <v/>
      </c>
      <c r="O493" t="str">
        <v>EFECTIVO</v>
      </c>
      <c r="P493" t="str">
        <v>CAJA</v>
      </c>
      <c r="Q493" t="str">
        <v>PAGADO</v>
      </c>
      <c r="S493" t="str">
        <f>IF(E493="","",IFERROR(INDEX(Productos!I:I,MATCH(E493,Productos!A:A,0)),""))</f>
        <v/>
      </c>
    </row>
    <row r="494">
      <c r="B494" t="str">
        <f>IF(A494="","", "V"&amp;TEXT(A494,"yymmdd")&amp;"-"&amp;TEXT(ROW()-1,"0000"))</f>
        <v/>
      </c>
      <c r="C494" t="str">
        <f>IF(D494="","",IFERROR(INDEX(Clientes!A:A,MATCH(D494,Clientes!B:B,0)),""))</f>
        <v/>
      </c>
      <c r="F494" t="str">
        <f>IF(E494="","",IFERROR(INDEX(Productos!F:F,MATCH(E494,Productos!A:A,0)),""))</f>
        <v/>
      </c>
      <c r="I494" t="str">
        <f>IF(E494="","",IFERROR(INDEX(Productos!G:G,MATCH(E494,Productos!A:A,0)),""))</f>
        <v/>
      </c>
      <c r="J494" t="str">
        <f>IF(H494="",I494,H494)</f>
        <v/>
      </c>
      <c r="K494" t="str">
        <f>IF(G494="","",G494*J494)</f>
        <v/>
      </c>
      <c r="L494" t="str">
        <f>IF(E494="","",IFERROR(INDEX(Productos!E:E,MATCH(E494,Productos!A:A,0)),""))</f>
        <v/>
      </c>
      <c r="M494" t="str">
        <f>IF(G494="","",G494*L494)</f>
        <v/>
      </c>
      <c r="N494" t="str">
        <f>IF(K494="","",K494-M494)</f>
        <v/>
      </c>
      <c r="O494" t="str">
        <v>EFECTIVO</v>
      </c>
      <c r="P494" t="str">
        <v>CAJA</v>
      </c>
      <c r="Q494" t="str">
        <v>PAGADO</v>
      </c>
      <c r="S494" t="str">
        <f>IF(E494="","",IFERROR(INDEX(Productos!I:I,MATCH(E494,Productos!A:A,0)),""))</f>
        <v/>
      </c>
    </row>
    <row r="495">
      <c r="B495" t="str">
        <f>IF(A495="","", "V"&amp;TEXT(A495,"yymmdd")&amp;"-"&amp;TEXT(ROW()-1,"0000"))</f>
        <v/>
      </c>
      <c r="C495" t="str">
        <f>IF(D495="","",IFERROR(INDEX(Clientes!A:A,MATCH(D495,Clientes!B:B,0)),""))</f>
        <v/>
      </c>
      <c r="F495" t="str">
        <f>IF(E495="","",IFERROR(INDEX(Productos!F:F,MATCH(E495,Productos!A:A,0)),""))</f>
        <v/>
      </c>
      <c r="I495" t="str">
        <f>IF(E495="","",IFERROR(INDEX(Productos!G:G,MATCH(E495,Productos!A:A,0)),""))</f>
        <v/>
      </c>
      <c r="J495" t="str">
        <f>IF(H495="",I495,H495)</f>
        <v/>
      </c>
      <c r="K495" t="str">
        <f>IF(G495="","",G495*J495)</f>
        <v/>
      </c>
      <c r="L495" t="str">
        <f>IF(E495="","",IFERROR(INDEX(Productos!E:E,MATCH(E495,Productos!A:A,0)),""))</f>
        <v/>
      </c>
      <c r="M495" t="str">
        <f>IF(G495="","",G495*L495)</f>
        <v/>
      </c>
      <c r="N495" t="str">
        <f>IF(K495="","",K495-M495)</f>
        <v/>
      </c>
      <c r="O495" t="str">
        <v>EFECTIVO</v>
      </c>
      <c r="P495" t="str">
        <v>CAJA</v>
      </c>
      <c r="Q495" t="str">
        <v>PAGADO</v>
      </c>
      <c r="S495" t="str">
        <f>IF(E495="","",IFERROR(INDEX(Productos!I:I,MATCH(E495,Productos!A:A,0)),""))</f>
        <v/>
      </c>
    </row>
    <row r="496">
      <c r="B496" t="str">
        <f>IF(A496="","", "V"&amp;TEXT(A496,"yymmdd")&amp;"-"&amp;TEXT(ROW()-1,"0000"))</f>
        <v/>
      </c>
      <c r="C496" t="str">
        <f>IF(D496="","",IFERROR(INDEX(Clientes!A:A,MATCH(D496,Clientes!B:B,0)),""))</f>
        <v/>
      </c>
      <c r="F496" t="str">
        <f>IF(E496="","",IFERROR(INDEX(Productos!F:F,MATCH(E496,Productos!A:A,0)),""))</f>
        <v/>
      </c>
      <c r="I496" t="str">
        <f>IF(E496="","",IFERROR(INDEX(Productos!G:G,MATCH(E496,Productos!A:A,0)),""))</f>
        <v/>
      </c>
      <c r="J496" t="str">
        <f>IF(H496="",I496,H496)</f>
        <v/>
      </c>
      <c r="K496" t="str">
        <f>IF(G496="","",G496*J496)</f>
        <v/>
      </c>
      <c r="L496" t="str">
        <f>IF(E496="","",IFERROR(INDEX(Productos!E:E,MATCH(E496,Productos!A:A,0)),""))</f>
        <v/>
      </c>
      <c r="M496" t="str">
        <f>IF(G496="","",G496*L496)</f>
        <v/>
      </c>
      <c r="N496" t="str">
        <f>IF(K496="","",K496-M496)</f>
        <v/>
      </c>
      <c r="O496" t="str">
        <v>EFECTIVO</v>
      </c>
      <c r="P496" t="str">
        <v>CAJA</v>
      </c>
      <c r="Q496" t="str">
        <v>PAGADO</v>
      </c>
      <c r="S496" t="str">
        <f>IF(E496="","",IFERROR(INDEX(Productos!I:I,MATCH(E496,Productos!A:A,0)),""))</f>
        <v/>
      </c>
    </row>
    <row r="497">
      <c r="B497" t="str">
        <f>IF(A497="","", "V"&amp;TEXT(A497,"yymmdd")&amp;"-"&amp;TEXT(ROW()-1,"0000"))</f>
        <v/>
      </c>
      <c r="C497" t="str">
        <f>IF(D497="","",IFERROR(INDEX(Clientes!A:A,MATCH(D497,Clientes!B:B,0)),""))</f>
        <v/>
      </c>
      <c r="F497" t="str">
        <f>IF(E497="","",IFERROR(INDEX(Productos!F:F,MATCH(E497,Productos!A:A,0)),""))</f>
        <v/>
      </c>
      <c r="I497" t="str">
        <f>IF(E497="","",IFERROR(INDEX(Productos!G:G,MATCH(E497,Productos!A:A,0)),""))</f>
        <v/>
      </c>
      <c r="J497" t="str">
        <f>IF(H497="",I497,H497)</f>
        <v/>
      </c>
      <c r="K497" t="str">
        <f>IF(G497="","",G497*J497)</f>
        <v/>
      </c>
      <c r="L497" t="str">
        <f>IF(E497="","",IFERROR(INDEX(Productos!E:E,MATCH(E497,Productos!A:A,0)),""))</f>
        <v/>
      </c>
      <c r="M497" t="str">
        <f>IF(G497="","",G497*L497)</f>
        <v/>
      </c>
      <c r="N497" t="str">
        <f>IF(K497="","",K497-M497)</f>
        <v/>
      </c>
      <c r="O497" t="str">
        <v>EFECTIVO</v>
      </c>
      <c r="P497" t="str">
        <v>CAJA</v>
      </c>
      <c r="Q497" t="str">
        <v>PAGADO</v>
      </c>
      <c r="S497" t="str">
        <f>IF(E497="","",IFERROR(INDEX(Productos!I:I,MATCH(E497,Productos!A:A,0)),""))</f>
        <v/>
      </c>
    </row>
    <row r="498">
      <c r="B498" t="str">
        <f>IF(A498="","", "V"&amp;TEXT(A498,"yymmdd")&amp;"-"&amp;TEXT(ROW()-1,"0000"))</f>
        <v/>
      </c>
      <c r="C498" t="str">
        <f>IF(D498="","",IFERROR(INDEX(Clientes!A:A,MATCH(D498,Clientes!B:B,0)),""))</f>
        <v/>
      </c>
      <c r="F498" t="str">
        <f>IF(E498="","",IFERROR(INDEX(Productos!F:F,MATCH(E498,Productos!A:A,0)),""))</f>
        <v/>
      </c>
      <c r="I498" t="str">
        <f>IF(E498="","",IFERROR(INDEX(Productos!G:G,MATCH(E498,Productos!A:A,0)),""))</f>
        <v/>
      </c>
      <c r="J498" t="str">
        <f>IF(H498="",I498,H498)</f>
        <v/>
      </c>
      <c r="K498" t="str">
        <f>IF(G498="","",G498*J498)</f>
        <v/>
      </c>
      <c r="L498" t="str">
        <f>IF(E498="","",IFERROR(INDEX(Productos!E:E,MATCH(E498,Productos!A:A,0)),""))</f>
        <v/>
      </c>
      <c r="M498" t="str">
        <f>IF(G498="","",G498*L498)</f>
        <v/>
      </c>
      <c r="N498" t="str">
        <f>IF(K498="","",K498-M498)</f>
        <v/>
      </c>
      <c r="O498" t="str">
        <v>EFECTIVO</v>
      </c>
      <c r="P498" t="str">
        <v>CAJA</v>
      </c>
      <c r="Q498" t="str">
        <v>PAGADO</v>
      </c>
      <c r="S498" t="str">
        <f>IF(E498="","",IFERROR(INDEX(Productos!I:I,MATCH(E498,Productos!A:A,0)),""))</f>
        <v/>
      </c>
    </row>
    <row r="499">
      <c r="B499" t="str">
        <f>IF(A499="","", "V"&amp;TEXT(A499,"yymmdd")&amp;"-"&amp;TEXT(ROW()-1,"0000"))</f>
        <v/>
      </c>
      <c r="C499" t="str">
        <f>IF(D499="","",IFERROR(INDEX(Clientes!A:A,MATCH(D499,Clientes!B:B,0)),""))</f>
        <v/>
      </c>
      <c r="F499" t="str">
        <f>IF(E499="","",IFERROR(INDEX(Productos!F:F,MATCH(E499,Productos!A:A,0)),""))</f>
        <v/>
      </c>
      <c r="I499" t="str">
        <f>IF(E499="","",IFERROR(INDEX(Productos!G:G,MATCH(E499,Productos!A:A,0)),""))</f>
        <v/>
      </c>
      <c r="J499" t="str">
        <f>IF(H499="",I499,H499)</f>
        <v/>
      </c>
      <c r="K499" t="str">
        <f>IF(G499="","",G499*J499)</f>
        <v/>
      </c>
      <c r="L499" t="str">
        <f>IF(E499="","",IFERROR(INDEX(Productos!E:E,MATCH(E499,Productos!A:A,0)),""))</f>
        <v/>
      </c>
      <c r="M499" t="str">
        <f>IF(G499="","",G499*L499)</f>
        <v/>
      </c>
      <c r="N499" t="str">
        <f>IF(K499="","",K499-M499)</f>
        <v/>
      </c>
      <c r="O499" t="str">
        <v>EFECTIVO</v>
      </c>
      <c r="P499" t="str">
        <v>CAJA</v>
      </c>
      <c r="Q499" t="str">
        <v>PAGADO</v>
      </c>
      <c r="S499" t="str">
        <f>IF(E499="","",IFERROR(INDEX(Productos!I:I,MATCH(E499,Productos!A:A,0)),""))</f>
        <v/>
      </c>
    </row>
    <row r="500">
      <c r="B500" t="str">
        <f>IF(A500="","", "V"&amp;TEXT(A500,"yymmdd")&amp;"-"&amp;TEXT(ROW()-1,"0000"))</f>
        <v/>
      </c>
      <c r="C500" t="str">
        <f>IF(D500="","",IFERROR(INDEX(Clientes!A:A,MATCH(D500,Clientes!B:B,0)),""))</f>
        <v/>
      </c>
      <c r="F500" t="str">
        <f>IF(E500="","",IFERROR(INDEX(Productos!F:F,MATCH(E500,Productos!A:A,0)),""))</f>
        <v/>
      </c>
      <c r="I500" t="str">
        <f>IF(E500="","",IFERROR(INDEX(Productos!G:G,MATCH(E500,Productos!A:A,0)),""))</f>
        <v/>
      </c>
      <c r="J500" t="str">
        <f>IF(H500="",I500,H500)</f>
        <v/>
      </c>
      <c r="K500" t="str">
        <f>IF(G500="","",G500*J500)</f>
        <v/>
      </c>
      <c r="L500" t="str">
        <f>IF(E500="","",IFERROR(INDEX(Productos!E:E,MATCH(E500,Productos!A:A,0)),""))</f>
        <v/>
      </c>
      <c r="M500" t="str">
        <f>IF(G500="","",G500*L500)</f>
        <v/>
      </c>
      <c r="N500" t="str">
        <f>IF(K500="","",K500-M500)</f>
        <v/>
      </c>
      <c r="O500" t="str">
        <v>EFECTIVO</v>
      </c>
      <c r="P500" t="str">
        <v>CAJA</v>
      </c>
      <c r="Q500" t="str">
        <v>PAGADO</v>
      </c>
      <c r="S500" t="str">
        <f>IF(E500="","",IFERROR(INDEX(Productos!I:I,MATCH(E500,Productos!A:A,0)),""))</f>
        <v/>
      </c>
    </row>
    <row r="501">
      <c r="B501" t="str">
        <f>IF(A501="","", "V"&amp;TEXT(A501,"yymmdd")&amp;"-"&amp;TEXT(ROW()-1,"0000"))</f>
        <v/>
      </c>
      <c r="C501" t="str">
        <f>IF(D501="","",IFERROR(INDEX(Clientes!A:A,MATCH(D501,Clientes!B:B,0)),""))</f>
        <v/>
      </c>
      <c r="F501" t="str">
        <f>IF(E501="","",IFERROR(INDEX(Productos!F:F,MATCH(E501,Productos!A:A,0)),""))</f>
        <v/>
      </c>
      <c r="I501" t="str">
        <f>IF(E501="","",IFERROR(INDEX(Productos!G:G,MATCH(E501,Productos!A:A,0)),""))</f>
        <v/>
      </c>
      <c r="J501" t="str">
        <f>IF(H501="",I501,H501)</f>
        <v/>
      </c>
      <c r="K501" t="str">
        <f>IF(G501="","",G501*J501)</f>
        <v/>
      </c>
      <c r="L501" t="str">
        <f>IF(E501="","",IFERROR(INDEX(Productos!E:E,MATCH(E501,Productos!A:A,0)),""))</f>
        <v/>
      </c>
      <c r="M501" t="str">
        <f>IF(G501="","",G501*L501)</f>
        <v/>
      </c>
      <c r="N501" t="str">
        <f>IF(K501="","",K501-M501)</f>
        <v/>
      </c>
      <c r="O501" t="str">
        <v>EFECTIVO</v>
      </c>
      <c r="P501" t="str">
        <v>CAJA</v>
      </c>
      <c r="Q501" t="str">
        <v>PAGADO</v>
      </c>
      <c r="S501" t="str">
        <f>IF(E501="","",IFERROR(INDEX(Productos!I:I,MATCH(E501,Productos!A:A,0)),""))</f>
        <v/>
      </c>
    </row>
  </sheetData>
  <pageMargins left="0.75" right="0.75" top="1" bottom="1" header="0.5" footer="0.5"/>
  <ignoredErrors>
    <ignoredError numberStoredAsText="1" sqref="A1:S5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01"/>
  <sheetViews>
    <sheetView workbookViewId="0" rightToLeft="0"/>
  </sheetViews>
  <sheetData>
    <row r="1">
      <c r="A1" t="str">
        <v>FECHA</v>
      </c>
      <c r="B1" t="str">
        <v>COMPRA_ID</v>
      </c>
      <c r="C1" t="str">
        <v>PROVEEDOR</v>
      </c>
      <c r="D1" t="str">
        <v>PRODUCTO</v>
      </c>
      <c r="E1" t="str">
        <v>CATEGORIA</v>
      </c>
      <c r="F1" t="str">
        <v>CANTIDAD</v>
      </c>
      <c r="G1" t="str">
        <v>COSTO_UNIT</v>
      </c>
      <c r="H1" t="str">
        <v>TOTAL_COMPRA</v>
      </c>
      <c r="I1" t="str">
        <v>METODO_PAGO</v>
      </c>
      <c r="J1" t="str">
        <v>CUENTA</v>
      </c>
      <c r="K1" t="str">
        <v>NOTAS</v>
      </c>
    </row>
    <row r="2">
      <c r="B2" t="str">
        <f>IF(A2="","", "C"&amp;TEXT(A2,"yymmdd")&amp;"-"&amp;TEXT(ROW()-1,"0000"))</f>
        <v/>
      </c>
      <c r="E2" t="str">
        <f>IF(D2="","",IFERROR(INDEX(Productos!F:F,MATCH(D2,Productos!A:A,0)),""))</f>
        <v/>
      </c>
      <c r="G2" t="str">
        <f>IF(D2="","",IFERROR(INDEX(Productos!E:E,MATCH(D2,Productos!A:A,0)),""))</f>
        <v/>
      </c>
      <c r="H2" t="str">
        <f>IF(F2="","",F2*G2)</f>
        <v/>
      </c>
      <c r="I2" t="str">
        <v>TRANSFERENCIA</v>
      </c>
      <c r="J2" t="str">
        <v>BANCO</v>
      </c>
    </row>
    <row r="3">
      <c r="B3" t="str">
        <f>IF(A3="","", "C"&amp;TEXT(A3,"yymmdd")&amp;"-"&amp;TEXT(ROW()-1,"0000"))</f>
        <v/>
      </c>
      <c r="E3" t="str">
        <f>IF(D3="","",IFERROR(INDEX(Productos!F:F,MATCH(D3,Productos!A:A,0)),""))</f>
        <v/>
      </c>
      <c r="G3" t="str">
        <f>IF(D3="","",IFERROR(INDEX(Productos!E:E,MATCH(D3,Productos!A:A,0)),""))</f>
        <v/>
      </c>
      <c r="H3" t="str">
        <f>IF(F3="","",F3*G3)</f>
        <v/>
      </c>
      <c r="I3" t="str">
        <v>TRANSFERENCIA</v>
      </c>
      <c r="J3" t="str">
        <v>BANCO</v>
      </c>
    </row>
    <row r="4">
      <c r="B4" t="str">
        <f>IF(A4="","", "C"&amp;TEXT(A4,"yymmdd")&amp;"-"&amp;TEXT(ROW()-1,"0000"))</f>
        <v/>
      </c>
      <c r="E4" t="str">
        <f>IF(D4="","",IFERROR(INDEX(Productos!F:F,MATCH(D4,Productos!A:A,0)),""))</f>
        <v/>
      </c>
      <c r="G4" t="str">
        <f>IF(D4="","",IFERROR(INDEX(Productos!E:E,MATCH(D4,Productos!A:A,0)),""))</f>
        <v/>
      </c>
      <c r="H4" t="str">
        <f>IF(F4="","",F4*G4)</f>
        <v/>
      </c>
      <c r="I4" t="str">
        <v>TRANSFERENCIA</v>
      </c>
      <c r="J4" t="str">
        <v>BANCO</v>
      </c>
    </row>
    <row r="5">
      <c r="B5" t="str">
        <f>IF(A5="","", "C"&amp;TEXT(A5,"yymmdd")&amp;"-"&amp;TEXT(ROW()-1,"0000"))</f>
        <v/>
      </c>
      <c r="E5" t="str">
        <f>IF(D5="","",IFERROR(INDEX(Productos!F:F,MATCH(D5,Productos!A:A,0)),""))</f>
        <v/>
      </c>
      <c r="G5" t="str">
        <f>IF(D5="","",IFERROR(INDEX(Productos!E:E,MATCH(D5,Productos!A:A,0)),""))</f>
        <v/>
      </c>
      <c r="H5" t="str">
        <f>IF(F5="","",F5*G5)</f>
        <v/>
      </c>
      <c r="I5" t="str">
        <v>TRANSFERENCIA</v>
      </c>
      <c r="J5" t="str">
        <v>BANCO</v>
      </c>
    </row>
    <row r="6">
      <c r="B6" t="str">
        <f>IF(A6="","", "C"&amp;TEXT(A6,"yymmdd")&amp;"-"&amp;TEXT(ROW()-1,"0000"))</f>
        <v/>
      </c>
      <c r="E6" t="str">
        <f>IF(D6="","",IFERROR(INDEX(Productos!F:F,MATCH(D6,Productos!A:A,0)),""))</f>
        <v/>
      </c>
      <c r="G6" t="str">
        <f>IF(D6="","",IFERROR(INDEX(Productos!E:E,MATCH(D6,Productos!A:A,0)),""))</f>
        <v/>
      </c>
      <c r="H6" t="str">
        <f>IF(F6="","",F6*G6)</f>
        <v/>
      </c>
      <c r="I6" t="str">
        <v>TRANSFERENCIA</v>
      </c>
      <c r="J6" t="str">
        <v>BANCO</v>
      </c>
    </row>
    <row r="7">
      <c r="B7" t="str">
        <f>IF(A7="","", "C"&amp;TEXT(A7,"yymmdd")&amp;"-"&amp;TEXT(ROW()-1,"0000"))</f>
        <v/>
      </c>
      <c r="E7" t="str">
        <f>IF(D7="","",IFERROR(INDEX(Productos!F:F,MATCH(D7,Productos!A:A,0)),""))</f>
        <v/>
      </c>
      <c r="G7" t="str">
        <f>IF(D7="","",IFERROR(INDEX(Productos!E:E,MATCH(D7,Productos!A:A,0)),""))</f>
        <v/>
      </c>
      <c r="H7" t="str">
        <f>IF(F7="","",F7*G7)</f>
        <v/>
      </c>
      <c r="I7" t="str">
        <v>TRANSFERENCIA</v>
      </c>
      <c r="J7" t="str">
        <v>BANCO</v>
      </c>
    </row>
    <row r="8">
      <c r="B8" t="str">
        <f>IF(A8="","", "C"&amp;TEXT(A8,"yymmdd")&amp;"-"&amp;TEXT(ROW()-1,"0000"))</f>
        <v/>
      </c>
      <c r="E8" t="str">
        <f>IF(D8="","",IFERROR(INDEX(Productos!F:F,MATCH(D8,Productos!A:A,0)),""))</f>
        <v/>
      </c>
      <c r="G8" t="str">
        <f>IF(D8="","",IFERROR(INDEX(Productos!E:E,MATCH(D8,Productos!A:A,0)),""))</f>
        <v/>
      </c>
      <c r="H8" t="str">
        <f>IF(F8="","",F8*G8)</f>
        <v/>
      </c>
      <c r="I8" t="str">
        <v>TRANSFERENCIA</v>
      </c>
      <c r="J8" t="str">
        <v>BANCO</v>
      </c>
    </row>
    <row r="9">
      <c r="B9" t="str">
        <f>IF(A9="","", "C"&amp;TEXT(A9,"yymmdd")&amp;"-"&amp;TEXT(ROW()-1,"0000"))</f>
        <v/>
      </c>
      <c r="E9" t="str">
        <f>IF(D9="","",IFERROR(INDEX(Productos!F:F,MATCH(D9,Productos!A:A,0)),""))</f>
        <v/>
      </c>
      <c r="G9" t="str">
        <f>IF(D9="","",IFERROR(INDEX(Productos!E:E,MATCH(D9,Productos!A:A,0)),""))</f>
        <v/>
      </c>
      <c r="H9" t="str">
        <f>IF(F9="","",F9*G9)</f>
        <v/>
      </c>
      <c r="I9" t="str">
        <v>TRANSFERENCIA</v>
      </c>
      <c r="J9" t="str">
        <v>BANCO</v>
      </c>
    </row>
    <row r="10">
      <c r="B10" t="str">
        <f>IF(A10="","", "C"&amp;TEXT(A10,"yymmdd")&amp;"-"&amp;TEXT(ROW()-1,"0000"))</f>
        <v/>
      </c>
      <c r="E10" t="str">
        <f>IF(D10="","",IFERROR(INDEX(Productos!F:F,MATCH(D10,Productos!A:A,0)),""))</f>
        <v/>
      </c>
      <c r="G10" t="str">
        <f>IF(D10="","",IFERROR(INDEX(Productos!E:E,MATCH(D10,Productos!A:A,0)),""))</f>
        <v/>
      </c>
      <c r="H10" t="str">
        <f>IF(F10="","",F10*G10)</f>
        <v/>
      </c>
      <c r="I10" t="str">
        <v>TRANSFERENCIA</v>
      </c>
      <c r="J10" t="str">
        <v>BANCO</v>
      </c>
    </row>
    <row r="11">
      <c r="B11" t="str">
        <f>IF(A11="","", "C"&amp;TEXT(A11,"yymmdd")&amp;"-"&amp;TEXT(ROW()-1,"0000"))</f>
        <v/>
      </c>
      <c r="E11" t="str">
        <f>IF(D11="","",IFERROR(INDEX(Productos!F:F,MATCH(D11,Productos!A:A,0)),""))</f>
        <v/>
      </c>
      <c r="G11" t="str">
        <f>IF(D11="","",IFERROR(INDEX(Productos!E:E,MATCH(D11,Productos!A:A,0)),""))</f>
        <v/>
      </c>
      <c r="H11" t="str">
        <f>IF(F11="","",F11*G11)</f>
        <v/>
      </c>
      <c r="I11" t="str">
        <v>TRANSFERENCIA</v>
      </c>
      <c r="J11" t="str">
        <v>BANCO</v>
      </c>
    </row>
    <row r="12">
      <c r="B12" t="str">
        <f>IF(A12="","", "C"&amp;TEXT(A12,"yymmdd")&amp;"-"&amp;TEXT(ROW()-1,"0000"))</f>
        <v/>
      </c>
      <c r="E12" t="str">
        <f>IF(D12="","",IFERROR(INDEX(Productos!F:F,MATCH(D12,Productos!A:A,0)),""))</f>
        <v/>
      </c>
      <c r="G12" t="str">
        <f>IF(D12="","",IFERROR(INDEX(Productos!E:E,MATCH(D12,Productos!A:A,0)),""))</f>
        <v/>
      </c>
      <c r="H12" t="str">
        <f>IF(F12="","",F12*G12)</f>
        <v/>
      </c>
      <c r="I12" t="str">
        <v>TRANSFERENCIA</v>
      </c>
      <c r="J12" t="str">
        <v>BANCO</v>
      </c>
    </row>
    <row r="13">
      <c r="B13" t="str">
        <f>IF(A13="","", "C"&amp;TEXT(A13,"yymmdd")&amp;"-"&amp;TEXT(ROW()-1,"0000"))</f>
        <v/>
      </c>
      <c r="E13" t="str">
        <f>IF(D13="","",IFERROR(INDEX(Productos!F:F,MATCH(D13,Productos!A:A,0)),""))</f>
        <v/>
      </c>
      <c r="G13" t="str">
        <f>IF(D13="","",IFERROR(INDEX(Productos!E:E,MATCH(D13,Productos!A:A,0)),""))</f>
        <v/>
      </c>
      <c r="H13" t="str">
        <f>IF(F13="","",F13*G13)</f>
        <v/>
      </c>
      <c r="I13" t="str">
        <v>TRANSFERENCIA</v>
      </c>
      <c r="J13" t="str">
        <v>BANCO</v>
      </c>
    </row>
    <row r="14">
      <c r="B14" t="str">
        <f>IF(A14="","", "C"&amp;TEXT(A14,"yymmdd")&amp;"-"&amp;TEXT(ROW()-1,"0000"))</f>
        <v/>
      </c>
      <c r="E14" t="str">
        <f>IF(D14="","",IFERROR(INDEX(Productos!F:F,MATCH(D14,Productos!A:A,0)),""))</f>
        <v/>
      </c>
      <c r="G14" t="str">
        <f>IF(D14="","",IFERROR(INDEX(Productos!E:E,MATCH(D14,Productos!A:A,0)),""))</f>
        <v/>
      </c>
      <c r="H14" t="str">
        <f>IF(F14="","",F14*G14)</f>
        <v/>
      </c>
      <c r="I14" t="str">
        <v>TRANSFERENCIA</v>
      </c>
      <c r="J14" t="str">
        <v>BANCO</v>
      </c>
    </row>
    <row r="15">
      <c r="B15" t="str">
        <f>IF(A15="","", "C"&amp;TEXT(A15,"yymmdd")&amp;"-"&amp;TEXT(ROW()-1,"0000"))</f>
        <v/>
      </c>
      <c r="E15" t="str">
        <f>IF(D15="","",IFERROR(INDEX(Productos!F:F,MATCH(D15,Productos!A:A,0)),""))</f>
        <v/>
      </c>
      <c r="G15" t="str">
        <f>IF(D15="","",IFERROR(INDEX(Productos!E:E,MATCH(D15,Productos!A:A,0)),""))</f>
        <v/>
      </c>
      <c r="H15" t="str">
        <f>IF(F15="","",F15*G15)</f>
        <v/>
      </c>
      <c r="I15" t="str">
        <v>TRANSFERENCIA</v>
      </c>
      <c r="J15" t="str">
        <v>BANCO</v>
      </c>
    </row>
    <row r="16">
      <c r="B16" t="str">
        <f>IF(A16="","", "C"&amp;TEXT(A16,"yymmdd")&amp;"-"&amp;TEXT(ROW()-1,"0000"))</f>
        <v/>
      </c>
      <c r="E16" t="str">
        <f>IF(D16="","",IFERROR(INDEX(Productos!F:F,MATCH(D16,Productos!A:A,0)),""))</f>
        <v/>
      </c>
      <c r="G16" t="str">
        <f>IF(D16="","",IFERROR(INDEX(Productos!E:E,MATCH(D16,Productos!A:A,0)),""))</f>
        <v/>
      </c>
      <c r="H16" t="str">
        <f>IF(F16="","",F16*G16)</f>
        <v/>
      </c>
      <c r="I16" t="str">
        <v>TRANSFERENCIA</v>
      </c>
      <c r="J16" t="str">
        <v>BANCO</v>
      </c>
    </row>
    <row r="17">
      <c r="B17" t="str">
        <f>IF(A17="","", "C"&amp;TEXT(A17,"yymmdd")&amp;"-"&amp;TEXT(ROW()-1,"0000"))</f>
        <v/>
      </c>
      <c r="E17" t="str">
        <f>IF(D17="","",IFERROR(INDEX(Productos!F:F,MATCH(D17,Productos!A:A,0)),""))</f>
        <v/>
      </c>
      <c r="G17" t="str">
        <f>IF(D17="","",IFERROR(INDEX(Productos!E:E,MATCH(D17,Productos!A:A,0)),""))</f>
        <v/>
      </c>
      <c r="H17" t="str">
        <f>IF(F17="","",F17*G17)</f>
        <v/>
      </c>
      <c r="I17" t="str">
        <v>TRANSFERENCIA</v>
      </c>
      <c r="J17" t="str">
        <v>BANCO</v>
      </c>
    </row>
    <row r="18">
      <c r="B18" t="str">
        <f>IF(A18="","", "C"&amp;TEXT(A18,"yymmdd")&amp;"-"&amp;TEXT(ROW()-1,"0000"))</f>
        <v/>
      </c>
      <c r="E18" t="str">
        <f>IF(D18="","",IFERROR(INDEX(Productos!F:F,MATCH(D18,Productos!A:A,0)),""))</f>
        <v/>
      </c>
      <c r="G18" t="str">
        <f>IF(D18="","",IFERROR(INDEX(Productos!E:E,MATCH(D18,Productos!A:A,0)),""))</f>
        <v/>
      </c>
      <c r="H18" t="str">
        <f>IF(F18="","",F18*G18)</f>
        <v/>
      </c>
      <c r="I18" t="str">
        <v>TRANSFERENCIA</v>
      </c>
      <c r="J18" t="str">
        <v>BANCO</v>
      </c>
    </row>
    <row r="19">
      <c r="B19" t="str">
        <f>IF(A19="","", "C"&amp;TEXT(A19,"yymmdd")&amp;"-"&amp;TEXT(ROW()-1,"0000"))</f>
        <v/>
      </c>
      <c r="E19" t="str">
        <f>IF(D19="","",IFERROR(INDEX(Productos!F:F,MATCH(D19,Productos!A:A,0)),""))</f>
        <v/>
      </c>
      <c r="G19" t="str">
        <f>IF(D19="","",IFERROR(INDEX(Productos!E:E,MATCH(D19,Productos!A:A,0)),""))</f>
        <v/>
      </c>
      <c r="H19" t="str">
        <f>IF(F19="","",F19*G19)</f>
        <v/>
      </c>
      <c r="I19" t="str">
        <v>TRANSFERENCIA</v>
      </c>
      <c r="J19" t="str">
        <v>BANCO</v>
      </c>
    </row>
    <row r="20">
      <c r="B20" t="str">
        <f>IF(A20="","", "C"&amp;TEXT(A20,"yymmdd")&amp;"-"&amp;TEXT(ROW()-1,"0000"))</f>
        <v/>
      </c>
      <c r="E20" t="str">
        <f>IF(D20="","",IFERROR(INDEX(Productos!F:F,MATCH(D20,Productos!A:A,0)),""))</f>
        <v/>
      </c>
      <c r="G20" t="str">
        <f>IF(D20="","",IFERROR(INDEX(Productos!E:E,MATCH(D20,Productos!A:A,0)),""))</f>
        <v/>
      </c>
      <c r="H20" t="str">
        <f>IF(F20="","",F20*G20)</f>
        <v/>
      </c>
      <c r="I20" t="str">
        <v>TRANSFERENCIA</v>
      </c>
      <c r="J20" t="str">
        <v>BANCO</v>
      </c>
    </row>
    <row r="21">
      <c r="B21" t="str">
        <f>IF(A21="","", "C"&amp;TEXT(A21,"yymmdd")&amp;"-"&amp;TEXT(ROW()-1,"0000"))</f>
        <v/>
      </c>
      <c r="E21" t="str">
        <f>IF(D21="","",IFERROR(INDEX(Productos!F:F,MATCH(D21,Productos!A:A,0)),""))</f>
        <v/>
      </c>
      <c r="G21" t="str">
        <f>IF(D21="","",IFERROR(INDEX(Productos!E:E,MATCH(D21,Productos!A:A,0)),""))</f>
        <v/>
      </c>
      <c r="H21" t="str">
        <f>IF(F21="","",F21*G21)</f>
        <v/>
      </c>
      <c r="I21" t="str">
        <v>TRANSFERENCIA</v>
      </c>
      <c r="J21" t="str">
        <v>BANCO</v>
      </c>
    </row>
    <row r="22">
      <c r="B22" t="str">
        <f>IF(A22="","", "C"&amp;TEXT(A22,"yymmdd")&amp;"-"&amp;TEXT(ROW()-1,"0000"))</f>
        <v/>
      </c>
      <c r="E22" t="str">
        <f>IF(D22="","",IFERROR(INDEX(Productos!F:F,MATCH(D22,Productos!A:A,0)),""))</f>
        <v/>
      </c>
      <c r="G22" t="str">
        <f>IF(D22="","",IFERROR(INDEX(Productos!E:E,MATCH(D22,Productos!A:A,0)),""))</f>
        <v/>
      </c>
      <c r="H22" t="str">
        <f>IF(F22="","",F22*G22)</f>
        <v/>
      </c>
      <c r="I22" t="str">
        <v>TRANSFERENCIA</v>
      </c>
      <c r="J22" t="str">
        <v>BANCO</v>
      </c>
    </row>
    <row r="23">
      <c r="B23" t="str">
        <f>IF(A23="","", "C"&amp;TEXT(A23,"yymmdd")&amp;"-"&amp;TEXT(ROW()-1,"0000"))</f>
        <v/>
      </c>
      <c r="E23" t="str">
        <f>IF(D23="","",IFERROR(INDEX(Productos!F:F,MATCH(D23,Productos!A:A,0)),""))</f>
        <v/>
      </c>
      <c r="G23" t="str">
        <f>IF(D23="","",IFERROR(INDEX(Productos!E:E,MATCH(D23,Productos!A:A,0)),""))</f>
        <v/>
      </c>
      <c r="H23" t="str">
        <f>IF(F23="","",F23*G23)</f>
        <v/>
      </c>
      <c r="I23" t="str">
        <v>TRANSFERENCIA</v>
      </c>
      <c r="J23" t="str">
        <v>BANCO</v>
      </c>
    </row>
    <row r="24">
      <c r="B24" t="str">
        <f>IF(A24="","", "C"&amp;TEXT(A24,"yymmdd")&amp;"-"&amp;TEXT(ROW()-1,"0000"))</f>
        <v/>
      </c>
      <c r="E24" t="str">
        <f>IF(D24="","",IFERROR(INDEX(Productos!F:F,MATCH(D24,Productos!A:A,0)),""))</f>
        <v/>
      </c>
      <c r="G24" t="str">
        <f>IF(D24="","",IFERROR(INDEX(Productos!E:E,MATCH(D24,Productos!A:A,0)),""))</f>
        <v/>
      </c>
      <c r="H24" t="str">
        <f>IF(F24="","",F24*G24)</f>
        <v/>
      </c>
      <c r="I24" t="str">
        <v>TRANSFERENCIA</v>
      </c>
      <c r="J24" t="str">
        <v>BANCO</v>
      </c>
    </row>
    <row r="25">
      <c r="B25" t="str">
        <f>IF(A25="","", "C"&amp;TEXT(A25,"yymmdd")&amp;"-"&amp;TEXT(ROW()-1,"0000"))</f>
        <v/>
      </c>
      <c r="E25" t="str">
        <f>IF(D25="","",IFERROR(INDEX(Productos!F:F,MATCH(D25,Productos!A:A,0)),""))</f>
        <v/>
      </c>
      <c r="G25" t="str">
        <f>IF(D25="","",IFERROR(INDEX(Productos!E:E,MATCH(D25,Productos!A:A,0)),""))</f>
        <v/>
      </c>
      <c r="H25" t="str">
        <f>IF(F25="","",F25*G25)</f>
        <v/>
      </c>
      <c r="I25" t="str">
        <v>TRANSFERENCIA</v>
      </c>
      <c r="J25" t="str">
        <v>BANCO</v>
      </c>
    </row>
    <row r="26">
      <c r="B26" t="str">
        <f>IF(A26="","", "C"&amp;TEXT(A26,"yymmdd")&amp;"-"&amp;TEXT(ROW()-1,"0000"))</f>
        <v/>
      </c>
      <c r="E26" t="str">
        <f>IF(D26="","",IFERROR(INDEX(Productos!F:F,MATCH(D26,Productos!A:A,0)),""))</f>
        <v/>
      </c>
      <c r="G26" t="str">
        <f>IF(D26="","",IFERROR(INDEX(Productos!E:E,MATCH(D26,Productos!A:A,0)),""))</f>
        <v/>
      </c>
      <c r="H26" t="str">
        <f>IF(F26="","",F26*G26)</f>
        <v/>
      </c>
      <c r="I26" t="str">
        <v>TRANSFERENCIA</v>
      </c>
      <c r="J26" t="str">
        <v>BANCO</v>
      </c>
    </row>
    <row r="27">
      <c r="B27" t="str">
        <f>IF(A27="","", "C"&amp;TEXT(A27,"yymmdd")&amp;"-"&amp;TEXT(ROW()-1,"0000"))</f>
        <v/>
      </c>
      <c r="E27" t="str">
        <f>IF(D27="","",IFERROR(INDEX(Productos!F:F,MATCH(D27,Productos!A:A,0)),""))</f>
        <v/>
      </c>
      <c r="G27" t="str">
        <f>IF(D27="","",IFERROR(INDEX(Productos!E:E,MATCH(D27,Productos!A:A,0)),""))</f>
        <v/>
      </c>
      <c r="H27" t="str">
        <f>IF(F27="","",F27*G27)</f>
        <v/>
      </c>
      <c r="I27" t="str">
        <v>TRANSFERENCIA</v>
      </c>
      <c r="J27" t="str">
        <v>BANCO</v>
      </c>
    </row>
    <row r="28">
      <c r="B28" t="str">
        <f>IF(A28="","", "C"&amp;TEXT(A28,"yymmdd")&amp;"-"&amp;TEXT(ROW()-1,"0000"))</f>
        <v/>
      </c>
      <c r="E28" t="str">
        <f>IF(D28="","",IFERROR(INDEX(Productos!F:F,MATCH(D28,Productos!A:A,0)),""))</f>
        <v/>
      </c>
      <c r="G28" t="str">
        <f>IF(D28="","",IFERROR(INDEX(Productos!E:E,MATCH(D28,Productos!A:A,0)),""))</f>
        <v/>
      </c>
      <c r="H28" t="str">
        <f>IF(F28="","",F28*G28)</f>
        <v/>
      </c>
      <c r="I28" t="str">
        <v>TRANSFERENCIA</v>
      </c>
      <c r="J28" t="str">
        <v>BANCO</v>
      </c>
    </row>
    <row r="29">
      <c r="B29" t="str">
        <f>IF(A29="","", "C"&amp;TEXT(A29,"yymmdd")&amp;"-"&amp;TEXT(ROW()-1,"0000"))</f>
        <v/>
      </c>
      <c r="E29" t="str">
        <f>IF(D29="","",IFERROR(INDEX(Productos!F:F,MATCH(D29,Productos!A:A,0)),""))</f>
        <v/>
      </c>
      <c r="G29" t="str">
        <f>IF(D29="","",IFERROR(INDEX(Productos!E:E,MATCH(D29,Productos!A:A,0)),""))</f>
        <v/>
      </c>
      <c r="H29" t="str">
        <f>IF(F29="","",F29*G29)</f>
        <v/>
      </c>
      <c r="I29" t="str">
        <v>TRANSFERENCIA</v>
      </c>
      <c r="J29" t="str">
        <v>BANCO</v>
      </c>
    </row>
    <row r="30">
      <c r="B30" t="str">
        <f>IF(A30="","", "C"&amp;TEXT(A30,"yymmdd")&amp;"-"&amp;TEXT(ROW()-1,"0000"))</f>
        <v/>
      </c>
      <c r="E30" t="str">
        <f>IF(D30="","",IFERROR(INDEX(Productos!F:F,MATCH(D30,Productos!A:A,0)),""))</f>
        <v/>
      </c>
      <c r="G30" t="str">
        <f>IF(D30="","",IFERROR(INDEX(Productos!E:E,MATCH(D30,Productos!A:A,0)),""))</f>
        <v/>
      </c>
      <c r="H30" t="str">
        <f>IF(F30="","",F30*G30)</f>
        <v/>
      </c>
      <c r="I30" t="str">
        <v>TRANSFERENCIA</v>
      </c>
      <c r="J30" t="str">
        <v>BANCO</v>
      </c>
    </row>
    <row r="31">
      <c r="B31" t="str">
        <f>IF(A31="","", "C"&amp;TEXT(A31,"yymmdd")&amp;"-"&amp;TEXT(ROW()-1,"0000"))</f>
        <v/>
      </c>
      <c r="E31" t="str">
        <f>IF(D31="","",IFERROR(INDEX(Productos!F:F,MATCH(D31,Productos!A:A,0)),""))</f>
        <v/>
      </c>
      <c r="G31" t="str">
        <f>IF(D31="","",IFERROR(INDEX(Productos!E:E,MATCH(D31,Productos!A:A,0)),""))</f>
        <v/>
      </c>
      <c r="H31" t="str">
        <f>IF(F31="","",F31*G31)</f>
        <v/>
      </c>
      <c r="I31" t="str">
        <v>TRANSFERENCIA</v>
      </c>
      <c r="J31" t="str">
        <v>BANCO</v>
      </c>
    </row>
    <row r="32">
      <c r="B32" t="str">
        <f>IF(A32="","", "C"&amp;TEXT(A32,"yymmdd")&amp;"-"&amp;TEXT(ROW()-1,"0000"))</f>
        <v/>
      </c>
      <c r="E32" t="str">
        <f>IF(D32="","",IFERROR(INDEX(Productos!F:F,MATCH(D32,Productos!A:A,0)),""))</f>
        <v/>
      </c>
      <c r="G32" t="str">
        <f>IF(D32="","",IFERROR(INDEX(Productos!E:E,MATCH(D32,Productos!A:A,0)),""))</f>
        <v/>
      </c>
      <c r="H32" t="str">
        <f>IF(F32="","",F32*G32)</f>
        <v/>
      </c>
      <c r="I32" t="str">
        <v>TRANSFERENCIA</v>
      </c>
      <c r="J32" t="str">
        <v>BANCO</v>
      </c>
    </row>
    <row r="33">
      <c r="B33" t="str">
        <f>IF(A33="","", "C"&amp;TEXT(A33,"yymmdd")&amp;"-"&amp;TEXT(ROW()-1,"0000"))</f>
        <v/>
      </c>
      <c r="E33" t="str">
        <f>IF(D33="","",IFERROR(INDEX(Productos!F:F,MATCH(D33,Productos!A:A,0)),""))</f>
        <v/>
      </c>
      <c r="G33" t="str">
        <f>IF(D33="","",IFERROR(INDEX(Productos!E:E,MATCH(D33,Productos!A:A,0)),""))</f>
        <v/>
      </c>
      <c r="H33" t="str">
        <f>IF(F33="","",F33*G33)</f>
        <v/>
      </c>
      <c r="I33" t="str">
        <v>TRANSFERENCIA</v>
      </c>
      <c r="J33" t="str">
        <v>BANCO</v>
      </c>
    </row>
    <row r="34">
      <c r="B34" t="str">
        <f>IF(A34="","", "C"&amp;TEXT(A34,"yymmdd")&amp;"-"&amp;TEXT(ROW()-1,"0000"))</f>
        <v/>
      </c>
      <c r="E34" t="str">
        <f>IF(D34="","",IFERROR(INDEX(Productos!F:F,MATCH(D34,Productos!A:A,0)),""))</f>
        <v/>
      </c>
      <c r="G34" t="str">
        <f>IF(D34="","",IFERROR(INDEX(Productos!E:E,MATCH(D34,Productos!A:A,0)),""))</f>
        <v/>
      </c>
      <c r="H34" t="str">
        <f>IF(F34="","",F34*G34)</f>
        <v/>
      </c>
      <c r="I34" t="str">
        <v>TRANSFERENCIA</v>
      </c>
      <c r="J34" t="str">
        <v>BANCO</v>
      </c>
    </row>
    <row r="35">
      <c r="B35" t="str">
        <f>IF(A35="","", "C"&amp;TEXT(A35,"yymmdd")&amp;"-"&amp;TEXT(ROW()-1,"0000"))</f>
        <v/>
      </c>
      <c r="E35" t="str">
        <f>IF(D35="","",IFERROR(INDEX(Productos!F:F,MATCH(D35,Productos!A:A,0)),""))</f>
        <v/>
      </c>
      <c r="G35" t="str">
        <f>IF(D35="","",IFERROR(INDEX(Productos!E:E,MATCH(D35,Productos!A:A,0)),""))</f>
        <v/>
      </c>
      <c r="H35" t="str">
        <f>IF(F35="","",F35*G35)</f>
        <v/>
      </c>
      <c r="I35" t="str">
        <v>TRANSFERENCIA</v>
      </c>
      <c r="J35" t="str">
        <v>BANCO</v>
      </c>
    </row>
    <row r="36">
      <c r="B36" t="str">
        <f>IF(A36="","", "C"&amp;TEXT(A36,"yymmdd")&amp;"-"&amp;TEXT(ROW()-1,"0000"))</f>
        <v/>
      </c>
      <c r="E36" t="str">
        <f>IF(D36="","",IFERROR(INDEX(Productos!F:F,MATCH(D36,Productos!A:A,0)),""))</f>
        <v/>
      </c>
      <c r="G36" t="str">
        <f>IF(D36="","",IFERROR(INDEX(Productos!E:E,MATCH(D36,Productos!A:A,0)),""))</f>
        <v/>
      </c>
      <c r="H36" t="str">
        <f>IF(F36="","",F36*G36)</f>
        <v/>
      </c>
      <c r="I36" t="str">
        <v>TRANSFERENCIA</v>
      </c>
      <c r="J36" t="str">
        <v>BANCO</v>
      </c>
    </row>
    <row r="37">
      <c r="B37" t="str">
        <f>IF(A37="","", "C"&amp;TEXT(A37,"yymmdd")&amp;"-"&amp;TEXT(ROW()-1,"0000"))</f>
        <v/>
      </c>
      <c r="E37" t="str">
        <f>IF(D37="","",IFERROR(INDEX(Productos!F:F,MATCH(D37,Productos!A:A,0)),""))</f>
        <v/>
      </c>
      <c r="G37" t="str">
        <f>IF(D37="","",IFERROR(INDEX(Productos!E:E,MATCH(D37,Productos!A:A,0)),""))</f>
        <v/>
      </c>
      <c r="H37" t="str">
        <f>IF(F37="","",F37*G37)</f>
        <v/>
      </c>
      <c r="I37" t="str">
        <v>TRANSFERENCIA</v>
      </c>
      <c r="J37" t="str">
        <v>BANCO</v>
      </c>
    </row>
    <row r="38">
      <c r="B38" t="str">
        <f>IF(A38="","", "C"&amp;TEXT(A38,"yymmdd")&amp;"-"&amp;TEXT(ROW()-1,"0000"))</f>
        <v/>
      </c>
      <c r="E38" t="str">
        <f>IF(D38="","",IFERROR(INDEX(Productos!F:F,MATCH(D38,Productos!A:A,0)),""))</f>
        <v/>
      </c>
      <c r="G38" t="str">
        <f>IF(D38="","",IFERROR(INDEX(Productos!E:E,MATCH(D38,Productos!A:A,0)),""))</f>
        <v/>
      </c>
      <c r="H38" t="str">
        <f>IF(F38="","",F38*G38)</f>
        <v/>
      </c>
      <c r="I38" t="str">
        <v>TRANSFERENCIA</v>
      </c>
      <c r="J38" t="str">
        <v>BANCO</v>
      </c>
    </row>
    <row r="39">
      <c r="B39" t="str">
        <f>IF(A39="","", "C"&amp;TEXT(A39,"yymmdd")&amp;"-"&amp;TEXT(ROW()-1,"0000"))</f>
        <v/>
      </c>
      <c r="E39" t="str">
        <f>IF(D39="","",IFERROR(INDEX(Productos!F:F,MATCH(D39,Productos!A:A,0)),""))</f>
        <v/>
      </c>
      <c r="G39" t="str">
        <f>IF(D39="","",IFERROR(INDEX(Productos!E:E,MATCH(D39,Productos!A:A,0)),""))</f>
        <v/>
      </c>
      <c r="H39" t="str">
        <f>IF(F39="","",F39*G39)</f>
        <v/>
      </c>
      <c r="I39" t="str">
        <v>TRANSFERENCIA</v>
      </c>
      <c r="J39" t="str">
        <v>BANCO</v>
      </c>
    </row>
    <row r="40">
      <c r="B40" t="str">
        <f>IF(A40="","", "C"&amp;TEXT(A40,"yymmdd")&amp;"-"&amp;TEXT(ROW()-1,"0000"))</f>
        <v/>
      </c>
      <c r="E40" t="str">
        <f>IF(D40="","",IFERROR(INDEX(Productos!F:F,MATCH(D40,Productos!A:A,0)),""))</f>
        <v/>
      </c>
      <c r="G40" t="str">
        <f>IF(D40="","",IFERROR(INDEX(Productos!E:E,MATCH(D40,Productos!A:A,0)),""))</f>
        <v/>
      </c>
      <c r="H40" t="str">
        <f>IF(F40="","",F40*G40)</f>
        <v/>
      </c>
      <c r="I40" t="str">
        <v>TRANSFERENCIA</v>
      </c>
      <c r="J40" t="str">
        <v>BANCO</v>
      </c>
    </row>
    <row r="41">
      <c r="B41" t="str">
        <f>IF(A41="","", "C"&amp;TEXT(A41,"yymmdd")&amp;"-"&amp;TEXT(ROW()-1,"0000"))</f>
        <v/>
      </c>
      <c r="E41" t="str">
        <f>IF(D41="","",IFERROR(INDEX(Productos!F:F,MATCH(D41,Productos!A:A,0)),""))</f>
        <v/>
      </c>
      <c r="G41" t="str">
        <f>IF(D41="","",IFERROR(INDEX(Productos!E:E,MATCH(D41,Productos!A:A,0)),""))</f>
        <v/>
      </c>
      <c r="H41" t="str">
        <f>IF(F41="","",F41*G41)</f>
        <v/>
      </c>
      <c r="I41" t="str">
        <v>TRANSFERENCIA</v>
      </c>
      <c r="J41" t="str">
        <v>BANCO</v>
      </c>
    </row>
    <row r="42">
      <c r="B42" t="str">
        <f>IF(A42="","", "C"&amp;TEXT(A42,"yymmdd")&amp;"-"&amp;TEXT(ROW()-1,"0000"))</f>
        <v/>
      </c>
      <c r="E42" t="str">
        <f>IF(D42="","",IFERROR(INDEX(Productos!F:F,MATCH(D42,Productos!A:A,0)),""))</f>
        <v/>
      </c>
      <c r="G42" t="str">
        <f>IF(D42="","",IFERROR(INDEX(Productos!E:E,MATCH(D42,Productos!A:A,0)),""))</f>
        <v/>
      </c>
      <c r="H42" t="str">
        <f>IF(F42="","",F42*G42)</f>
        <v/>
      </c>
      <c r="I42" t="str">
        <v>TRANSFERENCIA</v>
      </c>
      <c r="J42" t="str">
        <v>BANCO</v>
      </c>
    </row>
    <row r="43">
      <c r="B43" t="str">
        <f>IF(A43="","", "C"&amp;TEXT(A43,"yymmdd")&amp;"-"&amp;TEXT(ROW()-1,"0000"))</f>
        <v/>
      </c>
      <c r="E43" t="str">
        <f>IF(D43="","",IFERROR(INDEX(Productos!F:F,MATCH(D43,Productos!A:A,0)),""))</f>
        <v/>
      </c>
      <c r="G43" t="str">
        <f>IF(D43="","",IFERROR(INDEX(Productos!E:E,MATCH(D43,Productos!A:A,0)),""))</f>
        <v/>
      </c>
      <c r="H43" t="str">
        <f>IF(F43="","",F43*G43)</f>
        <v/>
      </c>
      <c r="I43" t="str">
        <v>TRANSFERENCIA</v>
      </c>
      <c r="J43" t="str">
        <v>BANCO</v>
      </c>
    </row>
    <row r="44">
      <c r="B44" t="str">
        <f>IF(A44="","", "C"&amp;TEXT(A44,"yymmdd")&amp;"-"&amp;TEXT(ROW()-1,"0000"))</f>
        <v/>
      </c>
      <c r="E44" t="str">
        <f>IF(D44="","",IFERROR(INDEX(Productos!F:F,MATCH(D44,Productos!A:A,0)),""))</f>
        <v/>
      </c>
      <c r="G44" t="str">
        <f>IF(D44="","",IFERROR(INDEX(Productos!E:E,MATCH(D44,Productos!A:A,0)),""))</f>
        <v/>
      </c>
      <c r="H44" t="str">
        <f>IF(F44="","",F44*G44)</f>
        <v/>
      </c>
      <c r="I44" t="str">
        <v>TRANSFERENCIA</v>
      </c>
      <c r="J44" t="str">
        <v>BANCO</v>
      </c>
    </row>
    <row r="45">
      <c r="B45" t="str">
        <f>IF(A45="","", "C"&amp;TEXT(A45,"yymmdd")&amp;"-"&amp;TEXT(ROW()-1,"0000"))</f>
        <v/>
      </c>
      <c r="E45" t="str">
        <f>IF(D45="","",IFERROR(INDEX(Productos!F:F,MATCH(D45,Productos!A:A,0)),""))</f>
        <v/>
      </c>
      <c r="G45" t="str">
        <f>IF(D45="","",IFERROR(INDEX(Productos!E:E,MATCH(D45,Productos!A:A,0)),""))</f>
        <v/>
      </c>
      <c r="H45" t="str">
        <f>IF(F45="","",F45*G45)</f>
        <v/>
      </c>
      <c r="I45" t="str">
        <v>TRANSFERENCIA</v>
      </c>
      <c r="J45" t="str">
        <v>BANCO</v>
      </c>
    </row>
    <row r="46">
      <c r="B46" t="str">
        <f>IF(A46="","", "C"&amp;TEXT(A46,"yymmdd")&amp;"-"&amp;TEXT(ROW()-1,"0000"))</f>
        <v/>
      </c>
      <c r="E46" t="str">
        <f>IF(D46="","",IFERROR(INDEX(Productos!F:F,MATCH(D46,Productos!A:A,0)),""))</f>
        <v/>
      </c>
      <c r="G46" t="str">
        <f>IF(D46="","",IFERROR(INDEX(Productos!E:E,MATCH(D46,Productos!A:A,0)),""))</f>
        <v/>
      </c>
      <c r="H46" t="str">
        <f>IF(F46="","",F46*G46)</f>
        <v/>
      </c>
      <c r="I46" t="str">
        <v>TRANSFERENCIA</v>
      </c>
      <c r="J46" t="str">
        <v>BANCO</v>
      </c>
    </row>
    <row r="47">
      <c r="B47" t="str">
        <f>IF(A47="","", "C"&amp;TEXT(A47,"yymmdd")&amp;"-"&amp;TEXT(ROW()-1,"0000"))</f>
        <v/>
      </c>
      <c r="E47" t="str">
        <f>IF(D47="","",IFERROR(INDEX(Productos!F:F,MATCH(D47,Productos!A:A,0)),""))</f>
        <v/>
      </c>
      <c r="G47" t="str">
        <f>IF(D47="","",IFERROR(INDEX(Productos!E:E,MATCH(D47,Productos!A:A,0)),""))</f>
        <v/>
      </c>
      <c r="H47" t="str">
        <f>IF(F47="","",F47*G47)</f>
        <v/>
      </c>
      <c r="I47" t="str">
        <v>TRANSFERENCIA</v>
      </c>
      <c r="J47" t="str">
        <v>BANCO</v>
      </c>
    </row>
    <row r="48">
      <c r="B48" t="str">
        <f>IF(A48="","", "C"&amp;TEXT(A48,"yymmdd")&amp;"-"&amp;TEXT(ROW()-1,"0000"))</f>
        <v/>
      </c>
      <c r="E48" t="str">
        <f>IF(D48="","",IFERROR(INDEX(Productos!F:F,MATCH(D48,Productos!A:A,0)),""))</f>
        <v/>
      </c>
      <c r="G48" t="str">
        <f>IF(D48="","",IFERROR(INDEX(Productos!E:E,MATCH(D48,Productos!A:A,0)),""))</f>
        <v/>
      </c>
      <c r="H48" t="str">
        <f>IF(F48="","",F48*G48)</f>
        <v/>
      </c>
      <c r="I48" t="str">
        <v>TRANSFERENCIA</v>
      </c>
      <c r="J48" t="str">
        <v>BANCO</v>
      </c>
    </row>
    <row r="49">
      <c r="B49" t="str">
        <f>IF(A49="","", "C"&amp;TEXT(A49,"yymmdd")&amp;"-"&amp;TEXT(ROW()-1,"0000"))</f>
        <v/>
      </c>
      <c r="E49" t="str">
        <f>IF(D49="","",IFERROR(INDEX(Productos!F:F,MATCH(D49,Productos!A:A,0)),""))</f>
        <v/>
      </c>
      <c r="G49" t="str">
        <f>IF(D49="","",IFERROR(INDEX(Productos!E:E,MATCH(D49,Productos!A:A,0)),""))</f>
        <v/>
      </c>
      <c r="H49" t="str">
        <f>IF(F49="","",F49*G49)</f>
        <v/>
      </c>
      <c r="I49" t="str">
        <v>TRANSFERENCIA</v>
      </c>
      <c r="J49" t="str">
        <v>BANCO</v>
      </c>
    </row>
    <row r="50">
      <c r="B50" t="str">
        <f>IF(A50="","", "C"&amp;TEXT(A50,"yymmdd")&amp;"-"&amp;TEXT(ROW()-1,"0000"))</f>
        <v/>
      </c>
      <c r="E50" t="str">
        <f>IF(D50="","",IFERROR(INDEX(Productos!F:F,MATCH(D50,Productos!A:A,0)),""))</f>
        <v/>
      </c>
      <c r="G50" t="str">
        <f>IF(D50="","",IFERROR(INDEX(Productos!E:E,MATCH(D50,Productos!A:A,0)),""))</f>
        <v/>
      </c>
      <c r="H50" t="str">
        <f>IF(F50="","",F50*G50)</f>
        <v/>
      </c>
      <c r="I50" t="str">
        <v>TRANSFERENCIA</v>
      </c>
      <c r="J50" t="str">
        <v>BANCO</v>
      </c>
    </row>
    <row r="51">
      <c r="B51" t="str">
        <f>IF(A51="","", "C"&amp;TEXT(A51,"yymmdd")&amp;"-"&amp;TEXT(ROW()-1,"0000"))</f>
        <v/>
      </c>
      <c r="E51" t="str">
        <f>IF(D51="","",IFERROR(INDEX(Productos!F:F,MATCH(D51,Productos!A:A,0)),""))</f>
        <v/>
      </c>
      <c r="G51" t="str">
        <f>IF(D51="","",IFERROR(INDEX(Productos!E:E,MATCH(D51,Productos!A:A,0)),""))</f>
        <v/>
      </c>
      <c r="H51" t="str">
        <f>IF(F51="","",F51*G51)</f>
        <v/>
      </c>
      <c r="I51" t="str">
        <v>TRANSFERENCIA</v>
      </c>
      <c r="J51" t="str">
        <v>BANCO</v>
      </c>
    </row>
    <row r="52">
      <c r="B52" t="str">
        <f>IF(A52="","", "C"&amp;TEXT(A52,"yymmdd")&amp;"-"&amp;TEXT(ROW()-1,"0000"))</f>
        <v/>
      </c>
      <c r="E52" t="str">
        <f>IF(D52="","",IFERROR(INDEX(Productos!F:F,MATCH(D52,Productos!A:A,0)),""))</f>
        <v/>
      </c>
      <c r="G52" t="str">
        <f>IF(D52="","",IFERROR(INDEX(Productos!E:E,MATCH(D52,Productos!A:A,0)),""))</f>
        <v/>
      </c>
      <c r="H52" t="str">
        <f>IF(F52="","",F52*G52)</f>
        <v/>
      </c>
      <c r="I52" t="str">
        <v>TRANSFERENCIA</v>
      </c>
      <c r="J52" t="str">
        <v>BANCO</v>
      </c>
    </row>
    <row r="53">
      <c r="B53" t="str">
        <f>IF(A53="","", "C"&amp;TEXT(A53,"yymmdd")&amp;"-"&amp;TEXT(ROW()-1,"0000"))</f>
        <v/>
      </c>
      <c r="E53" t="str">
        <f>IF(D53="","",IFERROR(INDEX(Productos!F:F,MATCH(D53,Productos!A:A,0)),""))</f>
        <v/>
      </c>
      <c r="G53" t="str">
        <f>IF(D53="","",IFERROR(INDEX(Productos!E:E,MATCH(D53,Productos!A:A,0)),""))</f>
        <v/>
      </c>
      <c r="H53" t="str">
        <f>IF(F53="","",F53*G53)</f>
        <v/>
      </c>
      <c r="I53" t="str">
        <v>TRANSFERENCIA</v>
      </c>
      <c r="J53" t="str">
        <v>BANCO</v>
      </c>
    </row>
    <row r="54">
      <c r="B54" t="str">
        <f>IF(A54="","", "C"&amp;TEXT(A54,"yymmdd")&amp;"-"&amp;TEXT(ROW()-1,"0000"))</f>
        <v/>
      </c>
      <c r="E54" t="str">
        <f>IF(D54="","",IFERROR(INDEX(Productos!F:F,MATCH(D54,Productos!A:A,0)),""))</f>
        <v/>
      </c>
      <c r="G54" t="str">
        <f>IF(D54="","",IFERROR(INDEX(Productos!E:E,MATCH(D54,Productos!A:A,0)),""))</f>
        <v/>
      </c>
      <c r="H54" t="str">
        <f>IF(F54="","",F54*G54)</f>
        <v/>
      </c>
      <c r="I54" t="str">
        <v>TRANSFERENCIA</v>
      </c>
      <c r="J54" t="str">
        <v>BANCO</v>
      </c>
    </row>
    <row r="55">
      <c r="B55" t="str">
        <f>IF(A55="","", "C"&amp;TEXT(A55,"yymmdd")&amp;"-"&amp;TEXT(ROW()-1,"0000"))</f>
        <v/>
      </c>
      <c r="E55" t="str">
        <f>IF(D55="","",IFERROR(INDEX(Productos!F:F,MATCH(D55,Productos!A:A,0)),""))</f>
        <v/>
      </c>
      <c r="G55" t="str">
        <f>IF(D55="","",IFERROR(INDEX(Productos!E:E,MATCH(D55,Productos!A:A,0)),""))</f>
        <v/>
      </c>
      <c r="H55" t="str">
        <f>IF(F55="","",F55*G55)</f>
        <v/>
      </c>
      <c r="I55" t="str">
        <v>TRANSFERENCIA</v>
      </c>
      <c r="J55" t="str">
        <v>BANCO</v>
      </c>
    </row>
    <row r="56">
      <c r="B56" t="str">
        <f>IF(A56="","", "C"&amp;TEXT(A56,"yymmdd")&amp;"-"&amp;TEXT(ROW()-1,"0000"))</f>
        <v/>
      </c>
      <c r="E56" t="str">
        <f>IF(D56="","",IFERROR(INDEX(Productos!F:F,MATCH(D56,Productos!A:A,0)),""))</f>
        <v/>
      </c>
      <c r="G56" t="str">
        <f>IF(D56="","",IFERROR(INDEX(Productos!E:E,MATCH(D56,Productos!A:A,0)),""))</f>
        <v/>
      </c>
      <c r="H56" t="str">
        <f>IF(F56="","",F56*G56)</f>
        <v/>
      </c>
      <c r="I56" t="str">
        <v>TRANSFERENCIA</v>
      </c>
      <c r="J56" t="str">
        <v>BANCO</v>
      </c>
    </row>
    <row r="57">
      <c r="B57" t="str">
        <f>IF(A57="","", "C"&amp;TEXT(A57,"yymmdd")&amp;"-"&amp;TEXT(ROW()-1,"0000"))</f>
        <v/>
      </c>
      <c r="E57" t="str">
        <f>IF(D57="","",IFERROR(INDEX(Productos!F:F,MATCH(D57,Productos!A:A,0)),""))</f>
        <v/>
      </c>
      <c r="G57" t="str">
        <f>IF(D57="","",IFERROR(INDEX(Productos!E:E,MATCH(D57,Productos!A:A,0)),""))</f>
        <v/>
      </c>
      <c r="H57" t="str">
        <f>IF(F57="","",F57*G57)</f>
        <v/>
      </c>
      <c r="I57" t="str">
        <v>TRANSFERENCIA</v>
      </c>
      <c r="J57" t="str">
        <v>BANCO</v>
      </c>
    </row>
    <row r="58">
      <c r="B58" t="str">
        <f>IF(A58="","", "C"&amp;TEXT(A58,"yymmdd")&amp;"-"&amp;TEXT(ROW()-1,"0000"))</f>
        <v/>
      </c>
      <c r="E58" t="str">
        <f>IF(D58="","",IFERROR(INDEX(Productos!F:F,MATCH(D58,Productos!A:A,0)),""))</f>
        <v/>
      </c>
      <c r="G58" t="str">
        <f>IF(D58="","",IFERROR(INDEX(Productos!E:E,MATCH(D58,Productos!A:A,0)),""))</f>
        <v/>
      </c>
      <c r="H58" t="str">
        <f>IF(F58="","",F58*G58)</f>
        <v/>
      </c>
      <c r="I58" t="str">
        <v>TRANSFERENCIA</v>
      </c>
      <c r="J58" t="str">
        <v>BANCO</v>
      </c>
    </row>
    <row r="59">
      <c r="B59" t="str">
        <f>IF(A59="","", "C"&amp;TEXT(A59,"yymmdd")&amp;"-"&amp;TEXT(ROW()-1,"0000"))</f>
        <v/>
      </c>
      <c r="E59" t="str">
        <f>IF(D59="","",IFERROR(INDEX(Productos!F:F,MATCH(D59,Productos!A:A,0)),""))</f>
        <v/>
      </c>
      <c r="G59" t="str">
        <f>IF(D59="","",IFERROR(INDEX(Productos!E:E,MATCH(D59,Productos!A:A,0)),""))</f>
        <v/>
      </c>
      <c r="H59" t="str">
        <f>IF(F59="","",F59*G59)</f>
        <v/>
      </c>
      <c r="I59" t="str">
        <v>TRANSFERENCIA</v>
      </c>
      <c r="J59" t="str">
        <v>BANCO</v>
      </c>
    </row>
    <row r="60">
      <c r="B60" t="str">
        <f>IF(A60="","", "C"&amp;TEXT(A60,"yymmdd")&amp;"-"&amp;TEXT(ROW()-1,"0000"))</f>
        <v/>
      </c>
      <c r="E60" t="str">
        <f>IF(D60="","",IFERROR(INDEX(Productos!F:F,MATCH(D60,Productos!A:A,0)),""))</f>
        <v/>
      </c>
      <c r="G60" t="str">
        <f>IF(D60="","",IFERROR(INDEX(Productos!E:E,MATCH(D60,Productos!A:A,0)),""))</f>
        <v/>
      </c>
      <c r="H60" t="str">
        <f>IF(F60="","",F60*G60)</f>
        <v/>
      </c>
      <c r="I60" t="str">
        <v>TRANSFERENCIA</v>
      </c>
      <c r="J60" t="str">
        <v>BANCO</v>
      </c>
    </row>
    <row r="61">
      <c r="B61" t="str">
        <f>IF(A61="","", "C"&amp;TEXT(A61,"yymmdd")&amp;"-"&amp;TEXT(ROW()-1,"0000"))</f>
        <v/>
      </c>
      <c r="E61" t="str">
        <f>IF(D61="","",IFERROR(INDEX(Productos!F:F,MATCH(D61,Productos!A:A,0)),""))</f>
        <v/>
      </c>
      <c r="G61" t="str">
        <f>IF(D61="","",IFERROR(INDEX(Productos!E:E,MATCH(D61,Productos!A:A,0)),""))</f>
        <v/>
      </c>
      <c r="H61" t="str">
        <f>IF(F61="","",F61*G61)</f>
        <v/>
      </c>
      <c r="I61" t="str">
        <v>TRANSFERENCIA</v>
      </c>
      <c r="J61" t="str">
        <v>BANCO</v>
      </c>
    </row>
    <row r="62">
      <c r="B62" t="str">
        <f>IF(A62="","", "C"&amp;TEXT(A62,"yymmdd")&amp;"-"&amp;TEXT(ROW()-1,"0000"))</f>
        <v/>
      </c>
      <c r="E62" t="str">
        <f>IF(D62="","",IFERROR(INDEX(Productos!F:F,MATCH(D62,Productos!A:A,0)),""))</f>
        <v/>
      </c>
      <c r="G62" t="str">
        <f>IF(D62="","",IFERROR(INDEX(Productos!E:E,MATCH(D62,Productos!A:A,0)),""))</f>
        <v/>
      </c>
      <c r="H62" t="str">
        <f>IF(F62="","",F62*G62)</f>
        <v/>
      </c>
      <c r="I62" t="str">
        <v>TRANSFERENCIA</v>
      </c>
      <c r="J62" t="str">
        <v>BANCO</v>
      </c>
    </row>
    <row r="63">
      <c r="B63" t="str">
        <f>IF(A63="","", "C"&amp;TEXT(A63,"yymmdd")&amp;"-"&amp;TEXT(ROW()-1,"0000"))</f>
        <v/>
      </c>
      <c r="E63" t="str">
        <f>IF(D63="","",IFERROR(INDEX(Productos!F:F,MATCH(D63,Productos!A:A,0)),""))</f>
        <v/>
      </c>
      <c r="G63" t="str">
        <f>IF(D63="","",IFERROR(INDEX(Productos!E:E,MATCH(D63,Productos!A:A,0)),""))</f>
        <v/>
      </c>
      <c r="H63" t="str">
        <f>IF(F63="","",F63*G63)</f>
        <v/>
      </c>
      <c r="I63" t="str">
        <v>TRANSFERENCIA</v>
      </c>
      <c r="J63" t="str">
        <v>BANCO</v>
      </c>
    </row>
    <row r="64">
      <c r="B64" t="str">
        <f>IF(A64="","", "C"&amp;TEXT(A64,"yymmdd")&amp;"-"&amp;TEXT(ROW()-1,"0000"))</f>
        <v/>
      </c>
      <c r="E64" t="str">
        <f>IF(D64="","",IFERROR(INDEX(Productos!F:F,MATCH(D64,Productos!A:A,0)),""))</f>
        <v/>
      </c>
      <c r="G64" t="str">
        <f>IF(D64="","",IFERROR(INDEX(Productos!E:E,MATCH(D64,Productos!A:A,0)),""))</f>
        <v/>
      </c>
      <c r="H64" t="str">
        <f>IF(F64="","",F64*G64)</f>
        <v/>
      </c>
      <c r="I64" t="str">
        <v>TRANSFERENCIA</v>
      </c>
      <c r="J64" t="str">
        <v>BANCO</v>
      </c>
    </row>
    <row r="65">
      <c r="B65" t="str">
        <f>IF(A65="","", "C"&amp;TEXT(A65,"yymmdd")&amp;"-"&amp;TEXT(ROW()-1,"0000"))</f>
        <v/>
      </c>
      <c r="E65" t="str">
        <f>IF(D65="","",IFERROR(INDEX(Productos!F:F,MATCH(D65,Productos!A:A,0)),""))</f>
        <v/>
      </c>
      <c r="G65" t="str">
        <f>IF(D65="","",IFERROR(INDEX(Productos!E:E,MATCH(D65,Productos!A:A,0)),""))</f>
        <v/>
      </c>
      <c r="H65" t="str">
        <f>IF(F65="","",F65*G65)</f>
        <v/>
      </c>
      <c r="I65" t="str">
        <v>TRANSFERENCIA</v>
      </c>
      <c r="J65" t="str">
        <v>BANCO</v>
      </c>
    </row>
    <row r="66">
      <c r="B66" t="str">
        <f>IF(A66="","", "C"&amp;TEXT(A66,"yymmdd")&amp;"-"&amp;TEXT(ROW()-1,"0000"))</f>
        <v/>
      </c>
      <c r="E66" t="str">
        <f>IF(D66="","",IFERROR(INDEX(Productos!F:F,MATCH(D66,Productos!A:A,0)),""))</f>
        <v/>
      </c>
      <c r="G66" t="str">
        <f>IF(D66="","",IFERROR(INDEX(Productos!E:E,MATCH(D66,Productos!A:A,0)),""))</f>
        <v/>
      </c>
      <c r="H66" t="str">
        <f>IF(F66="","",F66*G66)</f>
        <v/>
      </c>
      <c r="I66" t="str">
        <v>TRANSFERENCIA</v>
      </c>
      <c r="J66" t="str">
        <v>BANCO</v>
      </c>
    </row>
    <row r="67">
      <c r="B67" t="str">
        <f>IF(A67="","", "C"&amp;TEXT(A67,"yymmdd")&amp;"-"&amp;TEXT(ROW()-1,"0000"))</f>
        <v/>
      </c>
      <c r="E67" t="str">
        <f>IF(D67="","",IFERROR(INDEX(Productos!F:F,MATCH(D67,Productos!A:A,0)),""))</f>
        <v/>
      </c>
      <c r="G67" t="str">
        <f>IF(D67="","",IFERROR(INDEX(Productos!E:E,MATCH(D67,Productos!A:A,0)),""))</f>
        <v/>
      </c>
      <c r="H67" t="str">
        <f>IF(F67="","",F67*G67)</f>
        <v/>
      </c>
      <c r="I67" t="str">
        <v>TRANSFERENCIA</v>
      </c>
      <c r="J67" t="str">
        <v>BANCO</v>
      </c>
    </row>
    <row r="68">
      <c r="B68" t="str">
        <f>IF(A68="","", "C"&amp;TEXT(A68,"yymmdd")&amp;"-"&amp;TEXT(ROW()-1,"0000"))</f>
        <v/>
      </c>
      <c r="E68" t="str">
        <f>IF(D68="","",IFERROR(INDEX(Productos!F:F,MATCH(D68,Productos!A:A,0)),""))</f>
        <v/>
      </c>
      <c r="G68" t="str">
        <f>IF(D68="","",IFERROR(INDEX(Productos!E:E,MATCH(D68,Productos!A:A,0)),""))</f>
        <v/>
      </c>
      <c r="H68" t="str">
        <f>IF(F68="","",F68*G68)</f>
        <v/>
      </c>
      <c r="I68" t="str">
        <v>TRANSFERENCIA</v>
      </c>
      <c r="J68" t="str">
        <v>BANCO</v>
      </c>
    </row>
    <row r="69">
      <c r="B69" t="str">
        <f>IF(A69="","", "C"&amp;TEXT(A69,"yymmdd")&amp;"-"&amp;TEXT(ROW()-1,"0000"))</f>
        <v/>
      </c>
      <c r="E69" t="str">
        <f>IF(D69="","",IFERROR(INDEX(Productos!F:F,MATCH(D69,Productos!A:A,0)),""))</f>
        <v/>
      </c>
      <c r="G69" t="str">
        <f>IF(D69="","",IFERROR(INDEX(Productos!E:E,MATCH(D69,Productos!A:A,0)),""))</f>
        <v/>
      </c>
      <c r="H69" t="str">
        <f>IF(F69="","",F69*G69)</f>
        <v/>
      </c>
      <c r="I69" t="str">
        <v>TRANSFERENCIA</v>
      </c>
      <c r="J69" t="str">
        <v>BANCO</v>
      </c>
    </row>
    <row r="70">
      <c r="B70" t="str">
        <f>IF(A70="","", "C"&amp;TEXT(A70,"yymmdd")&amp;"-"&amp;TEXT(ROW()-1,"0000"))</f>
        <v/>
      </c>
      <c r="E70" t="str">
        <f>IF(D70="","",IFERROR(INDEX(Productos!F:F,MATCH(D70,Productos!A:A,0)),""))</f>
        <v/>
      </c>
      <c r="G70" t="str">
        <f>IF(D70="","",IFERROR(INDEX(Productos!E:E,MATCH(D70,Productos!A:A,0)),""))</f>
        <v/>
      </c>
      <c r="H70" t="str">
        <f>IF(F70="","",F70*G70)</f>
        <v/>
      </c>
      <c r="I70" t="str">
        <v>TRANSFERENCIA</v>
      </c>
      <c r="J70" t="str">
        <v>BANCO</v>
      </c>
    </row>
    <row r="71">
      <c r="B71" t="str">
        <f>IF(A71="","", "C"&amp;TEXT(A71,"yymmdd")&amp;"-"&amp;TEXT(ROW()-1,"0000"))</f>
        <v/>
      </c>
      <c r="E71" t="str">
        <f>IF(D71="","",IFERROR(INDEX(Productos!F:F,MATCH(D71,Productos!A:A,0)),""))</f>
        <v/>
      </c>
      <c r="G71" t="str">
        <f>IF(D71="","",IFERROR(INDEX(Productos!E:E,MATCH(D71,Productos!A:A,0)),""))</f>
        <v/>
      </c>
      <c r="H71" t="str">
        <f>IF(F71="","",F71*G71)</f>
        <v/>
      </c>
      <c r="I71" t="str">
        <v>TRANSFERENCIA</v>
      </c>
      <c r="J71" t="str">
        <v>BANCO</v>
      </c>
    </row>
    <row r="72">
      <c r="B72" t="str">
        <f>IF(A72="","", "C"&amp;TEXT(A72,"yymmdd")&amp;"-"&amp;TEXT(ROW()-1,"0000"))</f>
        <v/>
      </c>
      <c r="E72" t="str">
        <f>IF(D72="","",IFERROR(INDEX(Productos!F:F,MATCH(D72,Productos!A:A,0)),""))</f>
        <v/>
      </c>
      <c r="G72" t="str">
        <f>IF(D72="","",IFERROR(INDEX(Productos!E:E,MATCH(D72,Productos!A:A,0)),""))</f>
        <v/>
      </c>
      <c r="H72" t="str">
        <f>IF(F72="","",F72*G72)</f>
        <v/>
      </c>
      <c r="I72" t="str">
        <v>TRANSFERENCIA</v>
      </c>
      <c r="J72" t="str">
        <v>BANCO</v>
      </c>
    </row>
    <row r="73">
      <c r="B73" t="str">
        <f>IF(A73="","", "C"&amp;TEXT(A73,"yymmdd")&amp;"-"&amp;TEXT(ROW()-1,"0000"))</f>
        <v/>
      </c>
      <c r="E73" t="str">
        <f>IF(D73="","",IFERROR(INDEX(Productos!F:F,MATCH(D73,Productos!A:A,0)),""))</f>
        <v/>
      </c>
      <c r="G73" t="str">
        <f>IF(D73="","",IFERROR(INDEX(Productos!E:E,MATCH(D73,Productos!A:A,0)),""))</f>
        <v/>
      </c>
      <c r="H73" t="str">
        <f>IF(F73="","",F73*G73)</f>
        <v/>
      </c>
      <c r="I73" t="str">
        <v>TRANSFERENCIA</v>
      </c>
      <c r="J73" t="str">
        <v>BANCO</v>
      </c>
    </row>
    <row r="74">
      <c r="B74" t="str">
        <f>IF(A74="","", "C"&amp;TEXT(A74,"yymmdd")&amp;"-"&amp;TEXT(ROW()-1,"0000"))</f>
        <v/>
      </c>
      <c r="E74" t="str">
        <f>IF(D74="","",IFERROR(INDEX(Productos!F:F,MATCH(D74,Productos!A:A,0)),""))</f>
        <v/>
      </c>
      <c r="G74" t="str">
        <f>IF(D74="","",IFERROR(INDEX(Productos!E:E,MATCH(D74,Productos!A:A,0)),""))</f>
        <v/>
      </c>
      <c r="H74" t="str">
        <f>IF(F74="","",F74*G74)</f>
        <v/>
      </c>
      <c r="I74" t="str">
        <v>TRANSFERENCIA</v>
      </c>
      <c r="J74" t="str">
        <v>BANCO</v>
      </c>
    </row>
    <row r="75">
      <c r="B75" t="str">
        <f>IF(A75="","", "C"&amp;TEXT(A75,"yymmdd")&amp;"-"&amp;TEXT(ROW()-1,"0000"))</f>
        <v/>
      </c>
      <c r="E75" t="str">
        <f>IF(D75="","",IFERROR(INDEX(Productos!F:F,MATCH(D75,Productos!A:A,0)),""))</f>
        <v/>
      </c>
      <c r="G75" t="str">
        <f>IF(D75="","",IFERROR(INDEX(Productos!E:E,MATCH(D75,Productos!A:A,0)),""))</f>
        <v/>
      </c>
      <c r="H75" t="str">
        <f>IF(F75="","",F75*G75)</f>
        <v/>
      </c>
      <c r="I75" t="str">
        <v>TRANSFERENCIA</v>
      </c>
      <c r="J75" t="str">
        <v>BANCO</v>
      </c>
    </row>
    <row r="76">
      <c r="B76" t="str">
        <f>IF(A76="","", "C"&amp;TEXT(A76,"yymmdd")&amp;"-"&amp;TEXT(ROW()-1,"0000"))</f>
        <v/>
      </c>
      <c r="E76" t="str">
        <f>IF(D76="","",IFERROR(INDEX(Productos!F:F,MATCH(D76,Productos!A:A,0)),""))</f>
        <v/>
      </c>
      <c r="G76" t="str">
        <f>IF(D76="","",IFERROR(INDEX(Productos!E:E,MATCH(D76,Productos!A:A,0)),""))</f>
        <v/>
      </c>
      <c r="H76" t="str">
        <f>IF(F76="","",F76*G76)</f>
        <v/>
      </c>
      <c r="I76" t="str">
        <v>TRANSFERENCIA</v>
      </c>
      <c r="J76" t="str">
        <v>BANCO</v>
      </c>
    </row>
    <row r="77">
      <c r="B77" t="str">
        <f>IF(A77="","", "C"&amp;TEXT(A77,"yymmdd")&amp;"-"&amp;TEXT(ROW()-1,"0000"))</f>
        <v/>
      </c>
      <c r="E77" t="str">
        <f>IF(D77="","",IFERROR(INDEX(Productos!F:F,MATCH(D77,Productos!A:A,0)),""))</f>
        <v/>
      </c>
      <c r="G77" t="str">
        <f>IF(D77="","",IFERROR(INDEX(Productos!E:E,MATCH(D77,Productos!A:A,0)),""))</f>
        <v/>
      </c>
      <c r="H77" t="str">
        <f>IF(F77="","",F77*G77)</f>
        <v/>
      </c>
      <c r="I77" t="str">
        <v>TRANSFERENCIA</v>
      </c>
      <c r="J77" t="str">
        <v>BANCO</v>
      </c>
    </row>
    <row r="78">
      <c r="B78" t="str">
        <f>IF(A78="","", "C"&amp;TEXT(A78,"yymmdd")&amp;"-"&amp;TEXT(ROW()-1,"0000"))</f>
        <v/>
      </c>
      <c r="E78" t="str">
        <f>IF(D78="","",IFERROR(INDEX(Productos!F:F,MATCH(D78,Productos!A:A,0)),""))</f>
        <v/>
      </c>
      <c r="G78" t="str">
        <f>IF(D78="","",IFERROR(INDEX(Productos!E:E,MATCH(D78,Productos!A:A,0)),""))</f>
        <v/>
      </c>
      <c r="H78" t="str">
        <f>IF(F78="","",F78*G78)</f>
        <v/>
      </c>
      <c r="I78" t="str">
        <v>TRANSFERENCIA</v>
      </c>
      <c r="J78" t="str">
        <v>BANCO</v>
      </c>
    </row>
    <row r="79">
      <c r="B79" t="str">
        <f>IF(A79="","", "C"&amp;TEXT(A79,"yymmdd")&amp;"-"&amp;TEXT(ROW()-1,"0000"))</f>
        <v/>
      </c>
      <c r="E79" t="str">
        <f>IF(D79="","",IFERROR(INDEX(Productos!F:F,MATCH(D79,Productos!A:A,0)),""))</f>
        <v/>
      </c>
      <c r="G79" t="str">
        <f>IF(D79="","",IFERROR(INDEX(Productos!E:E,MATCH(D79,Productos!A:A,0)),""))</f>
        <v/>
      </c>
      <c r="H79" t="str">
        <f>IF(F79="","",F79*G79)</f>
        <v/>
      </c>
      <c r="I79" t="str">
        <v>TRANSFERENCIA</v>
      </c>
      <c r="J79" t="str">
        <v>BANCO</v>
      </c>
    </row>
    <row r="80">
      <c r="B80" t="str">
        <f>IF(A80="","", "C"&amp;TEXT(A80,"yymmdd")&amp;"-"&amp;TEXT(ROW()-1,"0000"))</f>
        <v/>
      </c>
      <c r="E80" t="str">
        <f>IF(D80="","",IFERROR(INDEX(Productos!F:F,MATCH(D80,Productos!A:A,0)),""))</f>
        <v/>
      </c>
      <c r="G80" t="str">
        <f>IF(D80="","",IFERROR(INDEX(Productos!E:E,MATCH(D80,Productos!A:A,0)),""))</f>
        <v/>
      </c>
      <c r="H80" t="str">
        <f>IF(F80="","",F80*G80)</f>
        <v/>
      </c>
      <c r="I80" t="str">
        <v>TRANSFERENCIA</v>
      </c>
      <c r="J80" t="str">
        <v>BANCO</v>
      </c>
    </row>
    <row r="81">
      <c r="B81" t="str">
        <f>IF(A81="","", "C"&amp;TEXT(A81,"yymmdd")&amp;"-"&amp;TEXT(ROW()-1,"0000"))</f>
        <v/>
      </c>
      <c r="E81" t="str">
        <f>IF(D81="","",IFERROR(INDEX(Productos!F:F,MATCH(D81,Productos!A:A,0)),""))</f>
        <v/>
      </c>
      <c r="G81" t="str">
        <f>IF(D81="","",IFERROR(INDEX(Productos!E:E,MATCH(D81,Productos!A:A,0)),""))</f>
        <v/>
      </c>
      <c r="H81" t="str">
        <f>IF(F81="","",F81*G81)</f>
        <v/>
      </c>
      <c r="I81" t="str">
        <v>TRANSFERENCIA</v>
      </c>
      <c r="J81" t="str">
        <v>BANCO</v>
      </c>
    </row>
    <row r="82">
      <c r="B82" t="str">
        <f>IF(A82="","", "C"&amp;TEXT(A82,"yymmdd")&amp;"-"&amp;TEXT(ROW()-1,"0000"))</f>
        <v/>
      </c>
      <c r="E82" t="str">
        <f>IF(D82="","",IFERROR(INDEX(Productos!F:F,MATCH(D82,Productos!A:A,0)),""))</f>
        <v/>
      </c>
      <c r="G82" t="str">
        <f>IF(D82="","",IFERROR(INDEX(Productos!E:E,MATCH(D82,Productos!A:A,0)),""))</f>
        <v/>
      </c>
      <c r="H82" t="str">
        <f>IF(F82="","",F82*G82)</f>
        <v/>
      </c>
      <c r="I82" t="str">
        <v>TRANSFERENCIA</v>
      </c>
      <c r="J82" t="str">
        <v>BANCO</v>
      </c>
    </row>
    <row r="83">
      <c r="B83" t="str">
        <f>IF(A83="","", "C"&amp;TEXT(A83,"yymmdd")&amp;"-"&amp;TEXT(ROW()-1,"0000"))</f>
        <v/>
      </c>
      <c r="E83" t="str">
        <f>IF(D83="","",IFERROR(INDEX(Productos!F:F,MATCH(D83,Productos!A:A,0)),""))</f>
        <v/>
      </c>
      <c r="G83" t="str">
        <f>IF(D83="","",IFERROR(INDEX(Productos!E:E,MATCH(D83,Productos!A:A,0)),""))</f>
        <v/>
      </c>
      <c r="H83" t="str">
        <f>IF(F83="","",F83*G83)</f>
        <v/>
      </c>
      <c r="I83" t="str">
        <v>TRANSFERENCIA</v>
      </c>
      <c r="J83" t="str">
        <v>BANCO</v>
      </c>
    </row>
    <row r="84">
      <c r="B84" t="str">
        <f>IF(A84="","", "C"&amp;TEXT(A84,"yymmdd")&amp;"-"&amp;TEXT(ROW()-1,"0000"))</f>
        <v/>
      </c>
      <c r="E84" t="str">
        <f>IF(D84="","",IFERROR(INDEX(Productos!F:F,MATCH(D84,Productos!A:A,0)),""))</f>
        <v/>
      </c>
      <c r="G84" t="str">
        <f>IF(D84="","",IFERROR(INDEX(Productos!E:E,MATCH(D84,Productos!A:A,0)),""))</f>
        <v/>
      </c>
      <c r="H84" t="str">
        <f>IF(F84="","",F84*G84)</f>
        <v/>
      </c>
      <c r="I84" t="str">
        <v>TRANSFERENCIA</v>
      </c>
      <c r="J84" t="str">
        <v>BANCO</v>
      </c>
    </row>
    <row r="85">
      <c r="B85" t="str">
        <f>IF(A85="","", "C"&amp;TEXT(A85,"yymmdd")&amp;"-"&amp;TEXT(ROW()-1,"0000"))</f>
        <v/>
      </c>
      <c r="E85" t="str">
        <f>IF(D85="","",IFERROR(INDEX(Productos!F:F,MATCH(D85,Productos!A:A,0)),""))</f>
        <v/>
      </c>
      <c r="G85" t="str">
        <f>IF(D85="","",IFERROR(INDEX(Productos!E:E,MATCH(D85,Productos!A:A,0)),""))</f>
        <v/>
      </c>
      <c r="H85" t="str">
        <f>IF(F85="","",F85*G85)</f>
        <v/>
      </c>
      <c r="I85" t="str">
        <v>TRANSFERENCIA</v>
      </c>
      <c r="J85" t="str">
        <v>BANCO</v>
      </c>
    </row>
    <row r="86">
      <c r="B86" t="str">
        <f>IF(A86="","", "C"&amp;TEXT(A86,"yymmdd")&amp;"-"&amp;TEXT(ROW()-1,"0000"))</f>
        <v/>
      </c>
      <c r="E86" t="str">
        <f>IF(D86="","",IFERROR(INDEX(Productos!F:F,MATCH(D86,Productos!A:A,0)),""))</f>
        <v/>
      </c>
      <c r="G86" t="str">
        <f>IF(D86="","",IFERROR(INDEX(Productos!E:E,MATCH(D86,Productos!A:A,0)),""))</f>
        <v/>
      </c>
      <c r="H86" t="str">
        <f>IF(F86="","",F86*G86)</f>
        <v/>
      </c>
      <c r="I86" t="str">
        <v>TRANSFERENCIA</v>
      </c>
      <c r="J86" t="str">
        <v>BANCO</v>
      </c>
    </row>
    <row r="87">
      <c r="B87" t="str">
        <f>IF(A87="","", "C"&amp;TEXT(A87,"yymmdd")&amp;"-"&amp;TEXT(ROW()-1,"0000"))</f>
        <v/>
      </c>
      <c r="E87" t="str">
        <f>IF(D87="","",IFERROR(INDEX(Productos!F:F,MATCH(D87,Productos!A:A,0)),""))</f>
        <v/>
      </c>
      <c r="G87" t="str">
        <f>IF(D87="","",IFERROR(INDEX(Productos!E:E,MATCH(D87,Productos!A:A,0)),""))</f>
        <v/>
      </c>
      <c r="H87" t="str">
        <f>IF(F87="","",F87*G87)</f>
        <v/>
      </c>
      <c r="I87" t="str">
        <v>TRANSFERENCIA</v>
      </c>
      <c r="J87" t="str">
        <v>BANCO</v>
      </c>
    </row>
    <row r="88">
      <c r="B88" t="str">
        <f>IF(A88="","", "C"&amp;TEXT(A88,"yymmdd")&amp;"-"&amp;TEXT(ROW()-1,"0000"))</f>
        <v/>
      </c>
      <c r="E88" t="str">
        <f>IF(D88="","",IFERROR(INDEX(Productos!F:F,MATCH(D88,Productos!A:A,0)),""))</f>
        <v/>
      </c>
      <c r="G88" t="str">
        <f>IF(D88="","",IFERROR(INDEX(Productos!E:E,MATCH(D88,Productos!A:A,0)),""))</f>
        <v/>
      </c>
      <c r="H88" t="str">
        <f>IF(F88="","",F88*G88)</f>
        <v/>
      </c>
      <c r="I88" t="str">
        <v>TRANSFERENCIA</v>
      </c>
      <c r="J88" t="str">
        <v>BANCO</v>
      </c>
    </row>
    <row r="89">
      <c r="B89" t="str">
        <f>IF(A89="","", "C"&amp;TEXT(A89,"yymmdd")&amp;"-"&amp;TEXT(ROW()-1,"0000"))</f>
        <v/>
      </c>
      <c r="E89" t="str">
        <f>IF(D89="","",IFERROR(INDEX(Productos!F:F,MATCH(D89,Productos!A:A,0)),""))</f>
        <v/>
      </c>
      <c r="G89" t="str">
        <f>IF(D89="","",IFERROR(INDEX(Productos!E:E,MATCH(D89,Productos!A:A,0)),""))</f>
        <v/>
      </c>
      <c r="H89" t="str">
        <f>IF(F89="","",F89*G89)</f>
        <v/>
      </c>
      <c r="I89" t="str">
        <v>TRANSFERENCIA</v>
      </c>
      <c r="J89" t="str">
        <v>BANCO</v>
      </c>
    </row>
    <row r="90">
      <c r="B90" t="str">
        <f>IF(A90="","", "C"&amp;TEXT(A90,"yymmdd")&amp;"-"&amp;TEXT(ROW()-1,"0000"))</f>
        <v/>
      </c>
      <c r="E90" t="str">
        <f>IF(D90="","",IFERROR(INDEX(Productos!F:F,MATCH(D90,Productos!A:A,0)),""))</f>
        <v/>
      </c>
      <c r="G90" t="str">
        <f>IF(D90="","",IFERROR(INDEX(Productos!E:E,MATCH(D90,Productos!A:A,0)),""))</f>
        <v/>
      </c>
      <c r="H90" t="str">
        <f>IF(F90="","",F90*G90)</f>
        <v/>
      </c>
      <c r="I90" t="str">
        <v>TRANSFERENCIA</v>
      </c>
      <c r="J90" t="str">
        <v>BANCO</v>
      </c>
    </row>
    <row r="91">
      <c r="B91" t="str">
        <f>IF(A91="","", "C"&amp;TEXT(A91,"yymmdd")&amp;"-"&amp;TEXT(ROW()-1,"0000"))</f>
        <v/>
      </c>
      <c r="E91" t="str">
        <f>IF(D91="","",IFERROR(INDEX(Productos!F:F,MATCH(D91,Productos!A:A,0)),""))</f>
        <v/>
      </c>
      <c r="G91" t="str">
        <f>IF(D91="","",IFERROR(INDEX(Productos!E:E,MATCH(D91,Productos!A:A,0)),""))</f>
        <v/>
      </c>
      <c r="H91" t="str">
        <f>IF(F91="","",F91*G91)</f>
        <v/>
      </c>
      <c r="I91" t="str">
        <v>TRANSFERENCIA</v>
      </c>
      <c r="J91" t="str">
        <v>BANCO</v>
      </c>
    </row>
    <row r="92">
      <c r="B92" t="str">
        <f>IF(A92="","", "C"&amp;TEXT(A92,"yymmdd")&amp;"-"&amp;TEXT(ROW()-1,"0000"))</f>
        <v/>
      </c>
      <c r="E92" t="str">
        <f>IF(D92="","",IFERROR(INDEX(Productos!F:F,MATCH(D92,Productos!A:A,0)),""))</f>
        <v/>
      </c>
      <c r="G92" t="str">
        <f>IF(D92="","",IFERROR(INDEX(Productos!E:E,MATCH(D92,Productos!A:A,0)),""))</f>
        <v/>
      </c>
      <c r="H92" t="str">
        <f>IF(F92="","",F92*G92)</f>
        <v/>
      </c>
      <c r="I92" t="str">
        <v>TRANSFERENCIA</v>
      </c>
      <c r="J92" t="str">
        <v>BANCO</v>
      </c>
    </row>
    <row r="93">
      <c r="B93" t="str">
        <f>IF(A93="","", "C"&amp;TEXT(A93,"yymmdd")&amp;"-"&amp;TEXT(ROW()-1,"0000"))</f>
        <v/>
      </c>
      <c r="E93" t="str">
        <f>IF(D93="","",IFERROR(INDEX(Productos!F:F,MATCH(D93,Productos!A:A,0)),""))</f>
        <v/>
      </c>
      <c r="G93" t="str">
        <f>IF(D93="","",IFERROR(INDEX(Productos!E:E,MATCH(D93,Productos!A:A,0)),""))</f>
        <v/>
      </c>
      <c r="H93" t="str">
        <f>IF(F93="","",F93*G93)</f>
        <v/>
      </c>
      <c r="I93" t="str">
        <v>TRANSFERENCIA</v>
      </c>
      <c r="J93" t="str">
        <v>BANCO</v>
      </c>
    </row>
    <row r="94">
      <c r="B94" t="str">
        <f>IF(A94="","", "C"&amp;TEXT(A94,"yymmdd")&amp;"-"&amp;TEXT(ROW()-1,"0000"))</f>
        <v/>
      </c>
      <c r="E94" t="str">
        <f>IF(D94="","",IFERROR(INDEX(Productos!F:F,MATCH(D94,Productos!A:A,0)),""))</f>
        <v/>
      </c>
      <c r="G94" t="str">
        <f>IF(D94="","",IFERROR(INDEX(Productos!E:E,MATCH(D94,Productos!A:A,0)),""))</f>
        <v/>
      </c>
      <c r="H94" t="str">
        <f>IF(F94="","",F94*G94)</f>
        <v/>
      </c>
      <c r="I94" t="str">
        <v>TRANSFERENCIA</v>
      </c>
      <c r="J94" t="str">
        <v>BANCO</v>
      </c>
    </row>
    <row r="95">
      <c r="B95" t="str">
        <f>IF(A95="","", "C"&amp;TEXT(A95,"yymmdd")&amp;"-"&amp;TEXT(ROW()-1,"0000"))</f>
        <v/>
      </c>
      <c r="E95" t="str">
        <f>IF(D95="","",IFERROR(INDEX(Productos!F:F,MATCH(D95,Productos!A:A,0)),""))</f>
        <v/>
      </c>
      <c r="G95" t="str">
        <f>IF(D95="","",IFERROR(INDEX(Productos!E:E,MATCH(D95,Productos!A:A,0)),""))</f>
        <v/>
      </c>
      <c r="H95" t="str">
        <f>IF(F95="","",F95*G95)</f>
        <v/>
      </c>
      <c r="I95" t="str">
        <v>TRANSFERENCIA</v>
      </c>
      <c r="J95" t="str">
        <v>BANCO</v>
      </c>
    </row>
    <row r="96">
      <c r="B96" t="str">
        <f>IF(A96="","", "C"&amp;TEXT(A96,"yymmdd")&amp;"-"&amp;TEXT(ROW()-1,"0000"))</f>
        <v/>
      </c>
      <c r="E96" t="str">
        <f>IF(D96="","",IFERROR(INDEX(Productos!F:F,MATCH(D96,Productos!A:A,0)),""))</f>
        <v/>
      </c>
      <c r="G96" t="str">
        <f>IF(D96="","",IFERROR(INDEX(Productos!E:E,MATCH(D96,Productos!A:A,0)),""))</f>
        <v/>
      </c>
      <c r="H96" t="str">
        <f>IF(F96="","",F96*G96)</f>
        <v/>
      </c>
      <c r="I96" t="str">
        <v>TRANSFERENCIA</v>
      </c>
      <c r="J96" t="str">
        <v>BANCO</v>
      </c>
    </row>
    <row r="97">
      <c r="B97" t="str">
        <f>IF(A97="","", "C"&amp;TEXT(A97,"yymmdd")&amp;"-"&amp;TEXT(ROW()-1,"0000"))</f>
        <v/>
      </c>
      <c r="E97" t="str">
        <f>IF(D97="","",IFERROR(INDEX(Productos!F:F,MATCH(D97,Productos!A:A,0)),""))</f>
        <v/>
      </c>
      <c r="G97" t="str">
        <f>IF(D97="","",IFERROR(INDEX(Productos!E:E,MATCH(D97,Productos!A:A,0)),""))</f>
        <v/>
      </c>
      <c r="H97" t="str">
        <f>IF(F97="","",F97*G97)</f>
        <v/>
      </c>
      <c r="I97" t="str">
        <v>TRANSFERENCIA</v>
      </c>
      <c r="J97" t="str">
        <v>BANCO</v>
      </c>
    </row>
    <row r="98">
      <c r="B98" t="str">
        <f>IF(A98="","", "C"&amp;TEXT(A98,"yymmdd")&amp;"-"&amp;TEXT(ROW()-1,"0000"))</f>
        <v/>
      </c>
      <c r="E98" t="str">
        <f>IF(D98="","",IFERROR(INDEX(Productos!F:F,MATCH(D98,Productos!A:A,0)),""))</f>
        <v/>
      </c>
      <c r="G98" t="str">
        <f>IF(D98="","",IFERROR(INDEX(Productos!E:E,MATCH(D98,Productos!A:A,0)),""))</f>
        <v/>
      </c>
      <c r="H98" t="str">
        <f>IF(F98="","",F98*G98)</f>
        <v/>
      </c>
      <c r="I98" t="str">
        <v>TRANSFERENCIA</v>
      </c>
      <c r="J98" t="str">
        <v>BANCO</v>
      </c>
    </row>
    <row r="99">
      <c r="B99" t="str">
        <f>IF(A99="","", "C"&amp;TEXT(A99,"yymmdd")&amp;"-"&amp;TEXT(ROW()-1,"0000"))</f>
        <v/>
      </c>
      <c r="E99" t="str">
        <f>IF(D99="","",IFERROR(INDEX(Productos!F:F,MATCH(D99,Productos!A:A,0)),""))</f>
        <v/>
      </c>
      <c r="G99" t="str">
        <f>IF(D99="","",IFERROR(INDEX(Productos!E:E,MATCH(D99,Productos!A:A,0)),""))</f>
        <v/>
      </c>
      <c r="H99" t="str">
        <f>IF(F99="","",F99*G99)</f>
        <v/>
      </c>
      <c r="I99" t="str">
        <v>TRANSFERENCIA</v>
      </c>
      <c r="J99" t="str">
        <v>BANCO</v>
      </c>
    </row>
    <row r="100">
      <c r="B100" t="str">
        <f>IF(A100="","", "C"&amp;TEXT(A100,"yymmdd")&amp;"-"&amp;TEXT(ROW()-1,"0000"))</f>
        <v/>
      </c>
      <c r="E100" t="str">
        <f>IF(D100="","",IFERROR(INDEX(Productos!F:F,MATCH(D100,Productos!A:A,0)),""))</f>
        <v/>
      </c>
      <c r="G100" t="str">
        <f>IF(D100="","",IFERROR(INDEX(Productos!E:E,MATCH(D100,Productos!A:A,0)),""))</f>
        <v/>
      </c>
      <c r="H100" t="str">
        <f>IF(F100="","",F100*G100)</f>
        <v/>
      </c>
      <c r="I100" t="str">
        <v>TRANSFERENCIA</v>
      </c>
      <c r="J100" t="str">
        <v>BANCO</v>
      </c>
    </row>
    <row r="101">
      <c r="B101" t="str">
        <f>IF(A101="","", "C"&amp;TEXT(A101,"yymmdd")&amp;"-"&amp;TEXT(ROW()-1,"0000"))</f>
        <v/>
      </c>
      <c r="E101" t="str">
        <f>IF(D101="","",IFERROR(INDEX(Productos!F:F,MATCH(D101,Productos!A:A,0)),""))</f>
        <v/>
      </c>
      <c r="G101" t="str">
        <f>IF(D101="","",IFERROR(INDEX(Productos!E:E,MATCH(D101,Productos!A:A,0)),""))</f>
        <v/>
      </c>
      <c r="H101" t="str">
        <f>IF(F101="","",F101*G101)</f>
        <v/>
      </c>
      <c r="I101" t="str">
        <v>TRANSFERENCIA</v>
      </c>
      <c r="J101" t="str">
        <v>BANCO</v>
      </c>
    </row>
    <row r="102">
      <c r="B102" t="str">
        <f>IF(A102="","", "C"&amp;TEXT(A102,"yymmdd")&amp;"-"&amp;TEXT(ROW()-1,"0000"))</f>
        <v/>
      </c>
      <c r="E102" t="str">
        <f>IF(D102="","",IFERROR(INDEX(Productos!F:F,MATCH(D102,Productos!A:A,0)),""))</f>
        <v/>
      </c>
      <c r="G102" t="str">
        <f>IF(D102="","",IFERROR(INDEX(Productos!E:E,MATCH(D102,Productos!A:A,0)),""))</f>
        <v/>
      </c>
      <c r="H102" t="str">
        <f>IF(F102="","",F102*G102)</f>
        <v/>
      </c>
      <c r="I102" t="str">
        <v>TRANSFERENCIA</v>
      </c>
      <c r="J102" t="str">
        <v>BANCO</v>
      </c>
    </row>
    <row r="103">
      <c r="B103" t="str">
        <f>IF(A103="","", "C"&amp;TEXT(A103,"yymmdd")&amp;"-"&amp;TEXT(ROW()-1,"0000"))</f>
        <v/>
      </c>
      <c r="E103" t="str">
        <f>IF(D103="","",IFERROR(INDEX(Productos!F:F,MATCH(D103,Productos!A:A,0)),""))</f>
        <v/>
      </c>
      <c r="G103" t="str">
        <f>IF(D103="","",IFERROR(INDEX(Productos!E:E,MATCH(D103,Productos!A:A,0)),""))</f>
        <v/>
      </c>
      <c r="H103" t="str">
        <f>IF(F103="","",F103*G103)</f>
        <v/>
      </c>
      <c r="I103" t="str">
        <v>TRANSFERENCIA</v>
      </c>
      <c r="J103" t="str">
        <v>BANCO</v>
      </c>
    </row>
    <row r="104">
      <c r="B104" t="str">
        <f>IF(A104="","", "C"&amp;TEXT(A104,"yymmdd")&amp;"-"&amp;TEXT(ROW()-1,"0000"))</f>
        <v/>
      </c>
      <c r="E104" t="str">
        <f>IF(D104="","",IFERROR(INDEX(Productos!F:F,MATCH(D104,Productos!A:A,0)),""))</f>
        <v/>
      </c>
      <c r="G104" t="str">
        <f>IF(D104="","",IFERROR(INDEX(Productos!E:E,MATCH(D104,Productos!A:A,0)),""))</f>
        <v/>
      </c>
      <c r="H104" t="str">
        <f>IF(F104="","",F104*G104)</f>
        <v/>
      </c>
      <c r="I104" t="str">
        <v>TRANSFERENCIA</v>
      </c>
      <c r="J104" t="str">
        <v>BANCO</v>
      </c>
    </row>
    <row r="105">
      <c r="B105" t="str">
        <f>IF(A105="","", "C"&amp;TEXT(A105,"yymmdd")&amp;"-"&amp;TEXT(ROW()-1,"0000"))</f>
        <v/>
      </c>
      <c r="E105" t="str">
        <f>IF(D105="","",IFERROR(INDEX(Productos!F:F,MATCH(D105,Productos!A:A,0)),""))</f>
        <v/>
      </c>
      <c r="G105" t="str">
        <f>IF(D105="","",IFERROR(INDEX(Productos!E:E,MATCH(D105,Productos!A:A,0)),""))</f>
        <v/>
      </c>
      <c r="H105" t="str">
        <f>IF(F105="","",F105*G105)</f>
        <v/>
      </c>
      <c r="I105" t="str">
        <v>TRANSFERENCIA</v>
      </c>
      <c r="J105" t="str">
        <v>BANCO</v>
      </c>
    </row>
    <row r="106">
      <c r="B106" t="str">
        <f>IF(A106="","", "C"&amp;TEXT(A106,"yymmdd")&amp;"-"&amp;TEXT(ROW()-1,"0000"))</f>
        <v/>
      </c>
      <c r="E106" t="str">
        <f>IF(D106="","",IFERROR(INDEX(Productos!F:F,MATCH(D106,Productos!A:A,0)),""))</f>
        <v/>
      </c>
      <c r="G106" t="str">
        <f>IF(D106="","",IFERROR(INDEX(Productos!E:E,MATCH(D106,Productos!A:A,0)),""))</f>
        <v/>
      </c>
      <c r="H106" t="str">
        <f>IF(F106="","",F106*G106)</f>
        <v/>
      </c>
      <c r="I106" t="str">
        <v>TRANSFERENCIA</v>
      </c>
      <c r="J106" t="str">
        <v>BANCO</v>
      </c>
    </row>
    <row r="107">
      <c r="B107" t="str">
        <f>IF(A107="","", "C"&amp;TEXT(A107,"yymmdd")&amp;"-"&amp;TEXT(ROW()-1,"0000"))</f>
        <v/>
      </c>
      <c r="E107" t="str">
        <f>IF(D107="","",IFERROR(INDEX(Productos!F:F,MATCH(D107,Productos!A:A,0)),""))</f>
        <v/>
      </c>
      <c r="G107" t="str">
        <f>IF(D107="","",IFERROR(INDEX(Productos!E:E,MATCH(D107,Productos!A:A,0)),""))</f>
        <v/>
      </c>
      <c r="H107" t="str">
        <f>IF(F107="","",F107*G107)</f>
        <v/>
      </c>
      <c r="I107" t="str">
        <v>TRANSFERENCIA</v>
      </c>
      <c r="J107" t="str">
        <v>BANCO</v>
      </c>
    </row>
    <row r="108">
      <c r="B108" t="str">
        <f>IF(A108="","", "C"&amp;TEXT(A108,"yymmdd")&amp;"-"&amp;TEXT(ROW()-1,"0000"))</f>
        <v/>
      </c>
      <c r="E108" t="str">
        <f>IF(D108="","",IFERROR(INDEX(Productos!F:F,MATCH(D108,Productos!A:A,0)),""))</f>
        <v/>
      </c>
      <c r="G108" t="str">
        <f>IF(D108="","",IFERROR(INDEX(Productos!E:E,MATCH(D108,Productos!A:A,0)),""))</f>
        <v/>
      </c>
      <c r="H108" t="str">
        <f>IF(F108="","",F108*G108)</f>
        <v/>
      </c>
      <c r="I108" t="str">
        <v>TRANSFERENCIA</v>
      </c>
      <c r="J108" t="str">
        <v>BANCO</v>
      </c>
    </row>
    <row r="109">
      <c r="B109" t="str">
        <f>IF(A109="","", "C"&amp;TEXT(A109,"yymmdd")&amp;"-"&amp;TEXT(ROW()-1,"0000"))</f>
        <v/>
      </c>
      <c r="E109" t="str">
        <f>IF(D109="","",IFERROR(INDEX(Productos!F:F,MATCH(D109,Productos!A:A,0)),""))</f>
        <v/>
      </c>
      <c r="G109" t="str">
        <f>IF(D109="","",IFERROR(INDEX(Productos!E:E,MATCH(D109,Productos!A:A,0)),""))</f>
        <v/>
      </c>
      <c r="H109" t="str">
        <f>IF(F109="","",F109*G109)</f>
        <v/>
      </c>
      <c r="I109" t="str">
        <v>TRANSFERENCIA</v>
      </c>
      <c r="J109" t="str">
        <v>BANCO</v>
      </c>
    </row>
    <row r="110">
      <c r="B110" t="str">
        <f>IF(A110="","", "C"&amp;TEXT(A110,"yymmdd")&amp;"-"&amp;TEXT(ROW()-1,"0000"))</f>
        <v/>
      </c>
      <c r="E110" t="str">
        <f>IF(D110="","",IFERROR(INDEX(Productos!F:F,MATCH(D110,Productos!A:A,0)),""))</f>
        <v/>
      </c>
      <c r="G110" t="str">
        <f>IF(D110="","",IFERROR(INDEX(Productos!E:E,MATCH(D110,Productos!A:A,0)),""))</f>
        <v/>
      </c>
      <c r="H110" t="str">
        <f>IF(F110="","",F110*G110)</f>
        <v/>
      </c>
      <c r="I110" t="str">
        <v>TRANSFERENCIA</v>
      </c>
      <c r="J110" t="str">
        <v>BANCO</v>
      </c>
    </row>
    <row r="111">
      <c r="B111" t="str">
        <f>IF(A111="","", "C"&amp;TEXT(A111,"yymmdd")&amp;"-"&amp;TEXT(ROW()-1,"0000"))</f>
        <v/>
      </c>
      <c r="E111" t="str">
        <f>IF(D111="","",IFERROR(INDEX(Productos!F:F,MATCH(D111,Productos!A:A,0)),""))</f>
        <v/>
      </c>
      <c r="G111" t="str">
        <f>IF(D111="","",IFERROR(INDEX(Productos!E:E,MATCH(D111,Productos!A:A,0)),""))</f>
        <v/>
      </c>
      <c r="H111" t="str">
        <f>IF(F111="","",F111*G111)</f>
        <v/>
      </c>
      <c r="I111" t="str">
        <v>TRANSFERENCIA</v>
      </c>
      <c r="J111" t="str">
        <v>BANCO</v>
      </c>
    </row>
    <row r="112">
      <c r="B112" t="str">
        <f>IF(A112="","", "C"&amp;TEXT(A112,"yymmdd")&amp;"-"&amp;TEXT(ROW()-1,"0000"))</f>
        <v/>
      </c>
      <c r="E112" t="str">
        <f>IF(D112="","",IFERROR(INDEX(Productos!F:F,MATCH(D112,Productos!A:A,0)),""))</f>
        <v/>
      </c>
      <c r="G112" t="str">
        <f>IF(D112="","",IFERROR(INDEX(Productos!E:E,MATCH(D112,Productos!A:A,0)),""))</f>
        <v/>
      </c>
      <c r="H112" t="str">
        <f>IF(F112="","",F112*G112)</f>
        <v/>
      </c>
      <c r="I112" t="str">
        <v>TRANSFERENCIA</v>
      </c>
      <c r="J112" t="str">
        <v>BANCO</v>
      </c>
    </row>
    <row r="113">
      <c r="B113" t="str">
        <f>IF(A113="","", "C"&amp;TEXT(A113,"yymmdd")&amp;"-"&amp;TEXT(ROW()-1,"0000"))</f>
        <v/>
      </c>
      <c r="E113" t="str">
        <f>IF(D113="","",IFERROR(INDEX(Productos!F:F,MATCH(D113,Productos!A:A,0)),""))</f>
        <v/>
      </c>
      <c r="G113" t="str">
        <f>IF(D113="","",IFERROR(INDEX(Productos!E:E,MATCH(D113,Productos!A:A,0)),""))</f>
        <v/>
      </c>
      <c r="H113" t="str">
        <f>IF(F113="","",F113*G113)</f>
        <v/>
      </c>
      <c r="I113" t="str">
        <v>TRANSFERENCIA</v>
      </c>
      <c r="J113" t="str">
        <v>BANCO</v>
      </c>
    </row>
    <row r="114">
      <c r="B114" t="str">
        <f>IF(A114="","", "C"&amp;TEXT(A114,"yymmdd")&amp;"-"&amp;TEXT(ROW()-1,"0000"))</f>
        <v/>
      </c>
      <c r="E114" t="str">
        <f>IF(D114="","",IFERROR(INDEX(Productos!F:F,MATCH(D114,Productos!A:A,0)),""))</f>
        <v/>
      </c>
      <c r="G114" t="str">
        <f>IF(D114="","",IFERROR(INDEX(Productos!E:E,MATCH(D114,Productos!A:A,0)),""))</f>
        <v/>
      </c>
      <c r="H114" t="str">
        <f>IF(F114="","",F114*G114)</f>
        <v/>
      </c>
      <c r="I114" t="str">
        <v>TRANSFERENCIA</v>
      </c>
      <c r="J114" t="str">
        <v>BANCO</v>
      </c>
    </row>
    <row r="115">
      <c r="B115" t="str">
        <f>IF(A115="","", "C"&amp;TEXT(A115,"yymmdd")&amp;"-"&amp;TEXT(ROW()-1,"0000"))</f>
        <v/>
      </c>
      <c r="E115" t="str">
        <f>IF(D115="","",IFERROR(INDEX(Productos!F:F,MATCH(D115,Productos!A:A,0)),""))</f>
        <v/>
      </c>
      <c r="G115" t="str">
        <f>IF(D115="","",IFERROR(INDEX(Productos!E:E,MATCH(D115,Productos!A:A,0)),""))</f>
        <v/>
      </c>
      <c r="H115" t="str">
        <f>IF(F115="","",F115*G115)</f>
        <v/>
      </c>
      <c r="I115" t="str">
        <v>TRANSFERENCIA</v>
      </c>
      <c r="J115" t="str">
        <v>BANCO</v>
      </c>
    </row>
    <row r="116">
      <c r="B116" t="str">
        <f>IF(A116="","", "C"&amp;TEXT(A116,"yymmdd")&amp;"-"&amp;TEXT(ROW()-1,"0000"))</f>
        <v/>
      </c>
      <c r="E116" t="str">
        <f>IF(D116="","",IFERROR(INDEX(Productos!F:F,MATCH(D116,Productos!A:A,0)),""))</f>
        <v/>
      </c>
      <c r="G116" t="str">
        <f>IF(D116="","",IFERROR(INDEX(Productos!E:E,MATCH(D116,Productos!A:A,0)),""))</f>
        <v/>
      </c>
      <c r="H116" t="str">
        <f>IF(F116="","",F116*G116)</f>
        <v/>
      </c>
      <c r="I116" t="str">
        <v>TRANSFERENCIA</v>
      </c>
      <c r="J116" t="str">
        <v>BANCO</v>
      </c>
    </row>
    <row r="117">
      <c r="B117" t="str">
        <f>IF(A117="","", "C"&amp;TEXT(A117,"yymmdd")&amp;"-"&amp;TEXT(ROW()-1,"0000"))</f>
        <v/>
      </c>
      <c r="E117" t="str">
        <f>IF(D117="","",IFERROR(INDEX(Productos!F:F,MATCH(D117,Productos!A:A,0)),""))</f>
        <v/>
      </c>
      <c r="G117" t="str">
        <f>IF(D117="","",IFERROR(INDEX(Productos!E:E,MATCH(D117,Productos!A:A,0)),""))</f>
        <v/>
      </c>
      <c r="H117" t="str">
        <f>IF(F117="","",F117*G117)</f>
        <v/>
      </c>
      <c r="I117" t="str">
        <v>TRANSFERENCIA</v>
      </c>
      <c r="J117" t="str">
        <v>BANCO</v>
      </c>
    </row>
    <row r="118">
      <c r="B118" t="str">
        <f>IF(A118="","", "C"&amp;TEXT(A118,"yymmdd")&amp;"-"&amp;TEXT(ROW()-1,"0000"))</f>
        <v/>
      </c>
      <c r="E118" t="str">
        <f>IF(D118="","",IFERROR(INDEX(Productos!F:F,MATCH(D118,Productos!A:A,0)),""))</f>
        <v/>
      </c>
      <c r="G118" t="str">
        <f>IF(D118="","",IFERROR(INDEX(Productos!E:E,MATCH(D118,Productos!A:A,0)),""))</f>
        <v/>
      </c>
      <c r="H118" t="str">
        <f>IF(F118="","",F118*G118)</f>
        <v/>
      </c>
      <c r="I118" t="str">
        <v>TRANSFERENCIA</v>
      </c>
      <c r="J118" t="str">
        <v>BANCO</v>
      </c>
    </row>
    <row r="119">
      <c r="B119" t="str">
        <f>IF(A119="","", "C"&amp;TEXT(A119,"yymmdd")&amp;"-"&amp;TEXT(ROW()-1,"0000"))</f>
        <v/>
      </c>
      <c r="E119" t="str">
        <f>IF(D119="","",IFERROR(INDEX(Productos!F:F,MATCH(D119,Productos!A:A,0)),""))</f>
        <v/>
      </c>
      <c r="G119" t="str">
        <f>IF(D119="","",IFERROR(INDEX(Productos!E:E,MATCH(D119,Productos!A:A,0)),""))</f>
        <v/>
      </c>
      <c r="H119" t="str">
        <f>IF(F119="","",F119*G119)</f>
        <v/>
      </c>
      <c r="I119" t="str">
        <v>TRANSFERENCIA</v>
      </c>
      <c r="J119" t="str">
        <v>BANCO</v>
      </c>
    </row>
    <row r="120">
      <c r="B120" t="str">
        <f>IF(A120="","", "C"&amp;TEXT(A120,"yymmdd")&amp;"-"&amp;TEXT(ROW()-1,"0000"))</f>
        <v/>
      </c>
      <c r="E120" t="str">
        <f>IF(D120="","",IFERROR(INDEX(Productos!F:F,MATCH(D120,Productos!A:A,0)),""))</f>
        <v/>
      </c>
      <c r="G120" t="str">
        <f>IF(D120="","",IFERROR(INDEX(Productos!E:E,MATCH(D120,Productos!A:A,0)),""))</f>
        <v/>
      </c>
      <c r="H120" t="str">
        <f>IF(F120="","",F120*G120)</f>
        <v/>
      </c>
      <c r="I120" t="str">
        <v>TRANSFERENCIA</v>
      </c>
      <c r="J120" t="str">
        <v>BANCO</v>
      </c>
    </row>
    <row r="121">
      <c r="B121" t="str">
        <f>IF(A121="","", "C"&amp;TEXT(A121,"yymmdd")&amp;"-"&amp;TEXT(ROW()-1,"0000"))</f>
        <v/>
      </c>
      <c r="E121" t="str">
        <f>IF(D121="","",IFERROR(INDEX(Productos!F:F,MATCH(D121,Productos!A:A,0)),""))</f>
        <v/>
      </c>
      <c r="G121" t="str">
        <f>IF(D121="","",IFERROR(INDEX(Productos!E:E,MATCH(D121,Productos!A:A,0)),""))</f>
        <v/>
      </c>
      <c r="H121" t="str">
        <f>IF(F121="","",F121*G121)</f>
        <v/>
      </c>
      <c r="I121" t="str">
        <v>TRANSFERENCIA</v>
      </c>
      <c r="J121" t="str">
        <v>BANCO</v>
      </c>
    </row>
    <row r="122">
      <c r="B122" t="str">
        <f>IF(A122="","", "C"&amp;TEXT(A122,"yymmdd")&amp;"-"&amp;TEXT(ROW()-1,"0000"))</f>
        <v/>
      </c>
      <c r="E122" t="str">
        <f>IF(D122="","",IFERROR(INDEX(Productos!F:F,MATCH(D122,Productos!A:A,0)),""))</f>
        <v/>
      </c>
      <c r="G122" t="str">
        <f>IF(D122="","",IFERROR(INDEX(Productos!E:E,MATCH(D122,Productos!A:A,0)),""))</f>
        <v/>
      </c>
      <c r="H122" t="str">
        <f>IF(F122="","",F122*G122)</f>
        <v/>
      </c>
      <c r="I122" t="str">
        <v>TRANSFERENCIA</v>
      </c>
      <c r="J122" t="str">
        <v>BANCO</v>
      </c>
    </row>
    <row r="123">
      <c r="B123" t="str">
        <f>IF(A123="","", "C"&amp;TEXT(A123,"yymmdd")&amp;"-"&amp;TEXT(ROW()-1,"0000"))</f>
        <v/>
      </c>
      <c r="E123" t="str">
        <f>IF(D123="","",IFERROR(INDEX(Productos!F:F,MATCH(D123,Productos!A:A,0)),""))</f>
        <v/>
      </c>
      <c r="G123" t="str">
        <f>IF(D123="","",IFERROR(INDEX(Productos!E:E,MATCH(D123,Productos!A:A,0)),""))</f>
        <v/>
      </c>
      <c r="H123" t="str">
        <f>IF(F123="","",F123*G123)</f>
        <v/>
      </c>
      <c r="I123" t="str">
        <v>TRANSFERENCIA</v>
      </c>
      <c r="J123" t="str">
        <v>BANCO</v>
      </c>
    </row>
    <row r="124">
      <c r="B124" t="str">
        <f>IF(A124="","", "C"&amp;TEXT(A124,"yymmdd")&amp;"-"&amp;TEXT(ROW()-1,"0000"))</f>
        <v/>
      </c>
      <c r="E124" t="str">
        <f>IF(D124="","",IFERROR(INDEX(Productos!F:F,MATCH(D124,Productos!A:A,0)),""))</f>
        <v/>
      </c>
      <c r="G124" t="str">
        <f>IF(D124="","",IFERROR(INDEX(Productos!E:E,MATCH(D124,Productos!A:A,0)),""))</f>
        <v/>
      </c>
      <c r="H124" t="str">
        <f>IF(F124="","",F124*G124)</f>
        <v/>
      </c>
      <c r="I124" t="str">
        <v>TRANSFERENCIA</v>
      </c>
      <c r="J124" t="str">
        <v>BANCO</v>
      </c>
    </row>
    <row r="125">
      <c r="B125" t="str">
        <f>IF(A125="","", "C"&amp;TEXT(A125,"yymmdd")&amp;"-"&amp;TEXT(ROW()-1,"0000"))</f>
        <v/>
      </c>
      <c r="E125" t="str">
        <f>IF(D125="","",IFERROR(INDEX(Productos!F:F,MATCH(D125,Productos!A:A,0)),""))</f>
        <v/>
      </c>
      <c r="G125" t="str">
        <f>IF(D125="","",IFERROR(INDEX(Productos!E:E,MATCH(D125,Productos!A:A,0)),""))</f>
        <v/>
      </c>
      <c r="H125" t="str">
        <f>IF(F125="","",F125*G125)</f>
        <v/>
      </c>
      <c r="I125" t="str">
        <v>TRANSFERENCIA</v>
      </c>
      <c r="J125" t="str">
        <v>BANCO</v>
      </c>
    </row>
    <row r="126">
      <c r="B126" t="str">
        <f>IF(A126="","", "C"&amp;TEXT(A126,"yymmdd")&amp;"-"&amp;TEXT(ROW()-1,"0000"))</f>
        <v/>
      </c>
      <c r="E126" t="str">
        <f>IF(D126="","",IFERROR(INDEX(Productos!F:F,MATCH(D126,Productos!A:A,0)),""))</f>
        <v/>
      </c>
      <c r="G126" t="str">
        <f>IF(D126="","",IFERROR(INDEX(Productos!E:E,MATCH(D126,Productos!A:A,0)),""))</f>
        <v/>
      </c>
      <c r="H126" t="str">
        <f>IF(F126="","",F126*G126)</f>
        <v/>
      </c>
      <c r="I126" t="str">
        <v>TRANSFERENCIA</v>
      </c>
      <c r="J126" t="str">
        <v>BANCO</v>
      </c>
    </row>
    <row r="127">
      <c r="B127" t="str">
        <f>IF(A127="","", "C"&amp;TEXT(A127,"yymmdd")&amp;"-"&amp;TEXT(ROW()-1,"0000"))</f>
        <v/>
      </c>
      <c r="E127" t="str">
        <f>IF(D127="","",IFERROR(INDEX(Productos!F:F,MATCH(D127,Productos!A:A,0)),""))</f>
        <v/>
      </c>
      <c r="G127" t="str">
        <f>IF(D127="","",IFERROR(INDEX(Productos!E:E,MATCH(D127,Productos!A:A,0)),""))</f>
        <v/>
      </c>
      <c r="H127" t="str">
        <f>IF(F127="","",F127*G127)</f>
        <v/>
      </c>
      <c r="I127" t="str">
        <v>TRANSFERENCIA</v>
      </c>
      <c r="J127" t="str">
        <v>BANCO</v>
      </c>
    </row>
    <row r="128">
      <c r="B128" t="str">
        <f>IF(A128="","", "C"&amp;TEXT(A128,"yymmdd")&amp;"-"&amp;TEXT(ROW()-1,"0000"))</f>
        <v/>
      </c>
      <c r="E128" t="str">
        <f>IF(D128="","",IFERROR(INDEX(Productos!F:F,MATCH(D128,Productos!A:A,0)),""))</f>
        <v/>
      </c>
      <c r="G128" t="str">
        <f>IF(D128="","",IFERROR(INDEX(Productos!E:E,MATCH(D128,Productos!A:A,0)),""))</f>
        <v/>
      </c>
      <c r="H128" t="str">
        <f>IF(F128="","",F128*G128)</f>
        <v/>
      </c>
      <c r="I128" t="str">
        <v>TRANSFERENCIA</v>
      </c>
      <c r="J128" t="str">
        <v>BANCO</v>
      </c>
    </row>
    <row r="129">
      <c r="B129" t="str">
        <f>IF(A129="","", "C"&amp;TEXT(A129,"yymmdd")&amp;"-"&amp;TEXT(ROW()-1,"0000"))</f>
        <v/>
      </c>
      <c r="E129" t="str">
        <f>IF(D129="","",IFERROR(INDEX(Productos!F:F,MATCH(D129,Productos!A:A,0)),""))</f>
        <v/>
      </c>
      <c r="G129" t="str">
        <f>IF(D129="","",IFERROR(INDEX(Productos!E:E,MATCH(D129,Productos!A:A,0)),""))</f>
        <v/>
      </c>
      <c r="H129" t="str">
        <f>IF(F129="","",F129*G129)</f>
        <v/>
      </c>
      <c r="I129" t="str">
        <v>TRANSFERENCIA</v>
      </c>
      <c r="J129" t="str">
        <v>BANCO</v>
      </c>
    </row>
    <row r="130">
      <c r="B130" t="str">
        <f>IF(A130="","", "C"&amp;TEXT(A130,"yymmdd")&amp;"-"&amp;TEXT(ROW()-1,"0000"))</f>
        <v/>
      </c>
      <c r="E130" t="str">
        <f>IF(D130="","",IFERROR(INDEX(Productos!F:F,MATCH(D130,Productos!A:A,0)),""))</f>
        <v/>
      </c>
      <c r="G130" t="str">
        <f>IF(D130="","",IFERROR(INDEX(Productos!E:E,MATCH(D130,Productos!A:A,0)),""))</f>
        <v/>
      </c>
      <c r="H130" t="str">
        <f>IF(F130="","",F130*G130)</f>
        <v/>
      </c>
      <c r="I130" t="str">
        <v>TRANSFERENCIA</v>
      </c>
      <c r="J130" t="str">
        <v>BANCO</v>
      </c>
    </row>
    <row r="131">
      <c r="B131" t="str">
        <f>IF(A131="","", "C"&amp;TEXT(A131,"yymmdd")&amp;"-"&amp;TEXT(ROW()-1,"0000"))</f>
        <v/>
      </c>
      <c r="E131" t="str">
        <f>IF(D131="","",IFERROR(INDEX(Productos!F:F,MATCH(D131,Productos!A:A,0)),""))</f>
        <v/>
      </c>
      <c r="G131" t="str">
        <f>IF(D131="","",IFERROR(INDEX(Productos!E:E,MATCH(D131,Productos!A:A,0)),""))</f>
        <v/>
      </c>
      <c r="H131" t="str">
        <f>IF(F131="","",F131*G131)</f>
        <v/>
      </c>
      <c r="I131" t="str">
        <v>TRANSFERENCIA</v>
      </c>
      <c r="J131" t="str">
        <v>BANCO</v>
      </c>
    </row>
    <row r="132">
      <c r="B132" t="str">
        <f>IF(A132="","", "C"&amp;TEXT(A132,"yymmdd")&amp;"-"&amp;TEXT(ROW()-1,"0000"))</f>
        <v/>
      </c>
      <c r="E132" t="str">
        <f>IF(D132="","",IFERROR(INDEX(Productos!F:F,MATCH(D132,Productos!A:A,0)),""))</f>
        <v/>
      </c>
      <c r="G132" t="str">
        <f>IF(D132="","",IFERROR(INDEX(Productos!E:E,MATCH(D132,Productos!A:A,0)),""))</f>
        <v/>
      </c>
      <c r="H132" t="str">
        <f>IF(F132="","",F132*G132)</f>
        <v/>
      </c>
      <c r="I132" t="str">
        <v>TRANSFERENCIA</v>
      </c>
      <c r="J132" t="str">
        <v>BANCO</v>
      </c>
    </row>
    <row r="133">
      <c r="B133" t="str">
        <f>IF(A133="","", "C"&amp;TEXT(A133,"yymmdd")&amp;"-"&amp;TEXT(ROW()-1,"0000"))</f>
        <v/>
      </c>
      <c r="E133" t="str">
        <f>IF(D133="","",IFERROR(INDEX(Productos!F:F,MATCH(D133,Productos!A:A,0)),""))</f>
        <v/>
      </c>
      <c r="G133" t="str">
        <f>IF(D133="","",IFERROR(INDEX(Productos!E:E,MATCH(D133,Productos!A:A,0)),""))</f>
        <v/>
      </c>
      <c r="H133" t="str">
        <f>IF(F133="","",F133*G133)</f>
        <v/>
      </c>
      <c r="I133" t="str">
        <v>TRANSFERENCIA</v>
      </c>
      <c r="J133" t="str">
        <v>BANCO</v>
      </c>
    </row>
    <row r="134">
      <c r="B134" t="str">
        <f>IF(A134="","", "C"&amp;TEXT(A134,"yymmdd")&amp;"-"&amp;TEXT(ROW()-1,"0000"))</f>
        <v/>
      </c>
      <c r="E134" t="str">
        <f>IF(D134="","",IFERROR(INDEX(Productos!F:F,MATCH(D134,Productos!A:A,0)),""))</f>
        <v/>
      </c>
      <c r="G134" t="str">
        <f>IF(D134="","",IFERROR(INDEX(Productos!E:E,MATCH(D134,Productos!A:A,0)),""))</f>
        <v/>
      </c>
      <c r="H134" t="str">
        <f>IF(F134="","",F134*G134)</f>
        <v/>
      </c>
      <c r="I134" t="str">
        <v>TRANSFERENCIA</v>
      </c>
      <c r="J134" t="str">
        <v>BANCO</v>
      </c>
    </row>
    <row r="135">
      <c r="B135" t="str">
        <f>IF(A135="","", "C"&amp;TEXT(A135,"yymmdd")&amp;"-"&amp;TEXT(ROW()-1,"0000"))</f>
        <v/>
      </c>
      <c r="E135" t="str">
        <f>IF(D135="","",IFERROR(INDEX(Productos!F:F,MATCH(D135,Productos!A:A,0)),""))</f>
        <v/>
      </c>
      <c r="G135" t="str">
        <f>IF(D135="","",IFERROR(INDEX(Productos!E:E,MATCH(D135,Productos!A:A,0)),""))</f>
        <v/>
      </c>
      <c r="H135" t="str">
        <f>IF(F135="","",F135*G135)</f>
        <v/>
      </c>
      <c r="I135" t="str">
        <v>TRANSFERENCIA</v>
      </c>
      <c r="J135" t="str">
        <v>BANCO</v>
      </c>
    </row>
    <row r="136">
      <c r="B136" t="str">
        <f>IF(A136="","", "C"&amp;TEXT(A136,"yymmdd")&amp;"-"&amp;TEXT(ROW()-1,"0000"))</f>
        <v/>
      </c>
      <c r="E136" t="str">
        <f>IF(D136="","",IFERROR(INDEX(Productos!F:F,MATCH(D136,Productos!A:A,0)),""))</f>
        <v/>
      </c>
      <c r="G136" t="str">
        <f>IF(D136="","",IFERROR(INDEX(Productos!E:E,MATCH(D136,Productos!A:A,0)),""))</f>
        <v/>
      </c>
      <c r="H136" t="str">
        <f>IF(F136="","",F136*G136)</f>
        <v/>
      </c>
      <c r="I136" t="str">
        <v>TRANSFERENCIA</v>
      </c>
      <c r="J136" t="str">
        <v>BANCO</v>
      </c>
    </row>
    <row r="137">
      <c r="B137" t="str">
        <f>IF(A137="","", "C"&amp;TEXT(A137,"yymmdd")&amp;"-"&amp;TEXT(ROW()-1,"0000"))</f>
        <v/>
      </c>
      <c r="E137" t="str">
        <f>IF(D137="","",IFERROR(INDEX(Productos!F:F,MATCH(D137,Productos!A:A,0)),""))</f>
        <v/>
      </c>
      <c r="G137" t="str">
        <f>IF(D137="","",IFERROR(INDEX(Productos!E:E,MATCH(D137,Productos!A:A,0)),""))</f>
        <v/>
      </c>
      <c r="H137" t="str">
        <f>IF(F137="","",F137*G137)</f>
        <v/>
      </c>
      <c r="I137" t="str">
        <v>TRANSFERENCIA</v>
      </c>
      <c r="J137" t="str">
        <v>BANCO</v>
      </c>
    </row>
    <row r="138">
      <c r="B138" t="str">
        <f>IF(A138="","", "C"&amp;TEXT(A138,"yymmdd")&amp;"-"&amp;TEXT(ROW()-1,"0000"))</f>
        <v/>
      </c>
      <c r="E138" t="str">
        <f>IF(D138="","",IFERROR(INDEX(Productos!F:F,MATCH(D138,Productos!A:A,0)),""))</f>
        <v/>
      </c>
      <c r="G138" t="str">
        <f>IF(D138="","",IFERROR(INDEX(Productos!E:E,MATCH(D138,Productos!A:A,0)),""))</f>
        <v/>
      </c>
      <c r="H138" t="str">
        <f>IF(F138="","",F138*G138)</f>
        <v/>
      </c>
      <c r="I138" t="str">
        <v>TRANSFERENCIA</v>
      </c>
      <c r="J138" t="str">
        <v>BANCO</v>
      </c>
    </row>
    <row r="139">
      <c r="B139" t="str">
        <f>IF(A139="","", "C"&amp;TEXT(A139,"yymmdd")&amp;"-"&amp;TEXT(ROW()-1,"0000"))</f>
        <v/>
      </c>
      <c r="E139" t="str">
        <f>IF(D139="","",IFERROR(INDEX(Productos!F:F,MATCH(D139,Productos!A:A,0)),""))</f>
        <v/>
      </c>
      <c r="G139" t="str">
        <f>IF(D139="","",IFERROR(INDEX(Productos!E:E,MATCH(D139,Productos!A:A,0)),""))</f>
        <v/>
      </c>
      <c r="H139" t="str">
        <f>IF(F139="","",F139*G139)</f>
        <v/>
      </c>
      <c r="I139" t="str">
        <v>TRANSFERENCIA</v>
      </c>
      <c r="J139" t="str">
        <v>BANCO</v>
      </c>
    </row>
    <row r="140">
      <c r="B140" t="str">
        <f>IF(A140="","", "C"&amp;TEXT(A140,"yymmdd")&amp;"-"&amp;TEXT(ROW()-1,"0000"))</f>
        <v/>
      </c>
      <c r="E140" t="str">
        <f>IF(D140="","",IFERROR(INDEX(Productos!F:F,MATCH(D140,Productos!A:A,0)),""))</f>
        <v/>
      </c>
      <c r="G140" t="str">
        <f>IF(D140="","",IFERROR(INDEX(Productos!E:E,MATCH(D140,Productos!A:A,0)),""))</f>
        <v/>
      </c>
      <c r="H140" t="str">
        <f>IF(F140="","",F140*G140)</f>
        <v/>
      </c>
      <c r="I140" t="str">
        <v>TRANSFERENCIA</v>
      </c>
      <c r="J140" t="str">
        <v>BANCO</v>
      </c>
    </row>
    <row r="141">
      <c r="B141" t="str">
        <f>IF(A141="","", "C"&amp;TEXT(A141,"yymmdd")&amp;"-"&amp;TEXT(ROW()-1,"0000"))</f>
        <v/>
      </c>
      <c r="E141" t="str">
        <f>IF(D141="","",IFERROR(INDEX(Productos!F:F,MATCH(D141,Productos!A:A,0)),""))</f>
        <v/>
      </c>
      <c r="G141" t="str">
        <f>IF(D141="","",IFERROR(INDEX(Productos!E:E,MATCH(D141,Productos!A:A,0)),""))</f>
        <v/>
      </c>
      <c r="H141" t="str">
        <f>IF(F141="","",F141*G141)</f>
        <v/>
      </c>
      <c r="I141" t="str">
        <v>TRANSFERENCIA</v>
      </c>
      <c r="J141" t="str">
        <v>BANCO</v>
      </c>
    </row>
    <row r="142">
      <c r="B142" t="str">
        <f>IF(A142="","", "C"&amp;TEXT(A142,"yymmdd")&amp;"-"&amp;TEXT(ROW()-1,"0000"))</f>
        <v/>
      </c>
      <c r="E142" t="str">
        <f>IF(D142="","",IFERROR(INDEX(Productos!F:F,MATCH(D142,Productos!A:A,0)),""))</f>
        <v/>
      </c>
      <c r="G142" t="str">
        <f>IF(D142="","",IFERROR(INDEX(Productos!E:E,MATCH(D142,Productos!A:A,0)),""))</f>
        <v/>
      </c>
      <c r="H142" t="str">
        <f>IF(F142="","",F142*G142)</f>
        <v/>
      </c>
      <c r="I142" t="str">
        <v>TRANSFERENCIA</v>
      </c>
      <c r="J142" t="str">
        <v>BANCO</v>
      </c>
    </row>
    <row r="143">
      <c r="B143" t="str">
        <f>IF(A143="","", "C"&amp;TEXT(A143,"yymmdd")&amp;"-"&amp;TEXT(ROW()-1,"0000"))</f>
        <v/>
      </c>
      <c r="E143" t="str">
        <f>IF(D143="","",IFERROR(INDEX(Productos!F:F,MATCH(D143,Productos!A:A,0)),""))</f>
        <v/>
      </c>
      <c r="G143" t="str">
        <f>IF(D143="","",IFERROR(INDEX(Productos!E:E,MATCH(D143,Productos!A:A,0)),""))</f>
        <v/>
      </c>
      <c r="H143" t="str">
        <f>IF(F143="","",F143*G143)</f>
        <v/>
      </c>
      <c r="I143" t="str">
        <v>TRANSFERENCIA</v>
      </c>
      <c r="J143" t="str">
        <v>BANCO</v>
      </c>
    </row>
    <row r="144">
      <c r="B144" t="str">
        <f>IF(A144="","", "C"&amp;TEXT(A144,"yymmdd")&amp;"-"&amp;TEXT(ROW()-1,"0000"))</f>
        <v/>
      </c>
      <c r="E144" t="str">
        <f>IF(D144="","",IFERROR(INDEX(Productos!F:F,MATCH(D144,Productos!A:A,0)),""))</f>
        <v/>
      </c>
      <c r="G144" t="str">
        <f>IF(D144="","",IFERROR(INDEX(Productos!E:E,MATCH(D144,Productos!A:A,0)),""))</f>
        <v/>
      </c>
      <c r="H144" t="str">
        <f>IF(F144="","",F144*G144)</f>
        <v/>
      </c>
      <c r="I144" t="str">
        <v>TRANSFERENCIA</v>
      </c>
      <c r="J144" t="str">
        <v>BANCO</v>
      </c>
    </row>
    <row r="145">
      <c r="B145" t="str">
        <f>IF(A145="","", "C"&amp;TEXT(A145,"yymmdd")&amp;"-"&amp;TEXT(ROW()-1,"0000"))</f>
        <v/>
      </c>
      <c r="E145" t="str">
        <f>IF(D145="","",IFERROR(INDEX(Productos!F:F,MATCH(D145,Productos!A:A,0)),""))</f>
        <v/>
      </c>
      <c r="G145" t="str">
        <f>IF(D145="","",IFERROR(INDEX(Productos!E:E,MATCH(D145,Productos!A:A,0)),""))</f>
        <v/>
      </c>
      <c r="H145" t="str">
        <f>IF(F145="","",F145*G145)</f>
        <v/>
      </c>
      <c r="I145" t="str">
        <v>TRANSFERENCIA</v>
      </c>
      <c r="J145" t="str">
        <v>BANCO</v>
      </c>
    </row>
    <row r="146">
      <c r="B146" t="str">
        <f>IF(A146="","", "C"&amp;TEXT(A146,"yymmdd")&amp;"-"&amp;TEXT(ROW()-1,"0000"))</f>
        <v/>
      </c>
      <c r="E146" t="str">
        <f>IF(D146="","",IFERROR(INDEX(Productos!F:F,MATCH(D146,Productos!A:A,0)),""))</f>
        <v/>
      </c>
      <c r="G146" t="str">
        <f>IF(D146="","",IFERROR(INDEX(Productos!E:E,MATCH(D146,Productos!A:A,0)),""))</f>
        <v/>
      </c>
      <c r="H146" t="str">
        <f>IF(F146="","",F146*G146)</f>
        <v/>
      </c>
      <c r="I146" t="str">
        <v>TRANSFERENCIA</v>
      </c>
      <c r="J146" t="str">
        <v>BANCO</v>
      </c>
    </row>
    <row r="147">
      <c r="B147" t="str">
        <f>IF(A147="","", "C"&amp;TEXT(A147,"yymmdd")&amp;"-"&amp;TEXT(ROW()-1,"0000"))</f>
        <v/>
      </c>
      <c r="E147" t="str">
        <f>IF(D147="","",IFERROR(INDEX(Productos!F:F,MATCH(D147,Productos!A:A,0)),""))</f>
        <v/>
      </c>
      <c r="G147" t="str">
        <f>IF(D147="","",IFERROR(INDEX(Productos!E:E,MATCH(D147,Productos!A:A,0)),""))</f>
        <v/>
      </c>
      <c r="H147" t="str">
        <f>IF(F147="","",F147*G147)</f>
        <v/>
      </c>
      <c r="I147" t="str">
        <v>TRANSFERENCIA</v>
      </c>
      <c r="J147" t="str">
        <v>BANCO</v>
      </c>
    </row>
    <row r="148">
      <c r="B148" t="str">
        <f>IF(A148="","", "C"&amp;TEXT(A148,"yymmdd")&amp;"-"&amp;TEXT(ROW()-1,"0000"))</f>
        <v/>
      </c>
      <c r="E148" t="str">
        <f>IF(D148="","",IFERROR(INDEX(Productos!F:F,MATCH(D148,Productos!A:A,0)),""))</f>
        <v/>
      </c>
      <c r="G148" t="str">
        <f>IF(D148="","",IFERROR(INDEX(Productos!E:E,MATCH(D148,Productos!A:A,0)),""))</f>
        <v/>
      </c>
      <c r="H148" t="str">
        <f>IF(F148="","",F148*G148)</f>
        <v/>
      </c>
      <c r="I148" t="str">
        <v>TRANSFERENCIA</v>
      </c>
      <c r="J148" t="str">
        <v>BANCO</v>
      </c>
    </row>
    <row r="149">
      <c r="B149" t="str">
        <f>IF(A149="","", "C"&amp;TEXT(A149,"yymmdd")&amp;"-"&amp;TEXT(ROW()-1,"0000"))</f>
        <v/>
      </c>
      <c r="E149" t="str">
        <f>IF(D149="","",IFERROR(INDEX(Productos!F:F,MATCH(D149,Productos!A:A,0)),""))</f>
        <v/>
      </c>
      <c r="G149" t="str">
        <f>IF(D149="","",IFERROR(INDEX(Productos!E:E,MATCH(D149,Productos!A:A,0)),""))</f>
        <v/>
      </c>
      <c r="H149" t="str">
        <f>IF(F149="","",F149*G149)</f>
        <v/>
      </c>
      <c r="I149" t="str">
        <v>TRANSFERENCIA</v>
      </c>
      <c r="J149" t="str">
        <v>BANCO</v>
      </c>
    </row>
    <row r="150">
      <c r="B150" t="str">
        <f>IF(A150="","", "C"&amp;TEXT(A150,"yymmdd")&amp;"-"&amp;TEXT(ROW()-1,"0000"))</f>
        <v/>
      </c>
      <c r="E150" t="str">
        <f>IF(D150="","",IFERROR(INDEX(Productos!F:F,MATCH(D150,Productos!A:A,0)),""))</f>
        <v/>
      </c>
      <c r="G150" t="str">
        <f>IF(D150="","",IFERROR(INDEX(Productos!E:E,MATCH(D150,Productos!A:A,0)),""))</f>
        <v/>
      </c>
      <c r="H150" t="str">
        <f>IF(F150="","",F150*G150)</f>
        <v/>
      </c>
      <c r="I150" t="str">
        <v>TRANSFERENCIA</v>
      </c>
      <c r="J150" t="str">
        <v>BANCO</v>
      </c>
    </row>
    <row r="151">
      <c r="B151" t="str">
        <f>IF(A151="","", "C"&amp;TEXT(A151,"yymmdd")&amp;"-"&amp;TEXT(ROW()-1,"0000"))</f>
        <v/>
      </c>
      <c r="E151" t="str">
        <f>IF(D151="","",IFERROR(INDEX(Productos!F:F,MATCH(D151,Productos!A:A,0)),""))</f>
        <v/>
      </c>
      <c r="G151" t="str">
        <f>IF(D151="","",IFERROR(INDEX(Productos!E:E,MATCH(D151,Productos!A:A,0)),""))</f>
        <v/>
      </c>
      <c r="H151" t="str">
        <f>IF(F151="","",F151*G151)</f>
        <v/>
      </c>
      <c r="I151" t="str">
        <v>TRANSFERENCIA</v>
      </c>
      <c r="J151" t="str">
        <v>BANCO</v>
      </c>
    </row>
    <row r="152">
      <c r="B152" t="str">
        <f>IF(A152="","", "C"&amp;TEXT(A152,"yymmdd")&amp;"-"&amp;TEXT(ROW()-1,"0000"))</f>
        <v/>
      </c>
      <c r="E152" t="str">
        <f>IF(D152="","",IFERROR(INDEX(Productos!F:F,MATCH(D152,Productos!A:A,0)),""))</f>
        <v/>
      </c>
      <c r="G152" t="str">
        <f>IF(D152="","",IFERROR(INDEX(Productos!E:E,MATCH(D152,Productos!A:A,0)),""))</f>
        <v/>
      </c>
      <c r="H152" t="str">
        <f>IF(F152="","",F152*G152)</f>
        <v/>
      </c>
      <c r="I152" t="str">
        <v>TRANSFERENCIA</v>
      </c>
      <c r="J152" t="str">
        <v>BANCO</v>
      </c>
    </row>
    <row r="153">
      <c r="B153" t="str">
        <f>IF(A153="","", "C"&amp;TEXT(A153,"yymmdd")&amp;"-"&amp;TEXT(ROW()-1,"0000"))</f>
        <v/>
      </c>
      <c r="E153" t="str">
        <f>IF(D153="","",IFERROR(INDEX(Productos!F:F,MATCH(D153,Productos!A:A,0)),""))</f>
        <v/>
      </c>
      <c r="G153" t="str">
        <f>IF(D153="","",IFERROR(INDEX(Productos!E:E,MATCH(D153,Productos!A:A,0)),""))</f>
        <v/>
      </c>
      <c r="H153" t="str">
        <f>IF(F153="","",F153*G153)</f>
        <v/>
      </c>
      <c r="I153" t="str">
        <v>TRANSFERENCIA</v>
      </c>
      <c r="J153" t="str">
        <v>BANCO</v>
      </c>
    </row>
    <row r="154">
      <c r="B154" t="str">
        <f>IF(A154="","", "C"&amp;TEXT(A154,"yymmdd")&amp;"-"&amp;TEXT(ROW()-1,"0000"))</f>
        <v/>
      </c>
      <c r="E154" t="str">
        <f>IF(D154="","",IFERROR(INDEX(Productos!F:F,MATCH(D154,Productos!A:A,0)),""))</f>
        <v/>
      </c>
      <c r="G154" t="str">
        <f>IF(D154="","",IFERROR(INDEX(Productos!E:E,MATCH(D154,Productos!A:A,0)),""))</f>
        <v/>
      </c>
      <c r="H154" t="str">
        <f>IF(F154="","",F154*G154)</f>
        <v/>
      </c>
      <c r="I154" t="str">
        <v>TRANSFERENCIA</v>
      </c>
      <c r="J154" t="str">
        <v>BANCO</v>
      </c>
    </row>
    <row r="155">
      <c r="B155" t="str">
        <f>IF(A155="","", "C"&amp;TEXT(A155,"yymmdd")&amp;"-"&amp;TEXT(ROW()-1,"0000"))</f>
        <v/>
      </c>
      <c r="E155" t="str">
        <f>IF(D155="","",IFERROR(INDEX(Productos!F:F,MATCH(D155,Productos!A:A,0)),""))</f>
        <v/>
      </c>
      <c r="G155" t="str">
        <f>IF(D155="","",IFERROR(INDEX(Productos!E:E,MATCH(D155,Productos!A:A,0)),""))</f>
        <v/>
      </c>
      <c r="H155" t="str">
        <f>IF(F155="","",F155*G155)</f>
        <v/>
      </c>
      <c r="I155" t="str">
        <v>TRANSFERENCIA</v>
      </c>
      <c r="J155" t="str">
        <v>BANCO</v>
      </c>
    </row>
    <row r="156">
      <c r="B156" t="str">
        <f>IF(A156="","", "C"&amp;TEXT(A156,"yymmdd")&amp;"-"&amp;TEXT(ROW()-1,"0000"))</f>
        <v/>
      </c>
      <c r="E156" t="str">
        <f>IF(D156="","",IFERROR(INDEX(Productos!F:F,MATCH(D156,Productos!A:A,0)),""))</f>
        <v/>
      </c>
      <c r="G156" t="str">
        <f>IF(D156="","",IFERROR(INDEX(Productos!E:E,MATCH(D156,Productos!A:A,0)),""))</f>
        <v/>
      </c>
      <c r="H156" t="str">
        <f>IF(F156="","",F156*G156)</f>
        <v/>
      </c>
      <c r="I156" t="str">
        <v>TRANSFERENCIA</v>
      </c>
      <c r="J156" t="str">
        <v>BANCO</v>
      </c>
    </row>
    <row r="157">
      <c r="B157" t="str">
        <f>IF(A157="","", "C"&amp;TEXT(A157,"yymmdd")&amp;"-"&amp;TEXT(ROW()-1,"0000"))</f>
        <v/>
      </c>
      <c r="E157" t="str">
        <f>IF(D157="","",IFERROR(INDEX(Productos!F:F,MATCH(D157,Productos!A:A,0)),""))</f>
        <v/>
      </c>
      <c r="G157" t="str">
        <f>IF(D157="","",IFERROR(INDEX(Productos!E:E,MATCH(D157,Productos!A:A,0)),""))</f>
        <v/>
      </c>
      <c r="H157" t="str">
        <f>IF(F157="","",F157*G157)</f>
        <v/>
      </c>
      <c r="I157" t="str">
        <v>TRANSFERENCIA</v>
      </c>
      <c r="J157" t="str">
        <v>BANCO</v>
      </c>
    </row>
    <row r="158">
      <c r="B158" t="str">
        <f>IF(A158="","", "C"&amp;TEXT(A158,"yymmdd")&amp;"-"&amp;TEXT(ROW()-1,"0000"))</f>
        <v/>
      </c>
      <c r="E158" t="str">
        <f>IF(D158="","",IFERROR(INDEX(Productos!F:F,MATCH(D158,Productos!A:A,0)),""))</f>
        <v/>
      </c>
      <c r="G158" t="str">
        <f>IF(D158="","",IFERROR(INDEX(Productos!E:E,MATCH(D158,Productos!A:A,0)),""))</f>
        <v/>
      </c>
      <c r="H158" t="str">
        <f>IF(F158="","",F158*G158)</f>
        <v/>
      </c>
      <c r="I158" t="str">
        <v>TRANSFERENCIA</v>
      </c>
      <c r="J158" t="str">
        <v>BANCO</v>
      </c>
    </row>
    <row r="159">
      <c r="B159" t="str">
        <f>IF(A159="","", "C"&amp;TEXT(A159,"yymmdd")&amp;"-"&amp;TEXT(ROW()-1,"0000"))</f>
        <v/>
      </c>
      <c r="E159" t="str">
        <f>IF(D159="","",IFERROR(INDEX(Productos!F:F,MATCH(D159,Productos!A:A,0)),""))</f>
        <v/>
      </c>
      <c r="G159" t="str">
        <f>IF(D159="","",IFERROR(INDEX(Productos!E:E,MATCH(D159,Productos!A:A,0)),""))</f>
        <v/>
      </c>
      <c r="H159" t="str">
        <f>IF(F159="","",F159*G159)</f>
        <v/>
      </c>
      <c r="I159" t="str">
        <v>TRANSFERENCIA</v>
      </c>
      <c r="J159" t="str">
        <v>BANCO</v>
      </c>
    </row>
    <row r="160">
      <c r="B160" t="str">
        <f>IF(A160="","", "C"&amp;TEXT(A160,"yymmdd")&amp;"-"&amp;TEXT(ROW()-1,"0000"))</f>
        <v/>
      </c>
      <c r="E160" t="str">
        <f>IF(D160="","",IFERROR(INDEX(Productos!F:F,MATCH(D160,Productos!A:A,0)),""))</f>
        <v/>
      </c>
      <c r="G160" t="str">
        <f>IF(D160="","",IFERROR(INDEX(Productos!E:E,MATCH(D160,Productos!A:A,0)),""))</f>
        <v/>
      </c>
      <c r="H160" t="str">
        <f>IF(F160="","",F160*G160)</f>
        <v/>
      </c>
      <c r="I160" t="str">
        <v>TRANSFERENCIA</v>
      </c>
      <c r="J160" t="str">
        <v>BANCO</v>
      </c>
    </row>
    <row r="161">
      <c r="B161" t="str">
        <f>IF(A161="","", "C"&amp;TEXT(A161,"yymmdd")&amp;"-"&amp;TEXT(ROW()-1,"0000"))</f>
        <v/>
      </c>
      <c r="E161" t="str">
        <f>IF(D161="","",IFERROR(INDEX(Productos!F:F,MATCH(D161,Productos!A:A,0)),""))</f>
        <v/>
      </c>
      <c r="G161" t="str">
        <f>IF(D161="","",IFERROR(INDEX(Productos!E:E,MATCH(D161,Productos!A:A,0)),""))</f>
        <v/>
      </c>
      <c r="H161" t="str">
        <f>IF(F161="","",F161*G161)</f>
        <v/>
      </c>
      <c r="I161" t="str">
        <v>TRANSFERENCIA</v>
      </c>
      <c r="J161" t="str">
        <v>BANCO</v>
      </c>
    </row>
    <row r="162">
      <c r="B162" t="str">
        <f>IF(A162="","", "C"&amp;TEXT(A162,"yymmdd")&amp;"-"&amp;TEXT(ROW()-1,"0000"))</f>
        <v/>
      </c>
      <c r="E162" t="str">
        <f>IF(D162="","",IFERROR(INDEX(Productos!F:F,MATCH(D162,Productos!A:A,0)),""))</f>
        <v/>
      </c>
      <c r="G162" t="str">
        <f>IF(D162="","",IFERROR(INDEX(Productos!E:E,MATCH(D162,Productos!A:A,0)),""))</f>
        <v/>
      </c>
      <c r="H162" t="str">
        <f>IF(F162="","",F162*G162)</f>
        <v/>
      </c>
      <c r="I162" t="str">
        <v>TRANSFERENCIA</v>
      </c>
      <c r="J162" t="str">
        <v>BANCO</v>
      </c>
    </row>
    <row r="163">
      <c r="B163" t="str">
        <f>IF(A163="","", "C"&amp;TEXT(A163,"yymmdd")&amp;"-"&amp;TEXT(ROW()-1,"0000"))</f>
        <v/>
      </c>
      <c r="E163" t="str">
        <f>IF(D163="","",IFERROR(INDEX(Productos!F:F,MATCH(D163,Productos!A:A,0)),""))</f>
        <v/>
      </c>
      <c r="G163" t="str">
        <f>IF(D163="","",IFERROR(INDEX(Productos!E:E,MATCH(D163,Productos!A:A,0)),""))</f>
        <v/>
      </c>
      <c r="H163" t="str">
        <f>IF(F163="","",F163*G163)</f>
        <v/>
      </c>
      <c r="I163" t="str">
        <v>TRANSFERENCIA</v>
      </c>
      <c r="J163" t="str">
        <v>BANCO</v>
      </c>
    </row>
    <row r="164">
      <c r="B164" t="str">
        <f>IF(A164="","", "C"&amp;TEXT(A164,"yymmdd")&amp;"-"&amp;TEXT(ROW()-1,"0000"))</f>
        <v/>
      </c>
      <c r="E164" t="str">
        <f>IF(D164="","",IFERROR(INDEX(Productos!F:F,MATCH(D164,Productos!A:A,0)),""))</f>
        <v/>
      </c>
      <c r="G164" t="str">
        <f>IF(D164="","",IFERROR(INDEX(Productos!E:E,MATCH(D164,Productos!A:A,0)),""))</f>
        <v/>
      </c>
      <c r="H164" t="str">
        <f>IF(F164="","",F164*G164)</f>
        <v/>
      </c>
      <c r="I164" t="str">
        <v>TRANSFERENCIA</v>
      </c>
      <c r="J164" t="str">
        <v>BANCO</v>
      </c>
    </row>
    <row r="165">
      <c r="B165" t="str">
        <f>IF(A165="","", "C"&amp;TEXT(A165,"yymmdd")&amp;"-"&amp;TEXT(ROW()-1,"0000"))</f>
        <v/>
      </c>
      <c r="E165" t="str">
        <f>IF(D165="","",IFERROR(INDEX(Productos!F:F,MATCH(D165,Productos!A:A,0)),""))</f>
        <v/>
      </c>
      <c r="G165" t="str">
        <f>IF(D165="","",IFERROR(INDEX(Productos!E:E,MATCH(D165,Productos!A:A,0)),""))</f>
        <v/>
      </c>
      <c r="H165" t="str">
        <f>IF(F165="","",F165*G165)</f>
        <v/>
      </c>
      <c r="I165" t="str">
        <v>TRANSFERENCIA</v>
      </c>
      <c r="J165" t="str">
        <v>BANCO</v>
      </c>
    </row>
    <row r="166">
      <c r="B166" t="str">
        <f>IF(A166="","", "C"&amp;TEXT(A166,"yymmdd")&amp;"-"&amp;TEXT(ROW()-1,"0000"))</f>
        <v/>
      </c>
      <c r="E166" t="str">
        <f>IF(D166="","",IFERROR(INDEX(Productos!F:F,MATCH(D166,Productos!A:A,0)),""))</f>
        <v/>
      </c>
      <c r="G166" t="str">
        <f>IF(D166="","",IFERROR(INDEX(Productos!E:E,MATCH(D166,Productos!A:A,0)),""))</f>
        <v/>
      </c>
      <c r="H166" t="str">
        <f>IF(F166="","",F166*G166)</f>
        <v/>
      </c>
      <c r="I166" t="str">
        <v>TRANSFERENCIA</v>
      </c>
      <c r="J166" t="str">
        <v>BANCO</v>
      </c>
    </row>
    <row r="167">
      <c r="B167" t="str">
        <f>IF(A167="","", "C"&amp;TEXT(A167,"yymmdd")&amp;"-"&amp;TEXT(ROW()-1,"0000"))</f>
        <v/>
      </c>
      <c r="E167" t="str">
        <f>IF(D167="","",IFERROR(INDEX(Productos!F:F,MATCH(D167,Productos!A:A,0)),""))</f>
        <v/>
      </c>
      <c r="G167" t="str">
        <f>IF(D167="","",IFERROR(INDEX(Productos!E:E,MATCH(D167,Productos!A:A,0)),""))</f>
        <v/>
      </c>
      <c r="H167" t="str">
        <f>IF(F167="","",F167*G167)</f>
        <v/>
      </c>
      <c r="I167" t="str">
        <v>TRANSFERENCIA</v>
      </c>
      <c r="J167" t="str">
        <v>BANCO</v>
      </c>
    </row>
    <row r="168">
      <c r="B168" t="str">
        <f>IF(A168="","", "C"&amp;TEXT(A168,"yymmdd")&amp;"-"&amp;TEXT(ROW()-1,"0000"))</f>
        <v/>
      </c>
      <c r="E168" t="str">
        <f>IF(D168="","",IFERROR(INDEX(Productos!F:F,MATCH(D168,Productos!A:A,0)),""))</f>
        <v/>
      </c>
      <c r="G168" t="str">
        <f>IF(D168="","",IFERROR(INDEX(Productos!E:E,MATCH(D168,Productos!A:A,0)),""))</f>
        <v/>
      </c>
      <c r="H168" t="str">
        <f>IF(F168="","",F168*G168)</f>
        <v/>
      </c>
      <c r="I168" t="str">
        <v>TRANSFERENCIA</v>
      </c>
      <c r="J168" t="str">
        <v>BANCO</v>
      </c>
    </row>
    <row r="169">
      <c r="B169" t="str">
        <f>IF(A169="","", "C"&amp;TEXT(A169,"yymmdd")&amp;"-"&amp;TEXT(ROW()-1,"0000"))</f>
        <v/>
      </c>
      <c r="E169" t="str">
        <f>IF(D169="","",IFERROR(INDEX(Productos!F:F,MATCH(D169,Productos!A:A,0)),""))</f>
        <v/>
      </c>
      <c r="G169" t="str">
        <f>IF(D169="","",IFERROR(INDEX(Productos!E:E,MATCH(D169,Productos!A:A,0)),""))</f>
        <v/>
      </c>
      <c r="H169" t="str">
        <f>IF(F169="","",F169*G169)</f>
        <v/>
      </c>
      <c r="I169" t="str">
        <v>TRANSFERENCIA</v>
      </c>
      <c r="J169" t="str">
        <v>BANCO</v>
      </c>
    </row>
    <row r="170">
      <c r="B170" t="str">
        <f>IF(A170="","", "C"&amp;TEXT(A170,"yymmdd")&amp;"-"&amp;TEXT(ROW()-1,"0000"))</f>
        <v/>
      </c>
      <c r="E170" t="str">
        <f>IF(D170="","",IFERROR(INDEX(Productos!F:F,MATCH(D170,Productos!A:A,0)),""))</f>
        <v/>
      </c>
      <c r="G170" t="str">
        <f>IF(D170="","",IFERROR(INDEX(Productos!E:E,MATCH(D170,Productos!A:A,0)),""))</f>
        <v/>
      </c>
      <c r="H170" t="str">
        <f>IF(F170="","",F170*G170)</f>
        <v/>
      </c>
      <c r="I170" t="str">
        <v>TRANSFERENCIA</v>
      </c>
      <c r="J170" t="str">
        <v>BANCO</v>
      </c>
    </row>
    <row r="171">
      <c r="B171" t="str">
        <f>IF(A171="","", "C"&amp;TEXT(A171,"yymmdd")&amp;"-"&amp;TEXT(ROW()-1,"0000"))</f>
        <v/>
      </c>
      <c r="E171" t="str">
        <f>IF(D171="","",IFERROR(INDEX(Productos!F:F,MATCH(D171,Productos!A:A,0)),""))</f>
        <v/>
      </c>
      <c r="G171" t="str">
        <f>IF(D171="","",IFERROR(INDEX(Productos!E:E,MATCH(D171,Productos!A:A,0)),""))</f>
        <v/>
      </c>
      <c r="H171" t="str">
        <f>IF(F171="","",F171*G171)</f>
        <v/>
      </c>
      <c r="I171" t="str">
        <v>TRANSFERENCIA</v>
      </c>
      <c r="J171" t="str">
        <v>BANCO</v>
      </c>
    </row>
    <row r="172">
      <c r="B172" t="str">
        <f>IF(A172="","", "C"&amp;TEXT(A172,"yymmdd")&amp;"-"&amp;TEXT(ROW()-1,"0000"))</f>
        <v/>
      </c>
      <c r="E172" t="str">
        <f>IF(D172="","",IFERROR(INDEX(Productos!F:F,MATCH(D172,Productos!A:A,0)),""))</f>
        <v/>
      </c>
      <c r="G172" t="str">
        <f>IF(D172="","",IFERROR(INDEX(Productos!E:E,MATCH(D172,Productos!A:A,0)),""))</f>
        <v/>
      </c>
      <c r="H172" t="str">
        <f>IF(F172="","",F172*G172)</f>
        <v/>
      </c>
      <c r="I172" t="str">
        <v>TRANSFERENCIA</v>
      </c>
      <c r="J172" t="str">
        <v>BANCO</v>
      </c>
    </row>
    <row r="173">
      <c r="B173" t="str">
        <f>IF(A173="","", "C"&amp;TEXT(A173,"yymmdd")&amp;"-"&amp;TEXT(ROW()-1,"0000"))</f>
        <v/>
      </c>
      <c r="E173" t="str">
        <f>IF(D173="","",IFERROR(INDEX(Productos!F:F,MATCH(D173,Productos!A:A,0)),""))</f>
        <v/>
      </c>
      <c r="G173" t="str">
        <f>IF(D173="","",IFERROR(INDEX(Productos!E:E,MATCH(D173,Productos!A:A,0)),""))</f>
        <v/>
      </c>
      <c r="H173" t="str">
        <f>IF(F173="","",F173*G173)</f>
        <v/>
      </c>
      <c r="I173" t="str">
        <v>TRANSFERENCIA</v>
      </c>
      <c r="J173" t="str">
        <v>BANCO</v>
      </c>
    </row>
    <row r="174">
      <c r="B174" t="str">
        <f>IF(A174="","", "C"&amp;TEXT(A174,"yymmdd")&amp;"-"&amp;TEXT(ROW()-1,"0000"))</f>
        <v/>
      </c>
      <c r="E174" t="str">
        <f>IF(D174="","",IFERROR(INDEX(Productos!F:F,MATCH(D174,Productos!A:A,0)),""))</f>
        <v/>
      </c>
      <c r="G174" t="str">
        <f>IF(D174="","",IFERROR(INDEX(Productos!E:E,MATCH(D174,Productos!A:A,0)),""))</f>
        <v/>
      </c>
      <c r="H174" t="str">
        <f>IF(F174="","",F174*G174)</f>
        <v/>
      </c>
      <c r="I174" t="str">
        <v>TRANSFERENCIA</v>
      </c>
      <c r="J174" t="str">
        <v>BANCO</v>
      </c>
    </row>
    <row r="175">
      <c r="B175" t="str">
        <f>IF(A175="","", "C"&amp;TEXT(A175,"yymmdd")&amp;"-"&amp;TEXT(ROW()-1,"0000"))</f>
        <v/>
      </c>
      <c r="E175" t="str">
        <f>IF(D175="","",IFERROR(INDEX(Productos!F:F,MATCH(D175,Productos!A:A,0)),""))</f>
        <v/>
      </c>
      <c r="G175" t="str">
        <f>IF(D175="","",IFERROR(INDEX(Productos!E:E,MATCH(D175,Productos!A:A,0)),""))</f>
        <v/>
      </c>
      <c r="H175" t="str">
        <f>IF(F175="","",F175*G175)</f>
        <v/>
      </c>
      <c r="I175" t="str">
        <v>TRANSFERENCIA</v>
      </c>
      <c r="J175" t="str">
        <v>BANCO</v>
      </c>
    </row>
    <row r="176">
      <c r="B176" t="str">
        <f>IF(A176="","", "C"&amp;TEXT(A176,"yymmdd")&amp;"-"&amp;TEXT(ROW()-1,"0000"))</f>
        <v/>
      </c>
      <c r="E176" t="str">
        <f>IF(D176="","",IFERROR(INDEX(Productos!F:F,MATCH(D176,Productos!A:A,0)),""))</f>
        <v/>
      </c>
      <c r="G176" t="str">
        <f>IF(D176="","",IFERROR(INDEX(Productos!E:E,MATCH(D176,Productos!A:A,0)),""))</f>
        <v/>
      </c>
      <c r="H176" t="str">
        <f>IF(F176="","",F176*G176)</f>
        <v/>
      </c>
      <c r="I176" t="str">
        <v>TRANSFERENCIA</v>
      </c>
      <c r="J176" t="str">
        <v>BANCO</v>
      </c>
    </row>
    <row r="177">
      <c r="B177" t="str">
        <f>IF(A177="","", "C"&amp;TEXT(A177,"yymmdd")&amp;"-"&amp;TEXT(ROW()-1,"0000"))</f>
        <v/>
      </c>
      <c r="E177" t="str">
        <f>IF(D177="","",IFERROR(INDEX(Productos!F:F,MATCH(D177,Productos!A:A,0)),""))</f>
        <v/>
      </c>
      <c r="G177" t="str">
        <f>IF(D177="","",IFERROR(INDEX(Productos!E:E,MATCH(D177,Productos!A:A,0)),""))</f>
        <v/>
      </c>
      <c r="H177" t="str">
        <f>IF(F177="","",F177*G177)</f>
        <v/>
      </c>
      <c r="I177" t="str">
        <v>TRANSFERENCIA</v>
      </c>
      <c r="J177" t="str">
        <v>BANCO</v>
      </c>
    </row>
    <row r="178">
      <c r="B178" t="str">
        <f>IF(A178="","", "C"&amp;TEXT(A178,"yymmdd")&amp;"-"&amp;TEXT(ROW()-1,"0000"))</f>
        <v/>
      </c>
      <c r="E178" t="str">
        <f>IF(D178="","",IFERROR(INDEX(Productos!F:F,MATCH(D178,Productos!A:A,0)),""))</f>
        <v/>
      </c>
      <c r="G178" t="str">
        <f>IF(D178="","",IFERROR(INDEX(Productos!E:E,MATCH(D178,Productos!A:A,0)),""))</f>
        <v/>
      </c>
      <c r="H178" t="str">
        <f>IF(F178="","",F178*G178)</f>
        <v/>
      </c>
      <c r="I178" t="str">
        <v>TRANSFERENCIA</v>
      </c>
      <c r="J178" t="str">
        <v>BANCO</v>
      </c>
    </row>
    <row r="179">
      <c r="B179" t="str">
        <f>IF(A179="","", "C"&amp;TEXT(A179,"yymmdd")&amp;"-"&amp;TEXT(ROW()-1,"0000"))</f>
        <v/>
      </c>
      <c r="E179" t="str">
        <f>IF(D179="","",IFERROR(INDEX(Productos!F:F,MATCH(D179,Productos!A:A,0)),""))</f>
        <v/>
      </c>
      <c r="G179" t="str">
        <f>IF(D179="","",IFERROR(INDEX(Productos!E:E,MATCH(D179,Productos!A:A,0)),""))</f>
        <v/>
      </c>
      <c r="H179" t="str">
        <f>IF(F179="","",F179*G179)</f>
        <v/>
      </c>
      <c r="I179" t="str">
        <v>TRANSFERENCIA</v>
      </c>
      <c r="J179" t="str">
        <v>BANCO</v>
      </c>
    </row>
    <row r="180">
      <c r="B180" t="str">
        <f>IF(A180="","", "C"&amp;TEXT(A180,"yymmdd")&amp;"-"&amp;TEXT(ROW()-1,"0000"))</f>
        <v/>
      </c>
      <c r="E180" t="str">
        <f>IF(D180="","",IFERROR(INDEX(Productos!F:F,MATCH(D180,Productos!A:A,0)),""))</f>
        <v/>
      </c>
      <c r="G180" t="str">
        <f>IF(D180="","",IFERROR(INDEX(Productos!E:E,MATCH(D180,Productos!A:A,0)),""))</f>
        <v/>
      </c>
      <c r="H180" t="str">
        <f>IF(F180="","",F180*G180)</f>
        <v/>
      </c>
      <c r="I180" t="str">
        <v>TRANSFERENCIA</v>
      </c>
      <c r="J180" t="str">
        <v>BANCO</v>
      </c>
    </row>
    <row r="181">
      <c r="B181" t="str">
        <f>IF(A181="","", "C"&amp;TEXT(A181,"yymmdd")&amp;"-"&amp;TEXT(ROW()-1,"0000"))</f>
        <v/>
      </c>
      <c r="E181" t="str">
        <f>IF(D181="","",IFERROR(INDEX(Productos!F:F,MATCH(D181,Productos!A:A,0)),""))</f>
        <v/>
      </c>
      <c r="G181" t="str">
        <f>IF(D181="","",IFERROR(INDEX(Productos!E:E,MATCH(D181,Productos!A:A,0)),""))</f>
        <v/>
      </c>
      <c r="H181" t="str">
        <f>IF(F181="","",F181*G181)</f>
        <v/>
      </c>
      <c r="I181" t="str">
        <v>TRANSFERENCIA</v>
      </c>
      <c r="J181" t="str">
        <v>BANCO</v>
      </c>
    </row>
    <row r="182">
      <c r="B182" t="str">
        <f>IF(A182="","", "C"&amp;TEXT(A182,"yymmdd")&amp;"-"&amp;TEXT(ROW()-1,"0000"))</f>
        <v/>
      </c>
      <c r="E182" t="str">
        <f>IF(D182="","",IFERROR(INDEX(Productos!F:F,MATCH(D182,Productos!A:A,0)),""))</f>
        <v/>
      </c>
      <c r="G182" t="str">
        <f>IF(D182="","",IFERROR(INDEX(Productos!E:E,MATCH(D182,Productos!A:A,0)),""))</f>
        <v/>
      </c>
      <c r="H182" t="str">
        <f>IF(F182="","",F182*G182)</f>
        <v/>
      </c>
      <c r="I182" t="str">
        <v>TRANSFERENCIA</v>
      </c>
      <c r="J182" t="str">
        <v>BANCO</v>
      </c>
    </row>
    <row r="183">
      <c r="B183" t="str">
        <f>IF(A183="","", "C"&amp;TEXT(A183,"yymmdd")&amp;"-"&amp;TEXT(ROW()-1,"0000"))</f>
        <v/>
      </c>
      <c r="E183" t="str">
        <f>IF(D183="","",IFERROR(INDEX(Productos!F:F,MATCH(D183,Productos!A:A,0)),""))</f>
        <v/>
      </c>
      <c r="G183" t="str">
        <f>IF(D183="","",IFERROR(INDEX(Productos!E:E,MATCH(D183,Productos!A:A,0)),""))</f>
        <v/>
      </c>
      <c r="H183" t="str">
        <f>IF(F183="","",F183*G183)</f>
        <v/>
      </c>
      <c r="I183" t="str">
        <v>TRANSFERENCIA</v>
      </c>
      <c r="J183" t="str">
        <v>BANCO</v>
      </c>
    </row>
    <row r="184">
      <c r="B184" t="str">
        <f>IF(A184="","", "C"&amp;TEXT(A184,"yymmdd")&amp;"-"&amp;TEXT(ROW()-1,"0000"))</f>
        <v/>
      </c>
      <c r="E184" t="str">
        <f>IF(D184="","",IFERROR(INDEX(Productos!F:F,MATCH(D184,Productos!A:A,0)),""))</f>
        <v/>
      </c>
      <c r="G184" t="str">
        <f>IF(D184="","",IFERROR(INDEX(Productos!E:E,MATCH(D184,Productos!A:A,0)),""))</f>
        <v/>
      </c>
      <c r="H184" t="str">
        <f>IF(F184="","",F184*G184)</f>
        <v/>
      </c>
      <c r="I184" t="str">
        <v>TRANSFERENCIA</v>
      </c>
      <c r="J184" t="str">
        <v>BANCO</v>
      </c>
    </row>
    <row r="185">
      <c r="B185" t="str">
        <f>IF(A185="","", "C"&amp;TEXT(A185,"yymmdd")&amp;"-"&amp;TEXT(ROW()-1,"0000"))</f>
        <v/>
      </c>
      <c r="E185" t="str">
        <f>IF(D185="","",IFERROR(INDEX(Productos!F:F,MATCH(D185,Productos!A:A,0)),""))</f>
        <v/>
      </c>
      <c r="G185" t="str">
        <f>IF(D185="","",IFERROR(INDEX(Productos!E:E,MATCH(D185,Productos!A:A,0)),""))</f>
        <v/>
      </c>
      <c r="H185" t="str">
        <f>IF(F185="","",F185*G185)</f>
        <v/>
      </c>
      <c r="I185" t="str">
        <v>TRANSFERENCIA</v>
      </c>
      <c r="J185" t="str">
        <v>BANCO</v>
      </c>
    </row>
    <row r="186">
      <c r="B186" t="str">
        <f>IF(A186="","", "C"&amp;TEXT(A186,"yymmdd")&amp;"-"&amp;TEXT(ROW()-1,"0000"))</f>
        <v/>
      </c>
      <c r="E186" t="str">
        <f>IF(D186="","",IFERROR(INDEX(Productos!F:F,MATCH(D186,Productos!A:A,0)),""))</f>
        <v/>
      </c>
      <c r="G186" t="str">
        <f>IF(D186="","",IFERROR(INDEX(Productos!E:E,MATCH(D186,Productos!A:A,0)),""))</f>
        <v/>
      </c>
      <c r="H186" t="str">
        <f>IF(F186="","",F186*G186)</f>
        <v/>
      </c>
      <c r="I186" t="str">
        <v>TRANSFERENCIA</v>
      </c>
      <c r="J186" t="str">
        <v>BANCO</v>
      </c>
    </row>
    <row r="187">
      <c r="B187" t="str">
        <f>IF(A187="","", "C"&amp;TEXT(A187,"yymmdd")&amp;"-"&amp;TEXT(ROW()-1,"0000"))</f>
        <v/>
      </c>
      <c r="E187" t="str">
        <f>IF(D187="","",IFERROR(INDEX(Productos!F:F,MATCH(D187,Productos!A:A,0)),""))</f>
        <v/>
      </c>
      <c r="G187" t="str">
        <f>IF(D187="","",IFERROR(INDEX(Productos!E:E,MATCH(D187,Productos!A:A,0)),""))</f>
        <v/>
      </c>
      <c r="H187" t="str">
        <f>IF(F187="","",F187*G187)</f>
        <v/>
      </c>
      <c r="I187" t="str">
        <v>TRANSFERENCIA</v>
      </c>
      <c r="J187" t="str">
        <v>BANCO</v>
      </c>
    </row>
    <row r="188">
      <c r="B188" t="str">
        <f>IF(A188="","", "C"&amp;TEXT(A188,"yymmdd")&amp;"-"&amp;TEXT(ROW()-1,"0000"))</f>
        <v/>
      </c>
      <c r="E188" t="str">
        <f>IF(D188="","",IFERROR(INDEX(Productos!F:F,MATCH(D188,Productos!A:A,0)),""))</f>
        <v/>
      </c>
      <c r="G188" t="str">
        <f>IF(D188="","",IFERROR(INDEX(Productos!E:E,MATCH(D188,Productos!A:A,0)),""))</f>
        <v/>
      </c>
      <c r="H188" t="str">
        <f>IF(F188="","",F188*G188)</f>
        <v/>
      </c>
      <c r="I188" t="str">
        <v>TRANSFERENCIA</v>
      </c>
      <c r="J188" t="str">
        <v>BANCO</v>
      </c>
    </row>
    <row r="189">
      <c r="B189" t="str">
        <f>IF(A189="","", "C"&amp;TEXT(A189,"yymmdd")&amp;"-"&amp;TEXT(ROW()-1,"0000"))</f>
        <v/>
      </c>
      <c r="E189" t="str">
        <f>IF(D189="","",IFERROR(INDEX(Productos!F:F,MATCH(D189,Productos!A:A,0)),""))</f>
        <v/>
      </c>
      <c r="G189" t="str">
        <f>IF(D189="","",IFERROR(INDEX(Productos!E:E,MATCH(D189,Productos!A:A,0)),""))</f>
        <v/>
      </c>
      <c r="H189" t="str">
        <f>IF(F189="","",F189*G189)</f>
        <v/>
      </c>
      <c r="I189" t="str">
        <v>TRANSFERENCIA</v>
      </c>
      <c r="J189" t="str">
        <v>BANCO</v>
      </c>
    </row>
    <row r="190">
      <c r="B190" t="str">
        <f>IF(A190="","", "C"&amp;TEXT(A190,"yymmdd")&amp;"-"&amp;TEXT(ROW()-1,"0000"))</f>
        <v/>
      </c>
      <c r="E190" t="str">
        <f>IF(D190="","",IFERROR(INDEX(Productos!F:F,MATCH(D190,Productos!A:A,0)),""))</f>
        <v/>
      </c>
      <c r="G190" t="str">
        <f>IF(D190="","",IFERROR(INDEX(Productos!E:E,MATCH(D190,Productos!A:A,0)),""))</f>
        <v/>
      </c>
      <c r="H190" t="str">
        <f>IF(F190="","",F190*G190)</f>
        <v/>
      </c>
      <c r="I190" t="str">
        <v>TRANSFERENCIA</v>
      </c>
      <c r="J190" t="str">
        <v>BANCO</v>
      </c>
    </row>
    <row r="191">
      <c r="B191" t="str">
        <f>IF(A191="","", "C"&amp;TEXT(A191,"yymmdd")&amp;"-"&amp;TEXT(ROW()-1,"0000"))</f>
        <v/>
      </c>
      <c r="E191" t="str">
        <f>IF(D191="","",IFERROR(INDEX(Productos!F:F,MATCH(D191,Productos!A:A,0)),""))</f>
        <v/>
      </c>
      <c r="G191" t="str">
        <f>IF(D191="","",IFERROR(INDEX(Productos!E:E,MATCH(D191,Productos!A:A,0)),""))</f>
        <v/>
      </c>
      <c r="H191" t="str">
        <f>IF(F191="","",F191*G191)</f>
        <v/>
      </c>
      <c r="I191" t="str">
        <v>TRANSFERENCIA</v>
      </c>
      <c r="J191" t="str">
        <v>BANCO</v>
      </c>
    </row>
    <row r="192">
      <c r="B192" t="str">
        <f>IF(A192="","", "C"&amp;TEXT(A192,"yymmdd")&amp;"-"&amp;TEXT(ROW()-1,"0000"))</f>
        <v/>
      </c>
      <c r="E192" t="str">
        <f>IF(D192="","",IFERROR(INDEX(Productos!F:F,MATCH(D192,Productos!A:A,0)),""))</f>
        <v/>
      </c>
      <c r="G192" t="str">
        <f>IF(D192="","",IFERROR(INDEX(Productos!E:E,MATCH(D192,Productos!A:A,0)),""))</f>
        <v/>
      </c>
      <c r="H192" t="str">
        <f>IF(F192="","",F192*G192)</f>
        <v/>
      </c>
      <c r="I192" t="str">
        <v>TRANSFERENCIA</v>
      </c>
      <c r="J192" t="str">
        <v>BANCO</v>
      </c>
    </row>
    <row r="193">
      <c r="B193" t="str">
        <f>IF(A193="","", "C"&amp;TEXT(A193,"yymmdd")&amp;"-"&amp;TEXT(ROW()-1,"0000"))</f>
        <v/>
      </c>
      <c r="E193" t="str">
        <f>IF(D193="","",IFERROR(INDEX(Productos!F:F,MATCH(D193,Productos!A:A,0)),""))</f>
        <v/>
      </c>
      <c r="G193" t="str">
        <f>IF(D193="","",IFERROR(INDEX(Productos!E:E,MATCH(D193,Productos!A:A,0)),""))</f>
        <v/>
      </c>
      <c r="H193" t="str">
        <f>IF(F193="","",F193*G193)</f>
        <v/>
      </c>
      <c r="I193" t="str">
        <v>TRANSFERENCIA</v>
      </c>
      <c r="J193" t="str">
        <v>BANCO</v>
      </c>
    </row>
    <row r="194">
      <c r="B194" t="str">
        <f>IF(A194="","", "C"&amp;TEXT(A194,"yymmdd")&amp;"-"&amp;TEXT(ROW()-1,"0000"))</f>
        <v/>
      </c>
      <c r="E194" t="str">
        <f>IF(D194="","",IFERROR(INDEX(Productos!F:F,MATCH(D194,Productos!A:A,0)),""))</f>
        <v/>
      </c>
      <c r="G194" t="str">
        <f>IF(D194="","",IFERROR(INDEX(Productos!E:E,MATCH(D194,Productos!A:A,0)),""))</f>
        <v/>
      </c>
      <c r="H194" t="str">
        <f>IF(F194="","",F194*G194)</f>
        <v/>
      </c>
      <c r="I194" t="str">
        <v>TRANSFERENCIA</v>
      </c>
      <c r="J194" t="str">
        <v>BANCO</v>
      </c>
    </row>
    <row r="195">
      <c r="B195" t="str">
        <f>IF(A195="","", "C"&amp;TEXT(A195,"yymmdd")&amp;"-"&amp;TEXT(ROW()-1,"0000"))</f>
        <v/>
      </c>
      <c r="E195" t="str">
        <f>IF(D195="","",IFERROR(INDEX(Productos!F:F,MATCH(D195,Productos!A:A,0)),""))</f>
        <v/>
      </c>
      <c r="G195" t="str">
        <f>IF(D195="","",IFERROR(INDEX(Productos!E:E,MATCH(D195,Productos!A:A,0)),""))</f>
        <v/>
      </c>
      <c r="H195" t="str">
        <f>IF(F195="","",F195*G195)</f>
        <v/>
      </c>
      <c r="I195" t="str">
        <v>TRANSFERENCIA</v>
      </c>
      <c r="J195" t="str">
        <v>BANCO</v>
      </c>
    </row>
    <row r="196">
      <c r="B196" t="str">
        <f>IF(A196="","", "C"&amp;TEXT(A196,"yymmdd")&amp;"-"&amp;TEXT(ROW()-1,"0000"))</f>
        <v/>
      </c>
      <c r="E196" t="str">
        <f>IF(D196="","",IFERROR(INDEX(Productos!F:F,MATCH(D196,Productos!A:A,0)),""))</f>
        <v/>
      </c>
      <c r="G196" t="str">
        <f>IF(D196="","",IFERROR(INDEX(Productos!E:E,MATCH(D196,Productos!A:A,0)),""))</f>
        <v/>
      </c>
      <c r="H196" t="str">
        <f>IF(F196="","",F196*G196)</f>
        <v/>
      </c>
      <c r="I196" t="str">
        <v>TRANSFERENCIA</v>
      </c>
      <c r="J196" t="str">
        <v>BANCO</v>
      </c>
    </row>
    <row r="197">
      <c r="B197" t="str">
        <f>IF(A197="","", "C"&amp;TEXT(A197,"yymmdd")&amp;"-"&amp;TEXT(ROW()-1,"0000"))</f>
        <v/>
      </c>
      <c r="E197" t="str">
        <f>IF(D197="","",IFERROR(INDEX(Productos!F:F,MATCH(D197,Productos!A:A,0)),""))</f>
        <v/>
      </c>
      <c r="G197" t="str">
        <f>IF(D197="","",IFERROR(INDEX(Productos!E:E,MATCH(D197,Productos!A:A,0)),""))</f>
        <v/>
      </c>
      <c r="H197" t="str">
        <f>IF(F197="","",F197*G197)</f>
        <v/>
      </c>
      <c r="I197" t="str">
        <v>TRANSFERENCIA</v>
      </c>
      <c r="J197" t="str">
        <v>BANCO</v>
      </c>
    </row>
    <row r="198">
      <c r="B198" t="str">
        <f>IF(A198="","", "C"&amp;TEXT(A198,"yymmdd")&amp;"-"&amp;TEXT(ROW()-1,"0000"))</f>
        <v/>
      </c>
      <c r="E198" t="str">
        <f>IF(D198="","",IFERROR(INDEX(Productos!F:F,MATCH(D198,Productos!A:A,0)),""))</f>
        <v/>
      </c>
      <c r="G198" t="str">
        <f>IF(D198="","",IFERROR(INDEX(Productos!E:E,MATCH(D198,Productos!A:A,0)),""))</f>
        <v/>
      </c>
      <c r="H198" t="str">
        <f>IF(F198="","",F198*G198)</f>
        <v/>
      </c>
      <c r="I198" t="str">
        <v>TRANSFERENCIA</v>
      </c>
      <c r="J198" t="str">
        <v>BANCO</v>
      </c>
    </row>
    <row r="199">
      <c r="B199" t="str">
        <f>IF(A199="","", "C"&amp;TEXT(A199,"yymmdd")&amp;"-"&amp;TEXT(ROW()-1,"0000"))</f>
        <v/>
      </c>
      <c r="E199" t="str">
        <f>IF(D199="","",IFERROR(INDEX(Productos!F:F,MATCH(D199,Productos!A:A,0)),""))</f>
        <v/>
      </c>
      <c r="G199" t="str">
        <f>IF(D199="","",IFERROR(INDEX(Productos!E:E,MATCH(D199,Productos!A:A,0)),""))</f>
        <v/>
      </c>
      <c r="H199" t="str">
        <f>IF(F199="","",F199*G199)</f>
        <v/>
      </c>
      <c r="I199" t="str">
        <v>TRANSFERENCIA</v>
      </c>
      <c r="J199" t="str">
        <v>BANCO</v>
      </c>
    </row>
    <row r="200">
      <c r="B200" t="str">
        <f>IF(A200="","", "C"&amp;TEXT(A200,"yymmdd")&amp;"-"&amp;TEXT(ROW()-1,"0000"))</f>
        <v/>
      </c>
      <c r="E200" t="str">
        <f>IF(D200="","",IFERROR(INDEX(Productos!F:F,MATCH(D200,Productos!A:A,0)),""))</f>
        <v/>
      </c>
      <c r="G200" t="str">
        <f>IF(D200="","",IFERROR(INDEX(Productos!E:E,MATCH(D200,Productos!A:A,0)),""))</f>
        <v/>
      </c>
      <c r="H200" t="str">
        <f>IF(F200="","",F200*G200)</f>
        <v/>
      </c>
      <c r="I200" t="str">
        <v>TRANSFERENCIA</v>
      </c>
      <c r="J200" t="str">
        <v>BANCO</v>
      </c>
    </row>
    <row r="201">
      <c r="B201" t="str">
        <f>IF(A201="","", "C"&amp;TEXT(A201,"yymmdd")&amp;"-"&amp;TEXT(ROW()-1,"0000"))</f>
        <v/>
      </c>
      <c r="E201" t="str">
        <f>IF(D201="","",IFERROR(INDEX(Productos!F:F,MATCH(D201,Productos!A:A,0)),""))</f>
        <v/>
      </c>
      <c r="G201" t="str">
        <f>IF(D201="","",IFERROR(INDEX(Productos!E:E,MATCH(D201,Productos!A:A,0)),""))</f>
        <v/>
      </c>
      <c r="H201" t="str">
        <f>IF(F201="","",F201*G201)</f>
        <v/>
      </c>
      <c r="I201" t="str">
        <v>TRANSFERENCIA</v>
      </c>
      <c r="J201" t="str">
        <v>BANCO</v>
      </c>
    </row>
    <row r="202">
      <c r="B202" t="str">
        <f>IF(A202="","", "C"&amp;TEXT(A202,"yymmdd")&amp;"-"&amp;TEXT(ROW()-1,"0000"))</f>
        <v/>
      </c>
      <c r="E202" t="str">
        <f>IF(D202="","",IFERROR(INDEX(Productos!F:F,MATCH(D202,Productos!A:A,0)),""))</f>
        <v/>
      </c>
      <c r="G202" t="str">
        <f>IF(D202="","",IFERROR(INDEX(Productos!E:E,MATCH(D202,Productos!A:A,0)),""))</f>
        <v/>
      </c>
      <c r="H202" t="str">
        <f>IF(F202="","",F202*G202)</f>
        <v/>
      </c>
      <c r="I202" t="str">
        <v>TRANSFERENCIA</v>
      </c>
      <c r="J202" t="str">
        <v>BANCO</v>
      </c>
    </row>
    <row r="203">
      <c r="B203" t="str">
        <f>IF(A203="","", "C"&amp;TEXT(A203,"yymmdd")&amp;"-"&amp;TEXT(ROW()-1,"0000"))</f>
        <v/>
      </c>
      <c r="E203" t="str">
        <f>IF(D203="","",IFERROR(INDEX(Productos!F:F,MATCH(D203,Productos!A:A,0)),""))</f>
        <v/>
      </c>
      <c r="G203" t="str">
        <f>IF(D203="","",IFERROR(INDEX(Productos!E:E,MATCH(D203,Productos!A:A,0)),""))</f>
        <v/>
      </c>
      <c r="H203" t="str">
        <f>IF(F203="","",F203*G203)</f>
        <v/>
      </c>
      <c r="I203" t="str">
        <v>TRANSFERENCIA</v>
      </c>
      <c r="J203" t="str">
        <v>BANCO</v>
      </c>
    </row>
    <row r="204">
      <c r="B204" t="str">
        <f>IF(A204="","", "C"&amp;TEXT(A204,"yymmdd")&amp;"-"&amp;TEXT(ROW()-1,"0000"))</f>
        <v/>
      </c>
      <c r="E204" t="str">
        <f>IF(D204="","",IFERROR(INDEX(Productos!F:F,MATCH(D204,Productos!A:A,0)),""))</f>
        <v/>
      </c>
      <c r="G204" t="str">
        <f>IF(D204="","",IFERROR(INDEX(Productos!E:E,MATCH(D204,Productos!A:A,0)),""))</f>
        <v/>
      </c>
      <c r="H204" t="str">
        <f>IF(F204="","",F204*G204)</f>
        <v/>
      </c>
      <c r="I204" t="str">
        <v>TRANSFERENCIA</v>
      </c>
      <c r="J204" t="str">
        <v>BANCO</v>
      </c>
    </row>
    <row r="205">
      <c r="B205" t="str">
        <f>IF(A205="","", "C"&amp;TEXT(A205,"yymmdd")&amp;"-"&amp;TEXT(ROW()-1,"0000"))</f>
        <v/>
      </c>
      <c r="E205" t="str">
        <f>IF(D205="","",IFERROR(INDEX(Productos!F:F,MATCH(D205,Productos!A:A,0)),""))</f>
        <v/>
      </c>
      <c r="G205" t="str">
        <f>IF(D205="","",IFERROR(INDEX(Productos!E:E,MATCH(D205,Productos!A:A,0)),""))</f>
        <v/>
      </c>
      <c r="H205" t="str">
        <f>IF(F205="","",F205*G205)</f>
        <v/>
      </c>
      <c r="I205" t="str">
        <v>TRANSFERENCIA</v>
      </c>
      <c r="J205" t="str">
        <v>BANCO</v>
      </c>
    </row>
    <row r="206">
      <c r="B206" t="str">
        <f>IF(A206="","", "C"&amp;TEXT(A206,"yymmdd")&amp;"-"&amp;TEXT(ROW()-1,"0000"))</f>
        <v/>
      </c>
      <c r="E206" t="str">
        <f>IF(D206="","",IFERROR(INDEX(Productos!F:F,MATCH(D206,Productos!A:A,0)),""))</f>
        <v/>
      </c>
      <c r="G206" t="str">
        <f>IF(D206="","",IFERROR(INDEX(Productos!E:E,MATCH(D206,Productos!A:A,0)),""))</f>
        <v/>
      </c>
      <c r="H206" t="str">
        <f>IF(F206="","",F206*G206)</f>
        <v/>
      </c>
      <c r="I206" t="str">
        <v>TRANSFERENCIA</v>
      </c>
      <c r="J206" t="str">
        <v>BANCO</v>
      </c>
    </row>
    <row r="207">
      <c r="B207" t="str">
        <f>IF(A207="","", "C"&amp;TEXT(A207,"yymmdd")&amp;"-"&amp;TEXT(ROW()-1,"0000"))</f>
        <v/>
      </c>
      <c r="E207" t="str">
        <f>IF(D207="","",IFERROR(INDEX(Productos!F:F,MATCH(D207,Productos!A:A,0)),""))</f>
        <v/>
      </c>
      <c r="G207" t="str">
        <f>IF(D207="","",IFERROR(INDEX(Productos!E:E,MATCH(D207,Productos!A:A,0)),""))</f>
        <v/>
      </c>
      <c r="H207" t="str">
        <f>IF(F207="","",F207*G207)</f>
        <v/>
      </c>
      <c r="I207" t="str">
        <v>TRANSFERENCIA</v>
      </c>
      <c r="J207" t="str">
        <v>BANCO</v>
      </c>
    </row>
    <row r="208">
      <c r="B208" t="str">
        <f>IF(A208="","", "C"&amp;TEXT(A208,"yymmdd")&amp;"-"&amp;TEXT(ROW()-1,"0000"))</f>
        <v/>
      </c>
      <c r="E208" t="str">
        <f>IF(D208="","",IFERROR(INDEX(Productos!F:F,MATCH(D208,Productos!A:A,0)),""))</f>
        <v/>
      </c>
      <c r="G208" t="str">
        <f>IF(D208="","",IFERROR(INDEX(Productos!E:E,MATCH(D208,Productos!A:A,0)),""))</f>
        <v/>
      </c>
      <c r="H208" t="str">
        <f>IF(F208="","",F208*G208)</f>
        <v/>
      </c>
      <c r="I208" t="str">
        <v>TRANSFERENCIA</v>
      </c>
      <c r="J208" t="str">
        <v>BANCO</v>
      </c>
    </row>
    <row r="209">
      <c r="B209" t="str">
        <f>IF(A209="","", "C"&amp;TEXT(A209,"yymmdd")&amp;"-"&amp;TEXT(ROW()-1,"0000"))</f>
        <v/>
      </c>
      <c r="E209" t="str">
        <f>IF(D209="","",IFERROR(INDEX(Productos!F:F,MATCH(D209,Productos!A:A,0)),""))</f>
        <v/>
      </c>
      <c r="G209" t="str">
        <f>IF(D209="","",IFERROR(INDEX(Productos!E:E,MATCH(D209,Productos!A:A,0)),""))</f>
        <v/>
      </c>
      <c r="H209" t="str">
        <f>IF(F209="","",F209*G209)</f>
        <v/>
      </c>
      <c r="I209" t="str">
        <v>TRANSFERENCIA</v>
      </c>
      <c r="J209" t="str">
        <v>BANCO</v>
      </c>
    </row>
    <row r="210">
      <c r="B210" t="str">
        <f>IF(A210="","", "C"&amp;TEXT(A210,"yymmdd")&amp;"-"&amp;TEXT(ROW()-1,"0000"))</f>
        <v/>
      </c>
      <c r="E210" t="str">
        <f>IF(D210="","",IFERROR(INDEX(Productos!F:F,MATCH(D210,Productos!A:A,0)),""))</f>
        <v/>
      </c>
      <c r="G210" t="str">
        <f>IF(D210="","",IFERROR(INDEX(Productos!E:E,MATCH(D210,Productos!A:A,0)),""))</f>
        <v/>
      </c>
      <c r="H210" t="str">
        <f>IF(F210="","",F210*G210)</f>
        <v/>
      </c>
      <c r="I210" t="str">
        <v>TRANSFERENCIA</v>
      </c>
      <c r="J210" t="str">
        <v>BANCO</v>
      </c>
    </row>
    <row r="211">
      <c r="B211" t="str">
        <f>IF(A211="","", "C"&amp;TEXT(A211,"yymmdd")&amp;"-"&amp;TEXT(ROW()-1,"0000"))</f>
        <v/>
      </c>
      <c r="E211" t="str">
        <f>IF(D211="","",IFERROR(INDEX(Productos!F:F,MATCH(D211,Productos!A:A,0)),""))</f>
        <v/>
      </c>
      <c r="G211" t="str">
        <f>IF(D211="","",IFERROR(INDEX(Productos!E:E,MATCH(D211,Productos!A:A,0)),""))</f>
        <v/>
      </c>
      <c r="H211" t="str">
        <f>IF(F211="","",F211*G211)</f>
        <v/>
      </c>
      <c r="I211" t="str">
        <v>TRANSFERENCIA</v>
      </c>
      <c r="J211" t="str">
        <v>BANCO</v>
      </c>
    </row>
    <row r="212">
      <c r="B212" t="str">
        <f>IF(A212="","", "C"&amp;TEXT(A212,"yymmdd")&amp;"-"&amp;TEXT(ROW()-1,"0000"))</f>
        <v/>
      </c>
      <c r="E212" t="str">
        <f>IF(D212="","",IFERROR(INDEX(Productos!F:F,MATCH(D212,Productos!A:A,0)),""))</f>
        <v/>
      </c>
      <c r="G212" t="str">
        <f>IF(D212="","",IFERROR(INDEX(Productos!E:E,MATCH(D212,Productos!A:A,0)),""))</f>
        <v/>
      </c>
      <c r="H212" t="str">
        <f>IF(F212="","",F212*G212)</f>
        <v/>
      </c>
      <c r="I212" t="str">
        <v>TRANSFERENCIA</v>
      </c>
      <c r="J212" t="str">
        <v>BANCO</v>
      </c>
    </row>
    <row r="213">
      <c r="B213" t="str">
        <f>IF(A213="","", "C"&amp;TEXT(A213,"yymmdd")&amp;"-"&amp;TEXT(ROW()-1,"0000"))</f>
        <v/>
      </c>
      <c r="E213" t="str">
        <f>IF(D213="","",IFERROR(INDEX(Productos!F:F,MATCH(D213,Productos!A:A,0)),""))</f>
        <v/>
      </c>
      <c r="G213" t="str">
        <f>IF(D213="","",IFERROR(INDEX(Productos!E:E,MATCH(D213,Productos!A:A,0)),""))</f>
        <v/>
      </c>
      <c r="H213" t="str">
        <f>IF(F213="","",F213*G213)</f>
        <v/>
      </c>
      <c r="I213" t="str">
        <v>TRANSFERENCIA</v>
      </c>
      <c r="J213" t="str">
        <v>BANCO</v>
      </c>
    </row>
    <row r="214">
      <c r="B214" t="str">
        <f>IF(A214="","", "C"&amp;TEXT(A214,"yymmdd")&amp;"-"&amp;TEXT(ROW()-1,"0000"))</f>
        <v/>
      </c>
      <c r="E214" t="str">
        <f>IF(D214="","",IFERROR(INDEX(Productos!F:F,MATCH(D214,Productos!A:A,0)),""))</f>
        <v/>
      </c>
      <c r="G214" t="str">
        <f>IF(D214="","",IFERROR(INDEX(Productos!E:E,MATCH(D214,Productos!A:A,0)),""))</f>
        <v/>
      </c>
      <c r="H214" t="str">
        <f>IF(F214="","",F214*G214)</f>
        <v/>
      </c>
      <c r="I214" t="str">
        <v>TRANSFERENCIA</v>
      </c>
      <c r="J214" t="str">
        <v>BANCO</v>
      </c>
    </row>
    <row r="215">
      <c r="B215" t="str">
        <f>IF(A215="","", "C"&amp;TEXT(A215,"yymmdd")&amp;"-"&amp;TEXT(ROW()-1,"0000"))</f>
        <v/>
      </c>
      <c r="E215" t="str">
        <f>IF(D215="","",IFERROR(INDEX(Productos!F:F,MATCH(D215,Productos!A:A,0)),""))</f>
        <v/>
      </c>
      <c r="G215" t="str">
        <f>IF(D215="","",IFERROR(INDEX(Productos!E:E,MATCH(D215,Productos!A:A,0)),""))</f>
        <v/>
      </c>
      <c r="H215" t="str">
        <f>IF(F215="","",F215*G215)</f>
        <v/>
      </c>
      <c r="I215" t="str">
        <v>TRANSFERENCIA</v>
      </c>
      <c r="J215" t="str">
        <v>BANCO</v>
      </c>
    </row>
    <row r="216">
      <c r="B216" t="str">
        <f>IF(A216="","", "C"&amp;TEXT(A216,"yymmdd")&amp;"-"&amp;TEXT(ROW()-1,"0000"))</f>
        <v/>
      </c>
      <c r="E216" t="str">
        <f>IF(D216="","",IFERROR(INDEX(Productos!F:F,MATCH(D216,Productos!A:A,0)),""))</f>
        <v/>
      </c>
      <c r="G216" t="str">
        <f>IF(D216="","",IFERROR(INDEX(Productos!E:E,MATCH(D216,Productos!A:A,0)),""))</f>
        <v/>
      </c>
      <c r="H216" t="str">
        <f>IF(F216="","",F216*G216)</f>
        <v/>
      </c>
      <c r="I216" t="str">
        <v>TRANSFERENCIA</v>
      </c>
      <c r="J216" t="str">
        <v>BANCO</v>
      </c>
    </row>
    <row r="217">
      <c r="B217" t="str">
        <f>IF(A217="","", "C"&amp;TEXT(A217,"yymmdd")&amp;"-"&amp;TEXT(ROW()-1,"0000"))</f>
        <v/>
      </c>
      <c r="E217" t="str">
        <f>IF(D217="","",IFERROR(INDEX(Productos!F:F,MATCH(D217,Productos!A:A,0)),""))</f>
        <v/>
      </c>
      <c r="G217" t="str">
        <f>IF(D217="","",IFERROR(INDEX(Productos!E:E,MATCH(D217,Productos!A:A,0)),""))</f>
        <v/>
      </c>
      <c r="H217" t="str">
        <f>IF(F217="","",F217*G217)</f>
        <v/>
      </c>
      <c r="I217" t="str">
        <v>TRANSFERENCIA</v>
      </c>
      <c r="J217" t="str">
        <v>BANCO</v>
      </c>
    </row>
    <row r="218">
      <c r="B218" t="str">
        <f>IF(A218="","", "C"&amp;TEXT(A218,"yymmdd")&amp;"-"&amp;TEXT(ROW()-1,"0000"))</f>
        <v/>
      </c>
      <c r="E218" t="str">
        <f>IF(D218="","",IFERROR(INDEX(Productos!F:F,MATCH(D218,Productos!A:A,0)),""))</f>
        <v/>
      </c>
      <c r="G218" t="str">
        <f>IF(D218="","",IFERROR(INDEX(Productos!E:E,MATCH(D218,Productos!A:A,0)),""))</f>
        <v/>
      </c>
      <c r="H218" t="str">
        <f>IF(F218="","",F218*G218)</f>
        <v/>
      </c>
      <c r="I218" t="str">
        <v>TRANSFERENCIA</v>
      </c>
      <c r="J218" t="str">
        <v>BANCO</v>
      </c>
    </row>
    <row r="219">
      <c r="B219" t="str">
        <f>IF(A219="","", "C"&amp;TEXT(A219,"yymmdd")&amp;"-"&amp;TEXT(ROW()-1,"0000"))</f>
        <v/>
      </c>
      <c r="E219" t="str">
        <f>IF(D219="","",IFERROR(INDEX(Productos!F:F,MATCH(D219,Productos!A:A,0)),""))</f>
        <v/>
      </c>
      <c r="G219" t="str">
        <f>IF(D219="","",IFERROR(INDEX(Productos!E:E,MATCH(D219,Productos!A:A,0)),""))</f>
        <v/>
      </c>
      <c r="H219" t="str">
        <f>IF(F219="","",F219*G219)</f>
        <v/>
      </c>
      <c r="I219" t="str">
        <v>TRANSFERENCIA</v>
      </c>
      <c r="J219" t="str">
        <v>BANCO</v>
      </c>
    </row>
    <row r="220">
      <c r="B220" t="str">
        <f>IF(A220="","", "C"&amp;TEXT(A220,"yymmdd")&amp;"-"&amp;TEXT(ROW()-1,"0000"))</f>
        <v/>
      </c>
      <c r="E220" t="str">
        <f>IF(D220="","",IFERROR(INDEX(Productos!F:F,MATCH(D220,Productos!A:A,0)),""))</f>
        <v/>
      </c>
      <c r="G220" t="str">
        <f>IF(D220="","",IFERROR(INDEX(Productos!E:E,MATCH(D220,Productos!A:A,0)),""))</f>
        <v/>
      </c>
      <c r="H220" t="str">
        <f>IF(F220="","",F220*G220)</f>
        <v/>
      </c>
      <c r="I220" t="str">
        <v>TRANSFERENCIA</v>
      </c>
      <c r="J220" t="str">
        <v>BANCO</v>
      </c>
    </row>
    <row r="221">
      <c r="B221" t="str">
        <f>IF(A221="","", "C"&amp;TEXT(A221,"yymmdd")&amp;"-"&amp;TEXT(ROW()-1,"0000"))</f>
        <v/>
      </c>
      <c r="E221" t="str">
        <f>IF(D221="","",IFERROR(INDEX(Productos!F:F,MATCH(D221,Productos!A:A,0)),""))</f>
        <v/>
      </c>
      <c r="G221" t="str">
        <f>IF(D221="","",IFERROR(INDEX(Productos!E:E,MATCH(D221,Productos!A:A,0)),""))</f>
        <v/>
      </c>
      <c r="H221" t="str">
        <f>IF(F221="","",F221*G221)</f>
        <v/>
      </c>
      <c r="I221" t="str">
        <v>TRANSFERENCIA</v>
      </c>
      <c r="J221" t="str">
        <v>BANCO</v>
      </c>
    </row>
    <row r="222">
      <c r="B222" t="str">
        <f>IF(A222="","", "C"&amp;TEXT(A222,"yymmdd")&amp;"-"&amp;TEXT(ROW()-1,"0000"))</f>
        <v/>
      </c>
      <c r="E222" t="str">
        <f>IF(D222="","",IFERROR(INDEX(Productos!F:F,MATCH(D222,Productos!A:A,0)),""))</f>
        <v/>
      </c>
      <c r="G222" t="str">
        <f>IF(D222="","",IFERROR(INDEX(Productos!E:E,MATCH(D222,Productos!A:A,0)),""))</f>
        <v/>
      </c>
      <c r="H222" t="str">
        <f>IF(F222="","",F222*G222)</f>
        <v/>
      </c>
      <c r="I222" t="str">
        <v>TRANSFERENCIA</v>
      </c>
      <c r="J222" t="str">
        <v>BANCO</v>
      </c>
    </row>
    <row r="223">
      <c r="B223" t="str">
        <f>IF(A223="","", "C"&amp;TEXT(A223,"yymmdd")&amp;"-"&amp;TEXT(ROW()-1,"0000"))</f>
        <v/>
      </c>
      <c r="E223" t="str">
        <f>IF(D223="","",IFERROR(INDEX(Productos!F:F,MATCH(D223,Productos!A:A,0)),""))</f>
        <v/>
      </c>
      <c r="G223" t="str">
        <f>IF(D223="","",IFERROR(INDEX(Productos!E:E,MATCH(D223,Productos!A:A,0)),""))</f>
        <v/>
      </c>
      <c r="H223" t="str">
        <f>IF(F223="","",F223*G223)</f>
        <v/>
      </c>
      <c r="I223" t="str">
        <v>TRANSFERENCIA</v>
      </c>
      <c r="J223" t="str">
        <v>BANCO</v>
      </c>
    </row>
    <row r="224">
      <c r="B224" t="str">
        <f>IF(A224="","", "C"&amp;TEXT(A224,"yymmdd")&amp;"-"&amp;TEXT(ROW()-1,"0000"))</f>
        <v/>
      </c>
      <c r="E224" t="str">
        <f>IF(D224="","",IFERROR(INDEX(Productos!F:F,MATCH(D224,Productos!A:A,0)),""))</f>
        <v/>
      </c>
      <c r="G224" t="str">
        <f>IF(D224="","",IFERROR(INDEX(Productos!E:E,MATCH(D224,Productos!A:A,0)),""))</f>
        <v/>
      </c>
      <c r="H224" t="str">
        <f>IF(F224="","",F224*G224)</f>
        <v/>
      </c>
      <c r="I224" t="str">
        <v>TRANSFERENCIA</v>
      </c>
      <c r="J224" t="str">
        <v>BANCO</v>
      </c>
    </row>
    <row r="225">
      <c r="B225" t="str">
        <f>IF(A225="","", "C"&amp;TEXT(A225,"yymmdd")&amp;"-"&amp;TEXT(ROW()-1,"0000"))</f>
        <v/>
      </c>
      <c r="E225" t="str">
        <f>IF(D225="","",IFERROR(INDEX(Productos!F:F,MATCH(D225,Productos!A:A,0)),""))</f>
        <v/>
      </c>
      <c r="G225" t="str">
        <f>IF(D225="","",IFERROR(INDEX(Productos!E:E,MATCH(D225,Productos!A:A,0)),""))</f>
        <v/>
      </c>
      <c r="H225" t="str">
        <f>IF(F225="","",F225*G225)</f>
        <v/>
      </c>
      <c r="I225" t="str">
        <v>TRANSFERENCIA</v>
      </c>
      <c r="J225" t="str">
        <v>BANCO</v>
      </c>
    </row>
    <row r="226">
      <c r="B226" t="str">
        <f>IF(A226="","", "C"&amp;TEXT(A226,"yymmdd")&amp;"-"&amp;TEXT(ROW()-1,"0000"))</f>
        <v/>
      </c>
      <c r="E226" t="str">
        <f>IF(D226="","",IFERROR(INDEX(Productos!F:F,MATCH(D226,Productos!A:A,0)),""))</f>
        <v/>
      </c>
      <c r="G226" t="str">
        <f>IF(D226="","",IFERROR(INDEX(Productos!E:E,MATCH(D226,Productos!A:A,0)),""))</f>
        <v/>
      </c>
      <c r="H226" t="str">
        <f>IF(F226="","",F226*G226)</f>
        <v/>
      </c>
      <c r="I226" t="str">
        <v>TRANSFERENCIA</v>
      </c>
      <c r="J226" t="str">
        <v>BANCO</v>
      </c>
    </row>
    <row r="227">
      <c r="B227" t="str">
        <f>IF(A227="","", "C"&amp;TEXT(A227,"yymmdd")&amp;"-"&amp;TEXT(ROW()-1,"0000"))</f>
        <v/>
      </c>
      <c r="E227" t="str">
        <f>IF(D227="","",IFERROR(INDEX(Productos!F:F,MATCH(D227,Productos!A:A,0)),""))</f>
        <v/>
      </c>
      <c r="G227" t="str">
        <f>IF(D227="","",IFERROR(INDEX(Productos!E:E,MATCH(D227,Productos!A:A,0)),""))</f>
        <v/>
      </c>
      <c r="H227" t="str">
        <f>IF(F227="","",F227*G227)</f>
        <v/>
      </c>
      <c r="I227" t="str">
        <v>TRANSFERENCIA</v>
      </c>
      <c r="J227" t="str">
        <v>BANCO</v>
      </c>
    </row>
    <row r="228">
      <c r="B228" t="str">
        <f>IF(A228="","", "C"&amp;TEXT(A228,"yymmdd")&amp;"-"&amp;TEXT(ROW()-1,"0000"))</f>
        <v/>
      </c>
      <c r="E228" t="str">
        <f>IF(D228="","",IFERROR(INDEX(Productos!F:F,MATCH(D228,Productos!A:A,0)),""))</f>
        <v/>
      </c>
      <c r="G228" t="str">
        <f>IF(D228="","",IFERROR(INDEX(Productos!E:E,MATCH(D228,Productos!A:A,0)),""))</f>
        <v/>
      </c>
      <c r="H228" t="str">
        <f>IF(F228="","",F228*G228)</f>
        <v/>
      </c>
      <c r="I228" t="str">
        <v>TRANSFERENCIA</v>
      </c>
      <c r="J228" t="str">
        <v>BANCO</v>
      </c>
    </row>
    <row r="229">
      <c r="B229" t="str">
        <f>IF(A229="","", "C"&amp;TEXT(A229,"yymmdd")&amp;"-"&amp;TEXT(ROW()-1,"0000"))</f>
        <v/>
      </c>
      <c r="E229" t="str">
        <f>IF(D229="","",IFERROR(INDEX(Productos!F:F,MATCH(D229,Productos!A:A,0)),""))</f>
        <v/>
      </c>
      <c r="G229" t="str">
        <f>IF(D229="","",IFERROR(INDEX(Productos!E:E,MATCH(D229,Productos!A:A,0)),""))</f>
        <v/>
      </c>
      <c r="H229" t="str">
        <f>IF(F229="","",F229*G229)</f>
        <v/>
      </c>
      <c r="I229" t="str">
        <v>TRANSFERENCIA</v>
      </c>
      <c r="J229" t="str">
        <v>BANCO</v>
      </c>
    </row>
    <row r="230">
      <c r="B230" t="str">
        <f>IF(A230="","", "C"&amp;TEXT(A230,"yymmdd")&amp;"-"&amp;TEXT(ROW()-1,"0000"))</f>
        <v/>
      </c>
      <c r="E230" t="str">
        <f>IF(D230="","",IFERROR(INDEX(Productos!F:F,MATCH(D230,Productos!A:A,0)),""))</f>
        <v/>
      </c>
      <c r="G230" t="str">
        <f>IF(D230="","",IFERROR(INDEX(Productos!E:E,MATCH(D230,Productos!A:A,0)),""))</f>
        <v/>
      </c>
      <c r="H230" t="str">
        <f>IF(F230="","",F230*G230)</f>
        <v/>
      </c>
      <c r="I230" t="str">
        <v>TRANSFERENCIA</v>
      </c>
      <c r="J230" t="str">
        <v>BANCO</v>
      </c>
    </row>
    <row r="231">
      <c r="B231" t="str">
        <f>IF(A231="","", "C"&amp;TEXT(A231,"yymmdd")&amp;"-"&amp;TEXT(ROW()-1,"0000"))</f>
        <v/>
      </c>
      <c r="E231" t="str">
        <f>IF(D231="","",IFERROR(INDEX(Productos!F:F,MATCH(D231,Productos!A:A,0)),""))</f>
        <v/>
      </c>
      <c r="G231" t="str">
        <f>IF(D231="","",IFERROR(INDEX(Productos!E:E,MATCH(D231,Productos!A:A,0)),""))</f>
        <v/>
      </c>
      <c r="H231" t="str">
        <f>IF(F231="","",F231*G231)</f>
        <v/>
      </c>
      <c r="I231" t="str">
        <v>TRANSFERENCIA</v>
      </c>
      <c r="J231" t="str">
        <v>BANCO</v>
      </c>
    </row>
    <row r="232">
      <c r="B232" t="str">
        <f>IF(A232="","", "C"&amp;TEXT(A232,"yymmdd")&amp;"-"&amp;TEXT(ROW()-1,"0000"))</f>
        <v/>
      </c>
      <c r="E232" t="str">
        <f>IF(D232="","",IFERROR(INDEX(Productos!F:F,MATCH(D232,Productos!A:A,0)),""))</f>
        <v/>
      </c>
      <c r="G232" t="str">
        <f>IF(D232="","",IFERROR(INDEX(Productos!E:E,MATCH(D232,Productos!A:A,0)),""))</f>
        <v/>
      </c>
      <c r="H232" t="str">
        <f>IF(F232="","",F232*G232)</f>
        <v/>
      </c>
      <c r="I232" t="str">
        <v>TRANSFERENCIA</v>
      </c>
      <c r="J232" t="str">
        <v>BANCO</v>
      </c>
    </row>
    <row r="233">
      <c r="B233" t="str">
        <f>IF(A233="","", "C"&amp;TEXT(A233,"yymmdd")&amp;"-"&amp;TEXT(ROW()-1,"0000"))</f>
        <v/>
      </c>
      <c r="E233" t="str">
        <f>IF(D233="","",IFERROR(INDEX(Productos!F:F,MATCH(D233,Productos!A:A,0)),""))</f>
        <v/>
      </c>
      <c r="G233" t="str">
        <f>IF(D233="","",IFERROR(INDEX(Productos!E:E,MATCH(D233,Productos!A:A,0)),""))</f>
        <v/>
      </c>
      <c r="H233" t="str">
        <f>IF(F233="","",F233*G233)</f>
        <v/>
      </c>
      <c r="I233" t="str">
        <v>TRANSFERENCIA</v>
      </c>
      <c r="J233" t="str">
        <v>BANCO</v>
      </c>
    </row>
    <row r="234">
      <c r="B234" t="str">
        <f>IF(A234="","", "C"&amp;TEXT(A234,"yymmdd")&amp;"-"&amp;TEXT(ROW()-1,"0000"))</f>
        <v/>
      </c>
      <c r="E234" t="str">
        <f>IF(D234="","",IFERROR(INDEX(Productos!F:F,MATCH(D234,Productos!A:A,0)),""))</f>
        <v/>
      </c>
      <c r="G234" t="str">
        <f>IF(D234="","",IFERROR(INDEX(Productos!E:E,MATCH(D234,Productos!A:A,0)),""))</f>
        <v/>
      </c>
      <c r="H234" t="str">
        <f>IF(F234="","",F234*G234)</f>
        <v/>
      </c>
      <c r="I234" t="str">
        <v>TRANSFERENCIA</v>
      </c>
      <c r="J234" t="str">
        <v>BANCO</v>
      </c>
    </row>
    <row r="235">
      <c r="B235" t="str">
        <f>IF(A235="","", "C"&amp;TEXT(A235,"yymmdd")&amp;"-"&amp;TEXT(ROW()-1,"0000"))</f>
        <v/>
      </c>
      <c r="E235" t="str">
        <f>IF(D235="","",IFERROR(INDEX(Productos!F:F,MATCH(D235,Productos!A:A,0)),""))</f>
        <v/>
      </c>
      <c r="G235" t="str">
        <f>IF(D235="","",IFERROR(INDEX(Productos!E:E,MATCH(D235,Productos!A:A,0)),""))</f>
        <v/>
      </c>
      <c r="H235" t="str">
        <f>IF(F235="","",F235*G235)</f>
        <v/>
      </c>
      <c r="I235" t="str">
        <v>TRANSFERENCIA</v>
      </c>
      <c r="J235" t="str">
        <v>BANCO</v>
      </c>
    </row>
    <row r="236">
      <c r="B236" t="str">
        <f>IF(A236="","", "C"&amp;TEXT(A236,"yymmdd")&amp;"-"&amp;TEXT(ROW()-1,"0000"))</f>
        <v/>
      </c>
      <c r="E236" t="str">
        <f>IF(D236="","",IFERROR(INDEX(Productos!F:F,MATCH(D236,Productos!A:A,0)),""))</f>
        <v/>
      </c>
      <c r="G236" t="str">
        <f>IF(D236="","",IFERROR(INDEX(Productos!E:E,MATCH(D236,Productos!A:A,0)),""))</f>
        <v/>
      </c>
      <c r="H236" t="str">
        <f>IF(F236="","",F236*G236)</f>
        <v/>
      </c>
      <c r="I236" t="str">
        <v>TRANSFERENCIA</v>
      </c>
      <c r="J236" t="str">
        <v>BANCO</v>
      </c>
    </row>
    <row r="237">
      <c r="B237" t="str">
        <f>IF(A237="","", "C"&amp;TEXT(A237,"yymmdd")&amp;"-"&amp;TEXT(ROW()-1,"0000"))</f>
        <v/>
      </c>
      <c r="E237" t="str">
        <f>IF(D237="","",IFERROR(INDEX(Productos!F:F,MATCH(D237,Productos!A:A,0)),""))</f>
        <v/>
      </c>
      <c r="G237" t="str">
        <f>IF(D237="","",IFERROR(INDEX(Productos!E:E,MATCH(D237,Productos!A:A,0)),""))</f>
        <v/>
      </c>
      <c r="H237" t="str">
        <f>IF(F237="","",F237*G237)</f>
        <v/>
      </c>
      <c r="I237" t="str">
        <v>TRANSFERENCIA</v>
      </c>
      <c r="J237" t="str">
        <v>BANCO</v>
      </c>
    </row>
    <row r="238">
      <c r="B238" t="str">
        <f>IF(A238="","", "C"&amp;TEXT(A238,"yymmdd")&amp;"-"&amp;TEXT(ROW()-1,"0000"))</f>
        <v/>
      </c>
      <c r="E238" t="str">
        <f>IF(D238="","",IFERROR(INDEX(Productos!F:F,MATCH(D238,Productos!A:A,0)),""))</f>
        <v/>
      </c>
      <c r="G238" t="str">
        <f>IF(D238="","",IFERROR(INDEX(Productos!E:E,MATCH(D238,Productos!A:A,0)),""))</f>
        <v/>
      </c>
      <c r="H238" t="str">
        <f>IF(F238="","",F238*G238)</f>
        <v/>
      </c>
      <c r="I238" t="str">
        <v>TRANSFERENCIA</v>
      </c>
      <c r="J238" t="str">
        <v>BANCO</v>
      </c>
    </row>
    <row r="239">
      <c r="B239" t="str">
        <f>IF(A239="","", "C"&amp;TEXT(A239,"yymmdd")&amp;"-"&amp;TEXT(ROW()-1,"0000"))</f>
        <v/>
      </c>
      <c r="E239" t="str">
        <f>IF(D239="","",IFERROR(INDEX(Productos!F:F,MATCH(D239,Productos!A:A,0)),""))</f>
        <v/>
      </c>
      <c r="G239" t="str">
        <f>IF(D239="","",IFERROR(INDEX(Productos!E:E,MATCH(D239,Productos!A:A,0)),""))</f>
        <v/>
      </c>
      <c r="H239" t="str">
        <f>IF(F239="","",F239*G239)</f>
        <v/>
      </c>
      <c r="I239" t="str">
        <v>TRANSFERENCIA</v>
      </c>
      <c r="J239" t="str">
        <v>BANCO</v>
      </c>
    </row>
    <row r="240">
      <c r="B240" t="str">
        <f>IF(A240="","", "C"&amp;TEXT(A240,"yymmdd")&amp;"-"&amp;TEXT(ROW()-1,"0000"))</f>
        <v/>
      </c>
      <c r="E240" t="str">
        <f>IF(D240="","",IFERROR(INDEX(Productos!F:F,MATCH(D240,Productos!A:A,0)),""))</f>
        <v/>
      </c>
      <c r="G240" t="str">
        <f>IF(D240="","",IFERROR(INDEX(Productos!E:E,MATCH(D240,Productos!A:A,0)),""))</f>
        <v/>
      </c>
      <c r="H240" t="str">
        <f>IF(F240="","",F240*G240)</f>
        <v/>
      </c>
      <c r="I240" t="str">
        <v>TRANSFERENCIA</v>
      </c>
      <c r="J240" t="str">
        <v>BANCO</v>
      </c>
    </row>
    <row r="241">
      <c r="B241" t="str">
        <f>IF(A241="","", "C"&amp;TEXT(A241,"yymmdd")&amp;"-"&amp;TEXT(ROW()-1,"0000"))</f>
        <v/>
      </c>
      <c r="E241" t="str">
        <f>IF(D241="","",IFERROR(INDEX(Productos!F:F,MATCH(D241,Productos!A:A,0)),""))</f>
        <v/>
      </c>
      <c r="G241" t="str">
        <f>IF(D241="","",IFERROR(INDEX(Productos!E:E,MATCH(D241,Productos!A:A,0)),""))</f>
        <v/>
      </c>
      <c r="H241" t="str">
        <f>IF(F241="","",F241*G241)</f>
        <v/>
      </c>
      <c r="I241" t="str">
        <v>TRANSFERENCIA</v>
      </c>
      <c r="J241" t="str">
        <v>BANCO</v>
      </c>
    </row>
    <row r="242">
      <c r="B242" t="str">
        <f>IF(A242="","", "C"&amp;TEXT(A242,"yymmdd")&amp;"-"&amp;TEXT(ROW()-1,"0000"))</f>
        <v/>
      </c>
      <c r="E242" t="str">
        <f>IF(D242="","",IFERROR(INDEX(Productos!F:F,MATCH(D242,Productos!A:A,0)),""))</f>
        <v/>
      </c>
      <c r="G242" t="str">
        <f>IF(D242="","",IFERROR(INDEX(Productos!E:E,MATCH(D242,Productos!A:A,0)),""))</f>
        <v/>
      </c>
      <c r="H242" t="str">
        <f>IF(F242="","",F242*G242)</f>
        <v/>
      </c>
      <c r="I242" t="str">
        <v>TRANSFERENCIA</v>
      </c>
      <c r="J242" t="str">
        <v>BANCO</v>
      </c>
    </row>
    <row r="243">
      <c r="B243" t="str">
        <f>IF(A243="","", "C"&amp;TEXT(A243,"yymmdd")&amp;"-"&amp;TEXT(ROW()-1,"0000"))</f>
        <v/>
      </c>
      <c r="E243" t="str">
        <f>IF(D243="","",IFERROR(INDEX(Productos!F:F,MATCH(D243,Productos!A:A,0)),""))</f>
        <v/>
      </c>
      <c r="G243" t="str">
        <f>IF(D243="","",IFERROR(INDEX(Productos!E:E,MATCH(D243,Productos!A:A,0)),""))</f>
        <v/>
      </c>
      <c r="H243" t="str">
        <f>IF(F243="","",F243*G243)</f>
        <v/>
      </c>
      <c r="I243" t="str">
        <v>TRANSFERENCIA</v>
      </c>
      <c r="J243" t="str">
        <v>BANCO</v>
      </c>
    </row>
    <row r="244">
      <c r="B244" t="str">
        <f>IF(A244="","", "C"&amp;TEXT(A244,"yymmdd")&amp;"-"&amp;TEXT(ROW()-1,"0000"))</f>
        <v/>
      </c>
      <c r="E244" t="str">
        <f>IF(D244="","",IFERROR(INDEX(Productos!F:F,MATCH(D244,Productos!A:A,0)),""))</f>
        <v/>
      </c>
      <c r="G244" t="str">
        <f>IF(D244="","",IFERROR(INDEX(Productos!E:E,MATCH(D244,Productos!A:A,0)),""))</f>
        <v/>
      </c>
      <c r="H244" t="str">
        <f>IF(F244="","",F244*G244)</f>
        <v/>
      </c>
      <c r="I244" t="str">
        <v>TRANSFERENCIA</v>
      </c>
      <c r="J244" t="str">
        <v>BANCO</v>
      </c>
    </row>
    <row r="245">
      <c r="B245" t="str">
        <f>IF(A245="","", "C"&amp;TEXT(A245,"yymmdd")&amp;"-"&amp;TEXT(ROW()-1,"0000"))</f>
        <v/>
      </c>
      <c r="E245" t="str">
        <f>IF(D245="","",IFERROR(INDEX(Productos!F:F,MATCH(D245,Productos!A:A,0)),""))</f>
        <v/>
      </c>
      <c r="G245" t="str">
        <f>IF(D245="","",IFERROR(INDEX(Productos!E:E,MATCH(D245,Productos!A:A,0)),""))</f>
        <v/>
      </c>
      <c r="H245" t="str">
        <f>IF(F245="","",F245*G245)</f>
        <v/>
      </c>
      <c r="I245" t="str">
        <v>TRANSFERENCIA</v>
      </c>
      <c r="J245" t="str">
        <v>BANCO</v>
      </c>
    </row>
    <row r="246">
      <c r="B246" t="str">
        <f>IF(A246="","", "C"&amp;TEXT(A246,"yymmdd")&amp;"-"&amp;TEXT(ROW()-1,"0000"))</f>
        <v/>
      </c>
      <c r="E246" t="str">
        <f>IF(D246="","",IFERROR(INDEX(Productos!F:F,MATCH(D246,Productos!A:A,0)),""))</f>
        <v/>
      </c>
      <c r="G246" t="str">
        <f>IF(D246="","",IFERROR(INDEX(Productos!E:E,MATCH(D246,Productos!A:A,0)),""))</f>
        <v/>
      </c>
      <c r="H246" t="str">
        <f>IF(F246="","",F246*G246)</f>
        <v/>
      </c>
      <c r="I246" t="str">
        <v>TRANSFERENCIA</v>
      </c>
      <c r="J246" t="str">
        <v>BANCO</v>
      </c>
    </row>
    <row r="247">
      <c r="B247" t="str">
        <f>IF(A247="","", "C"&amp;TEXT(A247,"yymmdd")&amp;"-"&amp;TEXT(ROW()-1,"0000"))</f>
        <v/>
      </c>
      <c r="E247" t="str">
        <f>IF(D247="","",IFERROR(INDEX(Productos!F:F,MATCH(D247,Productos!A:A,0)),""))</f>
        <v/>
      </c>
      <c r="G247" t="str">
        <f>IF(D247="","",IFERROR(INDEX(Productos!E:E,MATCH(D247,Productos!A:A,0)),""))</f>
        <v/>
      </c>
      <c r="H247" t="str">
        <f>IF(F247="","",F247*G247)</f>
        <v/>
      </c>
      <c r="I247" t="str">
        <v>TRANSFERENCIA</v>
      </c>
      <c r="J247" t="str">
        <v>BANCO</v>
      </c>
    </row>
    <row r="248">
      <c r="B248" t="str">
        <f>IF(A248="","", "C"&amp;TEXT(A248,"yymmdd")&amp;"-"&amp;TEXT(ROW()-1,"0000"))</f>
        <v/>
      </c>
      <c r="E248" t="str">
        <f>IF(D248="","",IFERROR(INDEX(Productos!F:F,MATCH(D248,Productos!A:A,0)),""))</f>
        <v/>
      </c>
      <c r="G248" t="str">
        <f>IF(D248="","",IFERROR(INDEX(Productos!E:E,MATCH(D248,Productos!A:A,0)),""))</f>
        <v/>
      </c>
      <c r="H248" t="str">
        <f>IF(F248="","",F248*G248)</f>
        <v/>
      </c>
      <c r="I248" t="str">
        <v>TRANSFERENCIA</v>
      </c>
      <c r="J248" t="str">
        <v>BANCO</v>
      </c>
    </row>
    <row r="249">
      <c r="B249" t="str">
        <f>IF(A249="","", "C"&amp;TEXT(A249,"yymmdd")&amp;"-"&amp;TEXT(ROW()-1,"0000"))</f>
        <v/>
      </c>
      <c r="E249" t="str">
        <f>IF(D249="","",IFERROR(INDEX(Productos!F:F,MATCH(D249,Productos!A:A,0)),""))</f>
        <v/>
      </c>
      <c r="G249" t="str">
        <f>IF(D249="","",IFERROR(INDEX(Productos!E:E,MATCH(D249,Productos!A:A,0)),""))</f>
        <v/>
      </c>
      <c r="H249" t="str">
        <f>IF(F249="","",F249*G249)</f>
        <v/>
      </c>
      <c r="I249" t="str">
        <v>TRANSFERENCIA</v>
      </c>
      <c r="J249" t="str">
        <v>BANCO</v>
      </c>
    </row>
    <row r="250">
      <c r="B250" t="str">
        <f>IF(A250="","", "C"&amp;TEXT(A250,"yymmdd")&amp;"-"&amp;TEXT(ROW()-1,"0000"))</f>
        <v/>
      </c>
      <c r="E250" t="str">
        <f>IF(D250="","",IFERROR(INDEX(Productos!F:F,MATCH(D250,Productos!A:A,0)),""))</f>
        <v/>
      </c>
      <c r="G250" t="str">
        <f>IF(D250="","",IFERROR(INDEX(Productos!E:E,MATCH(D250,Productos!A:A,0)),""))</f>
        <v/>
      </c>
      <c r="H250" t="str">
        <f>IF(F250="","",F250*G250)</f>
        <v/>
      </c>
      <c r="I250" t="str">
        <v>TRANSFERENCIA</v>
      </c>
      <c r="J250" t="str">
        <v>BANCO</v>
      </c>
    </row>
    <row r="251">
      <c r="B251" t="str">
        <f>IF(A251="","", "C"&amp;TEXT(A251,"yymmdd")&amp;"-"&amp;TEXT(ROW()-1,"0000"))</f>
        <v/>
      </c>
      <c r="E251" t="str">
        <f>IF(D251="","",IFERROR(INDEX(Productos!F:F,MATCH(D251,Productos!A:A,0)),""))</f>
        <v/>
      </c>
      <c r="G251" t="str">
        <f>IF(D251="","",IFERROR(INDEX(Productos!E:E,MATCH(D251,Productos!A:A,0)),""))</f>
        <v/>
      </c>
      <c r="H251" t="str">
        <f>IF(F251="","",F251*G251)</f>
        <v/>
      </c>
      <c r="I251" t="str">
        <v>TRANSFERENCIA</v>
      </c>
      <c r="J251" t="str">
        <v>BANCO</v>
      </c>
    </row>
    <row r="252">
      <c r="B252" t="str">
        <f>IF(A252="","", "C"&amp;TEXT(A252,"yymmdd")&amp;"-"&amp;TEXT(ROW()-1,"0000"))</f>
        <v/>
      </c>
      <c r="E252" t="str">
        <f>IF(D252="","",IFERROR(INDEX(Productos!F:F,MATCH(D252,Productos!A:A,0)),""))</f>
        <v/>
      </c>
      <c r="G252" t="str">
        <f>IF(D252="","",IFERROR(INDEX(Productos!E:E,MATCH(D252,Productos!A:A,0)),""))</f>
        <v/>
      </c>
      <c r="H252" t="str">
        <f>IF(F252="","",F252*G252)</f>
        <v/>
      </c>
      <c r="I252" t="str">
        <v>TRANSFERENCIA</v>
      </c>
      <c r="J252" t="str">
        <v>BANCO</v>
      </c>
    </row>
    <row r="253">
      <c r="B253" t="str">
        <f>IF(A253="","", "C"&amp;TEXT(A253,"yymmdd")&amp;"-"&amp;TEXT(ROW()-1,"0000"))</f>
        <v/>
      </c>
      <c r="E253" t="str">
        <f>IF(D253="","",IFERROR(INDEX(Productos!F:F,MATCH(D253,Productos!A:A,0)),""))</f>
        <v/>
      </c>
      <c r="G253" t="str">
        <f>IF(D253="","",IFERROR(INDEX(Productos!E:E,MATCH(D253,Productos!A:A,0)),""))</f>
        <v/>
      </c>
      <c r="H253" t="str">
        <f>IF(F253="","",F253*G253)</f>
        <v/>
      </c>
      <c r="I253" t="str">
        <v>TRANSFERENCIA</v>
      </c>
      <c r="J253" t="str">
        <v>BANCO</v>
      </c>
    </row>
    <row r="254">
      <c r="B254" t="str">
        <f>IF(A254="","", "C"&amp;TEXT(A254,"yymmdd")&amp;"-"&amp;TEXT(ROW()-1,"0000"))</f>
        <v/>
      </c>
      <c r="E254" t="str">
        <f>IF(D254="","",IFERROR(INDEX(Productos!F:F,MATCH(D254,Productos!A:A,0)),""))</f>
        <v/>
      </c>
      <c r="G254" t="str">
        <f>IF(D254="","",IFERROR(INDEX(Productos!E:E,MATCH(D254,Productos!A:A,0)),""))</f>
        <v/>
      </c>
      <c r="H254" t="str">
        <f>IF(F254="","",F254*G254)</f>
        <v/>
      </c>
      <c r="I254" t="str">
        <v>TRANSFERENCIA</v>
      </c>
      <c r="J254" t="str">
        <v>BANCO</v>
      </c>
    </row>
    <row r="255">
      <c r="B255" t="str">
        <f>IF(A255="","", "C"&amp;TEXT(A255,"yymmdd")&amp;"-"&amp;TEXT(ROW()-1,"0000"))</f>
        <v/>
      </c>
      <c r="E255" t="str">
        <f>IF(D255="","",IFERROR(INDEX(Productos!F:F,MATCH(D255,Productos!A:A,0)),""))</f>
        <v/>
      </c>
      <c r="G255" t="str">
        <f>IF(D255="","",IFERROR(INDEX(Productos!E:E,MATCH(D255,Productos!A:A,0)),""))</f>
        <v/>
      </c>
      <c r="H255" t="str">
        <f>IF(F255="","",F255*G255)</f>
        <v/>
      </c>
      <c r="I255" t="str">
        <v>TRANSFERENCIA</v>
      </c>
      <c r="J255" t="str">
        <v>BANCO</v>
      </c>
    </row>
    <row r="256">
      <c r="B256" t="str">
        <f>IF(A256="","", "C"&amp;TEXT(A256,"yymmdd")&amp;"-"&amp;TEXT(ROW()-1,"0000"))</f>
        <v/>
      </c>
      <c r="E256" t="str">
        <f>IF(D256="","",IFERROR(INDEX(Productos!F:F,MATCH(D256,Productos!A:A,0)),""))</f>
        <v/>
      </c>
      <c r="G256" t="str">
        <f>IF(D256="","",IFERROR(INDEX(Productos!E:E,MATCH(D256,Productos!A:A,0)),""))</f>
        <v/>
      </c>
      <c r="H256" t="str">
        <f>IF(F256="","",F256*G256)</f>
        <v/>
      </c>
      <c r="I256" t="str">
        <v>TRANSFERENCIA</v>
      </c>
      <c r="J256" t="str">
        <v>BANCO</v>
      </c>
    </row>
    <row r="257">
      <c r="B257" t="str">
        <f>IF(A257="","", "C"&amp;TEXT(A257,"yymmdd")&amp;"-"&amp;TEXT(ROW()-1,"0000"))</f>
        <v/>
      </c>
      <c r="E257" t="str">
        <f>IF(D257="","",IFERROR(INDEX(Productos!F:F,MATCH(D257,Productos!A:A,0)),""))</f>
        <v/>
      </c>
      <c r="G257" t="str">
        <f>IF(D257="","",IFERROR(INDEX(Productos!E:E,MATCH(D257,Productos!A:A,0)),""))</f>
        <v/>
      </c>
      <c r="H257" t="str">
        <f>IF(F257="","",F257*G257)</f>
        <v/>
      </c>
      <c r="I257" t="str">
        <v>TRANSFERENCIA</v>
      </c>
      <c r="J257" t="str">
        <v>BANCO</v>
      </c>
    </row>
    <row r="258">
      <c r="B258" t="str">
        <f>IF(A258="","", "C"&amp;TEXT(A258,"yymmdd")&amp;"-"&amp;TEXT(ROW()-1,"0000"))</f>
        <v/>
      </c>
      <c r="E258" t="str">
        <f>IF(D258="","",IFERROR(INDEX(Productos!F:F,MATCH(D258,Productos!A:A,0)),""))</f>
        <v/>
      </c>
      <c r="G258" t="str">
        <f>IF(D258="","",IFERROR(INDEX(Productos!E:E,MATCH(D258,Productos!A:A,0)),""))</f>
        <v/>
      </c>
      <c r="H258" t="str">
        <f>IF(F258="","",F258*G258)</f>
        <v/>
      </c>
      <c r="I258" t="str">
        <v>TRANSFERENCIA</v>
      </c>
      <c r="J258" t="str">
        <v>BANCO</v>
      </c>
    </row>
    <row r="259">
      <c r="B259" t="str">
        <f>IF(A259="","", "C"&amp;TEXT(A259,"yymmdd")&amp;"-"&amp;TEXT(ROW()-1,"0000"))</f>
        <v/>
      </c>
      <c r="E259" t="str">
        <f>IF(D259="","",IFERROR(INDEX(Productos!F:F,MATCH(D259,Productos!A:A,0)),""))</f>
        <v/>
      </c>
      <c r="G259" t="str">
        <f>IF(D259="","",IFERROR(INDEX(Productos!E:E,MATCH(D259,Productos!A:A,0)),""))</f>
        <v/>
      </c>
      <c r="H259" t="str">
        <f>IF(F259="","",F259*G259)</f>
        <v/>
      </c>
      <c r="I259" t="str">
        <v>TRANSFERENCIA</v>
      </c>
      <c r="J259" t="str">
        <v>BANCO</v>
      </c>
    </row>
    <row r="260">
      <c r="B260" t="str">
        <f>IF(A260="","", "C"&amp;TEXT(A260,"yymmdd")&amp;"-"&amp;TEXT(ROW()-1,"0000"))</f>
        <v/>
      </c>
      <c r="E260" t="str">
        <f>IF(D260="","",IFERROR(INDEX(Productos!F:F,MATCH(D260,Productos!A:A,0)),""))</f>
        <v/>
      </c>
      <c r="G260" t="str">
        <f>IF(D260="","",IFERROR(INDEX(Productos!E:E,MATCH(D260,Productos!A:A,0)),""))</f>
        <v/>
      </c>
      <c r="H260" t="str">
        <f>IF(F260="","",F260*G260)</f>
        <v/>
      </c>
      <c r="I260" t="str">
        <v>TRANSFERENCIA</v>
      </c>
      <c r="J260" t="str">
        <v>BANCO</v>
      </c>
    </row>
    <row r="261">
      <c r="B261" t="str">
        <f>IF(A261="","", "C"&amp;TEXT(A261,"yymmdd")&amp;"-"&amp;TEXT(ROW()-1,"0000"))</f>
        <v/>
      </c>
      <c r="E261" t="str">
        <f>IF(D261="","",IFERROR(INDEX(Productos!F:F,MATCH(D261,Productos!A:A,0)),""))</f>
        <v/>
      </c>
      <c r="G261" t="str">
        <f>IF(D261="","",IFERROR(INDEX(Productos!E:E,MATCH(D261,Productos!A:A,0)),""))</f>
        <v/>
      </c>
      <c r="H261" t="str">
        <f>IF(F261="","",F261*G261)</f>
        <v/>
      </c>
      <c r="I261" t="str">
        <v>TRANSFERENCIA</v>
      </c>
      <c r="J261" t="str">
        <v>BANCO</v>
      </c>
    </row>
    <row r="262">
      <c r="B262" t="str">
        <f>IF(A262="","", "C"&amp;TEXT(A262,"yymmdd")&amp;"-"&amp;TEXT(ROW()-1,"0000"))</f>
        <v/>
      </c>
      <c r="E262" t="str">
        <f>IF(D262="","",IFERROR(INDEX(Productos!F:F,MATCH(D262,Productos!A:A,0)),""))</f>
        <v/>
      </c>
      <c r="G262" t="str">
        <f>IF(D262="","",IFERROR(INDEX(Productos!E:E,MATCH(D262,Productos!A:A,0)),""))</f>
        <v/>
      </c>
      <c r="H262" t="str">
        <f>IF(F262="","",F262*G262)</f>
        <v/>
      </c>
      <c r="I262" t="str">
        <v>TRANSFERENCIA</v>
      </c>
      <c r="J262" t="str">
        <v>BANCO</v>
      </c>
    </row>
    <row r="263">
      <c r="B263" t="str">
        <f>IF(A263="","", "C"&amp;TEXT(A263,"yymmdd")&amp;"-"&amp;TEXT(ROW()-1,"0000"))</f>
        <v/>
      </c>
      <c r="E263" t="str">
        <f>IF(D263="","",IFERROR(INDEX(Productos!F:F,MATCH(D263,Productos!A:A,0)),""))</f>
        <v/>
      </c>
      <c r="G263" t="str">
        <f>IF(D263="","",IFERROR(INDEX(Productos!E:E,MATCH(D263,Productos!A:A,0)),""))</f>
        <v/>
      </c>
      <c r="H263" t="str">
        <f>IF(F263="","",F263*G263)</f>
        <v/>
      </c>
      <c r="I263" t="str">
        <v>TRANSFERENCIA</v>
      </c>
      <c r="J263" t="str">
        <v>BANCO</v>
      </c>
    </row>
    <row r="264">
      <c r="B264" t="str">
        <f>IF(A264="","", "C"&amp;TEXT(A264,"yymmdd")&amp;"-"&amp;TEXT(ROW()-1,"0000"))</f>
        <v/>
      </c>
      <c r="E264" t="str">
        <f>IF(D264="","",IFERROR(INDEX(Productos!F:F,MATCH(D264,Productos!A:A,0)),""))</f>
        <v/>
      </c>
      <c r="G264" t="str">
        <f>IF(D264="","",IFERROR(INDEX(Productos!E:E,MATCH(D264,Productos!A:A,0)),""))</f>
        <v/>
      </c>
      <c r="H264" t="str">
        <f>IF(F264="","",F264*G264)</f>
        <v/>
      </c>
      <c r="I264" t="str">
        <v>TRANSFERENCIA</v>
      </c>
      <c r="J264" t="str">
        <v>BANCO</v>
      </c>
    </row>
    <row r="265">
      <c r="B265" t="str">
        <f>IF(A265="","", "C"&amp;TEXT(A265,"yymmdd")&amp;"-"&amp;TEXT(ROW()-1,"0000"))</f>
        <v/>
      </c>
      <c r="E265" t="str">
        <f>IF(D265="","",IFERROR(INDEX(Productos!F:F,MATCH(D265,Productos!A:A,0)),""))</f>
        <v/>
      </c>
      <c r="G265" t="str">
        <f>IF(D265="","",IFERROR(INDEX(Productos!E:E,MATCH(D265,Productos!A:A,0)),""))</f>
        <v/>
      </c>
      <c r="H265" t="str">
        <f>IF(F265="","",F265*G265)</f>
        <v/>
      </c>
      <c r="I265" t="str">
        <v>TRANSFERENCIA</v>
      </c>
      <c r="J265" t="str">
        <v>BANCO</v>
      </c>
    </row>
    <row r="266">
      <c r="B266" t="str">
        <f>IF(A266="","", "C"&amp;TEXT(A266,"yymmdd")&amp;"-"&amp;TEXT(ROW()-1,"0000"))</f>
        <v/>
      </c>
      <c r="E266" t="str">
        <f>IF(D266="","",IFERROR(INDEX(Productos!F:F,MATCH(D266,Productos!A:A,0)),""))</f>
        <v/>
      </c>
      <c r="G266" t="str">
        <f>IF(D266="","",IFERROR(INDEX(Productos!E:E,MATCH(D266,Productos!A:A,0)),""))</f>
        <v/>
      </c>
      <c r="H266" t="str">
        <f>IF(F266="","",F266*G266)</f>
        <v/>
      </c>
      <c r="I266" t="str">
        <v>TRANSFERENCIA</v>
      </c>
      <c r="J266" t="str">
        <v>BANCO</v>
      </c>
    </row>
    <row r="267">
      <c r="B267" t="str">
        <f>IF(A267="","", "C"&amp;TEXT(A267,"yymmdd")&amp;"-"&amp;TEXT(ROW()-1,"0000"))</f>
        <v/>
      </c>
      <c r="E267" t="str">
        <f>IF(D267="","",IFERROR(INDEX(Productos!F:F,MATCH(D267,Productos!A:A,0)),""))</f>
        <v/>
      </c>
      <c r="G267" t="str">
        <f>IF(D267="","",IFERROR(INDEX(Productos!E:E,MATCH(D267,Productos!A:A,0)),""))</f>
        <v/>
      </c>
      <c r="H267" t="str">
        <f>IF(F267="","",F267*G267)</f>
        <v/>
      </c>
      <c r="I267" t="str">
        <v>TRANSFERENCIA</v>
      </c>
      <c r="J267" t="str">
        <v>BANCO</v>
      </c>
    </row>
    <row r="268">
      <c r="B268" t="str">
        <f>IF(A268="","", "C"&amp;TEXT(A268,"yymmdd")&amp;"-"&amp;TEXT(ROW()-1,"0000"))</f>
        <v/>
      </c>
      <c r="E268" t="str">
        <f>IF(D268="","",IFERROR(INDEX(Productos!F:F,MATCH(D268,Productos!A:A,0)),""))</f>
        <v/>
      </c>
      <c r="G268" t="str">
        <f>IF(D268="","",IFERROR(INDEX(Productos!E:E,MATCH(D268,Productos!A:A,0)),""))</f>
        <v/>
      </c>
      <c r="H268" t="str">
        <f>IF(F268="","",F268*G268)</f>
        <v/>
      </c>
      <c r="I268" t="str">
        <v>TRANSFERENCIA</v>
      </c>
      <c r="J268" t="str">
        <v>BANCO</v>
      </c>
    </row>
    <row r="269">
      <c r="B269" t="str">
        <f>IF(A269="","", "C"&amp;TEXT(A269,"yymmdd")&amp;"-"&amp;TEXT(ROW()-1,"0000"))</f>
        <v/>
      </c>
      <c r="E269" t="str">
        <f>IF(D269="","",IFERROR(INDEX(Productos!F:F,MATCH(D269,Productos!A:A,0)),""))</f>
        <v/>
      </c>
      <c r="G269" t="str">
        <f>IF(D269="","",IFERROR(INDEX(Productos!E:E,MATCH(D269,Productos!A:A,0)),""))</f>
        <v/>
      </c>
      <c r="H269" t="str">
        <f>IF(F269="","",F269*G269)</f>
        <v/>
      </c>
      <c r="I269" t="str">
        <v>TRANSFERENCIA</v>
      </c>
      <c r="J269" t="str">
        <v>BANCO</v>
      </c>
    </row>
    <row r="270">
      <c r="B270" t="str">
        <f>IF(A270="","", "C"&amp;TEXT(A270,"yymmdd")&amp;"-"&amp;TEXT(ROW()-1,"0000"))</f>
        <v/>
      </c>
      <c r="E270" t="str">
        <f>IF(D270="","",IFERROR(INDEX(Productos!F:F,MATCH(D270,Productos!A:A,0)),""))</f>
        <v/>
      </c>
      <c r="G270" t="str">
        <f>IF(D270="","",IFERROR(INDEX(Productos!E:E,MATCH(D270,Productos!A:A,0)),""))</f>
        <v/>
      </c>
      <c r="H270" t="str">
        <f>IF(F270="","",F270*G270)</f>
        <v/>
      </c>
      <c r="I270" t="str">
        <v>TRANSFERENCIA</v>
      </c>
      <c r="J270" t="str">
        <v>BANCO</v>
      </c>
    </row>
    <row r="271">
      <c r="B271" t="str">
        <f>IF(A271="","", "C"&amp;TEXT(A271,"yymmdd")&amp;"-"&amp;TEXT(ROW()-1,"0000"))</f>
        <v/>
      </c>
      <c r="E271" t="str">
        <f>IF(D271="","",IFERROR(INDEX(Productos!F:F,MATCH(D271,Productos!A:A,0)),""))</f>
        <v/>
      </c>
      <c r="G271" t="str">
        <f>IF(D271="","",IFERROR(INDEX(Productos!E:E,MATCH(D271,Productos!A:A,0)),""))</f>
        <v/>
      </c>
      <c r="H271" t="str">
        <f>IF(F271="","",F271*G271)</f>
        <v/>
      </c>
      <c r="I271" t="str">
        <v>TRANSFERENCIA</v>
      </c>
      <c r="J271" t="str">
        <v>BANCO</v>
      </c>
    </row>
    <row r="272">
      <c r="B272" t="str">
        <f>IF(A272="","", "C"&amp;TEXT(A272,"yymmdd")&amp;"-"&amp;TEXT(ROW()-1,"0000"))</f>
        <v/>
      </c>
      <c r="E272" t="str">
        <f>IF(D272="","",IFERROR(INDEX(Productos!F:F,MATCH(D272,Productos!A:A,0)),""))</f>
        <v/>
      </c>
      <c r="G272" t="str">
        <f>IF(D272="","",IFERROR(INDEX(Productos!E:E,MATCH(D272,Productos!A:A,0)),""))</f>
        <v/>
      </c>
      <c r="H272" t="str">
        <f>IF(F272="","",F272*G272)</f>
        <v/>
      </c>
      <c r="I272" t="str">
        <v>TRANSFERENCIA</v>
      </c>
      <c r="J272" t="str">
        <v>BANCO</v>
      </c>
    </row>
    <row r="273">
      <c r="B273" t="str">
        <f>IF(A273="","", "C"&amp;TEXT(A273,"yymmdd")&amp;"-"&amp;TEXT(ROW()-1,"0000"))</f>
        <v/>
      </c>
      <c r="E273" t="str">
        <f>IF(D273="","",IFERROR(INDEX(Productos!F:F,MATCH(D273,Productos!A:A,0)),""))</f>
        <v/>
      </c>
      <c r="G273" t="str">
        <f>IF(D273="","",IFERROR(INDEX(Productos!E:E,MATCH(D273,Productos!A:A,0)),""))</f>
        <v/>
      </c>
      <c r="H273" t="str">
        <f>IF(F273="","",F273*G273)</f>
        <v/>
      </c>
      <c r="I273" t="str">
        <v>TRANSFERENCIA</v>
      </c>
      <c r="J273" t="str">
        <v>BANCO</v>
      </c>
    </row>
    <row r="274">
      <c r="B274" t="str">
        <f>IF(A274="","", "C"&amp;TEXT(A274,"yymmdd")&amp;"-"&amp;TEXT(ROW()-1,"0000"))</f>
        <v/>
      </c>
      <c r="E274" t="str">
        <f>IF(D274="","",IFERROR(INDEX(Productos!F:F,MATCH(D274,Productos!A:A,0)),""))</f>
        <v/>
      </c>
      <c r="G274" t="str">
        <f>IF(D274="","",IFERROR(INDEX(Productos!E:E,MATCH(D274,Productos!A:A,0)),""))</f>
        <v/>
      </c>
      <c r="H274" t="str">
        <f>IF(F274="","",F274*G274)</f>
        <v/>
      </c>
      <c r="I274" t="str">
        <v>TRANSFERENCIA</v>
      </c>
      <c r="J274" t="str">
        <v>BANCO</v>
      </c>
    </row>
    <row r="275">
      <c r="B275" t="str">
        <f>IF(A275="","", "C"&amp;TEXT(A275,"yymmdd")&amp;"-"&amp;TEXT(ROW()-1,"0000"))</f>
        <v/>
      </c>
      <c r="E275" t="str">
        <f>IF(D275="","",IFERROR(INDEX(Productos!F:F,MATCH(D275,Productos!A:A,0)),""))</f>
        <v/>
      </c>
      <c r="G275" t="str">
        <f>IF(D275="","",IFERROR(INDEX(Productos!E:E,MATCH(D275,Productos!A:A,0)),""))</f>
        <v/>
      </c>
      <c r="H275" t="str">
        <f>IF(F275="","",F275*G275)</f>
        <v/>
      </c>
      <c r="I275" t="str">
        <v>TRANSFERENCIA</v>
      </c>
      <c r="J275" t="str">
        <v>BANCO</v>
      </c>
    </row>
    <row r="276">
      <c r="B276" t="str">
        <f>IF(A276="","", "C"&amp;TEXT(A276,"yymmdd")&amp;"-"&amp;TEXT(ROW()-1,"0000"))</f>
        <v/>
      </c>
      <c r="E276" t="str">
        <f>IF(D276="","",IFERROR(INDEX(Productos!F:F,MATCH(D276,Productos!A:A,0)),""))</f>
        <v/>
      </c>
      <c r="G276" t="str">
        <f>IF(D276="","",IFERROR(INDEX(Productos!E:E,MATCH(D276,Productos!A:A,0)),""))</f>
        <v/>
      </c>
      <c r="H276" t="str">
        <f>IF(F276="","",F276*G276)</f>
        <v/>
      </c>
      <c r="I276" t="str">
        <v>TRANSFERENCIA</v>
      </c>
      <c r="J276" t="str">
        <v>BANCO</v>
      </c>
    </row>
    <row r="277">
      <c r="B277" t="str">
        <f>IF(A277="","", "C"&amp;TEXT(A277,"yymmdd")&amp;"-"&amp;TEXT(ROW()-1,"0000"))</f>
        <v/>
      </c>
      <c r="E277" t="str">
        <f>IF(D277="","",IFERROR(INDEX(Productos!F:F,MATCH(D277,Productos!A:A,0)),""))</f>
        <v/>
      </c>
      <c r="G277" t="str">
        <f>IF(D277="","",IFERROR(INDEX(Productos!E:E,MATCH(D277,Productos!A:A,0)),""))</f>
        <v/>
      </c>
      <c r="H277" t="str">
        <f>IF(F277="","",F277*G277)</f>
        <v/>
      </c>
      <c r="I277" t="str">
        <v>TRANSFERENCIA</v>
      </c>
      <c r="J277" t="str">
        <v>BANCO</v>
      </c>
    </row>
    <row r="278">
      <c r="B278" t="str">
        <f>IF(A278="","", "C"&amp;TEXT(A278,"yymmdd")&amp;"-"&amp;TEXT(ROW()-1,"0000"))</f>
        <v/>
      </c>
      <c r="E278" t="str">
        <f>IF(D278="","",IFERROR(INDEX(Productos!F:F,MATCH(D278,Productos!A:A,0)),""))</f>
        <v/>
      </c>
      <c r="G278" t="str">
        <f>IF(D278="","",IFERROR(INDEX(Productos!E:E,MATCH(D278,Productos!A:A,0)),""))</f>
        <v/>
      </c>
      <c r="H278" t="str">
        <f>IF(F278="","",F278*G278)</f>
        <v/>
      </c>
      <c r="I278" t="str">
        <v>TRANSFERENCIA</v>
      </c>
      <c r="J278" t="str">
        <v>BANCO</v>
      </c>
    </row>
    <row r="279">
      <c r="B279" t="str">
        <f>IF(A279="","", "C"&amp;TEXT(A279,"yymmdd")&amp;"-"&amp;TEXT(ROW()-1,"0000"))</f>
        <v/>
      </c>
      <c r="E279" t="str">
        <f>IF(D279="","",IFERROR(INDEX(Productos!F:F,MATCH(D279,Productos!A:A,0)),""))</f>
        <v/>
      </c>
      <c r="G279" t="str">
        <f>IF(D279="","",IFERROR(INDEX(Productos!E:E,MATCH(D279,Productos!A:A,0)),""))</f>
        <v/>
      </c>
      <c r="H279" t="str">
        <f>IF(F279="","",F279*G279)</f>
        <v/>
      </c>
      <c r="I279" t="str">
        <v>TRANSFERENCIA</v>
      </c>
      <c r="J279" t="str">
        <v>BANCO</v>
      </c>
    </row>
    <row r="280">
      <c r="B280" t="str">
        <f>IF(A280="","", "C"&amp;TEXT(A280,"yymmdd")&amp;"-"&amp;TEXT(ROW()-1,"0000"))</f>
        <v/>
      </c>
      <c r="E280" t="str">
        <f>IF(D280="","",IFERROR(INDEX(Productos!F:F,MATCH(D280,Productos!A:A,0)),""))</f>
        <v/>
      </c>
      <c r="G280" t="str">
        <f>IF(D280="","",IFERROR(INDEX(Productos!E:E,MATCH(D280,Productos!A:A,0)),""))</f>
        <v/>
      </c>
      <c r="H280" t="str">
        <f>IF(F280="","",F280*G280)</f>
        <v/>
      </c>
      <c r="I280" t="str">
        <v>TRANSFERENCIA</v>
      </c>
      <c r="J280" t="str">
        <v>BANCO</v>
      </c>
    </row>
    <row r="281">
      <c r="B281" t="str">
        <f>IF(A281="","", "C"&amp;TEXT(A281,"yymmdd")&amp;"-"&amp;TEXT(ROW()-1,"0000"))</f>
        <v/>
      </c>
      <c r="E281" t="str">
        <f>IF(D281="","",IFERROR(INDEX(Productos!F:F,MATCH(D281,Productos!A:A,0)),""))</f>
        <v/>
      </c>
      <c r="G281" t="str">
        <f>IF(D281="","",IFERROR(INDEX(Productos!E:E,MATCH(D281,Productos!A:A,0)),""))</f>
        <v/>
      </c>
      <c r="H281" t="str">
        <f>IF(F281="","",F281*G281)</f>
        <v/>
      </c>
      <c r="I281" t="str">
        <v>TRANSFERENCIA</v>
      </c>
      <c r="J281" t="str">
        <v>BANCO</v>
      </c>
    </row>
    <row r="282">
      <c r="B282" t="str">
        <f>IF(A282="","", "C"&amp;TEXT(A282,"yymmdd")&amp;"-"&amp;TEXT(ROW()-1,"0000"))</f>
        <v/>
      </c>
      <c r="E282" t="str">
        <f>IF(D282="","",IFERROR(INDEX(Productos!F:F,MATCH(D282,Productos!A:A,0)),""))</f>
        <v/>
      </c>
      <c r="G282" t="str">
        <f>IF(D282="","",IFERROR(INDEX(Productos!E:E,MATCH(D282,Productos!A:A,0)),""))</f>
        <v/>
      </c>
      <c r="H282" t="str">
        <f>IF(F282="","",F282*G282)</f>
        <v/>
      </c>
      <c r="I282" t="str">
        <v>TRANSFERENCIA</v>
      </c>
      <c r="J282" t="str">
        <v>BANCO</v>
      </c>
    </row>
    <row r="283">
      <c r="B283" t="str">
        <f>IF(A283="","", "C"&amp;TEXT(A283,"yymmdd")&amp;"-"&amp;TEXT(ROW()-1,"0000"))</f>
        <v/>
      </c>
      <c r="E283" t="str">
        <f>IF(D283="","",IFERROR(INDEX(Productos!F:F,MATCH(D283,Productos!A:A,0)),""))</f>
        <v/>
      </c>
      <c r="G283" t="str">
        <f>IF(D283="","",IFERROR(INDEX(Productos!E:E,MATCH(D283,Productos!A:A,0)),""))</f>
        <v/>
      </c>
      <c r="H283" t="str">
        <f>IF(F283="","",F283*G283)</f>
        <v/>
      </c>
      <c r="I283" t="str">
        <v>TRANSFERENCIA</v>
      </c>
      <c r="J283" t="str">
        <v>BANCO</v>
      </c>
    </row>
    <row r="284">
      <c r="B284" t="str">
        <f>IF(A284="","", "C"&amp;TEXT(A284,"yymmdd")&amp;"-"&amp;TEXT(ROW()-1,"0000"))</f>
        <v/>
      </c>
      <c r="E284" t="str">
        <f>IF(D284="","",IFERROR(INDEX(Productos!F:F,MATCH(D284,Productos!A:A,0)),""))</f>
        <v/>
      </c>
      <c r="G284" t="str">
        <f>IF(D284="","",IFERROR(INDEX(Productos!E:E,MATCH(D284,Productos!A:A,0)),""))</f>
        <v/>
      </c>
      <c r="H284" t="str">
        <f>IF(F284="","",F284*G284)</f>
        <v/>
      </c>
      <c r="I284" t="str">
        <v>TRANSFERENCIA</v>
      </c>
      <c r="J284" t="str">
        <v>BANCO</v>
      </c>
    </row>
    <row r="285">
      <c r="B285" t="str">
        <f>IF(A285="","", "C"&amp;TEXT(A285,"yymmdd")&amp;"-"&amp;TEXT(ROW()-1,"0000"))</f>
        <v/>
      </c>
      <c r="E285" t="str">
        <f>IF(D285="","",IFERROR(INDEX(Productos!F:F,MATCH(D285,Productos!A:A,0)),""))</f>
        <v/>
      </c>
      <c r="G285" t="str">
        <f>IF(D285="","",IFERROR(INDEX(Productos!E:E,MATCH(D285,Productos!A:A,0)),""))</f>
        <v/>
      </c>
      <c r="H285" t="str">
        <f>IF(F285="","",F285*G285)</f>
        <v/>
      </c>
      <c r="I285" t="str">
        <v>TRANSFERENCIA</v>
      </c>
      <c r="J285" t="str">
        <v>BANCO</v>
      </c>
    </row>
    <row r="286">
      <c r="B286" t="str">
        <f>IF(A286="","", "C"&amp;TEXT(A286,"yymmdd")&amp;"-"&amp;TEXT(ROW()-1,"0000"))</f>
        <v/>
      </c>
      <c r="E286" t="str">
        <f>IF(D286="","",IFERROR(INDEX(Productos!F:F,MATCH(D286,Productos!A:A,0)),""))</f>
        <v/>
      </c>
      <c r="G286" t="str">
        <f>IF(D286="","",IFERROR(INDEX(Productos!E:E,MATCH(D286,Productos!A:A,0)),""))</f>
        <v/>
      </c>
      <c r="H286" t="str">
        <f>IF(F286="","",F286*G286)</f>
        <v/>
      </c>
      <c r="I286" t="str">
        <v>TRANSFERENCIA</v>
      </c>
      <c r="J286" t="str">
        <v>BANCO</v>
      </c>
    </row>
    <row r="287">
      <c r="B287" t="str">
        <f>IF(A287="","", "C"&amp;TEXT(A287,"yymmdd")&amp;"-"&amp;TEXT(ROW()-1,"0000"))</f>
        <v/>
      </c>
      <c r="E287" t="str">
        <f>IF(D287="","",IFERROR(INDEX(Productos!F:F,MATCH(D287,Productos!A:A,0)),""))</f>
        <v/>
      </c>
      <c r="G287" t="str">
        <f>IF(D287="","",IFERROR(INDEX(Productos!E:E,MATCH(D287,Productos!A:A,0)),""))</f>
        <v/>
      </c>
      <c r="H287" t="str">
        <f>IF(F287="","",F287*G287)</f>
        <v/>
      </c>
      <c r="I287" t="str">
        <v>TRANSFERENCIA</v>
      </c>
      <c r="J287" t="str">
        <v>BANCO</v>
      </c>
    </row>
    <row r="288">
      <c r="B288" t="str">
        <f>IF(A288="","", "C"&amp;TEXT(A288,"yymmdd")&amp;"-"&amp;TEXT(ROW()-1,"0000"))</f>
        <v/>
      </c>
      <c r="E288" t="str">
        <f>IF(D288="","",IFERROR(INDEX(Productos!F:F,MATCH(D288,Productos!A:A,0)),""))</f>
        <v/>
      </c>
      <c r="G288" t="str">
        <f>IF(D288="","",IFERROR(INDEX(Productos!E:E,MATCH(D288,Productos!A:A,0)),""))</f>
        <v/>
      </c>
      <c r="H288" t="str">
        <f>IF(F288="","",F288*G288)</f>
        <v/>
      </c>
      <c r="I288" t="str">
        <v>TRANSFERENCIA</v>
      </c>
      <c r="J288" t="str">
        <v>BANCO</v>
      </c>
    </row>
    <row r="289">
      <c r="B289" t="str">
        <f>IF(A289="","", "C"&amp;TEXT(A289,"yymmdd")&amp;"-"&amp;TEXT(ROW()-1,"0000"))</f>
        <v/>
      </c>
      <c r="E289" t="str">
        <f>IF(D289="","",IFERROR(INDEX(Productos!F:F,MATCH(D289,Productos!A:A,0)),""))</f>
        <v/>
      </c>
      <c r="G289" t="str">
        <f>IF(D289="","",IFERROR(INDEX(Productos!E:E,MATCH(D289,Productos!A:A,0)),""))</f>
        <v/>
      </c>
      <c r="H289" t="str">
        <f>IF(F289="","",F289*G289)</f>
        <v/>
      </c>
      <c r="I289" t="str">
        <v>TRANSFERENCIA</v>
      </c>
      <c r="J289" t="str">
        <v>BANCO</v>
      </c>
    </row>
    <row r="290">
      <c r="B290" t="str">
        <f>IF(A290="","", "C"&amp;TEXT(A290,"yymmdd")&amp;"-"&amp;TEXT(ROW()-1,"0000"))</f>
        <v/>
      </c>
      <c r="E290" t="str">
        <f>IF(D290="","",IFERROR(INDEX(Productos!F:F,MATCH(D290,Productos!A:A,0)),""))</f>
        <v/>
      </c>
      <c r="G290" t="str">
        <f>IF(D290="","",IFERROR(INDEX(Productos!E:E,MATCH(D290,Productos!A:A,0)),""))</f>
        <v/>
      </c>
      <c r="H290" t="str">
        <f>IF(F290="","",F290*G290)</f>
        <v/>
      </c>
      <c r="I290" t="str">
        <v>TRANSFERENCIA</v>
      </c>
      <c r="J290" t="str">
        <v>BANCO</v>
      </c>
    </row>
    <row r="291">
      <c r="B291" t="str">
        <f>IF(A291="","", "C"&amp;TEXT(A291,"yymmdd")&amp;"-"&amp;TEXT(ROW()-1,"0000"))</f>
        <v/>
      </c>
      <c r="E291" t="str">
        <f>IF(D291="","",IFERROR(INDEX(Productos!F:F,MATCH(D291,Productos!A:A,0)),""))</f>
        <v/>
      </c>
      <c r="G291" t="str">
        <f>IF(D291="","",IFERROR(INDEX(Productos!E:E,MATCH(D291,Productos!A:A,0)),""))</f>
        <v/>
      </c>
      <c r="H291" t="str">
        <f>IF(F291="","",F291*G291)</f>
        <v/>
      </c>
      <c r="I291" t="str">
        <v>TRANSFERENCIA</v>
      </c>
      <c r="J291" t="str">
        <v>BANCO</v>
      </c>
    </row>
    <row r="292">
      <c r="B292" t="str">
        <f>IF(A292="","", "C"&amp;TEXT(A292,"yymmdd")&amp;"-"&amp;TEXT(ROW()-1,"0000"))</f>
        <v/>
      </c>
      <c r="E292" t="str">
        <f>IF(D292="","",IFERROR(INDEX(Productos!F:F,MATCH(D292,Productos!A:A,0)),""))</f>
        <v/>
      </c>
      <c r="G292" t="str">
        <f>IF(D292="","",IFERROR(INDEX(Productos!E:E,MATCH(D292,Productos!A:A,0)),""))</f>
        <v/>
      </c>
      <c r="H292" t="str">
        <f>IF(F292="","",F292*G292)</f>
        <v/>
      </c>
      <c r="I292" t="str">
        <v>TRANSFERENCIA</v>
      </c>
      <c r="J292" t="str">
        <v>BANCO</v>
      </c>
    </row>
    <row r="293">
      <c r="B293" t="str">
        <f>IF(A293="","", "C"&amp;TEXT(A293,"yymmdd")&amp;"-"&amp;TEXT(ROW()-1,"0000"))</f>
        <v/>
      </c>
      <c r="E293" t="str">
        <f>IF(D293="","",IFERROR(INDEX(Productos!F:F,MATCH(D293,Productos!A:A,0)),""))</f>
        <v/>
      </c>
      <c r="G293" t="str">
        <f>IF(D293="","",IFERROR(INDEX(Productos!E:E,MATCH(D293,Productos!A:A,0)),""))</f>
        <v/>
      </c>
      <c r="H293" t="str">
        <f>IF(F293="","",F293*G293)</f>
        <v/>
      </c>
      <c r="I293" t="str">
        <v>TRANSFERENCIA</v>
      </c>
      <c r="J293" t="str">
        <v>BANCO</v>
      </c>
    </row>
    <row r="294">
      <c r="B294" t="str">
        <f>IF(A294="","", "C"&amp;TEXT(A294,"yymmdd")&amp;"-"&amp;TEXT(ROW()-1,"0000"))</f>
        <v/>
      </c>
      <c r="E294" t="str">
        <f>IF(D294="","",IFERROR(INDEX(Productos!F:F,MATCH(D294,Productos!A:A,0)),""))</f>
        <v/>
      </c>
      <c r="G294" t="str">
        <f>IF(D294="","",IFERROR(INDEX(Productos!E:E,MATCH(D294,Productos!A:A,0)),""))</f>
        <v/>
      </c>
      <c r="H294" t="str">
        <f>IF(F294="","",F294*G294)</f>
        <v/>
      </c>
      <c r="I294" t="str">
        <v>TRANSFERENCIA</v>
      </c>
      <c r="J294" t="str">
        <v>BANCO</v>
      </c>
    </row>
    <row r="295">
      <c r="B295" t="str">
        <f>IF(A295="","", "C"&amp;TEXT(A295,"yymmdd")&amp;"-"&amp;TEXT(ROW()-1,"0000"))</f>
        <v/>
      </c>
      <c r="E295" t="str">
        <f>IF(D295="","",IFERROR(INDEX(Productos!F:F,MATCH(D295,Productos!A:A,0)),""))</f>
        <v/>
      </c>
      <c r="G295" t="str">
        <f>IF(D295="","",IFERROR(INDEX(Productos!E:E,MATCH(D295,Productos!A:A,0)),""))</f>
        <v/>
      </c>
      <c r="H295" t="str">
        <f>IF(F295="","",F295*G295)</f>
        <v/>
      </c>
      <c r="I295" t="str">
        <v>TRANSFERENCIA</v>
      </c>
      <c r="J295" t="str">
        <v>BANCO</v>
      </c>
    </row>
    <row r="296">
      <c r="B296" t="str">
        <f>IF(A296="","", "C"&amp;TEXT(A296,"yymmdd")&amp;"-"&amp;TEXT(ROW()-1,"0000"))</f>
        <v/>
      </c>
      <c r="E296" t="str">
        <f>IF(D296="","",IFERROR(INDEX(Productos!F:F,MATCH(D296,Productos!A:A,0)),""))</f>
        <v/>
      </c>
      <c r="G296" t="str">
        <f>IF(D296="","",IFERROR(INDEX(Productos!E:E,MATCH(D296,Productos!A:A,0)),""))</f>
        <v/>
      </c>
      <c r="H296" t="str">
        <f>IF(F296="","",F296*G296)</f>
        <v/>
      </c>
      <c r="I296" t="str">
        <v>TRANSFERENCIA</v>
      </c>
      <c r="J296" t="str">
        <v>BANCO</v>
      </c>
    </row>
    <row r="297">
      <c r="B297" t="str">
        <f>IF(A297="","", "C"&amp;TEXT(A297,"yymmdd")&amp;"-"&amp;TEXT(ROW()-1,"0000"))</f>
        <v/>
      </c>
      <c r="E297" t="str">
        <f>IF(D297="","",IFERROR(INDEX(Productos!F:F,MATCH(D297,Productos!A:A,0)),""))</f>
        <v/>
      </c>
      <c r="G297" t="str">
        <f>IF(D297="","",IFERROR(INDEX(Productos!E:E,MATCH(D297,Productos!A:A,0)),""))</f>
        <v/>
      </c>
      <c r="H297" t="str">
        <f>IF(F297="","",F297*G297)</f>
        <v/>
      </c>
      <c r="I297" t="str">
        <v>TRANSFERENCIA</v>
      </c>
      <c r="J297" t="str">
        <v>BANCO</v>
      </c>
    </row>
    <row r="298">
      <c r="B298" t="str">
        <f>IF(A298="","", "C"&amp;TEXT(A298,"yymmdd")&amp;"-"&amp;TEXT(ROW()-1,"0000"))</f>
        <v/>
      </c>
      <c r="E298" t="str">
        <f>IF(D298="","",IFERROR(INDEX(Productos!F:F,MATCH(D298,Productos!A:A,0)),""))</f>
        <v/>
      </c>
      <c r="G298" t="str">
        <f>IF(D298="","",IFERROR(INDEX(Productos!E:E,MATCH(D298,Productos!A:A,0)),""))</f>
        <v/>
      </c>
      <c r="H298" t="str">
        <f>IF(F298="","",F298*G298)</f>
        <v/>
      </c>
      <c r="I298" t="str">
        <v>TRANSFERENCIA</v>
      </c>
      <c r="J298" t="str">
        <v>BANCO</v>
      </c>
    </row>
    <row r="299">
      <c r="B299" t="str">
        <f>IF(A299="","", "C"&amp;TEXT(A299,"yymmdd")&amp;"-"&amp;TEXT(ROW()-1,"0000"))</f>
        <v/>
      </c>
      <c r="E299" t="str">
        <f>IF(D299="","",IFERROR(INDEX(Productos!F:F,MATCH(D299,Productos!A:A,0)),""))</f>
        <v/>
      </c>
      <c r="G299" t="str">
        <f>IF(D299="","",IFERROR(INDEX(Productos!E:E,MATCH(D299,Productos!A:A,0)),""))</f>
        <v/>
      </c>
      <c r="H299" t="str">
        <f>IF(F299="","",F299*G299)</f>
        <v/>
      </c>
      <c r="I299" t="str">
        <v>TRANSFERENCIA</v>
      </c>
      <c r="J299" t="str">
        <v>BANCO</v>
      </c>
    </row>
    <row r="300">
      <c r="B300" t="str">
        <f>IF(A300="","", "C"&amp;TEXT(A300,"yymmdd")&amp;"-"&amp;TEXT(ROW()-1,"0000"))</f>
        <v/>
      </c>
      <c r="E300" t="str">
        <f>IF(D300="","",IFERROR(INDEX(Productos!F:F,MATCH(D300,Productos!A:A,0)),""))</f>
        <v/>
      </c>
      <c r="G300" t="str">
        <f>IF(D300="","",IFERROR(INDEX(Productos!E:E,MATCH(D300,Productos!A:A,0)),""))</f>
        <v/>
      </c>
      <c r="H300" t="str">
        <f>IF(F300="","",F300*G300)</f>
        <v/>
      </c>
      <c r="I300" t="str">
        <v>TRANSFERENCIA</v>
      </c>
      <c r="J300" t="str">
        <v>BANCO</v>
      </c>
    </row>
    <row r="301">
      <c r="B301" t="str">
        <f>IF(A301="","", "C"&amp;TEXT(A301,"yymmdd")&amp;"-"&amp;TEXT(ROW()-1,"0000"))</f>
        <v/>
      </c>
      <c r="E301" t="str">
        <f>IF(D301="","",IFERROR(INDEX(Productos!F:F,MATCH(D301,Productos!A:A,0)),""))</f>
        <v/>
      </c>
      <c r="G301" t="str">
        <f>IF(D301="","",IFERROR(INDEX(Productos!E:E,MATCH(D301,Productos!A:A,0)),""))</f>
        <v/>
      </c>
      <c r="H301" t="str">
        <f>IF(F301="","",F301*G301)</f>
        <v/>
      </c>
      <c r="I301" t="str">
        <v>TRANSFERENCIA</v>
      </c>
      <c r="J301" t="str">
        <v>BANCO</v>
      </c>
    </row>
    <row r="302">
      <c r="B302" t="str">
        <f>IF(A302="","", "C"&amp;TEXT(A302,"yymmdd")&amp;"-"&amp;TEXT(ROW()-1,"0000"))</f>
        <v/>
      </c>
      <c r="E302" t="str">
        <f>IF(D302="","",IFERROR(INDEX(Productos!F:F,MATCH(D302,Productos!A:A,0)),""))</f>
        <v/>
      </c>
      <c r="G302" t="str">
        <f>IF(D302="","",IFERROR(INDEX(Productos!E:E,MATCH(D302,Productos!A:A,0)),""))</f>
        <v/>
      </c>
      <c r="H302" t="str">
        <f>IF(F302="","",F302*G302)</f>
        <v/>
      </c>
      <c r="I302" t="str">
        <v>TRANSFERENCIA</v>
      </c>
      <c r="J302" t="str">
        <v>BANCO</v>
      </c>
    </row>
    <row r="303">
      <c r="B303" t="str">
        <f>IF(A303="","", "C"&amp;TEXT(A303,"yymmdd")&amp;"-"&amp;TEXT(ROW()-1,"0000"))</f>
        <v/>
      </c>
      <c r="E303" t="str">
        <f>IF(D303="","",IFERROR(INDEX(Productos!F:F,MATCH(D303,Productos!A:A,0)),""))</f>
        <v/>
      </c>
      <c r="G303" t="str">
        <f>IF(D303="","",IFERROR(INDEX(Productos!E:E,MATCH(D303,Productos!A:A,0)),""))</f>
        <v/>
      </c>
      <c r="H303" t="str">
        <f>IF(F303="","",F303*G303)</f>
        <v/>
      </c>
      <c r="I303" t="str">
        <v>TRANSFERENCIA</v>
      </c>
      <c r="J303" t="str">
        <v>BANCO</v>
      </c>
    </row>
    <row r="304">
      <c r="B304" t="str">
        <f>IF(A304="","", "C"&amp;TEXT(A304,"yymmdd")&amp;"-"&amp;TEXT(ROW()-1,"0000"))</f>
        <v/>
      </c>
      <c r="E304" t="str">
        <f>IF(D304="","",IFERROR(INDEX(Productos!F:F,MATCH(D304,Productos!A:A,0)),""))</f>
        <v/>
      </c>
      <c r="G304" t="str">
        <f>IF(D304="","",IFERROR(INDEX(Productos!E:E,MATCH(D304,Productos!A:A,0)),""))</f>
        <v/>
      </c>
      <c r="H304" t="str">
        <f>IF(F304="","",F304*G304)</f>
        <v/>
      </c>
      <c r="I304" t="str">
        <v>TRANSFERENCIA</v>
      </c>
      <c r="J304" t="str">
        <v>BANCO</v>
      </c>
    </row>
    <row r="305">
      <c r="B305" t="str">
        <f>IF(A305="","", "C"&amp;TEXT(A305,"yymmdd")&amp;"-"&amp;TEXT(ROW()-1,"0000"))</f>
        <v/>
      </c>
      <c r="E305" t="str">
        <f>IF(D305="","",IFERROR(INDEX(Productos!F:F,MATCH(D305,Productos!A:A,0)),""))</f>
        <v/>
      </c>
      <c r="G305" t="str">
        <f>IF(D305="","",IFERROR(INDEX(Productos!E:E,MATCH(D305,Productos!A:A,0)),""))</f>
        <v/>
      </c>
      <c r="H305" t="str">
        <f>IF(F305="","",F305*G305)</f>
        <v/>
      </c>
      <c r="I305" t="str">
        <v>TRANSFERENCIA</v>
      </c>
      <c r="J305" t="str">
        <v>BANCO</v>
      </c>
    </row>
    <row r="306">
      <c r="B306" t="str">
        <f>IF(A306="","", "C"&amp;TEXT(A306,"yymmdd")&amp;"-"&amp;TEXT(ROW()-1,"0000"))</f>
        <v/>
      </c>
      <c r="E306" t="str">
        <f>IF(D306="","",IFERROR(INDEX(Productos!F:F,MATCH(D306,Productos!A:A,0)),""))</f>
        <v/>
      </c>
      <c r="G306" t="str">
        <f>IF(D306="","",IFERROR(INDEX(Productos!E:E,MATCH(D306,Productos!A:A,0)),""))</f>
        <v/>
      </c>
      <c r="H306" t="str">
        <f>IF(F306="","",F306*G306)</f>
        <v/>
      </c>
      <c r="I306" t="str">
        <v>TRANSFERENCIA</v>
      </c>
      <c r="J306" t="str">
        <v>BANCO</v>
      </c>
    </row>
    <row r="307">
      <c r="B307" t="str">
        <f>IF(A307="","", "C"&amp;TEXT(A307,"yymmdd")&amp;"-"&amp;TEXT(ROW()-1,"0000"))</f>
        <v/>
      </c>
      <c r="E307" t="str">
        <f>IF(D307="","",IFERROR(INDEX(Productos!F:F,MATCH(D307,Productos!A:A,0)),""))</f>
        <v/>
      </c>
      <c r="G307" t="str">
        <f>IF(D307="","",IFERROR(INDEX(Productos!E:E,MATCH(D307,Productos!A:A,0)),""))</f>
        <v/>
      </c>
      <c r="H307" t="str">
        <f>IF(F307="","",F307*G307)</f>
        <v/>
      </c>
      <c r="I307" t="str">
        <v>TRANSFERENCIA</v>
      </c>
      <c r="J307" t="str">
        <v>BANCO</v>
      </c>
    </row>
    <row r="308">
      <c r="B308" t="str">
        <f>IF(A308="","", "C"&amp;TEXT(A308,"yymmdd")&amp;"-"&amp;TEXT(ROW()-1,"0000"))</f>
        <v/>
      </c>
      <c r="E308" t="str">
        <f>IF(D308="","",IFERROR(INDEX(Productos!F:F,MATCH(D308,Productos!A:A,0)),""))</f>
        <v/>
      </c>
      <c r="G308" t="str">
        <f>IF(D308="","",IFERROR(INDEX(Productos!E:E,MATCH(D308,Productos!A:A,0)),""))</f>
        <v/>
      </c>
      <c r="H308" t="str">
        <f>IF(F308="","",F308*G308)</f>
        <v/>
      </c>
      <c r="I308" t="str">
        <v>TRANSFERENCIA</v>
      </c>
      <c r="J308" t="str">
        <v>BANCO</v>
      </c>
    </row>
    <row r="309">
      <c r="B309" t="str">
        <f>IF(A309="","", "C"&amp;TEXT(A309,"yymmdd")&amp;"-"&amp;TEXT(ROW()-1,"0000"))</f>
        <v/>
      </c>
      <c r="E309" t="str">
        <f>IF(D309="","",IFERROR(INDEX(Productos!F:F,MATCH(D309,Productos!A:A,0)),""))</f>
        <v/>
      </c>
      <c r="G309" t="str">
        <f>IF(D309="","",IFERROR(INDEX(Productos!E:E,MATCH(D309,Productos!A:A,0)),""))</f>
        <v/>
      </c>
      <c r="H309" t="str">
        <f>IF(F309="","",F309*G309)</f>
        <v/>
      </c>
      <c r="I309" t="str">
        <v>TRANSFERENCIA</v>
      </c>
      <c r="J309" t="str">
        <v>BANCO</v>
      </c>
    </row>
    <row r="310">
      <c r="B310" t="str">
        <f>IF(A310="","", "C"&amp;TEXT(A310,"yymmdd")&amp;"-"&amp;TEXT(ROW()-1,"0000"))</f>
        <v/>
      </c>
      <c r="E310" t="str">
        <f>IF(D310="","",IFERROR(INDEX(Productos!F:F,MATCH(D310,Productos!A:A,0)),""))</f>
        <v/>
      </c>
      <c r="G310" t="str">
        <f>IF(D310="","",IFERROR(INDEX(Productos!E:E,MATCH(D310,Productos!A:A,0)),""))</f>
        <v/>
      </c>
      <c r="H310" t="str">
        <f>IF(F310="","",F310*G310)</f>
        <v/>
      </c>
      <c r="I310" t="str">
        <v>TRANSFERENCIA</v>
      </c>
      <c r="J310" t="str">
        <v>BANCO</v>
      </c>
    </row>
    <row r="311">
      <c r="B311" t="str">
        <f>IF(A311="","", "C"&amp;TEXT(A311,"yymmdd")&amp;"-"&amp;TEXT(ROW()-1,"0000"))</f>
        <v/>
      </c>
      <c r="E311" t="str">
        <f>IF(D311="","",IFERROR(INDEX(Productos!F:F,MATCH(D311,Productos!A:A,0)),""))</f>
        <v/>
      </c>
      <c r="G311" t="str">
        <f>IF(D311="","",IFERROR(INDEX(Productos!E:E,MATCH(D311,Productos!A:A,0)),""))</f>
        <v/>
      </c>
      <c r="H311" t="str">
        <f>IF(F311="","",F311*G311)</f>
        <v/>
      </c>
      <c r="I311" t="str">
        <v>TRANSFERENCIA</v>
      </c>
      <c r="J311" t="str">
        <v>BANCO</v>
      </c>
    </row>
    <row r="312">
      <c r="B312" t="str">
        <f>IF(A312="","", "C"&amp;TEXT(A312,"yymmdd")&amp;"-"&amp;TEXT(ROW()-1,"0000"))</f>
        <v/>
      </c>
      <c r="E312" t="str">
        <f>IF(D312="","",IFERROR(INDEX(Productos!F:F,MATCH(D312,Productos!A:A,0)),""))</f>
        <v/>
      </c>
      <c r="G312" t="str">
        <f>IF(D312="","",IFERROR(INDEX(Productos!E:E,MATCH(D312,Productos!A:A,0)),""))</f>
        <v/>
      </c>
      <c r="H312" t="str">
        <f>IF(F312="","",F312*G312)</f>
        <v/>
      </c>
      <c r="I312" t="str">
        <v>TRANSFERENCIA</v>
      </c>
      <c r="J312" t="str">
        <v>BANCO</v>
      </c>
    </row>
    <row r="313">
      <c r="B313" t="str">
        <f>IF(A313="","", "C"&amp;TEXT(A313,"yymmdd")&amp;"-"&amp;TEXT(ROW()-1,"0000"))</f>
        <v/>
      </c>
      <c r="E313" t="str">
        <f>IF(D313="","",IFERROR(INDEX(Productos!F:F,MATCH(D313,Productos!A:A,0)),""))</f>
        <v/>
      </c>
      <c r="G313" t="str">
        <f>IF(D313="","",IFERROR(INDEX(Productos!E:E,MATCH(D313,Productos!A:A,0)),""))</f>
        <v/>
      </c>
      <c r="H313" t="str">
        <f>IF(F313="","",F313*G313)</f>
        <v/>
      </c>
      <c r="I313" t="str">
        <v>TRANSFERENCIA</v>
      </c>
      <c r="J313" t="str">
        <v>BANCO</v>
      </c>
    </row>
    <row r="314">
      <c r="B314" t="str">
        <f>IF(A314="","", "C"&amp;TEXT(A314,"yymmdd")&amp;"-"&amp;TEXT(ROW()-1,"0000"))</f>
        <v/>
      </c>
      <c r="E314" t="str">
        <f>IF(D314="","",IFERROR(INDEX(Productos!F:F,MATCH(D314,Productos!A:A,0)),""))</f>
        <v/>
      </c>
      <c r="G314" t="str">
        <f>IF(D314="","",IFERROR(INDEX(Productos!E:E,MATCH(D314,Productos!A:A,0)),""))</f>
        <v/>
      </c>
      <c r="H314" t="str">
        <f>IF(F314="","",F314*G314)</f>
        <v/>
      </c>
      <c r="I314" t="str">
        <v>TRANSFERENCIA</v>
      </c>
      <c r="J314" t="str">
        <v>BANCO</v>
      </c>
    </row>
    <row r="315">
      <c r="B315" t="str">
        <f>IF(A315="","", "C"&amp;TEXT(A315,"yymmdd")&amp;"-"&amp;TEXT(ROW()-1,"0000"))</f>
        <v/>
      </c>
      <c r="E315" t="str">
        <f>IF(D315="","",IFERROR(INDEX(Productos!F:F,MATCH(D315,Productos!A:A,0)),""))</f>
        <v/>
      </c>
      <c r="G315" t="str">
        <f>IF(D315="","",IFERROR(INDEX(Productos!E:E,MATCH(D315,Productos!A:A,0)),""))</f>
        <v/>
      </c>
      <c r="H315" t="str">
        <f>IF(F315="","",F315*G315)</f>
        <v/>
      </c>
      <c r="I315" t="str">
        <v>TRANSFERENCIA</v>
      </c>
      <c r="J315" t="str">
        <v>BANCO</v>
      </c>
    </row>
    <row r="316">
      <c r="B316" t="str">
        <f>IF(A316="","", "C"&amp;TEXT(A316,"yymmdd")&amp;"-"&amp;TEXT(ROW()-1,"0000"))</f>
        <v/>
      </c>
      <c r="E316" t="str">
        <f>IF(D316="","",IFERROR(INDEX(Productos!F:F,MATCH(D316,Productos!A:A,0)),""))</f>
        <v/>
      </c>
      <c r="G316" t="str">
        <f>IF(D316="","",IFERROR(INDEX(Productos!E:E,MATCH(D316,Productos!A:A,0)),""))</f>
        <v/>
      </c>
      <c r="H316" t="str">
        <f>IF(F316="","",F316*G316)</f>
        <v/>
      </c>
      <c r="I316" t="str">
        <v>TRANSFERENCIA</v>
      </c>
      <c r="J316" t="str">
        <v>BANCO</v>
      </c>
    </row>
    <row r="317">
      <c r="B317" t="str">
        <f>IF(A317="","", "C"&amp;TEXT(A317,"yymmdd")&amp;"-"&amp;TEXT(ROW()-1,"0000"))</f>
        <v/>
      </c>
      <c r="E317" t="str">
        <f>IF(D317="","",IFERROR(INDEX(Productos!F:F,MATCH(D317,Productos!A:A,0)),""))</f>
        <v/>
      </c>
      <c r="G317" t="str">
        <f>IF(D317="","",IFERROR(INDEX(Productos!E:E,MATCH(D317,Productos!A:A,0)),""))</f>
        <v/>
      </c>
      <c r="H317" t="str">
        <f>IF(F317="","",F317*G317)</f>
        <v/>
      </c>
      <c r="I317" t="str">
        <v>TRANSFERENCIA</v>
      </c>
      <c r="J317" t="str">
        <v>BANCO</v>
      </c>
    </row>
    <row r="318">
      <c r="B318" t="str">
        <f>IF(A318="","", "C"&amp;TEXT(A318,"yymmdd")&amp;"-"&amp;TEXT(ROW()-1,"0000"))</f>
        <v/>
      </c>
      <c r="E318" t="str">
        <f>IF(D318="","",IFERROR(INDEX(Productos!F:F,MATCH(D318,Productos!A:A,0)),""))</f>
        <v/>
      </c>
      <c r="G318" t="str">
        <f>IF(D318="","",IFERROR(INDEX(Productos!E:E,MATCH(D318,Productos!A:A,0)),""))</f>
        <v/>
      </c>
      <c r="H318" t="str">
        <f>IF(F318="","",F318*G318)</f>
        <v/>
      </c>
      <c r="I318" t="str">
        <v>TRANSFERENCIA</v>
      </c>
      <c r="J318" t="str">
        <v>BANCO</v>
      </c>
    </row>
    <row r="319">
      <c r="B319" t="str">
        <f>IF(A319="","", "C"&amp;TEXT(A319,"yymmdd")&amp;"-"&amp;TEXT(ROW()-1,"0000"))</f>
        <v/>
      </c>
      <c r="E319" t="str">
        <f>IF(D319="","",IFERROR(INDEX(Productos!F:F,MATCH(D319,Productos!A:A,0)),""))</f>
        <v/>
      </c>
      <c r="G319" t="str">
        <f>IF(D319="","",IFERROR(INDEX(Productos!E:E,MATCH(D319,Productos!A:A,0)),""))</f>
        <v/>
      </c>
      <c r="H319" t="str">
        <f>IF(F319="","",F319*G319)</f>
        <v/>
      </c>
      <c r="I319" t="str">
        <v>TRANSFERENCIA</v>
      </c>
      <c r="J319" t="str">
        <v>BANCO</v>
      </c>
    </row>
    <row r="320">
      <c r="B320" t="str">
        <f>IF(A320="","", "C"&amp;TEXT(A320,"yymmdd")&amp;"-"&amp;TEXT(ROW()-1,"0000"))</f>
        <v/>
      </c>
      <c r="E320" t="str">
        <f>IF(D320="","",IFERROR(INDEX(Productos!F:F,MATCH(D320,Productos!A:A,0)),""))</f>
        <v/>
      </c>
      <c r="G320" t="str">
        <f>IF(D320="","",IFERROR(INDEX(Productos!E:E,MATCH(D320,Productos!A:A,0)),""))</f>
        <v/>
      </c>
      <c r="H320" t="str">
        <f>IF(F320="","",F320*G320)</f>
        <v/>
      </c>
      <c r="I320" t="str">
        <v>TRANSFERENCIA</v>
      </c>
      <c r="J320" t="str">
        <v>BANCO</v>
      </c>
    </row>
    <row r="321">
      <c r="B321" t="str">
        <f>IF(A321="","", "C"&amp;TEXT(A321,"yymmdd")&amp;"-"&amp;TEXT(ROW()-1,"0000"))</f>
        <v/>
      </c>
      <c r="E321" t="str">
        <f>IF(D321="","",IFERROR(INDEX(Productos!F:F,MATCH(D321,Productos!A:A,0)),""))</f>
        <v/>
      </c>
      <c r="G321" t="str">
        <f>IF(D321="","",IFERROR(INDEX(Productos!E:E,MATCH(D321,Productos!A:A,0)),""))</f>
        <v/>
      </c>
      <c r="H321" t="str">
        <f>IF(F321="","",F321*G321)</f>
        <v/>
      </c>
      <c r="I321" t="str">
        <v>TRANSFERENCIA</v>
      </c>
      <c r="J321" t="str">
        <v>BANCO</v>
      </c>
    </row>
    <row r="322">
      <c r="B322" t="str">
        <f>IF(A322="","", "C"&amp;TEXT(A322,"yymmdd")&amp;"-"&amp;TEXT(ROW()-1,"0000"))</f>
        <v/>
      </c>
      <c r="E322" t="str">
        <f>IF(D322="","",IFERROR(INDEX(Productos!F:F,MATCH(D322,Productos!A:A,0)),""))</f>
        <v/>
      </c>
      <c r="G322" t="str">
        <f>IF(D322="","",IFERROR(INDEX(Productos!E:E,MATCH(D322,Productos!A:A,0)),""))</f>
        <v/>
      </c>
      <c r="H322" t="str">
        <f>IF(F322="","",F322*G322)</f>
        <v/>
      </c>
      <c r="I322" t="str">
        <v>TRANSFERENCIA</v>
      </c>
      <c r="J322" t="str">
        <v>BANCO</v>
      </c>
    </row>
    <row r="323">
      <c r="B323" t="str">
        <f>IF(A323="","", "C"&amp;TEXT(A323,"yymmdd")&amp;"-"&amp;TEXT(ROW()-1,"0000"))</f>
        <v/>
      </c>
      <c r="E323" t="str">
        <f>IF(D323="","",IFERROR(INDEX(Productos!F:F,MATCH(D323,Productos!A:A,0)),""))</f>
        <v/>
      </c>
      <c r="G323" t="str">
        <f>IF(D323="","",IFERROR(INDEX(Productos!E:E,MATCH(D323,Productos!A:A,0)),""))</f>
        <v/>
      </c>
      <c r="H323" t="str">
        <f>IF(F323="","",F323*G323)</f>
        <v/>
      </c>
      <c r="I323" t="str">
        <v>TRANSFERENCIA</v>
      </c>
      <c r="J323" t="str">
        <v>BANCO</v>
      </c>
    </row>
    <row r="324">
      <c r="B324" t="str">
        <f>IF(A324="","", "C"&amp;TEXT(A324,"yymmdd")&amp;"-"&amp;TEXT(ROW()-1,"0000"))</f>
        <v/>
      </c>
      <c r="E324" t="str">
        <f>IF(D324="","",IFERROR(INDEX(Productos!F:F,MATCH(D324,Productos!A:A,0)),""))</f>
        <v/>
      </c>
      <c r="G324" t="str">
        <f>IF(D324="","",IFERROR(INDEX(Productos!E:E,MATCH(D324,Productos!A:A,0)),""))</f>
        <v/>
      </c>
      <c r="H324" t="str">
        <f>IF(F324="","",F324*G324)</f>
        <v/>
      </c>
      <c r="I324" t="str">
        <v>TRANSFERENCIA</v>
      </c>
      <c r="J324" t="str">
        <v>BANCO</v>
      </c>
    </row>
    <row r="325">
      <c r="B325" t="str">
        <f>IF(A325="","", "C"&amp;TEXT(A325,"yymmdd")&amp;"-"&amp;TEXT(ROW()-1,"0000"))</f>
        <v/>
      </c>
      <c r="E325" t="str">
        <f>IF(D325="","",IFERROR(INDEX(Productos!F:F,MATCH(D325,Productos!A:A,0)),""))</f>
        <v/>
      </c>
      <c r="G325" t="str">
        <f>IF(D325="","",IFERROR(INDEX(Productos!E:E,MATCH(D325,Productos!A:A,0)),""))</f>
        <v/>
      </c>
      <c r="H325" t="str">
        <f>IF(F325="","",F325*G325)</f>
        <v/>
      </c>
      <c r="I325" t="str">
        <v>TRANSFERENCIA</v>
      </c>
      <c r="J325" t="str">
        <v>BANCO</v>
      </c>
    </row>
    <row r="326">
      <c r="B326" t="str">
        <f>IF(A326="","", "C"&amp;TEXT(A326,"yymmdd")&amp;"-"&amp;TEXT(ROW()-1,"0000"))</f>
        <v/>
      </c>
      <c r="E326" t="str">
        <f>IF(D326="","",IFERROR(INDEX(Productos!F:F,MATCH(D326,Productos!A:A,0)),""))</f>
        <v/>
      </c>
      <c r="G326" t="str">
        <f>IF(D326="","",IFERROR(INDEX(Productos!E:E,MATCH(D326,Productos!A:A,0)),""))</f>
        <v/>
      </c>
      <c r="H326" t="str">
        <f>IF(F326="","",F326*G326)</f>
        <v/>
      </c>
      <c r="I326" t="str">
        <v>TRANSFERENCIA</v>
      </c>
      <c r="J326" t="str">
        <v>BANCO</v>
      </c>
    </row>
    <row r="327">
      <c r="B327" t="str">
        <f>IF(A327="","", "C"&amp;TEXT(A327,"yymmdd")&amp;"-"&amp;TEXT(ROW()-1,"0000"))</f>
        <v/>
      </c>
      <c r="E327" t="str">
        <f>IF(D327="","",IFERROR(INDEX(Productos!F:F,MATCH(D327,Productos!A:A,0)),""))</f>
        <v/>
      </c>
      <c r="G327" t="str">
        <f>IF(D327="","",IFERROR(INDEX(Productos!E:E,MATCH(D327,Productos!A:A,0)),""))</f>
        <v/>
      </c>
      <c r="H327" t="str">
        <f>IF(F327="","",F327*G327)</f>
        <v/>
      </c>
      <c r="I327" t="str">
        <v>TRANSFERENCIA</v>
      </c>
      <c r="J327" t="str">
        <v>BANCO</v>
      </c>
    </row>
    <row r="328">
      <c r="B328" t="str">
        <f>IF(A328="","", "C"&amp;TEXT(A328,"yymmdd")&amp;"-"&amp;TEXT(ROW()-1,"0000"))</f>
        <v/>
      </c>
      <c r="E328" t="str">
        <f>IF(D328="","",IFERROR(INDEX(Productos!F:F,MATCH(D328,Productos!A:A,0)),""))</f>
        <v/>
      </c>
      <c r="G328" t="str">
        <f>IF(D328="","",IFERROR(INDEX(Productos!E:E,MATCH(D328,Productos!A:A,0)),""))</f>
        <v/>
      </c>
      <c r="H328" t="str">
        <f>IF(F328="","",F328*G328)</f>
        <v/>
      </c>
      <c r="I328" t="str">
        <v>TRANSFERENCIA</v>
      </c>
      <c r="J328" t="str">
        <v>BANCO</v>
      </c>
    </row>
    <row r="329">
      <c r="B329" t="str">
        <f>IF(A329="","", "C"&amp;TEXT(A329,"yymmdd")&amp;"-"&amp;TEXT(ROW()-1,"0000"))</f>
        <v/>
      </c>
      <c r="E329" t="str">
        <f>IF(D329="","",IFERROR(INDEX(Productos!F:F,MATCH(D329,Productos!A:A,0)),""))</f>
        <v/>
      </c>
      <c r="G329" t="str">
        <f>IF(D329="","",IFERROR(INDEX(Productos!E:E,MATCH(D329,Productos!A:A,0)),""))</f>
        <v/>
      </c>
      <c r="H329" t="str">
        <f>IF(F329="","",F329*G329)</f>
        <v/>
      </c>
      <c r="I329" t="str">
        <v>TRANSFERENCIA</v>
      </c>
      <c r="J329" t="str">
        <v>BANCO</v>
      </c>
    </row>
    <row r="330">
      <c r="B330" t="str">
        <f>IF(A330="","", "C"&amp;TEXT(A330,"yymmdd")&amp;"-"&amp;TEXT(ROW()-1,"0000"))</f>
        <v/>
      </c>
      <c r="E330" t="str">
        <f>IF(D330="","",IFERROR(INDEX(Productos!F:F,MATCH(D330,Productos!A:A,0)),""))</f>
        <v/>
      </c>
      <c r="G330" t="str">
        <f>IF(D330="","",IFERROR(INDEX(Productos!E:E,MATCH(D330,Productos!A:A,0)),""))</f>
        <v/>
      </c>
      <c r="H330" t="str">
        <f>IF(F330="","",F330*G330)</f>
        <v/>
      </c>
      <c r="I330" t="str">
        <v>TRANSFERENCIA</v>
      </c>
      <c r="J330" t="str">
        <v>BANCO</v>
      </c>
    </row>
    <row r="331">
      <c r="B331" t="str">
        <f>IF(A331="","", "C"&amp;TEXT(A331,"yymmdd")&amp;"-"&amp;TEXT(ROW()-1,"0000"))</f>
        <v/>
      </c>
      <c r="E331" t="str">
        <f>IF(D331="","",IFERROR(INDEX(Productos!F:F,MATCH(D331,Productos!A:A,0)),""))</f>
        <v/>
      </c>
      <c r="G331" t="str">
        <f>IF(D331="","",IFERROR(INDEX(Productos!E:E,MATCH(D331,Productos!A:A,0)),""))</f>
        <v/>
      </c>
      <c r="H331" t="str">
        <f>IF(F331="","",F331*G331)</f>
        <v/>
      </c>
      <c r="I331" t="str">
        <v>TRANSFERENCIA</v>
      </c>
      <c r="J331" t="str">
        <v>BANCO</v>
      </c>
    </row>
    <row r="332">
      <c r="B332" t="str">
        <f>IF(A332="","", "C"&amp;TEXT(A332,"yymmdd")&amp;"-"&amp;TEXT(ROW()-1,"0000"))</f>
        <v/>
      </c>
      <c r="E332" t="str">
        <f>IF(D332="","",IFERROR(INDEX(Productos!F:F,MATCH(D332,Productos!A:A,0)),""))</f>
        <v/>
      </c>
      <c r="G332" t="str">
        <f>IF(D332="","",IFERROR(INDEX(Productos!E:E,MATCH(D332,Productos!A:A,0)),""))</f>
        <v/>
      </c>
      <c r="H332" t="str">
        <f>IF(F332="","",F332*G332)</f>
        <v/>
      </c>
      <c r="I332" t="str">
        <v>TRANSFERENCIA</v>
      </c>
      <c r="J332" t="str">
        <v>BANCO</v>
      </c>
    </row>
    <row r="333">
      <c r="B333" t="str">
        <f>IF(A333="","", "C"&amp;TEXT(A333,"yymmdd")&amp;"-"&amp;TEXT(ROW()-1,"0000"))</f>
        <v/>
      </c>
      <c r="E333" t="str">
        <f>IF(D333="","",IFERROR(INDEX(Productos!F:F,MATCH(D333,Productos!A:A,0)),""))</f>
        <v/>
      </c>
      <c r="G333" t="str">
        <f>IF(D333="","",IFERROR(INDEX(Productos!E:E,MATCH(D333,Productos!A:A,0)),""))</f>
        <v/>
      </c>
      <c r="H333" t="str">
        <f>IF(F333="","",F333*G333)</f>
        <v/>
      </c>
      <c r="I333" t="str">
        <v>TRANSFERENCIA</v>
      </c>
      <c r="J333" t="str">
        <v>BANCO</v>
      </c>
    </row>
    <row r="334">
      <c r="B334" t="str">
        <f>IF(A334="","", "C"&amp;TEXT(A334,"yymmdd")&amp;"-"&amp;TEXT(ROW()-1,"0000"))</f>
        <v/>
      </c>
      <c r="E334" t="str">
        <f>IF(D334="","",IFERROR(INDEX(Productos!F:F,MATCH(D334,Productos!A:A,0)),""))</f>
        <v/>
      </c>
      <c r="G334" t="str">
        <f>IF(D334="","",IFERROR(INDEX(Productos!E:E,MATCH(D334,Productos!A:A,0)),""))</f>
        <v/>
      </c>
      <c r="H334" t="str">
        <f>IF(F334="","",F334*G334)</f>
        <v/>
      </c>
      <c r="I334" t="str">
        <v>TRANSFERENCIA</v>
      </c>
      <c r="J334" t="str">
        <v>BANCO</v>
      </c>
    </row>
    <row r="335">
      <c r="B335" t="str">
        <f>IF(A335="","", "C"&amp;TEXT(A335,"yymmdd")&amp;"-"&amp;TEXT(ROW()-1,"0000"))</f>
        <v/>
      </c>
      <c r="E335" t="str">
        <f>IF(D335="","",IFERROR(INDEX(Productos!F:F,MATCH(D335,Productos!A:A,0)),""))</f>
        <v/>
      </c>
      <c r="G335" t="str">
        <f>IF(D335="","",IFERROR(INDEX(Productos!E:E,MATCH(D335,Productos!A:A,0)),""))</f>
        <v/>
      </c>
      <c r="H335" t="str">
        <f>IF(F335="","",F335*G335)</f>
        <v/>
      </c>
      <c r="I335" t="str">
        <v>TRANSFERENCIA</v>
      </c>
      <c r="J335" t="str">
        <v>BANCO</v>
      </c>
    </row>
    <row r="336">
      <c r="B336" t="str">
        <f>IF(A336="","", "C"&amp;TEXT(A336,"yymmdd")&amp;"-"&amp;TEXT(ROW()-1,"0000"))</f>
        <v/>
      </c>
      <c r="E336" t="str">
        <f>IF(D336="","",IFERROR(INDEX(Productos!F:F,MATCH(D336,Productos!A:A,0)),""))</f>
        <v/>
      </c>
      <c r="G336" t="str">
        <f>IF(D336="","",IFERROR(INDEX(Productos!E:E,MATCH(D336,Productos!A:A,0)),""))</f>
        <v/>
      </c>
      <c r="H336" t="str">
        <f>IF(F336="","",F336*G336)</f>
        <v/>
      </c>
      <c r="I336" t="str">
        <v>TRANSFERENCIA</v>
      </c>
      <c r="J336" t="str">
        <v>BANCO</v>
      </c>
    </row>
    <row r="337">
      <c r="B337" t="str">
        <f>IF(A337="","", "C"&amp;TEXT(A337,"yymmdd")&amp;"-"&amp;TEXT(ROW()-1,"0000"))</f>
        <v/>
      </c>
      <c r="E337" t="str">
        <f>IF(D337="","",IFERROR(INDEX(Productos!F:F,MATCH(D337,Productos!A:A,0)),""))</f>
        <v/>
      </c>
      <c r="G337" t="str">
        <f>IF(D337="","",IFERROR(INDEX(Productos!E:E,MATCH(D337,Productos!A:A,0)),""))</f>
        <v/>
      </c>
      <c r="H337" t="str">
        <f>IF(F337="","",F337*G337)</f>
        <v/>
      </c>
      <c r="I337" t="str">
        <v>TRANSFERENCIA</v>
      </c>
      <c r="J337" t="str">
        <v>BANCO</v>
      </c>
    </row>
    <row r="338">
      <c r="B338" t="str">
        <f>IF(A338="","", "C"&amp;TEXT(A338,"yymmdd")&amp;"-"&amp;TEXT(ROW()-1,"0000"))</f>
        <v/>
      </c>
      <c r="E338" t="str">
        <f>IF(D338="","",IFERROR(INDEX(Productos!F:F,MATCH(D338,Productos!A:A,0)),""))</f>
        <v/>
      </c>
      <c r="G338" t="str">
        <f>IF(D338="","",IFERROR(INDEX(Productos!E:E,MATCH(D338,Productos!A:A,0)),""))</f>
        <v/>
      </c>
      <c r="H338" t="str">
        <f>IF(F338="","",F338*G338)</f>
        <v/>
      </c>
      <c r="I338" t="str">
        <v>TRANSFERENCIA</v>
      </c>
      <c r="J338" t="str">
        <v>BANCO</v>
      </c>
    </row>
    <row r="339">
      <c r="B339" t="str">
        <f>IF(A339="","", "C"&amp;TEXT(A339,"yymmdd")&amp;"-"&amp;TEXT(ROW()-1,"0000"))</f>
        <v/>
      </c>
      <c r="E339" t="str">
        <f>IF(D339="","",IFERROR(INDEX(Productos!F:F,MATCH(D339,Productos!A:A,0)),""))</f>
        <v/>
      </c>
      <c r="G339" t="str">
        <f>IF(D339="","",IFERROR(INDEX(Productos!E:E,MATCH(D339,Productos!A:A,0)),""))</f>
        <v/>
      </c>
      <c r="H339" t="str">
        <f>IF(F339="","",F339*G339)</f>
        <v/>
      </c>
      <c r="I339" t="str">
        <v>TRANSFERENCIA</v>
      </c>
      <c r="J339" t="str">
        <v>BANCO</v>
      </c>
    </row>
    <row r="340">
      <c r="B340" t="str">
        <f>IF(A340="","", "C"&amp;TEXT(A340,"yymmdd")&amp;"-"&amp;TEXT(ROW()-1,"0000"))</f>
        <v/>
      </c>
      <c r="E340" t="str">
        <f>IF(D340="","",IFERROR(INDEX(Productos!F:F,MATCH(D340,Productos!A:A,0)),""))</f>
        <v/>
      </c>
      <c r="G340" t="str">
        <f>IF(D340="","",IFERROR(INDEX(Productos!E:E,MATCH(D340,Productos!A:A,0)),""))</f>
        <v/>
      </c>
      <c r="H340" t="str">
        <f>IF(F340="","",F340*G340)</f>
        <v/>
      </c>
      <c r="I340" t="str">
        <v>TRANSFERENCIA</v>
      </c>
      <c r="J340" t="str">
        <v>BANCO</v>
      </c>
    </row>
    <row r="341">
      <c r="B341" t="str">
        <f>IF(A341="","", "C"&amp;TEXT(A341,"yymmdd")&amp;"-"&amp;TEXT(ROW()-1,"0000"))</f>
        <v/>
      </c>
      <c r="E341" t="str">
        <f>IF(D341="","",IFERROR(INDEX(Productos!F:F,MATCH(D341,Productos!A:A,0)),""))</f>
        <v/>
      </c>
      <c r="G341" t="str">
        <f>IF(D341="","",IFERROR(INDEX(Productos!E:E,MATCH(D341,Productos!A:A,0)),""))</f>
        <v/>
      </c>
      <c r="H341" t="str">
        <f>IF(F341="","",F341*G341)</f>
        <v/>
      </c>
      <c r="I341" t="str">
        <v>TRANSFERENCIA</v>
      </c>
      <c r="J341" t="str">
        <v>BANCO</v>
      </c>
    </row>
    <row r="342">
      <c r="B342" t="str">
        <f>IF(A342="","", "C"&amp;TEXT(A342,"yymmdd")&amp;"-"&amp;TEXT(ROW()-1,"0000"))</f>
        <v/>
      </c>
      <c r="E342" t="str">
        <f>IF(D342="","",IFERROR(INDEX(Productos!F:F,MATCH(D342,Productos!A:A,0)),""))</f>
        <v/>
      </c>
      <c r="G342" t="str">
        <f>IF(D342="","",IFERROR(INDEX(Productos!E:E,MATCH(D342,Productos!A:A,0)),""))</f>
        <v/>
      </c>
      <c r="H342" t="str">
        <f>IF(F342="","",F342*G342)</f>
        <v/>
      </c>
      <c r="I342" t="str">
        <v>TRANSFERENCIA</v>
      </c>
      <c r="J342" t="str">
        <v>BANCO</v>
      </c>
    </row>
    <row r="343">
      <c r="B343" t="str">
        <f>IF(A343="","", "C"&amp;TEXT(A343,"yymmdd")&amp;"-"&amp;TEXT(ROW()-1,"0000"))</f>
        <v/>
      </c>
      <c r="E343" t="str">
        <f>IF(D343="","",IFERROR(INDEX(Productos!F:F,MATCH(D343,Productos!A:A,0)),""))</f>
        <v/>
      </c>
      <c r="G343" t="str">
        <f>IF(D343="","",IFERROR(INDEX(Productos!E:E,MATCH(D343,Productos!A:A,0)),""))</f>
        <v/>
      </c>
      <c r="H343" t="str">
        <f>IF(F343="","",F343*G343)</f>
        <v/>
      </c>
      <c r="I343" t="str">
        <v>TRANSFERENCIA</v>
      </c>
      <c r="J343" t="str">
        <v>BANCO</v>
      </c>
    </row>
    <row r="344">
      <c r="B344" t="str">
        <f>IF(A344="","", "C"&amp;TEXT(A344,"yymmdd")&amp;"-"&amp;TEXT(ROW()-1,"0000"))</f>
        <v/>
      </c>
      <c r="E344" t="str">
        <f>IF(D344="","",IFERROR(INDEX(Productos!F:F,MATCH(D344,Productos!A:A,0)),""))</f>
        <v/>
      </c>
      <c r="G344" t="str">
        <f>IF(D344="","",IFERROR(INDEX(Productos!E:E,MATCH(D344,Productos!A:A,0)),""))</f>
        <v/>
      </c>
      <c r="H344" t="str">
        <f>IF(F344="","",F344*G344)</f>
        <v/>
      </c>
      <c r="I344" t="str">
        <v>TRANSFERENCIA</v>
      </c>
      <c r="J344" t="str">
        <v>BANCO</v>
      </c>
    </row>
    <row r="345">
      <c r="B345" t="str">
        <f>IF(A345="","", "C"&amp;TEXT(A345,"yymmdd")&amp;"-"&amp;TEXT(ROW()-1,"0000"))</f>
        <v/>
      </c>
      <c r="E345" t="str">
        <f>IF(D345="","",IFERROR(INDEX(Productos!F:F,MATCH(D345,Productos!A:A,0)),""))</f>
        <v/>
      </c>
      <c r="G345" t="str">
        <f>IF(D345="","",IFERROR(INDEX(Productos!E:E,MATCH(D345,Productos!A:A,0)),""))</f>
        <v/>
      </c>
      <c r="H345" t="str">
        <f>IF(F345="","",F345*G345)</f>
        <v/>
      </c>
      <c r="I345" t="str">
        <v>TRANSFERENCIA</v>
      </c>
      <c r="J345" t="str">
        <v>BANCO</v>
      </c>
    </row>
    <row r="346">
      <c r="B346" t="str">
        <f>IF(A346="","", "C"&amp;TEXT(A346,"yymmdd")&amp;"-"&amp;TEXT(ROW()-1,"0000"))</f>
        <v/>
      </c>
      <c r="E346" t="str">
        <f>IF(D346="","",IFERROR(INDEX(Productos!F:F,MATCH(D346,Productos!A:A,0)),""))</f>
        <v/>
      </c>
      <c r="G346" t="str">
        <f>IF(D346="","",IFERROR(INDEX(Productos!E:E,MATCH(D346,Productos!A:A,0)),""))</f>
        <v/>
      </c>
      <c r="H346" t="str">
        <f>IF(F346="","",F346*G346)</f>
        <v/>
      </c>
      <c r="I346" t="str">
        <v>TRANSFERENCIA</v>
      </c>
      <c r="J346" t="str">
        <v>BANCO</v>
      </c>
    </row>
    <row r="347">
      <c r="B347" t="str">
        <f>IF(A347="","", "C"&amp;TEXT(A347,"yymmdd")&amp;"-"&amp;TEXT(ROW()-1,"0000"))</f>
        <v/>
      </c>
      <c r="E347" t="str">
        <f>IF(D347="","",IFERROR(INDEX(Productos!F:F,MATCH(D347,Productos!A:A,0)),""))</f>
        <v/>
      </c>
      <c r="G347" t="str">
        <f>IF(D347="","",IFERROR(INDEX(Productos!E:E,MATCH(D347,Productos!A:A,0)),""))</f>
        <v/>
      </c>
      <c r="H347" t="str">
        <f>IF(F347="","",F347*G347)</f>
        <v/>
      </c>
      <c r="I347" t="str">
        <v>TRANSFERENCIA</v>
      </c>
      <c r="J347" t="str">
        <v>BANCO</v>
      </c>
    </row>
    <row r="348">
      <c r="B348" t="str">
        <f>IF(A348="","", "C"&amp;TEXT(A348,"yymmdd")&amp;"-"&amp;TEXT(ROW()-1,"0000"))</f>
        <v/>
      </c>
      <c r="E348" t="str">
        <f>IF(D348="","",IFERROR(INDEX(Productos!F:F,MATCH(D348,Productos!A:A,0)),""))</f>
        <v/>
      </c>
      <c r="G348" t="str">
        <f>IF(D348="","",IFERROR(INDEX(Productos!E:E,MATCH(D348,Productos!A:A,0)),""))</f>
        <v/>
      </c>
      <c r="H348" t="str">
        <f>IF(F348="","",F348*G348)</f>
        <v/>
      </c>
      <c r="I348" t="str">
        <v>TRANSFERENCIA</v>
      </c>
      <c r="J348" t="str">
        <v>BANCO</v>
      </c>
    </row>
    <row r="349">
      <c r="B349" t="str">
        <f>IF(A349="","", "C"&amp;TEXT(A349,"yymmdd")&amp;"-"&amp;TEXT(ROW()-1,"0000"))</f>
        <v/>
      </c>
      <c r="E349" t="str">
        <f>IF(D349="","",IFERROR(INDEX(Productos!F:F,MATCH(D349,Productos!A:A,0)),""))</f>
        <v/>
      </c>
      <c r="G349" t="str">
        <f>IF(D349="","",IFERROR(INDEX(Productos!E:E,MATCH(D349,Productos!A:A,0)),""))</f>
        <v/>
      </c>
      <c r="H349" t="str">
        <f>IF(F349="","",F349*G349)</f>
        <v/>
      </c>
      <c r="I349" t="str">
        <v>TRANSFERENCIA</v>
      </c>
      <c r="J349" t="str">
        <v>BANCO</v>
      </c>
    </row>
    <row r="350">
      <c r="B350" t="str">
        <f>IF(A350="","", "C"&amp;TEXT(A350,"yymmdd")&amp;"-"&amp;TEXT(ROW()-1,"0000"))</f>
        <v/>
      </c>
      <c r="E350" t="str">
        <f>IF(D350="","",IFERROR(INDEX(Productos!F:F,MATCH(D350,Productos!A:A,0)),""))</f>
        <v/>
      </c>
      <c r="G350" t="str">
        <f>IF(D350="","",IFERROR(INDEX(Productos!E:E,MATCH(D350,Productos!A:A,0)),""))</f>
        <v/>
      </c>
      <c r="H350" t="str">
        <f>IF(F350="","",F350*G350)</f>
        <v/>
      </c>
      <c r="I350" t="str">
        <v>TRANSFERENCIA</v>
      </c>
      <c r="J350" t="str">
        <v>BANCO</v>
      </c>
    </row>
    <row r="351">
      <c r="B351" t="str">
        <f>IF(A351="","", "C"&amp;TEXT(A351,"yymmdd")&amp;"-"&amp;TEXT(ROW()-1,"0000"))</f>
        <v/>
      </c>
      <c r="E351" t="str">
        <f>IF(D351="","",IFERROR(INDEX(Productos!F:F,MATCH(D351,Productos!A:A,0)),""))</f>
        <v/>
      </c>
      <c r="G351" t="str">
        <f>IF(D351="","",IFERROR(INDEX(Productos!E:E,MATCH(D351,Productos!A:A,0)),""))</f>
        <v/>
      </c>
      <c r="H351" t="str">
        <f>IF(F351="","",F351*G351)</f>
        <v/>
      </c>
      <c r="I351" t="str">
        <v>TRANSFERENCIA</v>
      </c>
      <c r="J351" t="str">
        <v>BANCO</v>
      </c>
    </row>
    <row r="352">
      <c r="B352" t="str">
        <f>IF(A352="","", "C"&amp;TEXT(A352,"yymmdd")&amp;"-"&amp;TEXT(ROW()-1,"0000"))</f>
        <v/>
      </c>
      <c r="E352" t="str">
        <f>IF(D352="","",IFERROR(INDEX(Productos!F:F,MATCH(D352,Productos!A:A,0)),""))</f>
        <v/>
      </c>
      <c r="G352" t="str">
        <f>IF(D352="","",IFERROR(INDEX(Productos!E:E,MATCH(D352,Productos!A:A,0)),""))</f>
        <v/>
      </c>
      <c r="H352" t="str">
        <f>IF(F352="","",F352*G352)</f>
        <v/>
      </c>
      <c r="I352" t="str">
        <v>TRANSFERENCIA</v>
      </c>
      <c r="J352" t="str">
        <v>BANCO</v>
      </c>
    </row>
    <row r="353">
      <c r="B353" t="str">
        <f>IF(A353="","", "C"&amp;TEXT(A353,"yymmdd")&amp;"-"&amp;TEXT(ROW()-1,"0000"))</f>
        <v/>
      </c>
      <c r="E353" t="str">
        <f>IF(D353="","",IFERROR(INDEX(Productos!F:F,MATCH(D353,Productos!A:A,0)),""))</f>
        <v/>
      </c>
      <c r="G353" t="str">
        <f>IF(D353="","",IFERROR(INDEX(Productos!E:E,MATCH(D353,Productos!A:A,0)),""))</f>
        <v/>
      </c>
      <c r="H353" t="str">
        <f>IF(F353="","",F353*G353)</f>
        <v/>
      </c>
      <c r="I353" t="str">
        <v>TRANSFERENCIA</v>
      </c>
      <c r="J353" t="str">
        <v>BANCO</v>
      </c>
    </row>
    <row r="354">
      <c r="B354" t="str">
        <f>IF(A354="","", "C"&amp;TEXT(A354,"yymmdd")&amp;"-"&amp;TEXT(ROW()-1,"0000"))</f>
        <v/>
      </c>
      <c r="E354" t="str">
        <f>IF(D354="","",IFERROR(INDEX(Productos!F:F,MATCH(D354,Productos!A:A,0)),""))</f>
        <v/>
      </c>
      <c r="G354" t="str">
        <f>IF(D354="","",IFERROR(INDEX(Productos!E:E,MATCH(D354,Productos!A:A,0)),""))</f>
        <v/>
      </c>
      <c r="H354" t="str">
        <f>IF(F354="","",F354*G354)</f>
        <v/>
      </c>
      <c r="I354" t="str">
        <v>TRANSFERENCIA</v>
      </c>
      <c r="J354" t="str">
        <v>BANCO</v>
      </c>
    </row>
    <row r="355">
      <c r="B355" t="str">
        <f>IF(A355="","", "C"&amp;TEXT(A355,"yymmdd")&amp;"-"&amp;TEXT(ROW()-1,"0000"))</f>
        <v/>
      </c>
      <c r="E355" t="str">
        <f>IF(D355="","",IFERROR(INDEX(Productos!F:F,MATCH(D355,Productos!A:A,0)),""))</f>
        <v/>
      </c>
      <c r="G355" t="str">
        <f>IF(D355="","",IFERROR(INDEX(Productos!E:E,MATCH(D355,Productos!A:A,0)),""))</f>
        <v/>
      </c>
      <c r="H355" t="str">
        <f>IF(F355="","",F355*G355)</f>
        <v/>
      </c>
      <c r="I355" t="str">
        <v>TRANSFERENCIA</v>
      </c>
      <c r="J355" t="str">
        <v>BANCO</v>
      </c>
    </row>
    <row r="356">
      <c r="B356" t="str">
        <f>IF(A356="","", "C"&amp;TEXT(A356,"yymmdd")&amp;"-"&amp;TEXT(ROW()-1,"0000"))</f>
        <v/>
      </c>
      <c r="E356" t="str">
        <f>IF(D356="","",IFERROR(INDEX(Productos!F:F,MATCH(D356,Productos!A:A,0)),""))</f>
        <v/>
      </c>
      <c r="G356" t="str">
        <f>IF(D356="","",IFERROR(INDEX(Productos!E:E,MATCH(D356,Productos!A:A,0)),""))</f>
        <v/>
      </c>
      <c r="H356" t="str">
        <f>IF(F356="","",F356*G356)</f>
        <v/>
      </c>
      <c r="I356" t="str">
        <v>TRANSFERENCIA</v>
      </c>
      <c r="J356" t="str">
        <v>BANCO</v>
      </c>
    </row>
    <row r="357">
      <c r="B357" t="str">
        <f>IF(A357="","", "C"&amp;TEXT(A357,"yymmdd")&amp;"-"&amp;TEXT(ROW()-1,"0000"))</f>
        <v/>
      </c>
      <c r="E357" t="str">
        <f>IF(D357="","",IFERROR(INDEX(Productos!F:F,MATCH(D357,Productos!A:A,0)),""))</f>
        <v/>
      </c>
      <c r="G357" t="str">
        <f>IF(D357="","",IFERROR(INDEX(Productos!E:E,MATCH(D357,Productos!A:A,0)),""))</f>
        <v/>
      </c>
      <c r="H357" t="str">
        <f>IF(F357="","",F357*G357)</f>
        <v/>
      </c>
      <c r="I357" t="str">
        <v>TRANSFERENCIA</v>
      </c>
      <c r="J357" t="str">
        <v>BANCO</v>
      </c>
    </row>
    <row r="358">
      <c r="B358" t="str">
        <f>IF(A358="","", "C"&amp;TEXT(A358,"yymmdd")&amp;"-"&amp;TEXT(ROW()-1,"0000"))</f>
        <v/>
      </c>
      <c r="E358" t="str">
        <f>IF(D358="","",IFERROR(INDEX(Productos!F:F,MATCH(D358,Productos!A:A,0)),""))</f>
        <v/>
      </c>
      <c r="G358" t="str">
        <f>IF(D358="","",IFERROR(INDEX(Productos!E:E,MATCH(D358,Productos!A:A,0)),""))</f>
        <v/>
      </c>
      <c r="H358" t="str">
        <f>IF(F358="","",F358*G358)</f>
        <v/>
      </c>
      <c r="I358" t="str">
        <v>TRANSFERENCIA</v>
      </c>
      <c r="J358" t="str">
        <v>BANCO</v>
      </c>
    </row>
    <row r="359">
      <c r="B359" t="str">
        <f>IF(A359="","", "C"&amp;TEXT(A359,"yymmdd")&amp;"-"&amp;TEXT(ROW()-1,"0000"))</f>
        <v/>
      </c>
      <c r="E359" t="str">
        <f>IF(D359="","",IFERROR(INDEX(Productos!F:F,MATCH(D359,Productos!A:A,0)),""))</f>
        <v/>
      </c>
      <c r="G359" t="str">
        <f>IF(D359="","",IFERROR(INDEX(Productos!E:E,MATCH(D359,Productos!A:A,0)),""))</f>
        <v/>
      </c>
      <c r="H359" t="str">
        <f>IF(F359="","",F359*G359)</f>
        <v/>
      </c>
      <c r="I359" t="str">
        <v>TRANSFERENCIA</v>
      </c>
      <c r="J359" t="str">
        <v>BANCO</v>
      </c>
    </row>
    <row r="360">
      <c r="B360" t="str">
        <f>IF(A360="","", "C"&amp;TEXT(A360,"yymmdd")&amp;"-"&amp;TEXT(ROW()-1,"0000"))</f>
        <v/>
      </c>
      <c r="E360" t="str">
        <f>IF(D360="","",IFERROR(INDEX(Productos!F:F,MATCH(D360,Productos!A:A,0)),""))</f>
        <v/>
      </c>
      <c r="G360" t="str">
        <f>IF(D360="","",IFERROR(INDEX(Productos!E:E,MATCH(D360,Productos!A:A,0)),""))</f>
        <v/>
      </c>
      <c r="H360" t="str">
        <f>IF(F360="","",F360*G360)</f>
        <v/>
      </c>
      <c r="I360" t="str">
        <v>TRANSFERENCIA</v>
      </c>
      <c r="J360" t="str">
        <v>BANCO</v>
      </c>
    </row>
    <row r="361">
      <c r="B361" t="str">
        <f>IF(A361="","", "C"&amp;TEXT(A361,"yymmdd")&amp;"-"&amp;TEXT(ROW()-1,"0000"))</f>
        <v/>
      </c>
      <c r="E361" t="str">
        <f>IF(D361="","",IFERROR(INDEX(Productos!F:F,MATCH(D361,Productos!A:A,0)),""))</f>
        <v/>
      </c>
      <c r="G361" t="str">
        <f>IF(D361="","",IFERROR(INDEX(Productos!E:E,MATCH(D361,Productos!A:A,0)),""))</f>
        <v/>
      </c>
      <c r="H361" t="str">
        <f>IF(F361="","",F361*G361)</f>
        <v/>
      </c>
      <c r="I361" t="str">
        <v>TRANSFERENCIA</v>
      </c>
      <c r="J361" t="str">
        <v>BANCO</v>
      </c>
    </row>
    <row r="362">
      <c r="B362" t="str">
        <f>IF(A362="","", "C"&amp;TEXT(A362,"yymmdd")&amp;"-"&amp;TEXT(ROW()-1,"0000"))</f>
        <v/>
      </c>
      <c r="E362" t="str">
        <f>IF(D362="","",IFERROR(INDEX(Productos!F:F,MATCH(D362,Productos!A:A,0)),""))</f>
        <v/>
      </c>
      <c r="G362" t="str">
        <f>IF(D362="","",IFERROR(INDEX(Productos!E:E,MATCH(D362,Productos!A:A,0)),""))</f>
        <v/>
      </c>
      <c r="H362" t="str">
        <f>IF(F362="","",F362*G362)</f>
        <v/>
      </c>
      <c r="I362" t="str">
        <v>TRANSFERENCIA</v>
      </c>
      <c r="J362" t="str">
        <v>BANCO</v>
      </c>
    </row>
    <row r="363">
      <c r="B363" t="str">
        <f>IF(A363="","", "C"&amp;TEXT(A363,"yymmdd")&amp;"-"&amp;TEXT(ROW()-1,"0000"))</f>
        <v/>
      </c>
      <c r="E363" t="str">
        <f>IF(D363="","",IFERROR(INDEX(Productos!F:F,MATCH(D363,Productos!A:A,0)),""))</f>
        <v/>
      </c>
      <c r="G363" t="str">
        <f>IF(D363="","",IFERROR(INDEX(Productos!E:E,MATCH(D363,Productos!A:A,0)),""))</f>
        <v/>
      </c>
      <c r="H363" t="str">
        <f>IF(F363="","",F363*G363)</f>
        <v/>
      </c>
      <c r="I363" t="str">
        <v>TRANSFERENCIA</v>
      </c>
      <c r="J363" t="str">
        <v>BANCO</v>
      </c>
    </row>
    <row r="364">
      <c r="B364" t="str">
        <f>IF(A364="","", "C"&amp;TEXT(A364,"yymmdd")&amp;"-"&amp;TEXT(ROW()-1,"0000"))</f>
        <v/>
      </c>
      <c r="E364" t="str">
        <f>IF(D364="","",IFERROR(INDEX(Productos!F:F,MATCH(D364,Productos!A:A,0)),""))</f>
        <v/>
      </c>
      <c r="G364" t="str">
        <f>IF(D364="","",IFERROR(INDEX(Productos!E:E,MATCH(D364,Productos!A:A,0)),""))</f>
        <v/>
      </c>
      <c r="H364" t="str">
        <f>IF(F364="","",F364*G364)</f>
        <v/>
      </c>
      <c r="I364" t="str">
        <v>TRANSFERENCIA</v>
      </c>
      <c r="J364" t="str">
        <v>BANCO</v>
      </c>
    </row>
    <row r="365">
      <c r="B365" t="str">
        <f>IF(A365="","", "C"&amp;TEXT(A365,"yymmdd")&amp;"-"&amp;TEXT(ROW()-1,"0000"))</f>
        <v/>
      </c>
      <c r="E365" t="str">
        <f>IF(D365="","",IFERROR(INDEX(Productos!F:F,MATCH(D365,Productos!A:A,0)),""))</f>
        <v/>
      </c>
      <c r="G365" t="str">
        <f>IF(D365="","",IFERROR(INDEX(Productos!E:E,MATCH(D365,Productos!A:A,0)),""))</f>
        <v/>
      </c>
      <c r="H365" t="str">
        <f>IF(F365="","",F365*G365)</f>
        <v/>
      </c>
      <c r="I365" t="str">
        <v>TRANSFERENCIA</v>
      </c>
      <c r="J365" t="str">
        <v>BANCO</v>
      </c>
    </row>
    <row r="366">
      <c r="B366" t="str">
        <f>IF(A366="","", "C"&amp;TEXT(A366,"yymmdd")&amp;"-"&amp;TEXT(ROW()-1,"0000"))</f>
        <v/>
      </c>
      <c r="E366" t="str">
        <f>IF(D366="","",IFERROR(INDEX(Productos!F:F,MATCH(D366,Productos!A:A,0)),""))</f>
        <v/>
      </c>
      <c r="G366" t="str">
        <f>IF(D366="","",IFERROR(INDEX(Productos!E:E,MATCH(D366,Productos!A:A,0)),""))</f>
        <v/>
      </c>
      <c r="H366" t="str">
        <f>IF(F366="","",F366*G366)</f>
        <v/>
      </c>
      <c r="I366" t="str">
        <v>TRANSFERENCIA</v>
      </c>
      <c r="J366" t="str">
        <v>BANCO</v>
      </c>
    </row>
    <row r="367">
      <c r="B367" t="str">
        <f>IF(A367="","", "C"&amp;TEXT(A367,"yymmdd")&amp;"-"&amp;TEXT(ROW()-1,"0000"))</f>
        <v/>
      </c>
      <c r="E367" t="str">
        <f>IF(D367="","",IFERROR(INDEX(Productos!F:F,MATCH(D367,Productos!A:A,0)),""))</f>
        <v/>
      </c>
      <c r="G367" t="str">
        <f>IF(D367="","",IFERROR(INDEX(Productos!E:E,MATCH(D367,Productos!A:A,0)),""))</f>
        <v/>
      </c>
      <c r="H367" t="str">
        <f>IF(F367="","",F367*G367)</f>
        <v/>
      </c>
      <c r="I367" t="str">
        <v>TRANSFERENCIA</v>
      </c>
      <c r="J367" t="str">
        <v>BANCO</v>
      </c>
    </row>
    <row r="368">
      <c r="B368" t="str">
        <f>IF(A368="","", "C"&amp;TEXT(A368,"yymmdd")&amp;"-"&amp;TEXT(ROW()-1,"0000"))</f>
        <v/>
      </c>
      <c r="E368" t="str">
        <f>IF(D368="","",IFERROR(INDEX(Productos!F:F,MATCH(D368,Productos!A:A,0)),""))</f>
        <v/>
      </c>
      <c r="G368" t="str">
        <f>IF(D368="","",IFERROR(INDEX(Productos!E:E,MATCH(D368,Productos!A:A,0)),""))</f>
        <v/>
      </c>
      <c r="H368" t="str">
        <f>IF(F368="","",F368*G368)</f>
        <v/>
      </c>
      <c r="I368" t="str">
        <v>TRANSFERENCIA</v>
      </c>
      <c r="J368" t="str">
        <v>BANCO</v>
      </c>
    </row>
    <row r="369">
      <c r="B369" t="str">
        <f>IF(A369="","", "C"&amp;TEXT(A369,"yymmdd")&amp;"-"&amp;TEXT(ROW()-1,"0000"))</f>
        <v/>
      </c>
      <c r="E369" t="str">
        <f>IF(D369="","",IFERROR(INDEX(Productos!F:F,MATCH(D369,Productos!A:A,0)),""))</f>
        <v/>
      </c>
      <c r="G369" t="str">
        <f>IF(D369="","",IFERROR(INDEX(Productos!E:E,MATCH(D369,Productos!A:A,0)),""))</f>
        <v/>
      </c>
      <c r="H369" t="str">
        <f>IF(F369="","",F369*G369)</f>
        <v/>
      </c>
      <c r="I369" t="str">
        <v>TRANSFERENCIA</v>
      </c>
      <c r="J369" t="str">
        <v>BANCO</v>
      </c>
    </row>
    <row r="370">
      <c r="B370" t="str">
        <f>IF(A370="","", "C"&amp;TEXT(A370,"yymmdd")&amp;"-"&amp;TEXT(ROW()-1,"0000"))</f>
        <v/>
      </c>
      <c r="E370" t="str">
        <f>IF(D370="","",IFERROR(INDEX(Productos!F:F,MATCH(D370,Productos!A:A,0)),""))</f>
        <v/>
      </c>
      <c r="G370" t="str">
        <f>IF(D370="","",IFERROR(INDEX(Productos!E:E,MATCH(D370,Productos!A:A,0)),""))</f>
        <v/>
      </c>
      <c r="H370" t="str">
        <f>IF(F370="","",F370*G370)</f>
        <v/>
      </c>
      <c r="I370" t="str">
        <v>TRANSFERENCIA</v>
      </c>
      <c r="J370" t="str">
        <v>BANCO</v>
      </c>
    </row>
    <row r="371">
      <c r="B371" t="str">
        <f>IF(A371="","", "C"&amp;TEXT(A371,"yymmdd")&amp;"-"&amp;TEXT(ROW()-1,"0000"))</f>
        <v/>
      </c>
      <c r="E371" t="str">
        <f>IF(D371="","",IFERROR(INDEX(Productos!F:F,MATCH(D371,Productos!A:A,0)),""))</f>
        <v/>
      </c>
      <c r="G371" t="str">
        <f>IF(D371="","",IFERROR(INDEX(Productos!E:E,MATCH(D371,Productos!A:A,0)),""))</f>
        <v/>
      </c>
      <c r="H371" t="str">
        <f>IF(F371="","",F371*G371)</f>
        <v/>
      </c>
      <c r="I371" t="str">
        <v>TRANSFERENCIA</v>
      </c>
      <c r="J371" t="str">
        <v>BANCO</v>
      </c>
    </row>
    <row r="372">
      <c r="B372" t="str">
        <f>IF(A372="","", "C"&amp;TEXT(A372,"yymmdd")&amp;"-"&amp;TEXT(ROW()-1,"0000"))</f>
        <v/>
      </c>
      <c r="E372" t="str">
        <f>IF(D372="","",IFERROR(INDEX(Productos!F:F,MATCH(D372,Productos!A:A,0)),""))</f>
        <v/>
      </c>
      <c r="G372" t="str">
        <f>IF(D372="","",IFERROR(INDEX(Productos!E:E,MATCH(D372,Productos!A:A,0)),""))</f>
        <v/>
      </c>
      <c r="H372" t="str">
        <f>IF(F372="","",F372*G372)</f>
        <v/>
      </c>
      <c r="I372" t="str">
        <v>TRANSFERENCIA</v>
      </c>
      <c r="J372" t="str">
        <v>BANCO</v>
      </c>
    </row>
    <row r="373">
      <c r="B373" t="str">
        <f>IF(A373="","", "C"&amp;TEXT(A373,"yymmdd")&amp;"-"&amp;TEXT(ROW()-1,"0000"))</f>
        <v/>
      </c>
      <c r="E373" t="str">
        <f>IF(D373="","",IFERROR(INDEX(Productos!F:F,MATCH(D373,Productos!A:A,0)),""))</f>
        <v/>
      </c>
      <c r="G373" t="str">
        <f>IF(D373="","",IFERROR(INDEX(Productos!E:E,MATCH(D373,Productos!A:A,0)),""))</f>
        <v/>
      </c>
      <c r="H373" t="str">
        <f>IF(F373="","",F373*G373)</f>
        <v/>
      </c>
      <c r="I373" t="str">
        <v>TRANSFERENCIA</v>
      </c>
      <c r="J373" t="str">
        <v>BANCO</v>
      </c>
    </row>
    <row r="374">
      <c r="B374" t="str">
        <f>IF(A374="","", "C"&amp;TEXT(A374,"yymmdd")&amp;"-"&amp;TEXT(ROW()-1,"0000"))</f>
        <v/>
      </c>
      <c r="E374" t="str">
        <f>IF(D374="","",IFERROR(INDEX(Productos!F:F,MATCH(D374,Productos!A:A,0)),""))</f>
        <v/>
      </c>
      <c r="G374" t="str">
        <f>IF(D374="","",IFERROR(INDEX(Productos!E:E,MATCH(D374,Productos!A:A,0)),""))</f>
        <v/>
      </c>
      <c r="H374" t="str">
        <f>IF(F374="","",F374*G374)</f>
        <v/>
      </c>
      <c r="I374" t="str">
        <v>TRANSFERENCIA</v>
      </c>
      <c r="J374" t="str">
        <v>BANCO</v>
      </c>
    </row>
    <row r="375">
      <c r="B375" t="str">
        <f>IF(A375="","", "C"&amp;TEXT(A375,"yymmdd")&amp;"-"&amp;TEXT(ROW()-1,"0000"))</f>
        <v/>
      </c>
      <c r="E375" t="str">
        <f>IF(D375="","",IFERROR(INDEX(Productos!F:F,MATCH(D375,Productos!A:A,0)),""))</f>
        <v/>
      </c>
      <c r="G375" t="str">
        <f>IF(D375="","",IFERROR(INDEX(Productos!E:E,MATCH(D375,Productos!A:A,0)),""))</f>
        <v/>
      </c>
      <c r="H375" t="str">
        <f>IF(F375="","",F375*G375)</f>
        <v/>
      </c>
      <c r="I375" t="str">
        <v>TRANSFERENCIA</v>
      </c>
      <c r="J375" t="str">
        <v>BANCO</v>
      </c>
    </row>
    <row r="376">
      <c r="B376" t="str">
        <f>IF(A376="","", "C"&amp;TEXT(A376,"yymmdd")&amp;"-"&amp;TEXT(ROW()-1,"0000"))</f>
        <v/>
      </c>
      <c r="E376" t="str">
        <f>IF(D376="","",IFERROR(INDEX(Productos!F:F,MATCH(D376,Productos!A:A,0)),""))</f>
        <v/>
      </c>
      <c r="G376" t="str">
        <f>IF(D376="","",IFERROR(INDEX(Productos!E:E,MATCH(D376,Productos!A:A,0)),""))</f>
        <v/>
      </c>
      <c r="H376" t="str">
        <f>IF(F376="","",F376*G376)</f>
        <v/>
      </c>
      <c r="I376" t="str">
        <v>TRANSFERENCIA</v>
      </c>
      <c r="J376" t="str">
        <v>BANCO</v>
      </c>
    </row>
    <row r="377">
      <c r="B377" t="str">
        <f>IF(A377="","", "C"&amp;TEXT(A377,"yymmdd")&amp;"-"&amp;TEXT(ROW()-1,"0000"))</f>
        <v/>
      </c>
      <c r="E377" t="str">
        <f>IF(D377="","",IFERROR(INDEX(Productos!F:F,MATCH(D377,Productos!A:A,0)),""))</f>
        <v/>
      </c>
      <c r="G377" t="str">
        <f>IF(D377="","",IFERROR(INDEX(Productos!E:E,MATCH(D377,Productos!A:A,0)),""))</f>
        <v/>
      </c>
      <c r="H377" t="str">
        <f>IF(F377="","",F377*G377)</f>
        <v/>
      </c>
      <c r="I377" t="str">
        <v>TRANSFERENCIA</v>
      </c>
      <c r="J377" t="str">
        <v>BANCO</v>
      </c>
    </row>
    <row r="378">
      <c r="B378" t="str">
        <f>IF(A378="","", "C"&amp;TEXT(A378,"yymmdd")&amp;"-"&amp;TEXT(ROW()-1,"0000"))</f>
        <v/>
      </c>
      <c r="E378" t="str">
        <f>IF(D378="","",IFERROR(INDEX(Productos!F:F,MATCH(D378,Productos!A:A,0)),""))</f>
        <v/>
      </c>
      <c r="G378" t="str">
        <f>IF(D378="","",IFERROR(INDEX(Productos!E:E,MATCH(D378,Productos!A:A,0)),""))</f>
        <v/>
      </c>
      <c r="H378" t="str">
        <f>IF(F378="","",F378*G378)</f>
        <v/>
      </c>
      <c r="I378" t="str">
        <v>TRANSFERENCIA</v>
      </c>
      <c r="J378" t="str">
        <v>BANCO</v>
      </c>
    </row>
    <row r="379">
      <c r="B379" t="str">
        <f>IF(A379="","", "C"&amp;TEXT(A379,"yymmdd")&amp;"-"&amp;TEXT(ROW()-1,"0000"))</f>
        <v/>
      </c>
      <c r="E379" t="str">
        <f>IF(D379="","",IFERROR(INDEX(Productos!F:F,MATCH(D379,Productos!A:A,0)),""))</f>
        <v/>
      </c>
      <c r="G379" t="str">
        <f>IF(D379="","",IFERROR(INDEX(Productos!E:E,MATCH(D379,Productos!A:A,0)),""))</f>
        <v/>
      </c>
      <c r="H379" t="str">
        <f>IF(F379="","",F379*G379)</f>
        <v/>
      </c>
      <c r="I379" t="str">
        <v>TRANSFERENCIA</v>
      </c>
      <c r="J379" t="str">
        <v>BANCO</v>
      </c>
    </row>
    <row r="380">
      <c r="B380" t="str">
        <f>IF(A380="","", "C"&amp;TEXT(A380,"yymmdd")&amp;"-"&amp;TEXT(ROW()-1,"0000"))</f>
        <v/>
      </c>
      <c r="E380" t="str">
        <f>IF(D380="","",IFERROR(INDEX(Productos!F:F,MATCH(D380,Productos!A:A,0)),""))</f>
        <v/>
      </c>
      <c r="G380" t="str">
        <f>IF(D380="","",IFERROR(INDEX(Productos!E:E,MATCH(D380,Productos!A:A,0)),""))</f>
        <v/>
      </c>
      <c r="H380" t="str">
        <f>IF(F380="","",F380*G380)</f>
        <v/>
      </c>
      <c r="I380" t="str">
        <v>TRANSFERENCIA</v>
      </c>
      <c r="J380" t="str">
        <v>BANCO</v>
      </c>
    </row>
    <row r="381">
      <c r="B381" t="str">
        <f>IF(A381="","", "C"&amp;TEXT(A381,"yymmdd")&amp;"-"&amp;TEXT(ROW()-1,"0000"))</f>
        <v/>
      </c>
      <c r="E381" t="str">
        <f>IF(D381="","",IFERROR(INDEX(Productos!F:F,MATCH(D381,Productos!A:A,0)),""))</f>
        <v/>
      </c>
      <c r="G381" t="str">
        <f>IF(D381="","",IFERROR(INDEX(Productos!E:E,MATCH(D381,Productos!A:A,0)),""))</f>
        <v/>
      </c>
      <c r="H381" t="str">
        <f>IF(F381="","",F381*G381)</f>
        <v/>
      </c>
      <c r="I381" t="str">
        <v>TRANSFERENCIA</v>
      </c>
      <c r="J381" t="str">
        <v>BANCO</v>
      </c>
    </row>
    <row r="382">
      <c r="B382" t="str">
        <f>IF(A382="","", "C"&amp;TEXT(A382,"yymmdd")&amp;"-"&amp;TEXT(ROW()-1,"0000"))</f>
        <v/>
      </c>
      <c r="E382" t="str">
        <f>IF(D382="","",IFERROR(INDEX(Productos!F:F,MATCH(D382,Productos!A:A,0)),""))</f>
        <v/>
      </c>
      <c r="G382" t="str">
        <f>IF(D382="","",IFERROR(INDEX(Productos!E:E,MATCH(D382,Productos!A:A,0)),""))</f>
        <v/>
      </c>
      <c r="H382" t="str">
        <f>IF(F382="","",F382*G382)</f>
        <v/>
      </c>
      <c r="I382" t="str">
        <v>TRANSFERENCIA</v>
      </c>
      <c r="J382" t="str">
        <v>BANCO</v>
      </c>
    </row>
    <row r="383">
      <c r="B383" t="str">
        <f>IF(A383="","", "C"&amp;TEXT(A383,"yymmdd")&amp;"-"&amp;TEXT(ROW()-1,"0000"))</f>
        <v/>
      </c>
      <c r="E383" t="str">
        <f>IF(D383="","",IFERROR(INDEX(Productos!F:F,MATCH(D383,Productos!A:A,0)),""))</f>
        <v/>
      </c>
      <c r="G383" t="str">
        <f>IF(D383="","",IFERROR(INDEX(Productos!E:E,MATCH(D383,Productos!A:A,0)),""))</f>
        <v/>
      </c>
      <c r="H383" t="str">
        <f>IF(F383="","",F383*G383)</f>
        <v/>
      </c>
      <c r="I383" t="str">
        <v>TRANSFERENCIA</v>
      </c>
      <c r="J383" t="str">
        <v>BANCO</v>
      </c>
    </row>
    <row r="384">
      <c r="B384" t="str">
        <f>IF(A384="","", "C"&amp;TEXT(A384,"yymmdd")&amp;"-"&amp;TEXT(ROW()-1,"0000"))</f>
        <v/>
      </c>
      <c r="E384" t="str">
        <f>IF(D384="","",IFERROR(INDEX(Productos!F:F,MATCH(D384,Productos!A:A,0)),""))</f>
        <v/>
      </c>
      <c r="G384" t="str">
        <f>IF(D384="","",IFERROR(INDEX(Productos!E:E,MATCH(D384,Productos!A:A,0)),""))</f>
        <v/>
      </c>
      <c r="H384" t="str">
        <f>IF(F384="","",F384*G384)</f>
        <v/>
      </c>
      <c r="I384" t="str">
        <v>TRANSFERENCIA</v>
      </c>
      <c r="J384" t="str">
        <v>BANCO</v>
      </c>
    </row>
    <row r="385">
      <c r="B385" t="str">
        <f>IF(A385="","", "C"&amp;TEXT(A385,"yymmdd")&amp;"-"&amp;TEXT(ROW()-1,"0000"))</f>
        <v/>
      </c>
      <c r="E385" t="str">
        <f>IF(D385="","",IFERROR(INDEX(Productos!F:F,MATCH(D385,Productos!A:A,0)),""))</f>
        <v/>
      </c>
      <c r="G385" t="str">
        <f>IF(D385="","",IFERROR(INDEX(Productos!E:E,MATCH(D385,Productos!A:A,0)),""))</f>
        <v/>
      </c>
      <c r="H385" t="str">
        <f>IF(F385="","",F385*G385)</f>
        <v/>
      </c>
      <c r="I385" t="str">
        <v>TRANSFERENCIA</v>
      </c>
      <c r="J385" t="str">
        <v>BANCO</v>
      </c>
    </row>
    <row r="386">
      <c r="B386" t="str">
        <f>IF(A386="","", "C"&amp;TEXT(A386,"yymmdd")&amp;"-"&amp;TEXT(ROW()-1,"0000"))</f>
        <v/>
      </c>
      <c r="E386" t="str">
        <f>IF(D386="","",IFERROR(INDEX(Productos!F:F,MATCH(D386,Productos!A:A,0)),""))</f>
        <v/>
      </c>
      <c r="G386" t="str">
        <f>IF(D386="","",IFERROR(INDEX(Productos!E:E,MATCH(D386,Productos!A:A,0)),""))</f>
        <v/>
      </c>
      <c r="H386" t="str">
        <f>IF(F386="","",F386*G386)</f>
        <v/>
      </c>
      <c r="I386" t="str">
        <v>TRANSFERENCIA</v>
      </c>
      <c r="J386" t="str">
        <v>BANCO</v>
      </c>
    </row>
    <row r="387">
      <c r="B387" t="str">
        <f>IF(A387="","", "C"&amp;TEXT(A387,"yymmdd")&amp;"-"&amp;TEXT(ROW()-1,"0000"))</f>
        <v/>
      </c>
      <c r="E387" t="str">
        <f>IF(D387="","",IFERROR(INDEX(Productos!F:F,MATCH(D387,Productos!A:A,0)),""))</f>
        <v/>
      </c>
      <c r="G387" t="str">
        <f>IF(D387="","",IFERROR(INDEX(Productos!E:E,MATCH(D387,Productos!A:A,0)),""))</f>
        <v/>
      </c>
      <c r="H387" t="str">
        <f>IF(F387="","",F387*G387)</f>
        <v/>
      </c>
      <c r="I387" t="str">
        <v>TRANSFERENCIA</v>
      </c>
      <c r="J387" t="str">
        <v>BANCO</v>
      </c>
    </row>
    <row r="388">
      <c r="B388" t="str">
        <f>IF(A388="","", "C"&amp;TEXT(A388,"yymmdd")&amp;"-"&amp;TEXT(ROW()-1,"0000"))</f>
        <v/>
      </c>
      <c r="E388" t="str">
        <f>IF(D388="","",IFERROR(INDEX(Productos!F:F,MATCH(D388,Productos!A:A,0)),""))</f>
        <v/>
      </c>
      <c r="G388" t="str">
        <f>IF(D388="","",IFERROR(INDEX(Productos!E:E,MATCH(D388,Productos!A:A,0)),""))</f>
        <v/>
      </c>
      <c r="H388" t="str">
        <f>IF(F388="","",F388*G388)</f>
        <v/>
      </c>
      <c r="I388" t="str">
        <v>TRANSFERENCIA</v>
      </c>
      <c r="J388" t="str">
        <v>BANCO</v>
      </c>
    </row>
    <row r="389">
      <c r="B389" t="str">
        <f>IF(A389="","", "C"&amp;TEXT(A389,"yymmdd")&amp;"-"&amp;TEXT(ROW()-1,"0000"))</f>
        <v/>
      </c>
      <c r="E389" t="str">
        <f>IF(D389="","",IFERROR(INDEX(Productos!F:F,MATCH(D389,Productos!A:A,0)),""))</f>
        <v/>
      </c>
      <c r="G389" t="str">
        <f>IF(D389="","",IFERROR(INDEX(Productos!E:E,MATCH(D389,Productos!A:A,0)),""))</f>
        <v/>
      </c>
      <c r="H389" t="str">
        <f>IF(F389="","",F389*G389)</f>
        <v/>
      </c>
      <c r="I389" t="str">
        <v>TRANSFERENCIA</v>
      </c>
      <c r="J389" t="str">
        <v>BANCO</v>
      </c>
    </row>
    <row r="390">
      <c r="B390" t="str">
        <f>IF(A390="","", "C"&amp;TEXT(A390,"yymmdd")&amp;"-"&amp;TEXT(ROW()-1,"0000"))</f>
        <v/>
      </c>
      <c r="E390" t="str">
        <f>IF(D390="","",IFERROR(INDEX(Productos!F:F,MATCH(D390,Productos!A:A,0)),""))</f>
        <v/>
      </c>
      <c r="G390" t="str">
        <f>IF(D390="","",IFERROR(INDEX(Productos!E:E,MATCH(D390,Productos!A:A,0)),""))</f>
        <v/>
      </c>
      <c r="H390" t="str">
        <f>IF(F390="","",F390*G390)</f>
        <v/>
      </c>
      <c r="I390" t="str">
        <v>TRANSFERENCIA</v>
      </c>
      <c r="J390" t="str">
        <v>BANCO</v>
      </c>
    </row>
    <row r="391">
      <c r="B391" t="str">
        <f>IF(A391="","", "C"&amp;TEXT(A391,"yymmdd")&amp;"-"&amp;TEXT(ROW()-1,"0000"))</f>
        <v/>
      </c>
      <c r="E391" t="str">
        <f>IF(D391="","",IFERROR(INDEX(Productos!F:F,MATCH(D391,Productos!A:A,0)),""))</f>
        <v/>
      </c>
      <c r="G391" t="str">
        <f>IF(D391="","",IFERROR(INDEX(Productos!E:E,MATCH(D391,Productos!A:A,0)),""))</f>
        <v/>
      </c>
      <c r="H391" t="str">
        <f>IF(F391="","",F391*G391)</f>
        <v/>
      </c>
      <c r="I391" t="str">
        <v>TRANSFERENCIA</v>
      </c>
      <c r="J391" t="str">
        <v>BANCO</v>
      </c>
    </row>
    <row r="392">
      <c r="B392" t="str">
        <f>IF(A392="","", "C"&amp;TEXT(A392,"yymmdd")&amp;"-"&amp;TEXT(ROW()-1,"0000"))</f>
        <v/>
      </c>
      <c r="E392" t="str">
        <f>IF(D392="","",IFERROR(INDEX(Productos!F:F,MATCH(D392,Productos!A:A,0)),""))</f>
        <v/>
      </c>
      <c r="G392" t="str">
        <f>IF(D392="","",IFERROR(INDEX(Productos!E:E,MATCH(D392,Productos!A:A,0)),""))</f>
        <v/>
      </c>
      <c r="H392" t="str">
        <f>IF(F392="","",F392*G392)</f>
        <v/>
      </c>
      <c r="I392" t="str">
        <v>TRANSFERENCIA</v>
      </c>
      <c r="J392" t="str">
        <v>BANCO</v>
      </c>
    </row>
    <row r="393">
      <c r="B393" t="str">
        <f>IF(A393="","", "C"&amp;TEXT(A393,"yymmdd")&amp;"-"&amp;TEXT(ROW()-1,"0000"))</f>
        <v/>
      </c>
      <c r="E393" t="str">
        <f>IF(D393="","",IFERROR(INDEX(Productos!F:F,MATCH(D393,Productos!A:A,0)),""))</f>
        <v/>
      </c>
      <c r="G393" t="str">
        <f>IF(D393="","",IFERROR(INDEX(Productos!E:E,MATCH(D393,Productos!A:A,0)),""))</f>
        <v/>
      </c>
      <c r="H393" t="str">
        <f>IF(F393="","",F393*G393)</f>
        <v/>
      </c>
      <c r="I393" t="str">
        <v>TRANSFERENCIA</v>
      </c>
      <c r="J393" t="str">
        <v>BANCO</v>
      </c>
    </row>
    <row r="394">
      <c r="B394" t="str">
        <f>IF(A394="","", "C"&amp;TEXT(A394,"yymmdd")&amp;"-"&amp;TEXT(ROW()-1,"0000"))</f>
        <v/>
      </c>
      <c r="E394" t="str">
        <f>IF(D394="","",IFERROR(INDEX(Productos!F:F,MATCH(D394,Productos!A:A,0)),""))</f>
        <v/>
      </c>
      <c r="G394" t="str">
        <f>IF(D394="","",IFERROR(INDEX(Productos!E:E,MATCH(D394,Productos!A:A,0)),""))</f>
        <v/>
      </c>
      <c r="H394" t="str">
        <f>IF(F394="","",F394*G394)</f>
        <v/>
      </c>
      <c r="I394" t="str">
        <v>TRANSFERENCIA</v>
      </c>
      <c r="J394" t="str">
        <v>BANCO</v>
      </c>
    </row>
    <row r="395">
      <c r="B395" t="str">
        <f>IF(A395="","", "C"&amp;TEXT(A395,"yymmdd")&amp;"-"&amp;TEXT(ROW()-1,"0000"))</f>
        <v/>
      </c>
      <c r="E395" t="str">
        <f>IF(D395="","",IFERROR(INDEX(Productos!F:F,MATCH(D395,Productos!A:A,0)),""))</f>
        <v/>
      </c>
      <c r="G395" t="str">
        <f>IF(D395="","",IFERROR(INDEX(Productos!E:E,MATCH(D395,Productos!A:A,0)),""))</f>
        <v/>
      </c>
      <c r="H395" t="str">
        <f>IF(F395="","",F395*G395)</f>
        <v/>
      </c>
      <c r="I395" t="str">
        <v>TRANSFERENCIA</v>
      </c>
      <c r="J395" t="str">
        <v>BANCO</v>
      </c>
    </row>
    <row r="396">
      <c r="B396" t="str">
        <f>IF(A396="","", "C"&amp;TEXT(A396,"yymmdd")&amp;"-"&amp;TEXT(ROW()-1,"0000"))</f>
        <v/>
      </c>
      <c r="E396" t="str">
        <f>IF(D396="","",IFERROR(INDEX(Productos!F:F,MATCH(D396,Productos!A:A,0)),""))</f>
        <v/>
      </c>
      <c r="G396" t="str">
        <f>IF(D396="","",IFERROR(INDEX(Productos!E:E,MATCH(D396,Productos!A:A,0)),""))</f>
        <v/>
      </c>
      <c r="H396" t="str">
        <f>IF(F396="","",F396*G396)</f>
        <v/>
      </c>
      <c r="I396" t="str">
        <v>TRANSFERENCIA</v>
      </c>
      <c r="J396" t="str">
        <v>BANCO</v>
      </c>
    </row>
    <row r="397">
      <c r="B397" t="str">
        <f>IF(A397="","", "C"&amp;TEXT(A397,"yymmdd")&amp;"-"&amp;TEXT(ROW()-1,"0000"))</f>
        <v/>
      </c>
      <c r="E397" t="str">
        <f>IF(D397="","",IFERROR(INDEX(Productos!F:F,MATCH(D397,Productos!A:A,0)),""))</f>
        <v/>
      </c>
      <c r="G397" t="str">
        <f>IF(D397="","",IFERROR(INDEX(Productos!E:E,MATCH(D397,Productos!A:A,0)),""))</f>
        <v/>
      </c>
      <c r="H397" t="str">
        <f>IF(F397="","",F397*G397)</f>
        <v/>
      </c>
      <c r="I397" t="str">
        <v>TRANSFERENCIA</v>
      </c>
      <c r="J397" t="str">
        <v>BANCO</v>
      </c>
    </row>
    <row r="398">
      <c r="B398" t="str">
        <f>IF(A398="","", "C"&amp;TEXT(A398,"yymmdd")&amp;"-"&amp;TEXT(ROW()-1,"0000"))</f>
        <v/>
      </c>
      <c r="E398" t="str">
        <f>IF(D398="","",IFERROR(INDEX(Productos!F:F,MATCH(D398,Productos!A:A,0)),""))</f>
        <v/>
      </c>
      <c r="G398" t="str">
        <f>IF(D398="","",IFERROR(INDEX(Productos!E:E,MATCH(D398,Productos!A:A,0)),""))</f>
        <v/>
      </c>
      <c r="H398" t="str">
        <f>IF(F398="","",F398*G398)</f>
        <v/>
      </c>
      <c r="I398" t="str">
        <v>TRANSFERENCIA</v>
      </c>
      <c r="J398" t="str">
        <v>BANCO</v>
      </c>
    </row>
    <row r="399">
      <c r="B399" t="str">
        <f>IF(A399="","", "C"&amp;TEXT(A399,"yymmdd")&amp;"-"&amp;TEXT(ROW()-1,"0000"))</f>
        <v/>
      </c>
      <c r="E399" t="str">
        <f>IF(D399="","",IFERROR(INDEX(Productos!F:F,MATCH(D399,Productos!A:A,0)),""))</f>
        <v/>
      </c>
      <c r="G399" t="str">
        <f>IF(D399="","",IFERROR(INDEX(Productos!E:E,MATCH(D399,Productos!A:A,0)),""))</f>
        <v/>
      </c>
      <c r="H399" t="str">
        <f>IF(F399="","",F399*G399)</f>
        <v/>
      </c>
      <c r="I399" t="str">
        <v>TRANSFERENCIA</v>
      </c>
      <c r="J399" t="str">
        <v>BANCO</v>
      </c>
    </row>
    <row r="400">
      <c r="B400" t="str">
        <f>IF(A400="","", "C"&amp;TEXT(A400,"yymmdd")&amp;"-"&amp;TEXT(ROW()-1,"0000"))</f>
        <v/>
      </c>
      <c r="E400" t="str">
        <f>IF(D400="","",IFERROR(INDEX(Productos!F:F,MATCH(D400,Productos!A:A,0)),""))</f>
        <v/>
      </c>
      <c r="G400" t="str">
        <f>IF(D400="","",IFERROR(INDEX(Productos!E:E,MATCH(D400,Productos!A:A,0)),""))</f>
        <v/>
      </c>
      <c r="H400" t="str">
        <f>IF(F400="","",F400*G400)</f>
        <v/>
      </c>
      <c r="I400" t="str">
        <v>TRANSFERENCIA</v>
      </c>
      <c r="J400" t="str">
        <v>BANCO</v>
      </c>
    </row>
    <row r="401">
      <c r="B401" t="str">
        <f>IF(A401="","", "C"&amp;TEXT(A401,"yymmdd")&amp;"-"&amp;TEXT(ROW()-1,"0000"))</f>
        <v/>
      </c>
      <c r="E401" t="str">
        <f>IF(D401="","",IFERROR(INDEX(Productos!F:F,MATCH(D401,Productos!A:A,0)),""))</f>
        <v/>
      </c>
      <c r="G401" t="str">
        <f>IF(D401="","",IFERROR(INDEX(Productos!E:E,MATCH(D401,Productos!A:A,0)),""))</f>
        <v/>
      </c>
      <c r="H401" t="str">
        <f>IF(F401="","",F401*G401)</f>
        <v/>
      </c>
      <c r="I401" t="str">
        <v>TRANSFERENCIA</v>
      </c>
      <c r="J401" t="str">
        <v>BANCO</v>
      </c>
    </row>
  </sheetData>
  <pageMargins left="0.75" right="0.75" top="1" bottom="1" header="0.5" footer="0.5"/>
  <ignoredErrors>
    <ignoredError numberStoredAsText="1" sqref="A1:K4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01"/>
  <sheetViews>
    <sheetView workbookViewId="0" rightToLeft="0"/>
  </sheetViews>
  <sheetData>
    <row r="1">
      <c r="A1" t="str">
        <v>FECHA</v>
      </c>
      <c r="B1" t="str">
        <v>GASTO_ID</v>
      </c>
      <c r="C1" t="str">
        <v>PROVEEDOR</v>
      </c>
      <c r="D1" t="str">
        <v>CATEGORIA_GASTO</v>
      </c>
      <c r="E1" t="str">
        <v>CONCEPTO</v>
      </c>
      <c r="F1" t="str">
        <v>MONTO</v>
      </c>
      <c r="G1" t="str">
        <v>METODO_PAGO</v>
      </c>
      <c r="H1" t="str">
        <v>CUENTA</v>
      </c>
      <c r="I1" t="str">
        <v>ESTADO</v>
      </c>
      <c r="J1" t="str">
        <v>NOTAS</v>
      </c>
    </row>
    <row r="2">
      <c r="A2">
        <v>46020</v>
      </c>
      <c r="B2" t="str">
        <f>IF(A2="","", "G"&amp;TEXT(A2,"yymmdd")&amp;"-"&amp;TEXT(ROW()-1,"0000"))</f>
        <v>G251229-0001</v>
      </c>
      <c r="C2" t="str">
        <v>SANCOR</v>
      </c>
      <c r="D2" t="str">
        <v>SEGURO</v>
      </c>
      <c r="E2" t="str">
        <v>SANCOR COOP SE0000030195186-020-000 006065</v>
      </c>
      <c r="F2">
        <v>68307.76</v>
      </c>
      <c r="G2" t="str">
        <v>TARJETA</v>
      </c>
      <c r="H2" t="str">
        <v>BBVA</v>
      </c>
      <c r="I2" t="str">
        <v>PAGADO</v>
      </c>
    </row>
    <row r="3">
      <c r="B3" t="str">
        <f>IF(A3="","", "G"&amp;TEXT(A3,"yymmdd")&amp;"-"&amp;TEXT(ROW()-1,"0000"))</f>
        <v/>
      </c>
      <c r="G3" t="str">
        <v>TRANSFERENCIA</v>
      </c>
      <c r="H3" t="str">
        <v>BANCO</v>
      </c>
      <c r="I3" t="str">
        <v>PAGADO</v>
      </c>
    </row>
    <row r="4">
      <c r="B4" t="str">
        <f>IF(A4="","", "G"&amp;TEXT(A4,"yymmdd")&amp;"-"&amp;TEXT(ROW()-1,"0000"))</f>
        <v/>
      </c>
      <c r="G4" t="str">
        <v>TRANSFERENCIA</v>
      </c>
      <c r="H4" t="str">
        <v>BANCO</v>
      </c>
      <c r="I4" t="str">
        <v>PAGADO</v>
      </c>
    </row>
    <row r="5">
      <c r="B5" t="str">
        <f>IF(A5="","", "G"&amp;TEXT(A5,"yymmdd")&amp;"-"&amp;TEXT(ROW()-1,"0000"))</f>
        <v/>
      </c>
      <c r="G5" t="str">
        <v>TRANSFERENCIA</v>
      </c>
      <c r="H5" t="str">
        <v>BANCO</v>
      </c>
      <c r="I5" t="str">
        <v>PAGADO</v>
      </c>
    </row>
    <row r="6">
      <c r="B6" t="str">
        <f>IF(A6="","", "G"&amp;TEXT(A6,"yymmdd")&amp;"-"&amp;TEXT(ROW()-1,"0000"))</f>
        <v/>
      </c>
      <c r="G6" t="str">
        <v>TRANSFERENCIA</v>
      </c>
      <c r="H6" t="str">
        <v>BANCO</v>
      </c>
      <c r="I6" t="str">
        <v>PAGADO</v>
      </c>
    </row>
    <row r="7">
      <c r="B7" t="str">
        <f>IF(A7="","", "G"&amp;TEXT(A7,"yymmdd")&amp;"-"&amp;TEXT(ROW()-1,"0000"))</f>
        <v/>
      </c>
      <c r="G7" t="str">
        <v>TRANSFERENCIA</v>
      </c>
      <c r="H7" t="str">
        <v>BANCO</v>
      </c>
      <c r="I7" t="str">
        <v>PAGADO</v>
      </c>
    </row>
    <row r="8">
      <c r="B8" t="str">
        <f>IF(A8="","", "G"&amp;TEXT(A8,"yymmdd")&amp;"-"&amp;TEXT(ROW()-1,"0000"))</f>
        <v/>
      </c>
      <c r="G8" t="str">
        <v>TRANSFERENCIA</v>
      </c>
      <c r="H8" t="str">
        <v>BANCO</v>
      </c>
      <c r="I8" t="str">
        <v>PAGADO</v>
      </c>
    </row>
    <row r="9">
      <c r="B9" t="str">
        <f>IF(A9="","", "G"&amp;TEXT(A9,"yymmdd")&amp;"-"&amp;TEXT(ROW()-1,"0000"))</f>
        <v/>
      </c>
      <c r="G9" t="str">
        <v>TRANSFERENCIA</v>
      </c>
      <c r="H9" t="str">
        <v>BANCO</v>
      </c>
      <c r="I9" t="str">
        <v>PAGADO</v>
      </c>
    </row>
    <row r="10">
      <c r="B10" t="str">
        <f>IF(A10="","", "G"&amp;TEXT(A10,"yymmdd")&amp;"-"&amp;TEXT(ROW()-1,"0000"))</f>
        <v/>
      </c>
      <c r="G10" t="str">
        <v>TRANSFERENCIA</v>
      </c>
      <c r="H10" t="str">
        <v>BANCO</v>
      </c>
      <c r="I10" t="str">
        <v>PAGADO</v>
      </c>
    </row>
    <row r="11">
      <c r="B11" t="str">
        <f>IF(A11="","", "G"&amp;TEXT(A11,"yymmdd")&amp;"-"&amp;TEXT(ROW()-1,"0000"))</f>
        <v/>
      </c>
      <c r="G11" t="str">
        <v>TRANSFERENCIA</v>
      </c>
      <c r="H11" t="str">
        <v>BANCO</v>
      </c>
      <c r="I11" t="str">
        <v>PAGADO</v>
      </c>
    </row>
    <row r="12">
      <c r="B12" t="str">
        <f>IF(A12="","", "G"&amp;TEXT(A12,"yymmdd")&amp;"-"&amp;TEXT(ROW()-1,"0000"))</f>
        <v/>
      </c>
      <c r="G12" t="str">
        <v>TRANSFERENCIA</v>
      </c>
      <c r="H12" t="str">
        <v>BANCO</v>
      </c>
      <c r="I12" t="str">
        <v>PAGADO</v>
      </c>
    </row>
    <row r="13">
      <c r="B13" t="str">
        <f>IF(A13="","", "G"&amp;TEXT(A13,"yymmdd")&amp;"-"&amp;TEXT(ROW()-1,"0000"))</f>
        <v/>
      </c>
      <c r="G13" t="str">
        <v>TRANSFERENCIA</v>
      </c>
      <c r="H13" t="str">
        <v>BANCO</v>
      </c>
      <c r="I13" t="str">
        <v>PAGADO</v>
      </c>
    </row>
    <row r="14">
      <c r="B14" t="str">
        <f>IF(A14="","", "G"&amp;TEXT(A14,"yymmdd")&amp;"-"&amp;TEXT(ROW()-1,"0000"))</f>
        <v/>
      </c>
      <c r="G14" t="str">
        <v>TRANSFERENCIA</v>
      </c>
      <c r="H14" t="str">
        <v>BANCO</v>
      </c>
      <c r="I14" t="str">
        <v>PAGADO</v>
      </c>
    </row>
    <row r="15">
      <c r="B15" t="str">
        <f>IF(A15="","", "G"&amp;TEXT(A15,"yymmdd")&amp;"-"&amp;TEXT(ROW()-1,"0000"))</f>
        <v/>
      </c>
      <c r="G15" t="str">
        <v>TRANSFERENCIA</v>
      </c>
      <c r="H15" t="str">
        <v>BANCO</v>
      </c>
      <c r="I15" t="str">
        <v>PAGADO</v>
      </c>
    </row>
    <row r="16">
      <c r="B16" t="str">
        <f>IF(A16="","", "G"&amp;TEXT(A16,"yymmdd")&amp;"-"&amp;TEXT(ROW()-1,"0000"))</f>
        <v/>
      </c>
      <c r="G16" t="str">
        <v>TRANSFERENCIA</v>
      </c>
      <c r="H16" t="str">
        <v>BANCO</v>
      </c>
      <c r="I16" t="str">
        <v>PAGADO</v>
      </c>
    </row>
    <row r="17">
      <c r="B17" t="str">
        <f>IF(A17="","", "G"&amp;TEXT(A17,"yymmdd")&amp;"-"&amp;TEXT(ROW()-1,"0000"))</f>
        <v/>
      </c>
      <c r="G17" t="str">
        <v>TRANSFERENCIA</v>
      </c>
      <c r="H17" t="str">
        <v>BANCO</v>
      </c>
      <c r="I17" t="str">
        <v>PAGADO</v>
      </c>
    </row>
    <row r="18">
      <c r="B18" t="str">
        <f>IF(A18="","", "G"&amp;TEXT(A18,"yymmdd")&amp;"-"&amp;TEXT(ROW()-1,"0000"))</f>
        <v/>
      </c>
      <c r="G18" t="str">
        <v>TRANSFERENCIA</v>
      </c>
      <c r="H18" t="str">
        <v>BANCO</v>
      </c>
      <c r="I18" t="str">
        <v>PAGADO</v>
      </c>
    </row>
    <row r="19">
      <c r="B19" t="str">
        <f>IF(A19="","", "G"&amp;TEXT(A19,"yymmdd")&amp;"-"&amp;TEXT(ROW()-1,"0000"))</f>
        <v/>
      </c>
      <c r="G19" t="str">
        <v>TRANSFERENCIA</v>
      </c>
      <c r="H19" t="str">
        <v>BANCO</v>
      </c>
      <c r="I19" t="str">
        <v>PAGADO</v>
      </c>
    </row>
    <row r="20">
      <c r="B20" t="str">
        <f>IF(A20="","", "G"&amp;TEXT(A20,"yymmdd")&amp;"-"&amp;TEXT(ROW()-1,"0000"))</f>
        <v/>
      </c>
      <c r="G20" t="str">
        <v>TRANSFERENCIA</v>
      </c>
      <c r="H20" t="str">
        <v>BANCO</v>
      </c>
      <c r="I20" t="str">
        <v>PAGADO</v>
      </c>
    </row>
    <row r="21">
      <c r="B21" t="str">
        <f>IF(A21="","", "G"&amp;TEXT(A21,"yymmdd")&amp;"-"&amp;TEXT(ROW()-1,"0000"))</f>
        <v/>
      </c>
      <c r="G21" t="str">
        <v>TRANSFERENCIA</v>
      </c>
      <c r="H21" t="str">
        <v>BANCO</v>
      </c>
      <c r="I21" t="str">
        <v>PAGADO</v>
      </c>
    </row>
    <row r="22">
      <c r="B22" t="str">
        <f>IF(A22="","", "G"&amp;TEXT(A22,"yymmdd")&amp;"-"&amp;TEXT(ROW()-1,"0000"))</f>
        <v/>
      </c>
      <c r="G22" t="str">
        <v>TRANSFERENCIA</v>
      </c>
      <c r="H22" t="str">
        <v>BANCO</v>
      </c>
      <c r="I22" t="str">
        <v>PAGADO</v>
      </c>
    </row>
    <row r="23">
      <c r="B23" t="str">
        <f>IF(A23="","", "G"&amp;TEXT(A23,"yymmdd")&amp;"-"&amp;TEXT(ROW()-1,"0000"))</f>
        <v/>
      </c>
      <c r="G23" t="str">
        <v>TRANSFERENCIA</v>
      </c>
      <c r="H23" t="str">
        <v>BANCO</v>
      </c>
      <c r="I23" t="str">
        <v>PAGADO</v>
      </c>
    </row>
    <row r="24">
      <c r="B24" t="str">
        <f>IF(A24="","", "G"&amp;TEXT(A24,"yymmdd")&amp;"-"&amp;TEXT(ROW()-1,"0000"))</f>
        <v/>
      </c>
      <c r="G24" t="str">
        <v>TRANSFERENCIA</v>
      </c>
      <c r="H24" t="str">
        <v>BANCO</v>
      </c>
      <c r="I24" t="str">
        <v>PAGADO</v>
      </c>
    </row>
    <row r="25">
      <c r="B25" t="str">
        <f>IF(A25="","", "G"&amp;TEXT(A25,"yymmdd")&amp;"-"&amp;TEXT(ROW()-1,"0000"))</f>
        <v/>
      </c>
      <c r="G25" t="str">
        <v>TRANSFERENCIA</v>
      </c>
      <c r="H25" t="str">
        <v>BANCO</v>
      </c>
      <c r="I25" t="str">
        <v>PAGADO</v>
      </c>
    </row>
    <row r="26">
      <c r="B26" t="str">
        <f>IF(A26="","", "G"&amp;TEXT(A26,"yymmdd")&amp;"-"&amp;TEXT(ROW()-1,"0000"))</f>
        <v/>
      </c>
      <c r="G26" t="str">
        <v>TRANSFERENCIA</v>
      </c>
      <c r="H26" t="str">
        <v>BANCO</v>
      </c>
      <c r="I26" t="str">
        <v>PAGADO</v>
      </c>
    </row>
    <row r="27">
      <c r="B27" t="str">
        <f>IF(A27="","", "G"&amp;TEXT(A27,"yymmdd")&amp;"-"&amp;TEXT(ROW()-1,"0000"))</f>
        <v/>
      </c>
      <c r="G27" t="str">
        <v>TRANSFERENCIA</v>
      </c>
      <c r="H27" t="str">
        <v>BANCO</v>
      </c>
      <c r="I27" t="str">
        <v>PAGADO</v>
      </c>
    </row>
    <row r="28">
      <c r="B28" t="str">
        <f>IF(A28="","", "G"&amp;TEXT(A28,"yymmdd")&amp;"-"&amp;TEXT(ROW()-1,"0000"))</f>
        <v/>
      </c>
      <c r="G28" t="str">
        <v>TRANSFERENCIA</v>
      </c>
      <c r="H28" t="str">
        <v>BANCO</v>
      </c>
      <c r="I28" t="str">
        <v>PAGADO</v>
      </c>
    </row>
    <row r="29">
      <c r="B29" t="str">
        <f>IF(A29="","", "G"&amp;TEXT(A29,"yymmdd")&amp;"-"&amp;TEXT(ROW()-1,"0000"))</f>
        <v/>
      </c>
      <c r="G29" t="str">
        <v>TRANSFERENCIA</v>
      </c>
      <c r="H29" t="str">
        <v>BANCO</v>
      </c>
      <c r="I29" t="str">
        <v>PAGADO</v>
      </c>
    </row>
    <row r="30">
      <c r="B30" t="str">
        <f>IF(A30="","", "G"&amp;TEXT(A30,"yymmdd")&amp;"-"&amp;TEXT(ROW()-1,"0000"))</f>
        <v/>
      </c>
      <c r="G30" t="str">
        <v>TRANSFERENCIA</v>
      </c>
      <c r="H30" t="str">
        <v>BANCO</v>
      </c>
      <c r="I30" t="str">
        <v>PAGADO</v>
      </c>
    </row>
    <row r="31">
      <c r="B31" t="str">
        <f>IF(A31="","", "G"&amp;TEXT(A31,"yymmdd")&amp;"-"&amp;TEXT(ROW()-1,"0000"))</f>
        <v/>
      </c>
      <c r="G31" t="str">
        <v>TRANSFERENCIA</v>
      </c>
      <c r="H31" t="str">
        <v>BANCO</v>
      </c>
      <c r="I31" t="str">
        <v>PAGADO</v>
      </c>
    </row>
    <row r="32">
      <c r="B32" t="str">
        <f>IF(A32="","", "G"&amp;TEXT(A32,"yymmdd")&amp;"-"&amp;TEXT(ROW()-1,"0000"))</f>
        <v/>
      </c>
      <c r="G32" t="str">
        <v>TRANSFERENCIA</v>
      </c>
      <c r="H32" t="str">
        <v>BANCO</v>
      </c>
      <c r="I32" t="str">
        <v>PAGADO</v>
      </c>
    </row>
    <row r="33">
      <c r="B33" t="str">
        <f>IF(A33="","", "G"&amp;TEXT(A33,"yymmdd")&amp;"-"&amp;TEXT(ROW()-1,"0000"))</f>
        <v/>
      </c>
      <c r="G33" t="str">
        <v>TRANSFERENCIA</v>
      </c>
      <c r="H33" t="str">
        <v>BANCO</v>
      </c>
      <c r="I33" t="str">
        <v>PAGADO</v>
      </c>
    </row>
    <row r="34">
      <c r="B34" t="str">
        <f>IF(A34="","", "G"&amp;TEXT(A34,"yymmdd")&amp;"-"&amp;TEXT(ROW()-1,"0000"))</f>
        <v/>
      </c>
      <c r="G34" t="str">
        <v>TRANSFERENCIA</v>
      </c>
      <c r="H34" t="str">
        <v>BANCO</v>
      </c>
      <c r="I34" t="str">
        <v>PAGADO</v>
      </c>
    </row>
    <row r="35">
      <c r="B35" t="str">
        <f>IF(A35="","", "G"&amp;TEXT(A35,"yymmdd")&amp;"-"&amp;TEXT(ROW()-1,"0000"))</f>
        <v/>
      </c>
      <c r="G35" t="str">
        <v>TRANSFERENCIA</v>
      </c>
      <c r="H35" t="str">
        <v>BANCO</v>
      </c>
      <c r="I35" t="str">
        <v>PAGADO</v>
      </c>
    </row>
    <row r="36">
      <c r="B36" t="str">
        <f>IF(A36="","", "G"&amp;TEXT(A36,"yymmdd")&amp;"-"&amp;TEXT(ROW()-1,"0000"))</f>
        <v/>
      </c>
      <c r="G36" t="str">
        <v>TRANSFERENCIA</v>
      </c>
      <c r="H36" t="str">
        <v>BANCO</v>
      </c>
      <c r="I36" t="str">
        <v>PAGADO</v>
      </c>
    </row>
    <row r="37">
      <c r="B37" t="str">
        <f>IF(A37="","", "G"&amp;TEXT(A37,"yymmdd")&amp;"-"&amp;TEXT(ROW()-1,"0000"))</f>
        <v/>
      </c>
      <c r="G37" t="str">
        <v>TRANSFERENCIA</v>
      </c>
      <c r="H37" t="str">
        <v>BANCO</v>
      </c>
      <c r="I37" t="str">
        <v>PAGADO</v>
      </c>
    </row>
    <row r="38">
      <c r="B38" t="str">
        <f>IF(A38="","", "G"&amp;TEXT(A38,"yymmdd")&amp;"-"&amp;TEXT(ROW()-1,"0000"))</f>
        <v/>
      </c>
      <c r="G38" t="str">
        <v>TRANSFERENCIA</v>
      </c>
      <c r="H38" t="str">
        <v>BANCO</v>
      </c>
      <c r="I38" t="str">
        <v>PAGADO</v>
      </c>
    </row>
    <row r="39">
      <c r="B39" t="str">
        <f>IF(A39="","", "G"&amp;TEXT(A39,"yymmdd")&amp;"-"&amp;TEXT(ROW()-1,"0000"))</f>
        <v/>
      </c>
      <c r="G39" t="str">
        <v>TRANSFERENCIA</v>
      </c>
      <c r="H39" t="str">
        <v>BANCO</v>
      </c>
      <c r="I39" t="str">
        <v>PAGADO</v>
      </c>
    </row>
    <row r="40">
      <c r="B40" t="str">
        <f>IF(A40="","", "G"&amp;TEXT(A40,"yymmdd")&amp;"-"&amp;TEXT(ROW()-1,"0000"))</f>
        <v/>
      </c>
      <c r="G40" t="str">
        <v>TRANSFERENCIA</v>
      </c>
      <c r="H40" t="str">
        <v>BANCO</v>
      </c>
      <c r="I40" t="str">
        <v>PAGADO</v>
      </c>
    </row>
    <row r="41">
      <c r="B41" t="str">
        <f>IF(A41="","", "G"&amp;TEXT(A41,"yymmdd")&amp;"-"&amp;TEXT(ROW()-1,"0000"))</f>
        <v/>
      </c>
      <c r="G41" t="str">
        <v>TRANSFERENCIA</v>
      </c>
      <c r="H41" t="str">
        <v>BANCO</v>
      </c>
      <c r="I41" t="str">
        <v>PAGADO</v>
      </c>
    </row>
    <row r="42">
      <c r="B42" t="str">
        <f>IF(A42="","", "G"&amp;TEXT(A42,"yymmdd")&amp;"-"&amp;TEXT(ROW()-1,"0000"))</f>
        <v/>
      </c>
      <c r="G42" t="str">
        <v>TRANSFERENCIA</v>
      </c>
      <c r="H42" t="str">
        <v>BANCO</v>
      </c>
      <c r="I42" t="str">
        <v>PAGADO</v>
      </c>
    </row>
    <row r="43">
      <c r="B43" t="str">
        <f>IF(A43="","", "G"&amp;TEXT(A43,"yymmdd")&amp;"-"&amp;TEXT(ROW()-1,"0000"))</f>
        <v/>
      </c>
      <c r="G43" t="str">
        <v>TRANSFERENCIA</v>
      </c>
      <c r="H43" t="str">
        <v>BANCO</v>
      </c>
      <c r="I43" t="str">
        <v>PAGADO</v>
      </c>
    </row>
    <row r="44">
      <c r="B44" t="str">
        <f>IF(A44="","", "G"&amp;TEXT(A44,"yymmdd")&amp;"-"&amp;TEXT(ROW()-1,"0000"))</f>
        <v/>
      </c>
      <c r="G44" t="str">
        <v>TRANSFERENCIA</v>
      </c>
      <c r="H44" t="str">
        <v>BANCO</v>
      </c>
      <c r="I44" t="str">
        <v>PAGADO</v>
      </c>
    </row>
    <row r="45">
      <c r="B45" t="str">
        <f>IF(A45="","", "G"&amp;TEXT(A45,"yymmdd")&amp;"-"&amp;TEXT(ROW()-1,"0000"))</f>
        <v/>
      </c>
      <c r="G45" t="str">
        <v>TRANSFERENCIA</v>
      </c>
      <c r="H45" t="str">
        <v>BANCO</v>
      </c>
      <c r="I45" t="str">
        <v>PAGADO</v>
      </c>
    </row>
    <row r="46">
      <c r="B46" t="str">
        <f>IF(A46="","", "G"&amp;TEXT(A46,"yymmdd")&amp;"-"&amp;TEXT(ROW()-1,"0000"))</f>
        <v/>
      </c>
      <c r="G46" t="str">
        <v>TRANSFERENCIA</v>
      </c>
      <c r="H46" t="str">
        <v>BANCO</v>
      </c>
      <c r="I46" t="str">
        <v>PAGADO</v>
      </c>
    </row>
    <row r="47">
      <c r="B47" t="str">
        <f>IF(A47="","", "G"&amp;TEXT(A47,"yymmdd")&amp;"-"&amp;TEXT(ROW()-1,"0000"))</f>
        <v/>
      </c>
      <c r="G47" t="str">
        <v>TRANSFERENCIA</v>
      </c>
      <c r="H47" t="str">
        <v>BANCO</v>
      </c>
      <c r="I47" t="str">
        <v>PAGADO</v>
      </c>
    </row>
    <row r="48">
      <c r="B48" t="str">
        <f>IF(A48="","", "G"&amp;TEXT(A48,"yymmdd")&amp;"-"&amp;TEXT(ROW()-1,"0000"))</f>
        <v/>
      </c>
      <c r="G48" t="str">
        <v>TRANSFERENCIA</v>
      </c>
      <c r="H48" t="str">
        <v>BANCO</v>
      </c>
      <c r="I48" t="str">
        <v>PAGADO</v>
      </c>
    </row>
    <row r="49">
      <c r="B49" t="str">
        <f>IF(A49="","", "G"&amp;TEXT(A49,"yymmdd")&amp;"-"&amp;TEXT(ROW()-1,"0000"))</f>
        <v/>
      </c>
      <c r="G49" t="str">
        <v>TRANSFERENCIA</v>
      </c>
      <c r="H49" t="str">
        <v>BANCO</v>
      </c>
      <c r="I49" t="str">
        <v>PAGADO</v>
      </c>
    </row>
    <row r="50">
      <c r="B50" t="str">
        <f>IF(A50="","", "G"&amp;TEXT(A50,"yymmdd")&amp;"-"&amp;TEXT(ROW()-1,"0000"))</f>
        <v/>
      </c>
      <c r="G50" t="str">
        <v>TRANSFERENCIA</v>
      </c>
      <c r="H50" t="str">
        <v>BANCO</v>
      </c>
      <c r="I50" t="str">
        <v>PAGADO</v>
      </c>
    </row>
    <row r="51">
      <c r="B51" t="str">
        <f>IF(A51="","", "G"&amp;TEXT(A51,"yymmdd")&amp;"-"&amp;TEXT(ROW()-1,"0000"))</f>
        <v/>
      </c>
      <c r="G51" t="str">
        <v>TRANSFERENCIA</v>
      </c>
      <c r="H51" t="str">
        <v>BANCO</v>
      </c>
      <c r="I51" t="str">
        <v>PAGADO</v>
      </c>
    </row>
    <row r="52">
      <c r="B52" t="str">
        <f>IF(A52="","", "G"&amp;TEXT(A52,"yymmdd")&amp;"-"&amp;TEXT(ROW()-1,"0000"))</f>
        <v/>
      </c>
      <c r="G52" t="str">
        <v>TRANSFERENCIA</v>
      </c>
      <c r="H52" t="str">
        <v>BANCO</v>
      </c>
      <c r="I52" t="str">
        <v>PAGADO</v>
      </c>
    </row>
    <row r="53">
      <c r="B53" t="str">
        <f>IF(A53="","", "G"&amp;TEXT(A53,"yymmdd")&amp;"-"&amp;TEXT(ROW()-1,"0000"))</f>
        <v/>
      </c>
      <c r="G53" t="str">
        <v>TRANSFERENCIA</v>
      </c>
      <c r="H53" t="str">
        <v>BANCO</v>
      </c>
      <c r="I53" t="str">
        <v>PAGADO</v>
      </c>
    </row>
    <row r="54">
      <c r="B54" t="str">
        <f>IF(A54="","", "G"&amp;TEXT(A54,"yymmdd")&amp;"-"&amp;TEXT(ROW()-1,"0000"))</f>
        <v/>
      </c>
      <c r="G54" t="str">
        <v>TRANSFERENCIA</v>
      </c>
      <c r="H54" t="str">
        <v>BANCO</v>
      </c>
      <c r="I54" t="str">
        <v>PAGADO</v>
      </c>
    </row>
    <row r="55">
      <c r="B55" t="str">
        <f>IF(A55="","", "G"&amp;TEXT(A55,"yymmdd")&amp;"-"&amp;TEXT(ROW()-1,"0000"))</f>
        <v/>
      </c>
      <c r="G55" t="str">
        <v>TRANSFERENCIA</v>
      </c>
      <c r="H55" t="str">
        <v>BANCO</v>
      </c>
      <c r="I55" t="str">
        <v>PAGADO</v>
      </c>
    </row>
    <row r="56">
      <c r="B56" t="str">
        <f>IF(A56="","", "G"&amp;TEXT(A56,"yymmdd")&amp;"-"&amp;TEXT(ROW()-1,"0000"))</f>
        <v/>
      </c>
      <c r="G56" t="str">
        <v>TRANSFERENCIA</v>
      </c>
      <c r="H56" t="str">
        <v>BANCO</v>
      </c>
      <c r="I56" t="str">
        <v>PAGADO</v>
      </c>
    </row>
    <row r="57">
      <c r="B57" t="str">
        <f>IF(A57="","", "G"&amp;TEXT(A57,"yymmdd")&amp;"-"&amp;TEXT(ROW()-1,"0000"))</f>
        <v/>
      </c>
      <c r="G57" t="str">
        <v>TRANSFERENCIA</v>
      </c>
      <c r="H57" t="str">
        <v>BANCO</v>
      </c>
      <c r="I57" t="str">
        <v>PAGADO</v>
      </c>
    </row>
    <row r="58">
      <c r="B58" t="str">
        <f>IF(A58="","", "G"&amp;TEXT(A58,"yymmdd")&amp;"-"&amp;TEXT(ROW()-1,"0000"))</f>
        <v/>
      </c>
      <c r="G58" t="str">
        <v>TRANSFERENCIA</v>
      </c>
      <c r="H58" t="str">
        <v>BANCO</v>
      </c>
      <c r="I58" t="str">
        <v>PAGADO</v>
      </c>
    </row>
    <row r="59">
      <c r="B59" t="str">
        <f>IF(A59="","", "G"&amp;TEXT(A59,"yymmdd")&amp;"-"&amp;TEXT(ROW()-1,"0000"))</f>
        <v/>
      </c>
      <c r="G59" t="str">
        <v>TRANSFERENCIA</v>
      </c>
      <c r="H59" t="str">
        <v>BANCO</v>
      </c>
      <c r="I59" t="str">
        <v>PAGADO</v>
      </c>
    </row>
    <row r="60">
      <c r="B60" t="str">
        <f>IF(A60="","", "G"&amp;TEXT(A60,"yymmdd")&amp;"-"&amp;TEXT(ROW()-1,"0000"))</f>
        <v/>
      </c>
      <c r="G60" t="str">
        <v>TRANSFERENCIA</v>
      </c>
      <c r="H60" t="str">
        <v>BANCO</v>
      </c>
      <c r="I60" t="str">
        <v>PAGADO</v>
      </c>
    </row>
    <row r="61">
      <c r="B61" t="str">
        <f>IF(A61="","", "G"&amp;TEXT(A61,"yymmdd")&amp;"-"&amp;TEXT(ROW()-1,"0000"))</f>
        <v/>
      </c>
      <c r="G61" t="str">
        <v>TRANSFERENCIA</v>
      </c>
      <c r="H61" t="str">
        <v>BANCO</v>
      </c>
      <c r="I61" t="str">
        <v>PAGADO</v>
      </c>
    </row>
    <row r="62">
      <c r="B62" t="str">
        <f>IF(A62="","", "G"&amp;TEXT(A62,"yymmdd")&amp;"-"&amp;TEXT(ROW()-1,"0000"))</f>
        <v/>
      </c>
      <c r="G62" t="str">
        <v>TRANSFERENCIA</v>
      </c>
      <c r="H62" t="str">
        <v>BANCO</v>
      </c>
      <c r="I62" t="str">
        <v>PAGADO</v>
      </c>
    </row>
    <row r="63">
      <c r="B63" t="str">
        <f>IF(A63="","", "G"&amp;TEXT(A63,"yymmdd")&amp;"-"&amp;TEXT(ROW()-1,"0000"))</f>
        <v/>
      </c>
      <c r="G63" t="str">
        <v>TRANSFERENCIA</v>
      </c>
      <c r="H63" t="str">
        <v>BANCO</v>
      </c>
      <c r="I63" t="str">
        <v>PAGADO</v>
      </c>
    </row>
    <row r="64">
      <c r="B64" t="str">
        <f>IF(A64="","", "G"&amp;TEXT(A64,"yymmdd")&amp;"-"&amp;TEXT(ROW()-1,"0000"))</f>
        <v/>
      </c>
      <c r="G64" t="str">
        <v>TRANSFERENCIA</v>
      </c>
      <c r="H64" t="str">
        <v>BANCO</v>
      </c>
      <c r="I64" t="str">
        <v>PAGADO</v>
      </c>
    </row>
    <row r="65">
      <c r="B65" t="str">
        <f>IF(A65="","", "G"&amp;TEXT(A65,"yymmdd")&amp;"-"&amp;TEXT(ROW()-1,"0000"))</f>
        <v/>
      </c>
      <c r="G65" t="str">
        <v>TRANSFERENCIA</v>
      </c>
      <c r="H65" t="str">
        <v>BANCO</v>
      </c>
      <c r="I65" t="str">
        <v>PAGADO</v>
      </c>
    </row>
    <row r="66">
      <c r="B66" t="str">
        <f>IF(A66="","", "G"&amp;TEXT(A66,"yymmdd")&amp;"-"&amp;TEXT(ROW()-1,"0000"))</f>
        <v/>
      </c>
      <c r="G66" t="str">
        <v>TRANSFERENCIA</v>
      </c>
      <c r="H66" t="str">
        <v>BANCO</v>
      </c>
      <c r="I66" t="str">
        <v>PAGADO</v>
      </c>
    </row>
    <row r="67">
      <c r="B67" t="str">
        <f>IF(A67="","", "G"&amp;TEXT(A67,"yymmdd")&amp;"-"&amp;TEXT(ROW()-1,"0000"))</f>
        <v/>
      </c>
      <c r="G67" t="str">
        <v>TRANSFERENCIA</v>
      </c>
      <c r="H67" t="str">
        <v>BANCO</v>
      </c>
      <c r="I67" t="str">
        <v>PAGADO</v>
      </c>
    </row>
    <row r="68">
      <c r="B68" t="str">
        <f>IF(A68="","", "G"&amp;TEXT(A68,"yymmdd")&amp;"-"&amp;TEXT(ROW()-1,"0000"))</f>
        <v/>
      </c>
      <c r="G68" t="str">
        <v>TRANSFERENCIA</v>
      </c>
      <c r="H68" t="str">
        <v>BANCO</v>
      </c>
      <c r="I68" t="str">
        <v>PAGADO</v>
      </c>
    </row>
    <row r="69">
      <c r="B69" t="str">
        <f>IF(A69="","", "G"&amp;TEXT(A69,"yymmdd")&amp;"-"&amp;TEXT(ROW()-1,"0000"))</f>
        <v/>
      </c>
      <c r="G69" t="str">
        <v>TRANSFERENCIA</v>
      </c>
      <c r="H69" t="str">
        <v>BANCO</v>
      </c>
      <c r="I69" t="str">
        <v>PAGADO</v>
      </c>
    </row>
    <row r="70">
      <c r="B70" t="str">
        <f>IF(A70="","", "G"&amp;TEXT(A70,"yymmdd")&amp;"-"&amp;TEXT(ROW()-1,"0000"))</f>
        <v/>
      </c>
      <c r="G70" t="str">
        <v>TRANSFERENCIA</v>
      </c>
      <c r="H70" t="str">
        <v>BANCO</v>
      </c>
      <c r="I70" t="str">
        <v>PAGADO</v>
      </c>
    </row>
    <row r="71">
      <c r="B71" t="str">
        <f>IF(A71="","", "G"&amp;TEXT(A71,"yymmdd")&amp;"-"&amp;TEXT(ROW()-1,"0000"))</f>
        <v/>
      </c>
      <c r="G71" t="str">
        <v>TRANSFERENCIA</v>
      </c>
      <c r="H71" t="str">
        <v>BANCO</v>
      </c>
      <c r="I71" t="str">
        <v>PAGADO</v>
      </c>
    </row>
    <row r="72">
      <c r="B72" t="str">
        <f>IF(A72="","", "G"&amp;TEXT(A72,"yymmdd")&amp;"-"&amp;TEXT(ROW()-1,"0000"))</f>
        <v/>
      </c>
      <c r="G72" t="str">
        <v>TRANSFERENCIA</v>
      </c>
      <c r="H72" t="str">
        <v>BANCO</v>
      </c>
      <c r="I72" t="str">
        <v>PAGADO</v>
      </c>
    </row>
    <row r="73">
      <c r="B73" t="str">
        <f>IF(A73="","", "G"&amp;TEXT(A73,"yymmdd")&amp;"-"&amp;TEXT(ROW()-1,"0000"))</f>
        <v/>
      </c>
      <c r="G73" t="str">
        <v>TRANSFERENCIA</v>
      </c>
      <c r="H73" t="str">
        <v>BANCO</v>
      </c>
      <c r="I73" t="str">
        <v>PAGADO</v>
      </c>
    </row>
    <row r="74">
      <c r="B74" t="str">
        <f>IF(A74="","", "G"&amp;TEXT(A74,"yymmdd")&amp;"-"&amp;TEXT(ROW()-1,"0000"))</f>
        <v/>
      </c>
      <c r="G74" t="str">
        <v>TRANSFERENCIA</v>
      </c>
      <c r="H74" t="str">
        <v>BANCO</v>
      </c>
      <c r="I74" t="str">
        <v>PAGADO</v>
      </c>
    </row>
    <row r="75">
      <c r="B75" t="str">
        <f>IF(A75="","", "G"&amp;TEXT(A75,"yymmdd")&amp;"-"&amp;TEXT(ROW()-1,"0000"))</f>
        <v/>
      </c>
      <c r="G75" t="str">
        <v>TRANSFERENCIA</v>
      </c>
      <c r="H75" t="str">
        <v>BANCO</v>
      </c>
      <c r="I75" t="str">
        <v>PAGADO</v>
      </c>
    </row>
    <row r="76">
      <c r="B76" t="str">
        <f>IF(A76="","", "G"&amp;TEXT(A76,"yymmdd")&amp;"-"&amp;TEXT(ROW()-1,"0000"))</f>
        <v/>
      </c>
      <c r="G76" t="str">
        <v>TRANSFERENCIA</v>
      </c>
      <c r="H76" t="str">
        <v>BANCO</v>
      </c>
      <c r="I76" t="str">
        <v>PAGADO</v>
      </c>
    </row>
    <row r="77">
      <c r="B77" t="str">
        <f>IF(A77="","", "G"&amp;TEXT(A77,"yymmdd")&amp;"-"&amp;TEXT(ROW()-1,"0000"))</f>
        <v/>
      </c>
      <c r="G77" t="str">
        <v>TRANSFERENCIA</v>
      </c>
      <c r="H77" t="str">
        <v>BANCO</v>
      </c>
      <c r="I77" t="str">
        <v>PAGADO</v>
      </c>
    </row>
    <row r="78">
      <c r="B78" t="str">
        <f>IF(A78="","", "G"&amp;TEXT(A78,"yymmdd")&amp;"-"&amp;TEXT(ROW()-1,"0000"))</f>
        <v/>
      </c>
      <c r="G78" t="str">
        <v>TRANSFERENCIA</v>
      </c>
      <c r="H78" t="str">
        <v>BANCO</v>
      </c>
      <c r="I78" t="str">
        <v>PAGADO</v>
      </c>
    </row>
    <row r="79">
      <c r="B79" t="str">
        <f>IF(A79="","", "G"&amp;TEXT(A79,"yymmdd")&amp;"-"&amp;TEXT(ROW()-1,"0000"))</f>
        <v/>
      </c>
      <c r="G79" t="str">
        <v>TRANSFERENCIA</v>
      </c>
      <c r="H79" t="str">
        <v>BANCO</v>
      </c>
      <c r="I79" t="str">
        <v>PAGADO</v>
      </c>
    </row>
    <row r="80">
      <c r="B80" t="str">
        <f>IF(A80="","", "G"&amp;TEXT(A80,"yymmdd")&amp;"-"&amp;TEXT(ROW()-1,"0000"))</f>
        <v/>
      </c>
      <c r="G80" t="str">
        <v>TRANSFERENCIA</v>
      </c>
      <c r="H80" t="str">
        <v>BANCO</v>
      </c>
      <c r="I80" t="str">
        <v>PAGADO</v>
      </c>
    </row>
    <row r="81">
      <c r="B81" t="str">
        <f>IF(A81="","", "G"&amp;TEXT(A81,"yymmdd")&amp;"-"&amp;TEXT(ROW()-1,"0000"))</f>
        <v/>
      </c>
      <c r="G81" t="str">
        <v>TRANSFERENCIA</v>
      </c>
      <c r="H81" t="str">
        <v>BANCO</v>
      </c>
      <c r="I81" t="str">
        <v>PAGADO</v>
      </c>
    </row>
    <row r="82">
      <c r="B82" t="str">
        <f>IF(A82="","", "G"&amp;TEXT(A82,"yymmdd")&amp;"-"&amp;TEXT(ROW()-1,"0000"))</f>
        <v/>
      </c>
      <c r="G82" t="str">
        <v>TRANSFERENCIA</v>
      </c>
      <c r="H82" t="str">
        <v>BANCO</v>
      </c>
      <c r="I82" t="str">
        <v>PAGADO</v>
      </c>
    </row>
    <row r="83">
      <c r="B83" t="str">
        <f>IF(A83="","", "G"&amp;TEXT(A83,"yymmdd")&amp;"-"&amp;TEXT(ROW()-1,"0000"))</f>
        <v/>
      </c>
      <c r="G83" t="str">
        <v>TRANSFERENCIA</v>
      </c>
      <c r="H83" t="str">
        <v>BANCO</v>
      </c>
      <c r="I83" t="str">
        <v>PAGADO</v>
      </c>
    </row>
    <row r="84">
      <c r="B84" t="str">
        <f>IF(A84="","", "G"&amp;TEXT(A84,"yymmdd")&amp;"-"&amp;TEXT(ROW()-1,"0000"))</f>
        <v/>
      </c>
      <c r="G84" t="str">
        <v>TRANSFERENCIA</v>
      </c>
      <c r="H84" t="str">
        <v>BANCO</v>
      </c>
      <c r="I84" t="str">
        <v>PAGADO</v>
      </c>
    </row>
    <row r="85">
      <c r="B85" t="str">
        <f>IF(A85="","", "G"&amp;TEXT(A85,"yymmdd")&amp;"-"&amp;TEXT(ROW()-1,"0000"))</f>
        <v/>
      </c>
      <c r="G85" t="str">
        <v>TRANSFERENCIA</v>
      </c>
      <c r="H85" t="str">
        <v>BANCO</v>
      </c>
      <c r="I85" t="str">
        <v>PAGADO</v>
      </c>
    </row>
    <row r="86">
      <c r="B86" t="str">
        <f>IF(A86="","", "G"&amp;TEXT(A86,"yymmdd")&amp;"-"&amp;TEXT(ROW()-1,"0000"))</f>
        <v/>
      </c>
      <c r="G86" t="str">
        <v>TRANSFERENCIA</v>
      </c>
      <c r="H86" t="str">
        <v>BANCO</v>
      </c>
      <c r="I86" t="str">
        <v>PAGADO</v>
      </c>
    </row>
    <row r="87">
      <c r="B87" t="str">
        <f>IF(A87="","", "G"&amp;TEXT(A87,"yymmdd")&amp;"-"&amp;TEXT(ROW()-1,"0000"))</f>
        <v/>
      </c>
      <c r="G87" t="str">
        <v>TRANSFERENCIA</v>
      </c>
      <c r="H87" t="str">
        <v>BANCO</v>
      </c>
      <c r="I87" t="str">
        <v>PAGADO</v>
      </c>
    </row>
    <row r="88">
      <c r="B88" t="str">
        <f>IF(A88="","", "G"&amp;TEXT(A88,"yymmdd")&amp;"-"&amp;TEXT(ROW()-1,"0000"))</f>
        <v/>
      </c>
      <c r="G88" t="str">
        <v>TRANSFERENCIA</v>
      </c>
      <c r="H88" t="str">
        <v>BANCO</v>
      </c>
      <c r="I88" t="str">
        <v>PAGADO</v>
      </c>
    </row>
    <row r="89">
      <c r="B89" t="str">
        <f>IF(A89="","", "G"&amp;TEXT(A89,"yymmdd")&amp;"-"&amp;TEXT(ROW()-1,"0000"))</f>
        <v/>
      </c>
      <c r="G89" t="str">
        <v>TRANSFERENCIA</v>
      </c>
      <c r="H89" t="str">
        <v>BANCO</v>
      </c>
      <c r="I89" t="str">
        <v>PAGADO</v>
      </c>
    </row>
    <row r="90">
      <c r="B90" t="str">
        <f>IF(A90="","", "G"&amp;TEXT(A90,"yymmdd")&amp;"-"&amp;TEXT(ROW()-1,"0000"))</f>
        <v/>
      </c>
      <c r="G90" t="str">
        <v>TRANSFERENCIA</v>
      </c>
      <c r="H90" t="str">
        <v>BANCO</v>
      </c>
      <c r="I90" t="str">
        <v>PAGADO</v>
      </c>
    </row>
    <row r="91">
      <c r="B91" t="str">
        <f>IF(A91="","", "G"&amp;TEXT(A91,"yymmdd")&amp;"-"&amp;TEXT(ROW()-1,"0000"))</f>
        <v/>
      </c>
      <c r="G91" t="str">
        <v>TRANSFERENCIA</v>
      </c>
      <c r="H91" t="str">
        <v>BANCO</v>
      </c>
      <c r="I91" t="str">
        <v>PAGADO</v>
      </c>
    </row>
    <row r="92">
      <c r="B92" t="str">
        <f>IF(A92="","", "G"&amp;TEXT(A92,"yymmdd")&amp;"-"&amp;TEXT(ROW()-1,"0000"))</f>
        <v/>
      </c>
      <c r="G92" t="str">
        <v>TRANSFERENCIA</v>
      </c>
      <c r="H92" t="str">
        <v>BANCO</v>
      </c>
      <c r="I92" t="str">
        <v>PAGADO</v>
      </c>
    </row>
    <row r="93">
      <c r="B93" t="str">
        <f>IF(A93="","", "G"&amp;TEXT(A93,"yymmdd")&amp;"-"&amp;TEXT(ROW()-1,"0000"))</f>
        <v/>
      </c>
      <c r="G93" t="str">
        <v>TRANSFERENCIA</v>
      </c>
      <c r="H93" t="str">
        <v>BANCO</v>
      </c>
      <c r="I93" t="str">
        <v>PAGADO</v>
      </c>
    </row>
    <row r="94">
      <c r="B94" t="str">
        <f>IF(A94="","", "G"&amp;TEXT(A94,"yymmdd")&amp;"-"&amp;TEXT(ROW()-1,"0000"))</f>
        <v/>
      </c>
      <c r="G94" t="str">
        <v>TRANSFERENCIA</v>
      </c>
      <c r="H94" t="str">
        <v>BANCO</v>
      </c>
      <c r="I94" t="str">
        <v>PAGADO</v>
      </c>
    </row>
    <row r="95">
      <c r="B95" t="str">
        <f>IF(A95="","", "G"&amp;TEXT(A95,"yymmdd")&amp;"-"&amp;TEXT(ROW()-1,"0000"))</f>
        <v/>
      </c>
      <c r="G95" t="str">
        <v>TRANSFERENCIA</v>
      </c>
      <c r="H95" t="str">
        <v>BANCO</v>
      </c>
      <c r="I95" t="str">
        <v>PAGADO</v>
      </c>
    </row>
    <row r="96">
      <c r="B96" t="str">
        <f>IF(A96="","", "G"&amp;TEXT(A96,"yymmdd")&amp;"-"&amp;TEXT(ROW()-1,"0000"))</f>
        <v/>
      </c>
      <c r="G96" t="str">
        <v>TRANSFERENCIA</v>
      </c>
      <c r="H96" t="str">
        <v>BANCO</v>
      </c>
      <c r="I96" t="str">
        <v>PAGADO</v>
      </c>
    </row>
    <row r="97">
      <c r="B97" t="str">
        <f>IF(A97="","", "G"&amp;TEXT(A97,"yymmdd")&amp;"-"&amp;TEXT(ROW()-1,"0000"))</f>
        <v/>
      </c>
      <c r="G97" t="str">
        <v>TRANSFERENCIA</v>
      </c>
      <c r="H97" t="str">
        <v>BANCO</v>
      </c>
      <c r="I97" t="str">
        <v>PAGADO</v>
      </c>
    </row>
    <row r="98">
      <c r="B98" t="str">
        <f>IF(A98="","", "G"&amp;TEXT(A98,"yymmdd")&amp;"-"&amp;TEXT(ROW()-1,"0000"))</f>
        <v/>
      </c>
      <c r="G98" t="str">
        <v>TRANSFERENCIA</v>
      </c>
      <c r="H98" t="str">
        <v>BANCO</v>
      </c>
      <c r="I98" t="str">
        <v>PAGADO</v>
      </c>
    </row>
    <row r="99">
      <c r="B99" t="str">
        <f>IF(A99="","", "G"&amp;TEXT(A99,"yymmdd")&amp;"-"&amp;TEXT(ROW()-1,"0000"))</f>
        <v/>
      </c>
      <c r="G99" t="str">
        <v>TRANSFERENCIA</v>
      </c>
      <c r="H99" t="str">
        <v>BANCO</v>
      </c>
      <c r="I99" t="str">
        <v>PAGADO</v>
      </c>
    </row>
    <row r="100">
      <c r="B100" t="str">
        <f>IF(A100="","", "G"&amp;TEXT(A100,"yymmdd")&amp;"-"&amp;TEXT(ROW()-1,"0000"))</f>
        <v/>
      </c>
      <c r="G100" t="str">
        <v>TRANSFERENCIA</v>
      </c>
      <c r="H100" t="str">
        <v>BANCO</v>
      </c>
      <c r="I100" t="str">
        <v>PAGADO</v>
      </c>
    </row>
    <row r="101">
      <c r="B101" t="str">
        <f>IF(A101="","", "G"&amp;TEXT(A101,"yymmdd")&amp;"-"&amp;TEXT(ROW()-1,"0000"))</f>
        <v/>
      </c>
      <c r="G101" t="str">
        <v>TRANSFERENCIA</v>
      </c>
      <c r="H101" t="str">
        <v>BANCO</v>
      </c>
      <c r="I101" t="str">
        <v>PAGADO</v>
      </c>
    </row>
    <row r="102">
      <c r="B102" t="str">
        <f>IF(A102="","", "G"&amp;TEXT(A102,"yymmdd")&amp;"-"&amp;TEXT(ROW()-1,"0000"))</f>
        <v/>
      </c>
      <c r="G102" t="str">
        <v>TRANSFERENCIA</v>
      </c>
      <c r="H102" t="str">
        <v>BANCO</v>
      </c>
      <c r="I102" t="str">
        <v>PAGADO</v>
      </c>
    </row>
    <row r="103">
      <c r="B103" t="str">
        <f>IF(A103="","", "G"&amp;TEXT(A103,"yymmdd")&amp;"-"&amp;TEXT(ROW()-1,"0000"))</f>
        <v/>
      </c>
      <c r="G103" t="str">
        <v>TRANSFERENCIA</v>
      </c>
      <c r="H103" t="str">
        <v>BANCO</v>
      </c>
      <c r="I103" t="str">
        <v>PAGADO</v>
      </c>
    </row>
    <row r="104">
      <c r="B104" t="str">
        <f>IF(A104="","", "G"&amp;TEXT(A104,"yymmdd")&amp;"-"&amp;TEXT(ROW()-1,"0000"))</f>
        <v/>
      </c>
      <c r="G104" t="str">
        <v>TRANSFERENCIA</v>
      </c>
      <c r="H104" t="str">
        <v>BANCO</v>
      </c>
      <c r="I104" t="str">
        <v>PAGADO</v>
      </c>
    </row>
    <row r="105">
      <c r="B105" t="str">
        <f>IF(A105="","", "G"&amp;TEXT(A105,"yymmdd")&amp;"-"&amp;TEXT(ROW()-1,"0000"))</f>
        <v/>
      </c>
      <c r="G105" t="str">
        <v>TRANSFERENCIA</v>
      </c>
      <c r="H105" t="str">
        <v>BANCO</v>
      </c>
      <c r="I105" t="str">
        <v>PAGADO</v>
      </c>
    </row>
    <row r="106">
      <c r="B106" t="str">
        <f>IF(A106="","", "G"&amp;TEXT(A106,"yymmdd")&amp;"-"&amp;TEXT(ROW()-1,"0000"))</f>
        <v/>
      </c>
      <c r="G106" t="str">
        <v>TRANSFERENCIA</v>
      </c>
      <c r="H106" t="str">
        <v>BANCO</v>
      </c>
      <c r="I106" t="str">
        <v>PAGADO</v>
      </c>
    </row>
    <row r="107">
      <c r="B107" t="str">
        <f>IF(A107="","", "G"&amp;TEXT(A107,"yymmdd")&amp;"-"&amp;TEXT(ROW()-1,"0000"))</f>
        <v/>
      </c>
      <c r="G107" t="str">
        <v>TRANSFERENCIA</v>
      </c>
      <c r="H107" t="str">
        <v>BANCO</v>
      </c>
      <c r="I107" t="str">
        <v>PAGADO</v>
      </c>
    </row>
    <row r="108">
      <c r="B108" t="str">
        <f>IF(A108="","", "G"&amp;TEXT(A108,"yymmdd")&amp;"-"&amp;TEXT(ROW()-1,"0000"))</f>
        <v/>
      </c>
      <c r="G108" t="str">
        <v>TRANSFERENCIA</v>
      </c>
      <c r="H108" t="str">
        <v>BANCO</v>
      </c>
      <c r="I108" t="str">
        <v>PAGADO</v>
      </c>
    </row>
    <row r="109">
      <c r="B109" t="str">
        <f>IF(A109="","", "G"&amp;TEXT(A109,"yymmdd")&amp;"-"&amp;TEXT(ROW()-1,"0000"))</f>
        <v/>
      </c>
      <c r="G109" t="str">
        <v>TRANSFERENCIA</v>
      </c>
      <c r="H109" t="str">
        <v>BANCO</v>
      </c>
      <c r="I109" t="str">
        <v>PAGADO</v>
      </c>
    </row>
    <row r="110">
      <c r="B110" t="str">
        <f>IF(A110="","", "G"&amp;TEXT(A110,"yymmdd")&amp;"-"&amp;TEXT(ROW()-1,"0000"))</f>
        <v/>
      </c>
      <c r="G110" t="str">
        <v>TRANSFERENCIA</v>
      </c>
      <c r="H110" t="str">
        <v>BANCO</v>
      </c>
      <c r="I110" t="str">
        <v>PAGADO</v>
      </c>
    </row>
    <row r="111">
      <c r="B111" t="str">
        <f>IF(A111="","", "G"&amp;TEXT(A111,"yymmdd")&amp;"-"&amp;TEXT(ROW()-1,"0000"))</f>
        <v/>
      </c>
      <c r="G111" t="str">
        <v>TRANSFERENCIA</v>
      </c>
      <c r="H111" t="str">
        <v>BANCO</v>
      </c>
      <c r="I111" t="str">
        <v>PAGADO</v>
      </c>
    </row>
    <row r="112">
      <c r="B112" t="str">
        <f>IF(A112="","", "G"&amp;TEXT(A112,"yymmdd")&amp;"-"&amp;TEXT(ROW()-1,"0000"))</f>
        <v/>
      </c>
      <c r="G112" t="str">
        <v>TRANSFERENCIA</v>
      </c>
      <c r="H112" t="str">
        <v>BANCO</v>
      </c>
      <c r="I112" t="str">
        <v>PAGADO</v>
      </c>
    </row>
    <row r="113">
      <c r="B113" t="str">
        <f>IF(A113="","", "G"&amp;TEXT(A113,"yymmdd")&amp;"-"&amp;TEXT(ROW()-1,"0000"))</f>
        <v/>
      </c>
      <c r="G113" t="str">
        <v>TRANSFERENCIA</v>
      </c>
      <c r="H113" t="str">
        <v>BANCO</v>
      </c>
      <c r="I113" t="str">
        <v>PAGADO</v>
      </c>
    </row>
    <row r="114">
      <c r="B114" t="str">
        <f>IF(A114="","", "G"&amp;TEXT(A114,"yymmdd")&amp;"-"&amp;TEXT(ROW()-1,"0000"))</f>
        <v/>
      </c>
      <c r="G114" t="str">
        <v>TRANSFERENCIA</v>
      </c>
      <c r="H114" t="str">
        <v>BANCO</v>
      </c>
      <c r="I114" t="str">
        <v>PAGADO</v>
      </c>
    </row>
    <row r="115">
      <c r="B115" t="str">
        <f>IF(A115="","", "G"&amp;TEXT(A115,"yymmdd")&amp;"-"&amp;TEXT(ROW()-1,"0000"))</f>
        <v/>
      </c>
      <c r="G115" t="str">
        <v>TRANSFERENCIA</v>
      </c>
      <c r="H115" t="str">
        <v>BANCO</v>
      </c>
      <c r="I115" t="str">
        <v>PAGADO</v>
      </c>
    </row>
    <row r="116">
      <c r="B116" t="str">
        <f>IF(A116="","", "G"&amp;TEXT(A116,"yymmdd")&amp;"-"&amp;TEXT(ROW()-1,"0000"))</f>
        <v/>
      </c>
      <c r="G116" t="str">
        <v>TRANSFERENCIA</v>
      </c>
      <c r="H116" t="str">
        <v>BANCO</v>
      </c>
      <c r="I116" t="str">
        <v>PAGADO</v>
      </c>
    </row>
    <row r="117">
      <c r="B117" t="str">
        <f>IF(A117="","", "G"&amp;TEXT(A117,"yymmdd")&amp;"-"&amp;TEXT(ROW()-1,"0000"))</f>
        <v/>
      </c>
      <c r="G117" t="str">
        <v>TRANSFERENCIA</v>
      </c>
      <c r="H117" t="str">
        <v>BANCO</v>
      </c>
      <c r="I117" t="str">
        <v>PAGADO</v>
      </c>
    </row>
    <row r="118">
      <c r="B118" t="str">
        <f>IF(A118="","", "G"&amp;TEXT(A118,"yymmdd")&amp;"-"&amp;TEXT(ROW()-1,"0000"))</f>
        <v/>
      </c>
      <c r="G118" t="str">
        <v>TRANSFERENCIA</v>
      </c>
      <c r="H118" t="str">
        <v>BANCO</v>
      </c>
      <c r="I118" t="str">
        <v>PAGADO</v>
      </c>
    </row>
    <row r="119">
      <c r="B119" t="str">
        <f>IF(A119="","", "G"&amp;TEXT(A119,"yymmdd")&amp;"-"&amp;TEXT(ROW()-1,"0000"))</f>
        <v/>
      </c>
      <c r="G119" t="str">
        <v>TRANSFERENCIA</v>
      </c>
      <c r="H119" t="str">
        <v>BANCO</v>
      </c>
      <c r="I119" t="str">
        <v>PAGADO</v>
      </c>
    </row>
    <row r="120">
      <c r="B120" t="str">
        <f>IF(A120="","", "G"&amp;TEXT(A120,"yymmdd")&amp;"-"&amp;TEXT(ROW()-1,"0000"))</f>
        <v/>
      </c>
      <c r="G120" t="str">
        <v>TRANSFERENCIA</v>
      </c>
      <c r="H120" t="str">
        <v>BANCO</v>
      </c>
      <c r="I120" t="str">
        <v>PAGADO</v>
      </c>
    </row>
    <row r="121">
      <c r="B121" t="str">
        <f>IF(A121="","", "G"&amp;TEXT(A121,"yymmdd")&amp;"-"&amp;TEXT(ROW()-1,"0000"))</f>
        <v/>
      </c>
      <c r="G121" t="str">
        <v>TRANSFERENCIA</v>
      </c>
      <c r="H121" t="str">
        <v>BANCO</v>
      </c>
      <c r="I121" t="str">
        <v>PAGADO</v>
      </c>
    </row>
    <row r="122">
      <c r="B122" t="str">
        <f>IF(A122="","", "G"&amp;TEXT(A122,"yymmdd")&amp;"-"&amp;TEXT(ROW()-1,"0000"))</f>
        <v/>
      </c>
      <c r="G122" t="str">
        <v>TRANSFERENCIA</v>
      </c>
      <c r="H122" t="str">
        <v>BANCO</v>
      </c>
      <c r="I122" t="str">
        <v>PAGADO</v>
      </c>
    </row>
    <row r="123">
      <c r="B123" t="str">
        <f>IF(A123="","", "G"&amp;TEXT(A123,"yymmdd")&amp;"-"&amp;TEXT(ROW()-1,"0000"))</f>
        <v/>
      </c>
      <c r="G123" t="str">
        <v>TRANSFERENCIA</v>
      </c>
      <c r="H123" t="str">
        <v>BANCO</v>
      </c>
      <c r="I123" t="str">
        <v>PAGADO</v>
      </c>
    </row>
    <row r="124">
      <c r="B124" t="str">
        <f>IF(A124="","", "G"&amp;TEXT(A124,"yymmdd")&amp;"-"&amp;TEXT(ROW()-1,"0000"))</f>
        <v/>
      </c>
      <c r="G124" t="str">
        <v>TRANSFERENCIA</v>
      </c>
      <c r="H124" t="str">
        <v>BANCO</v>
      </c>
      <c r="I124" t="str">
        <v>PAGADO</v>
      </c>
    </row>
    <row r="125">
      <c r="B125" t="str">
        <f>IF(A125="","", "G"&amp;TEXT(A125,"yymmdd")&amp;"-"&amp;TEXT(ROW()-1,"0000"))</f>
        <v/>
      </c>
      <c r="G125" t="str">
        <v>TRANSFERENCIA</v>
      </c>
      <c r="H125" t="str">
        <v>BANCO</v>
      </c>
      <c r="I125" t="str">
        <v>PAGADO</v>
      </c>
    </row>
    <row r="126">
      <c r="B126" t="str">
        <f>IF(A126="","", "G"&amp;TEXT(A126,"yymmdd")&amp;"-"&amp;TEXT(ROW()-1,"0000"))</f>
        <v/>
      </c>
      <c r="G126" t="str">
        <v>TRANSFERENCIA</v>
      </c>
      <c r="H126" t="str">
        <v>BANCO</v>
      </c>
      <c r="I126" t="str">
        <v>PAGADO</v>
      </c>
    </row>
    <row r="127">
      <c r="B127" t="str">
        <f>IF(A127="","", "G"&amp;TEXT(A127,"yymmdd")&amp;"-"&amp;TEXT(ROW()-1,"0000"))</f>
        <v/>
      </c>
      <c r="G127" t="str">
        <v>TRANSFERENCIA</v>
      </c>
      <c r="H127" t="str">
        <v>BANCO</v>
      </c>
      <c r="I127" t="str">
        <v>PAGADO</v>
      </c>
    </row>
    <row r="128">
      <c r="B128" t="str">
        <f>IF(A128="","", "G"&amp;TEXT(A128,"yymmdd")&amp;"-"&amp;TEXT(ROW()-1,"0000"))</f>
        <v/>
      </c>
      <c r="G128" t="str">
        <v>TRANSFERENCIA</v>
      </c>
      <c r="H128" t="str">
        <v>BANCO</v>
      </c>
      <c r="I128" t="str">
        <v>PAGADO</v>
      </c>
    </row>
    <row r="129">
      <c r="B129" t="str">
        <f>IF(A129="","", "G"&amp;TEXT(A129,"yymmdd")&amp;"-"&amp;TEXT(ROW()-1,"0000"))</f>
        <v/>
      </c>
      <c r="G129" t="str">
        <v>TRANSFERENCIA</v>
      </c>
      <c r="H129" t="str">
        <v>BANCO</v>
      </c>
      <c r="I129" t="str">
        <v>PAGADO</v>
      </c>
    </row>
    <row r="130">
      <c r="B130" t="str">
        <f>IF(A130="","", "G"&amp;TEXT(A130,"yymmdd")&amp;"-"&amp;TEXT(ROW()-1,"0000"))</f>
        <v/>
      </c>
      <c r="G130" t="str">
        <v>TRANSFERENCIA</v>
      </c>
      <c r="H130" t="str">
        <v>BANCO</v>
      </c>
      <c r="I130" t="str">
        <v>PAGADO</v>
      </c>
    </row>
    <row r="131">
      <c r="B131" t="str">
        <f>IF(A131="","", "G"&amp;TEXT(A131,"yymmdd")&amp;"-"&amp;TEXT(ROW()-1,"0000"))</f>
        <v/>
      </c>
      <c r="G131" t="str">
        <v>TRANSFERENCIA</v>
      </c>
      <c r="H131" t="str">
        <v>BANCO</v>
      </c>
      <c r="I131" t="str">
        <v>PAGADO</v>
      </c>
    </row>
    <row r="132">
      <c r="B132" t="str">
        <f>IF(A132="","", "G"&amp;TEXT(A132,"yymmdd")&amp;"-"&amp;TEXT(ROW()-1,"0000"))</f>
        <v/>
      </c>
      <c r="G132" t="str">
        <v>TRANSFERENCIA</v>
      </c>
      <c r="H132" t="str">
        <v>BANCO</v>
      </c>
      <c r="I132" t="str">
        <v>PAGADO</v>
      </c>
    </row>
    <row r="133">
      <c r="B133" t="str">
        <f>IF(A133="","", "G"&amp;TEXT(A133,"yymmdd")&amp;"-"&amp;TEXT(ROW()-1,"0000"))</f>
        <v/>
      </c>
      <c r="G133" t="str">
        <v>TRANSFERENCIA</v>
      </c>
      <c r="H133" t="str">
        <v>BANCO</v>
      </c>
      <c r="I133" t="str">
        <v>PAGADO</v>
      </c>
    </row>
    <row r="134">
      <c r="B134" t="str">
        <f>IF(A134="","", "G"&amp;TEXT(A134,"yymmdd")&amp;"-"&amp;TEXT(ROW()-1,"0000"))</f>
        <v/>
      </c>
      <c r="G134" t="str">
        <v>TRANSFERENCIA</v>
      </c>
      <c r="H134" t="str">
        <v>BANCO</v>
      </c>
      <c r="I134" t="str">
        <v>PAGADO</v>
      </c>
    </row>
    <row r="135">
      <c r="B135" t="str">
        <f>IF(A135="","", "G"&amp;TEXT(A135,"yymmdd")&amp;"-"&amp;TEXT(ROW()-1,"0000"))</f>
        <v/>
      </c>
      <c r="G135" t="str">
        <v>TRANSFERENCIA</v>
      </c>
      <c r="H135" t="str">
        <v>BANCO</v>
      </c>
      <c r="I135" t="str">
        <v>PAGADO</v>
      </c>
    </row>
    <row r="136">
      <c r="B136" t="str">
        <f>IF(A136="","", "G"&amp;TEXT(A136,"yymmdd")&amp;"-"&amp;TEXT(ROW()-1,"0000"))</f>
        <v/>
      </c>
      <c r="G136" t="str">
        <v>TRANSFERENCIA</v>
      </c>
      <c r="H136" t="str">
        <v>BANCO</v>
      </c>
      <c r="I136" t="str">
        <v>PAGADO</v>
      </c>
    </row>
    <row r="137">
      <c r="B137" t="str">
        <f>IF(A137="","", "G"&amp;TEXT(A137,"yymmdd")&amp;"-"&amp;TEXT(ROW()-1,"0000"))</f>
        <v/>
      </c>
      <c r="G137" t="str">
        <v>TRANSFERENCIA</v>
      </c>
      <c r="H137" t="str">
        <v>BANCO</v>
      </c>
      <c r="I137" t="str">
        <v>PAGADO</v>
      </c>
    </row>
    <row r="138">
      <c r="B138" t="str">
        <f>IF(A138="","", "G"&amp;TEXT(A138,"yymmdd")&amp;"-"&amp;TEXT(ROW()-1,"0000"))</f>
        <v/>
      </c>
      <c r="G138" t="str">
        <v>TRANSFERENCIA</v>
      </c>
      <c r="H138" t="str">
        <v>BANCO</v>
      </c>
      <c r="I138" t="str">
        <v>PAGADO</v>
      </c>
    </row>
    <row r="139">
      <c r="B139" t="str">
        <f>IF(A139="","", "G"&amp;TEXT(A139,"yymmdd")&amp;"-"&amp;TEXT(ROW()-1,"0000"))</f>
        <v/>
      </c>
      <c r="G139" t="str">
        <v>TRANSFERENCIA</v>
      </c>
      <c r="H139" t="str">
        <v>BANCO</v>
      </c>
      <c r="I139" t="str">
        <v>PAGADO</v>
      </c>
    </row>
    <row r="140">
      <c r="B140" t="str">
        <f>IF(A140="","", "G"&amp;TEXT(A140,"yymmdd")&amp;"-"&amp;TEXT(ROW()-1,"0000"))</f>
        <v/>
      </c>
      <c r="G140" t="str">
        <v>TRANSFERENCIA</v>
      </c>
      <c r="H140" t="str">
        <v>BANCO</v>
      </c>
      <c r="I140" t="str">
        <v>PAGADO</v>
      </c>
    </row>
    <row r="141">
      <c r="B141" t="str">
        <f>IF(A141="","", "G"&amp;TEXT(A141,"yymmdd")&amp;"-"&amp;TEXT(ROW()-1,"0000"))</f>
        <v/>
      </c>
      <c r="G141" t="str">
        <v>TRANSFERENCIA</v>
      </c>
      <c r="H141" t="str">
        <v>BANCO</v>
      </c>
      <c r="I141" t="str">
        <v>PAGADO</v>
      </c>
    </row>
    <row r="142">
      <c r="B142" t="str">
        <f>IF(A142="","", "G"&amp;TEXT(A142,"yymmdd")&amp;"-"&amp;TEXT(ROW()-1,"0000"))</f>
        <v/>
      </c>
      <c r="G142" t="str">
        <v>TRANSFERENCIA</v>
      </c>
      <c r="H142" t="str">
        <v>BANCO</v>
      </c>
      <c r="I142" t="str">
        <v>PAGADO</v>
      </c>
    </row>
    <row r="143">
      <c r="B143" t="str">
        <f>IF(A143="","", "G"&amp;TEXT(A143,"yymmdd")&amp;"-"&amp;TEXT(ROW()-1,"0000"))</f>
        <v/>
      </c>
      <c r="G143" t="str">
        <v>TRANSFERENCIA</v>
      </c>
      <c r="H143" t="str">
        <v>BANCO</v>
      </c>
      <c r="I143" t="str">
        <v>PAGADO</v>
      </c>
    </row>
    <row r="144">
      <c r="B144" t="str">
        <f>IF(A144="","", "G"&amp;TEXT(A144,"yymmdd")&amp;"-"&amp;TEXT(ROW()-1,"0000"))</f>
        <v/>
      </c>
      <c r="G144" t="str">
        <v>TRANSFERENCIA</v>
      </c>
      <c r="H144" t="str">
        <v>BANCO</v>
      </c>
      <c r="I144" t="str">
        <v>PAGADO</v>
      </c>
    </row>
    <row r="145">
      <c r="B145" t="str">
        <f>IF(A145="","", "G"&amp;TEXT(A145,"yymmdd")&amp;"-"&amp;TEXT(ROW()-1,"0000"))</f>
        <v/>
      </c>
      <c r="G145" t="str">
        <v>TRANSFERENCIA</v>
      </c>
      <c r="H145" t="str">
        <v>BANCO</v>
      </c>
      <c r="I145" t="str">
        <v>PAGADO</v>
      </c>
    </row>
    <row r="146">
      <c r="B146" t="str">
        <f>IF(A146="","", "G"&amp;TEXT(A146,"yymmdd")&amp;"-"&amp;TEXT(ROW()-1,"0000"))</f>
        <v/>
      </c>
      <c r="G146" t="str">
        <v>TRANSFERENCIA</v>
      </c>
      <c r="H146" t="str">
        <v>BANCO</v>
      </c>
      <c r="I146" t="str">
        <v>PAGADO</v>
      </c>
    </row>
    <row r="147">
      <c r="B147" t="str">
        <f>IF(A147="","", "G"&amp;TEXT(A147,"yymmdd")&amp;"-"&amp;TEXT(ROW()-1,"0000"))</f>
        <v/>
      </c>
      <c r="G147" t="str">
        <v>TRANSFERENCIA</v>
      </c>
      <c r="H147" t="str">
        <v>BANCO</v>
      </c>
      <c r="I147" t="str">
        <v>PAGADO</v>
      </c>
    </row>
    <row r="148">
      <c r="B148" t="str">
        <f>IF(A148="","", "G"&amp;TEXT(A148,"yymmdd")&amp;"-"&amp;TEXT(ROW()-1,"0000"))</f>
        <v/>
      </c>
      <c r="G148" t="str">
        <v>TRANSFERENCIA</v>
      </c>
      <c r="H148" t="str">
        <v>BANCO</v>
      </c>
      <c r="I148" t="str">
        <v>PAGADO</v>
      </c>
    </row>
    <row r="149">
      <c r="B149" t="str">
        <f>IF(A149="","", "G"&amp;TEXT(A149,"yymmdd")&amp;"-"&amp;TEXT(ROW()-1,"0000"))</f>
        <v/>
      </c>
      <c r="G149" t="str">
        <v>TRANSFERENCIA</v>
      </c>
      <c r="H149" t="str">
        <v>BANCO</v>
      </c>
      <c r="I149" t="str">
        <v>PAGADO</v>
      </c>
    </row>
    <row r="150">
      <c r="B150" t="str">
        <f>IF(A150="","", "G"&amp;TEXT(A150,"yymmdd")&amp;"-"&amp;TEXT(ROW()-1,"0000"))</f>
        <v/>
      </c>
      <c r="G150" t="str">
        <v>TRANSFERENCIA</v>
      </c>
      <c r="H150" t="str">
        <v>BANCO</v>
      </c>
      <c r="I150" t="str">
        <v>PAGADO</v>
      </c>
    </row>
    <row r="151">
      <c r="B151" t="str">
        <f>IF(A151="","", "G"&amp;TEXT(A151,"yymmdd")&amp;"-"&amp;TEXT(ROW()-1,"0000"))</f>
        <v/>
      </c>
      <c r="G151" t="str">
        <v>TRANSFERENCIA</v>
      </c>
      <c r="H151" t="str">
        <v>BANCO</v>
      </c>
      <c r="I151" t="str">
        <v>PAGADO</v>
      </c>
    </row>
    <row r="152">
      <c r="B152" t="str">
        <f>IF(A152="","", "G"&amp;TEXT(A152,"yymmdd")&amp;"-"&amp;TEXT(ROW()-1,"0000"))</f>
        <v/>
      </c>
      <c r="G152" t="str">
        <v>TRANSFERENCIA</v>
      </c>
      <c r="H152" t="str">
        <v>BANCO</v>
      </c>
      <c r="I152" t="str">
        <v>PAGADO</v>
      </c>
    </row>
    <row r="153">
      <c r="B153" t="str">
        <f>IF(A153="","", "G"&amp;TEXT(A153,"yymmdd")&amp;"-"&amp;TEXT(ROW()-1,"0000"))</f>
        <v/>
      </c>
      <c r="G153" t="str">
        <v>TRANSFERENCIA</v>
      </c>
      <c r="H153" t="str">
        <v>BANCO</v>
      </c>
      <c r="I153" t="str">
        <v>PAGADO</v>
      </c>
    </row>
    <row r="154">
      <c r="B154" t="str">
        <f>IF(A154="","", "G"&amp;TEXT(A154,"yymmdd")&amp;"-"&amp;TEXT(ROW()-1,"0000"))</f>
        <v/>
      </c>
      <c r="G154" t="str">
        <v>TRANSFERENCIA</v>
      </c>
      <c r="H154" t="str">
        <v>BANCO</v>
      </c>
      <c r="I154" t="str">
        <v>PAGADO</v>
      </c>
    </row>
    <row r="155">
      <c r="B155" t="str">
        <f>IF(A155="","", "G"&amp;TEXT(A155,"yymmdd")&amp;"-"&amp;TEXT(ROW()-1,"0000"))</f>
        <v/>
      </c>
      <c r="G155" t="str">
        <v>TRANSFERENCIA</v>
      </c>
      <c r="H155" t="str">
        <v>BANCO</v>
      </c>
      <c r="I155" t="str">
        <v>PAGADO</v>
      </c>
    </row>
    <row r="156">
      <c r="B156" t="str">
        <f>IF(A156="","", "G"&amp;TEXT(A156,"yymmdd")&amp;"-"&amp;TEXT(ROW()-1,"0000"))</f>
        <v/>
      </c>
      <c r="G156" t="str">
        <v>TRANSFERENCIA</v>
      </c>
      <c r="H156" t="str">
        <v>BANCO</v>
      </c>
      <c r="I156" t="str">
        <v>PAGADO</v>
      </c>
    </row>
    <row r="157">
      <c r="B157" t="str">
        <f>IF(A157="","", "G"&amp;TEXT(A157,"yymmdd")&amp;"-"&amp;TEXT(ROW()-1,"0000"))</f>
        <v/>
      </c>
      <c r="G157" t="str">
        <v>TRANSFERENCIA</v>
      </c>
      <c r="H157" t="str">
        <v>BANCO</v>
      </c>
      <c r="I157" t="str">
        <v>PAGADO</v>
      </c>
    </row>
    <row r="158">
      <c r="B158" t="str">
        <f>IF(A158="","", "G"&amp;TEXT(A158,"yymmdd")&amp;"-"&amp;TEXT(ROW()-1,"0000"))</f>
        <v/>
      </c>
      <c r="G158" t="str">
        <v>TRANSFERENCIA</v>
      </c>
      <c r="H158" t="str">
        <v>BANCO</v>
      </c>
      <c r="I158" t="str">
        <v>PAGADO</v>
      </c>
    </row>
    <row r="159">
      <c r="B159" t="str">
        <f>IF(A159="","", "G"&amp;TEXT(A159,"yymmdd")&amp;"-"&amp;TEXT(ROW()-1,"0000"))</f>
        <v/>
      </c>
      <c r="G159" t="str">
        <v>TRANSFERENCIA</v>
      </c>
      <c r="H159" t="str">
        <v>BANCO</v>
      </c>
      <c r="I159" t="str">
        <v>PAGADO</v>
      </c>
    </row>
    <row r="160">
      <c r="B160" t="str">
        <f>IF(A160="","", "G"&amp;TEXT(A160,"yymmdd")&amp;"-"&amp;TEXT(ROW()-1,"0000"))</f>
        <v/>
      </c>
      <c r="G160" t="str">
        <v>TRANSFERENCIA</v>
      </c>
      <c r="H160" t="str">
        <v>BANCO</v>
      </c>
      <c r="I160" t="str">
        <v>PAGADO</v>
      </c>
    </row>
    <row r="161">
      <c r="B161" t="str">
        <f>IF(A161="","", "G"&amp;TEXT(A161,"yymmdd")&amp;"-"&amp;TEXT(ROW()-1,"0000"))</f>
        <v/>
      </c>
      <c r="G161" t="str">
        <v>TRANSFERENCIA</v>
      </c>
      <c r="H161" t="str">
        <v>BANCO</v>
      </c>
      <c r="I161" t="str">
        <v>PAGADO</v>
      </c>
    </row>
    <row r="162">
      <c r="B162" t="str">
        <f>IF(A162="","", "G"&amp;TEXT(A162,"yymmdd")&amp;"-"&amp;TEXT(ROW()-1,"0000"))</f>
        <v/>
      </c>
      <c r="G162" t="str">
        <v>TRANSFERENCIA</v>
      </c>
      <c r="H162" t="str">
        <v>BANCO</v>
      </c>
      <c r="I162" t="str">
        <v>PAGADO</v>
      </c>
    </row>
    <row r="163">
      <c r="B163" t="str">
        <f>IF(A163="","", "G"&amp;TEXT(A163,"yymmdd")&amp;"-"&amp;TEXT(ROW()-1,"0000"))</f>
        <v/>
      </c>
      <c r="G163" t="str">
        <v>TRANSFERENCIA</v>
      </c>
      <c r="H163" t="str">
        <v>BANCO</v>
      </c>
      <c r="I163" t="str">
        <v>PAGADO</v>
      </c>
    </row>
    <row r="164">
      <c r="B164" t="str">
        <f>IF(A164="","", "G"&amp;TEXT(A164,"yymmdd")&amp;"-"&amp;TEXT(ROW()-1,"0000"))</f>
        <v/>
      </c>
      <c r="G164" t="str">
        <v>TRANSFERENCIA</v>
      </c>
      <c r="H164" t="str">
        <v>BANCO</v>
      </c>
      <c r="I164" t="str">
        <v>PAGADO</v>
      </c>
    </row>
    <row r="165">
      <c r="B165" t="str">
        <f>IF(A165="","", "G"&amp;TEXT(A165,"yymmdd")&amp;"-"&amp;TEXT(ROW()-1,"0000"))</f>
        <v/>
      </c>
      <c r="G165" t="str">
        <v>TRANSFERENCIA</v>
      </c>
      <c r="H165" t="str">
        <v>BANCO</v>
      </c>
      <c r="I165" t="str">
        <v>PAGADO</v>
      </c>
    </row>
    <row r="166">
      <c r="B166" t="str">
        <f>IF(A166="","", "G"&amp;TEXT(A166,"yymmdd")&amp;"-"&amp;TEXT(ROW()-1,"0000"))</f>
        <v/>
      </c>
      <c r="G166" t="str">
        <v>TRANSFERENCIA</v>
      </c>
      <c r="H166" t="str">
        <v>BANCO</v>
      </c>
      <c r="I166" t="str">
        <v>PAGADO</v>
      </c>
    </row>
    <row r="167">
      <c r="B167" t="str">
        <f>IF(A167="","", "G"&amp;TEXT(A167,"yymmdd")&amp;"-"&amp;TEXT(ROW()-1,"0000"))</f>
        <v/>
      </c>
      <c r="G167" t="str">
        <v>TRANSFERENCIA</v>
      </c>
      <c r="H167" t="str">
        <v>BANCO</v>
      </c>
      <c r="I167" t="str">
        <v>PAGADO</v>
      </c>
    </row>
    <row r="168">
      <c r="B168" t="str">
        <f>IF(A168="","", "G"&amp;TEXT(A168,"yymmdd")&amp;"-"&amp;TEXT(ROW()-1,"0000"))</f>
        <v/>
      </c>
      <c r="G168" t="str">
        <v>TRANSFERENCIA</v>
      </c>
      <c r="H168" t="str">
        <v>BANCO</v>
      </c>
      <c r="I168" t="str">
        <v>PAGADO</v>
      </c>
    </row>
    <row r="169">
      <c r="B169" t="str">
        <f>IF(A169="","", "G"&amp;TEXT(A169,"yymmdd")&amp;"-"&amp;TEXT(ROW()-1,"0000"))</f>
        <v/>
      </c>
      <c r="G169" t="str">
        <v>TRANSFERENCIA</v>
      </c>
      <c r="H169" t="str">
        <v>BANCO</v>
      </c>
      <c r="I169" t="str">
        <v>PAGADO</v>
      </c>
    </row>
    <row r="170">
      <c r="B170" t="str">
        <f>IF(A170="","", "G"&amp;TEXT(A170,"yymmdd")&amp;"-"&amp;TEXT(ROW()-1,"0000"))</f>
        <v/>
      </c>
      <c r="G170" t="str">
        <v>TRANSFERENCIA</v>
      </c>
      <c r="H170" t="str">
        <v>BANCO</v>
      </c>
      <c r="I170" t="str">
        <v>PAGADO</v>
      </c>
    </row>
    <row r="171">
      <c r="B171" t="str">
        <f>IF(A171="","", "G"&amp;TEXT(A171,"yymmdd")&amp;"-"&amp;TEXT(ROW()-1,"0000"))</f>
        <v/>
      </c>
      <c r="G171" t="str">
        <v>TRANSFERENCIA</v>
      </c>
      <c r="H171" t="str">
        <v>BANCO</v>
      </c>
      <c r="I171" t="str">
        <v>PAGADO</v>
      </c>
    </row>
    <row r="172">
      <c r="B172" t="str">
        <f>IF(A172="","", "G"&amp;TEXT(A172,"yymmdd")&amp;"-"&amp;TEXT(ROW()-1,"0000"))</f>
        <v/>
      </c>
      <c r="G172" t="str">
        <v>TRANSFERENCIA</v>
      </c>
      <c r="H172" t="str">
        <v>BANCO</v>
      </c>
      <c r="I172" t="str">
        <v>PAGADO</v>
      </c>
    </row>
    <row r="173">
      <c r="B173" t="str">
        <f>IF(A173="","", "G"&amp;TEXT(A173,"yymmdd")&amp;"-"&amp;TEXT(ROW()-1,"0000"))</f>
        <v/>
      </c>
      <c r="G173" t="str">
        <v>TRANSFERENCIA</v>
      </c>
      <c r="H173" t="str">
        <v>BANCO</v>
      </c>
      <c r="I173" t="str">
        <v>PAGADO</v>
      </c>
    </row>
    <row r="174">
      <c r="B174" t="str">
        <f>IF(A174="","", "G"&amp;TEXT(A174,"yymmdd")&amp;"-"&amp;TEXT(ROW()-1,"0000"))</f>
        <v/>
      </c>
      <c r="G174" t="str">
        <v>TRANSFERENCIA</v>
      </c>
      <c r="H174" t="str">
        <v>BANCO</v>
      </c>
      <c r="I174" t="str">
        <v>PAGADO</v>
      </c>
    </row>
    <row r="175">
      <c r="B175" t="str">
        <f>IF(A175="","", "G"&amp;TEXT(A175,"yymmdd")&amp;"-"&amp;TEXT(ROW()-1,"0000"))</f>
        <v/>
      </c>
      <c r="G175" t="str">
        <v>TRANSFERENCIA</v>
      </c>
      <c r="H175" t="str">
        <v>BANCO</v>
      </c>
      <c r="I175" t="str">
        <v>PAGADO</v>
      </c>
    </row>
    <row r="176">
      <c r="B176" t="str">
        <f>IF(A176="","", "G"&amp;TEXT(A176,"yymmdd")&amp;"-"&amp;TEXT(ROW()-1,"0000"))</f>
        <v/>
      </c>
      <c r="G176" t="str">
        <v>TRANSFERENCIA</v>
      </c>
      <c r="H176" t="str">
        <v>BANCO</v>
      </c>
      <c r="I176" t="str">
        <v>PAGADO</v>
      </c>
    </row>
    <row r="177">
      <c r="B177" t="str">
        <f>IF(A177="","", "G"&amp;TEXT(A177,"yymmdd")&amp;"-"&amp;TEXT(ROW()-1,"0000"))</f>
        <v/>
      </c>
      <c r="G177" t="str">
        <v>TRANSFERENCIA</v>
      </c>
      <c r="H177" t="str">
        <v>BANCO</v>
      </c>
      <c r="I177" t="str">
        <v>PAGADO</v>
      </c>
    </row>
    <row r="178">
      <c r="B178" t="str">
        <f>IF(A178="","", "G"&amp;TEXT(A178,"yymmdd")&amp;"-"&amp;TEXT(ROW()-1,"0000"))</f>
        <v/>
      </c>
      <c r="G178" t="str">
        <v>TRANSFERENCIA</v>
      </c>
      <c r="H178" t="str">
        <v>BANCO</v>
      </c>
      <c r="I178" t="str">
        <v>PAGADO</v>
      </c>
    </row>
    <row r="179">
      <c r="B179" t="str">
        <f>IF(A179="","", "G"&amp;TEXT(A179,"yymmdd")&amp;"-"&amp;TEXT(ROW()-1,"0000"))</f>
        <v/>
      </c>
      <c r="G179" t="str">
        <v>TRANSFERENCIA</v>
      </c>
      <c r="H179" t="str">
        <v>BANCO</v>
      </c>
      <c r="I179" t="str">
        <v>PAGADO</v>
      </c>
    </row>
    <row r="180">
      <c r="B180" t="str">
        <f>IF(A180="","", "G"&amp;TEXT(A180,"yymmdd")&amp;"-"&amp;TEXT(ROW()-1,"0000"))</f>
        <v/>
      </c>
      <c r="G180" t="str">
        <v>TRANSFERENCIA</v>
      </c>
      <c r="H180" t="str">
        <v>BANCO</v>
      </c>
      <c r="I180" t="str">
        <v>PAGADO</v>
      </c>
    </row>
    <row r="181">
      <c r="B181" t="str">
        <f>IF(A181="","", "G"&amp;TEXT(A181,"yymmdd")&amp;"-"&amp;TEXT(ROW()-1,"0000"))</f>
        <v/>
      </c>
      <c r="G181" t="str">
        <v>TRANSFERENCIA</v>
      </c>
      <c r="H181" t="str">
        <v>BANCO</v>
      </c>
      <c r="I181" t="str">
        <v>PAGADO</v>
      </c>
    </row>
    <row r="182">
      <c r="B182" t="str">
        <f>IF(A182="","", "G"&amp;TEXT(A182,"yymmdd")&amp;"-"&amp;TEXT(ROW()-1,"0000"))</f>
        <v/>
      </c>
      <c r="G182" t="str">
        <v>TRANSFERENCIA</v>
      </c>
      <c r="H182" t="str">
        <v>BANCO</v>
      </c>
      <c r="I182" t="str">
        <v>PAGADO</v>
      </c>
    </row>
    <row r="183">
      <c r="B183" t="str">
        <f>IF(A183="","", "G"&amp;TEXT(A183,"yymmdd")&amp;"-"&amp;TEXT(ROW()-1,"0000"))</f>
        <v/>
      </c>
      <c r="G183" t="str">
        <v>TRANSFERENCIA</v>
      </c>
      <c r="H183" t="str">
        <v>BANCO</v>
      </c>
      <c r="I183" t="str">
        <v>PAGADO</v>
      </c>
    </row>
    <row r="184">
      <c r="B184" t="str">
        <f>IF(A184="","", "G"&amp;TEXT(A184,"yymmdd")&amp;"-"&amp;TEXT(ROW()-1,"0000"))</f>
        <v/>
      </c>
      <c r="G184" t="str">
        <v>TRANSFERENCIA</v>
      </c>
      <c r="H184" t="str">
        <v>BANCO</v>
      </c>
      <c r="I184" t="str">
        <v>PAGADO</v>
      </c>
    </row>
    <row r="185">
      <c r="B185" t="str">
        <f>IF(A185="","", "G"&amp;TEXT(A185,"yymmdd")&amp;"-"&amp;TEXT(ROW()-1,"0000"))</f>
        <v/>
      </c>
      <c r="G185" t="str">
        <v>TRANSFERENCIA</v>
      </c>
      <c r="H185" t="str">
        <v>BANCO</v>
      </c>
      <c r="I185" t="str">
        <v>PAGADO</v>
      </c>
    </row>
    <row r="186">
      <c r="B186" t="str">
        <f>IF(A186="","", "G"&amp;TEXT(A186,"yymmdd")&amp;"-"&amp;TEXT(ROW()-1,"0000"))</f>
        <v/>
      </c>
      <c r="G186" t="str">
        <v>TRANSFERENCIA</v>
      </c>
      <c r="H186" t="str">
        <v>BANCO</v>
      </c>
      <c r="I186" t="str">
        <v>PAGADO</v>
      </c>
    </row>
    <row r="187">
      <c r="B187" t="str">
        <f>IF(A187="","", "G"&amp;TEXT(A187,"yymmdd")&amp;"-"&amp;TEXT(ROW()-1,"0000"))</f>
        <v/>
      </c>
      <c r="G187" t="str">
        <v>TRANSFERENCIA</v>
      </c>
      <c r="H187" t="str">
        <v>BANCO</v>
      </c>
      <c r="I187" t="str">
        <v>PAGADO</v>
      </c>
    </row>
    <row r="188">
      <c r="B188" t="str">
        <f>IF(A188="","", "G"&amp;TEXT(A188,"yymmdd")&amp;"-"&amp;TEXT(ROW()-1,"0000"))</f>
        <v/>
      </c>
      <c r="G188" t="str">
        <v>TRANSFERENCIA</v>
      </c>
      <c r="H188" t="str">
        <v>BANCO</v>
      </c>
      <c r="I188" t="str">
        <v>PAGADO</v>
      </c>
    </row>
    <row r="189">
      <c r="B189" t="str">
        <f>IF(A189="","", "G"&amp;TEXT(A189,"yymmdd")&amp;"-"&amp;TEXT(ROW()-1,"0000"))</f>
        <v/>
      </c>
      <c r="G189" t="str">
        <v>TRANSFERENCIA</v>
      </c>
      <c r="H189" t="str">
        <v>BANCO</v>
      </c>
      <c r="I189" t="str">
        <v>PAGADO</v>
      </c>
    </row>
    <row r="190">
      <c r="B190" t="str">
        <f>IF(A190="","", "G"&amp;TEXT(A190,"yymmdd")&amp;"-"&amp;TEXT(ROW()-1,"0000"))</f>
        <v/>
      </c>
      <c r="G190" t="str">
        <v>TRANSFERENCIA</v>
      </c>
      <c r="H190" t="str">
        <v>BANCO</v>
      </c>
      <c r="I190" t="str">
        <v>PAGADO</v>
      </c>
    </row>
    <row r="191">
      <c r="B191" t="str">
        <f>IF(A191="","", "G"&amp;TEXT(A191,"yymmdd")&amp;"-"&amp;TEXT(ROW()-1,"0000"))</f>
        <v/>
      </c>
      <c r="G191" t="str">
        <v>TRANSFERENCIA</v>
      </c>
      <c r="H191" t="str">
        <v>BANCO</v>
      </c>
      <c r="I191" t="str">
        <v>PAGADO</v>
      </c>
    </row>
    <row r="192">
      <c r="B192" t="str">
        <f>IF(A192="","", "G"&amp;TEXT(A192,"yymmdd")&amp;"-"&amp;TEXT(ROW()-1,"0000"))</f>
        <v/>
      </c>
      <c r="G192" t="str">
        <v>TRANSFERENCIA</v>
      </c>
      <c r="H192" t="str">
        <v>BANCO</v>
      </c>
      <c r="I192" t="str">
        <v>PAGADO</v>
      </c>
    </row>
    <row r="193">
      <c r="B193" t="str">
        <f>IF(A193="","", "G"&amp;TEXT(A193,"yymmdd")&amp;"-"&amp;TEXT(ROW()-1,"0000"))</f>
        <v/>
      </c>
      <c r="G193" t="str">
        <v>TRANSFERENCIA</v>
      </c>
      <c r="H193" t="str">
        <v>BANCO</v>
      </c>
      <c r="I193" t="str">
        <v>PAGADO</v>
      </c>
    </row>
    <row r="194">
      <c r="B194" t="str">
        <f>IF(A194="","", "G"&amp;TEXT(A194,"yymmdd")&amp;"-"&amp;TEXT(ROW()-1,"0000"))</f>
        <v/>
      </c>
      <c r="G194" t="str">
        <v>TRANSFERENCIA</v>
      </c>
      <c r="H194" t="str">
        <v>BANCO</v>
      </c>
      <c r="I194" t="str">
        <v>PAGADO</v>
      </c>
    </row>
    <row r="195">
      <c r="B195" t="str">
        <f>IF(A195="","", "G"&amp;TEXT(A195,"yymmdd")&amp;"-"&amp;TEXT(ROW()-1,"0000"))</f>
        <v/>
      </c>
      <c r="G195" t="str">
        <v>TRANSFERENCIA</v>
      </c>
      <c r="H195" t="str">
        <v>BANCO</v>
      </c>
      <c r="I195" t="str">
        <v>PAGADO</v>
      </c>
    </row>
    <row r="196">
      <c r="B196" t="str">
        <f>IF(A196="","", "G"&amp;TEXT(A196,"yymmdd")&amp;"-"&amp;TEXT(ROW()-1,"0000"))</f>
        <v/>
      </c>
      <c r="G196" t="str">
        <v>TRANSFERENCIA</v>
      </c>
      <c r="H196" t="str">
        <v>BANCO</v>
      </c>
      <c r="I196" t="str">
        <v>PAGADO</v>
      </c>
    </row>
    <row r="197">
      <c r="B197" t="str">
        <f>IF(A197="","", "G"&amp;TEXT(A197,"yymmdd")&amp;"-"&amp;TEXT(ROW()-1,"0000"))</f>
        <v/>
      </c>
      <c r="G197" t="str">
        <v>TRANSFERENCIA</v>
      </c>
      <c r="H197" t="str">
        <v>BANCO</v>
      </c>
      <c r="I197" t="str">
        <v>PAGADO</v>
      </c>
    </row>
    <row r="198">
      <c r="B198" t="str">
        <f>IF(A198="","", "G"&amp;TEXT(A198,"yymmdd")&amp;"-"&amp;TEXT(ROW()-1,"0000"))</f>
        <v/>
      </c>
      <c r="G198" t="str">
        <v>TRANSFERENCIA</v>
      </c>
      <c r="H198" t="str">
        <v>BANCO</v>
      </c>
      <c r="I198" t="str">
        <v>PAGADO</v>
      </c>
    </row>
    <row r="199">
      <c r="B199" t="str">
        <f>IF(A199="","", "G"&amp;TEXT(A199,"yymmdd")&amp;"-"&amp;TEXT(ROW()-1,"0000"))</f>
        <v/>
      </c>
      <c r="G199" t="str">
        <v>TRANSFERENCIA</v>
      </c>
      <c r="H199" t="str">
        <v>BANCO</v>
      </c>
      <c r="I199" t="str">
        <v>PAGADO</v>
      </c>
    </row>
    <row r="200">
      <c r="B200" t="str">
        <f>IF(A200="","", "G"&amp;TEXT(A200,"yymmdd")&amp;"-"&amp;TEXT(ROW()-1,"0000"))</f>
        <v/>
      </c>
      <c r="G200" t="str">
        <v>TRANSFERENCIA</v>
      </c>
      <c r="H200" t="str">
        <v>BANCO</v>
      </c>
      <c r="I200" t="str">
        <v>PAGADO</v>
      </c>
    </row>
    <row r="201">
      <c r="B201" t="str">
        <f>IF(A201="","", "G"&amp;TEXT(A201,"yymmdd")&amp;"-"&amp;TEXT(ROW()-1,"0000"))</f>
        <v/>
      </c>
      <c r="G201" t="str">
        <v>TRANSFERENCIA</v>
      </c>
      <c r="H201" t="str">
        <v>BANCO</v>
      </c>
      <c r="I201" t="str">
        <v>PAGADO</v>
      </c>
    </row>
    <row r="202">
      <c r="B202" t="str">
        <f>IF(A202="","", "G"&amp;TEXT(A202,"yymmdd")&amp;"-"&amp;TEXT(ROW()-1,"0000"))</f>
        <v/>
      </c>
      <c r="G202" t="str">
        <v>TRANSFERENCIA</v>
      </c>
      <c r="H202" t="str">
        <v>BANCO</v>
      </c>
      <c r="I202" t="str">
        <v>PAGADO</v>
      </c>
    </row>
    <row r="203">
      <c r="B203" t="str">
        <f>IF(A203="","", "G"&amp;TEXT(A203,"yymmdd")&amp;"-"&amp;TEXT(ROW()-1,"0000"))</f>
        <v/>
      </c>
      <c r="G203" t="str">
        <v>TRANSFERENCIA</v>
      </c>
      <c r="H203" t="str">
        <v>BANCO</v>
      </c>
      <c r="I203" t="str">
        <v>PAGADO</v>
      </c>
    </row>
    <row r="204">
      <c r="B204" t="str">
        <f>IF(A204="","", "G"&amp;TEXT(A204,"yymmdd")&amp;"-"&amp;TEXT(ROW()-1,"0000"))</f>
        <v/>
      </c>
      <c r="G204" t="str">
        <v>TRANSFERENCIA</v>
      </c>
      <c r="H204" t="str">
        <v>BANCO</v>
      </c>
      <c r="I204" t="str">
        <v>PAGADO</v>
      </c>
    </row>
    <row r="205">
      <c r="B205" t="str">
        <f>IF(A205="","", "G"&amp;TEXT(A205,"yymmdd")&amp;"-"&amp;TEXT(ROW()-1,"0000"))</f>
        <v/>
      </c>
      <c r="G205" t="str">
        <v>TRANSFERENCIA</v>
      </c>
      <c r="H205" t="str">
        <v>BANCO</v>
      </c>
      <c r="I205" t="str">
        <v>PAGADO</v>
      </c>
    </row>
    <row r="206">
      <c r="B206" t="str">
        <f>IF(A206="","", "G"&amp;TEXT(A206,"yymmdd")&amp;"-"&amp;TEXT(ROW()-1,"0000"))</f>
        <v/>
      </c>
      <c r="G206" t="str">
        <v>TRANSFERENCIA</v>
      </c>
      <c r="H206" t="str">
        <v>BANCO</v>
      </c>
      <c r="I206" t="str">
        <v>PAGADO</v>
      </c>
    </row>
    <row r="207">
      <c r="B207" t="str">
        <f>IF(A207="","", "G"&amp;TEXT(A207,"yymmdd")&amp;"-"&amp;TEXT(ROW()-1,"0000"))</f>
        <v/>
      </c>
      <c r="G207" t="str">
        <v>TRANSFERENCIA</v>
      </c>
      <c r="H207" t="str">
        <v>BANCO</v>
      </c>
      <c r="I207" t="str">
        <v>PAGADO</v>
      </c>
    </row>
    <row r="208">
      <c r="B208" t="str">
        <f>IF(A208="","", "G"&amp;TEXT(A208,"yymmdd")&amp;"-"&amp;TEXT(ROW()-1,"0000"))</f>
        <v/>
      </c>
      <c r="G208" t="str">
        <v>TRANSFERENCIA</v>
      </c>
      <c r="H208" t="str">
        <v>BANCO</v>
      </c>
      <c r="I208" t="str">
        <v>PAGADO</v>
      </c>
    </row>
    <row r="209">
      <c r="B209" t="str">
        <f>IF(A209="","", "G"&amp;TEXT(A209,"yymmdd")&amp;"-"&amp;TEXT(ROW()-1,"0000"))</f>
        <v/>
      </c>
      <c r="G209" t="str">
        <v>TRANSFERENCIA</v>
      </c>
      <c r="H209" t="str">
        <v>BANCO</v>
      </c>
      <c r="I209" t="str">
        <v>PAGADO</v>
      </c>
    </row>
    <row r="210">
      <c r="B210" t="str">
        <f>IF(A210="","", "G"&amp;TEXT(A210,"yymmdd")&amp;"-"&amp;TEXT(ROW()-1,"0000"))</f>
        <v/>
      </c>
      <c r="G210" t="str">
        <v>TRANSFERENCIA</v>
      </c>
      <c r="H210" t="str">
        <v>BANCO</v>
      </c>
      <c r="I210" t="str">
        <v>PAGADO</v>
      </c>
    </row>
    <row r="211">
      <c r="B211" t="str">
        <f>IF(A211="","", "G"&amp;TEXT(A211,"yymmdd")&amp;"-"&amp;TEXT(ROW()-1,"0000"))</f>
        <v/>
      </c>
      <c r="G211" t="str">
        <v>TRANSFERENCIA</v>
      </c>
      <c r="H211" t="str">
        <v>BANCO</v>
      </c>
      <c r="I211" t="str">
        <v>PAGADO</v>
      </c>
    </row>
    <row r="212">
      <c r="B212" t="str">
        <f>IF(A212="","", "G"&amp;TEXT(A212,"yymmdd")&amp;"-"&amp;TEXT(ROW()-1,"0000"))</f>
        <v/>
      </c>
      <c r="G212" t="str">
        <v>TRANSFERENCIA</v>
      </c>
      <c r="H212" t="str">
        <v>BANCO</v>
      </c>
      <c r="I212" t="str">
        <v>PAGADO</v>
      </c>
    </row>
    <row r="213">
      <c r="B213" t="str">
        <f>IF(A213="","", "G"&amp;TEXT(A213,"yymmdd")&amp;"-"&amp;TEXT(ROW()-1,"0000"))</f>
        <v/>
      </c>
      <c r="G213" t="str">
        <v>TRANSFERENCIA</v>
      </c>
      <c r="H213" t="str">
        <v>BANCO</v>
      </c>
      <c r="I213" t="str">
        <v>PAGADO</v>
      </c>
    </row>
    <row r="214">
      <c r="B214" t="str">
        <f>IF(A214="","", "G"&amp;TEXT(A214,"yymmdd")&amp;"-"&amp;TEXT(ROW()-1,"0000"))</f>
        <v/>
      </c>
      <c r="G214" t="str">
        <v>TRANSFERENCIA</v>
      </c>
      <c r="H214" t="str">
        <v>BANCO</v>
      </c>
      <c r="I214" t="str">
        <v>PAGADO</v>
      </c>
    </row>
    <row r="215">
      <c r="B215" t="str">
        <f>IF(A215="","", "G"&amp;TEXT(A215,"yymmdd")&amp;"-"&amp;TEXT(ROW()-1,"0000"))</f>
        <v/>
      </c>
      <c r="G215" t="str">
        <v>TRANSFERENCIA</v>
      </c>
      <c r="H215" t="str">
        <v>BANCO</v>
      </c>
      <c r="I215" t="str">
        <v>PAGADO</v>
      </c>
    </row>
    <row r="216">
      <c r="B216" t="str">
        <f>IF(A216="","", "G"&amp;TEXT(A216,"yymmdd")&amp;"-"&amp;TEXT(ROW()-1,"0000"))</f>
        <v/>
      </c>
      <c r="G216" t="str">
        <v>TRANSFERENCIA</v>
      </c>
      <c r="H216" t="str">
        <v>BANCO</v>
      </c>
      <c r="I216" t="str">
        <v>PAGADO</v>
      </c>
    </row>
    <row r="217">
      <c r="B217" t="str">
        <f>IF(A217="","", "G"&amp;TEXT(A217,"yymmdd")&amp;"-"&amp;TEXT(ROW()-1,"0000"))</f>
        <v/>
      </c>
      <c r="G217" t="str">
        <v>TRANSFERENCIA</v>
      </c>
      <c r="H217" t="str">
        <v>BANCO</v>
      </c>
      <c r="I217" t="str">
        <v>PAGADO</v>
      </c>
    </row>
    <row r="218">
      <c r="B218" t="str">
        <f>IF(A218="","", "G"&amp;TEXT(A218,"yymmdd")&amp;"-"&amp;TEXT(ROW()-1,"0000"))</f>
        <v/>
      </c>
      <c r="G218" t="str">
        <v>TRANSFERENCIA</v>
      </c>
      <c r="H218" t="str">
        <v>BANCO</v>
      </c>
      <c r="I218" t="str">
        <v>PAGADO</v>
      </c>
    </row>
    <row r="219">
      <c r="B219" t="str">
        <f>IF(A219="","", "G"&amp;TEXT(A219,"yymmdd")&amp;"-"&amp;TEXT(ROW()-1,"0000"))</f>
        <v/>
      </c>
      <c r="G219" t="str">
        <v>TRANSFERENCIA</v>
      </c>
      <c r="H219" t="str">
        <v>BANCO</v>
      </c>
      <c r="I219" t="str">
        <v>PAGADO</v>
      </c>
    </row>
    <row r="220">
      <c r="B220" t="str">
        <f>IF(A220="","", "G"&amp;TEXT(A220,"yymmdd")&amp;"-"&amp;TEXT(ROW()-1,"0000"))</f>
        <v/>
      </c>
      <c r="G220" t="str">
        <v>TRANSFERENCIA</v>
      </c>
      <c r="H220" t="str">
        <v>BANCO</v>
      </c>
      <c r="I220" t="str">
        <v>PAGADO</v>
      </c>
    </row>
    <row r="221">
      <c r="B221" t="str">
        <f>IF(A221="","", "G"&amp;TEXT(A221,"yymmdd")&amp;"-"&amp;TEXT(ROW()-1,"0000"))</f>
        <v/>
      </c>
      <c r="G221" t="str">
        <v>TRANSFERENCIA</v>
      </c>
      <c r="H221" t="str">
        <v>BANCO</v>
      </c>
      <c r="I221" t="str">
        <v>PAGADO</v>
      </c>
    </row>
    <row r="222">
      <c r="B222" t="str">
        <f>IF(A222="","", "G"&amp;TEXT(A222,"yymmdd")&amp;"-"&amp;TEXT(ROW()-1,"0000"))</f>
        <v/>
      </c>
      <c r="G222" t="str">
        <v>TRANSFERENCIA</v>
      </c>
      <c r="H222" t="str">
        <v>BANCO</v>
      </c>
      <c r="I222" t="str">
        <v>PAGADO</v>
      </c>
    </row>
    <row r="223">
      <c r="B223" t="str">
        <f>IF(A223="","", "G"&amp;TEXT(A223,"yymmdd")&amp;"-"&amp;TEXT(ROW()-1,"0000"))</f>
        <v/>
      </c>
      <c r="G223" t="str">
        <v>TRANSFERENCIA</v>
      </c>
      <c r="H223" t="str">
        <v>BANCO</v>
      </c>
      <c r="I223" t="str">
        <v>PAGADO</v>
      </c>
    </row>
    <row r="224">
      <c r="B224" t="str">
        <f>IF(A224="","", "G"&amp;TEXT(A224,"yymmdd")&amp;"-"&amp;TEXT(ROW()-1,"0000"))</f>
        <v/>
      </c>
      <c r="G224" t="str">
        <v>TRANSFERENCIA</v>
      </c>
      <c r="H224" t="str">
        <v>BANCO</v>
      </c>
      <c r="I224" t="str">
        <v>PAGADO</v>
      </c>
    </row>
    <row r="225">
      <c r="B225" t="str">
        <f>IF(A225="","", "G"&amp;TEXT(A225,"yymmdd")&amp;"-"&amp;TEXT(ROW()-1,"0000"))</f>
        <v/>
      </c>
      <c r="G225" t="str">
        <v>TRANSFERENCIA</v>
      </c>
      <c r="H225" t="str">
        <v>BANCO</v>
      </c>
      <c r="I225" t="str">
        <v>PAGADO</v>
      </c>
    </row>
    <row r="226">
      <c r="B226" t="str">
        <f>IF(A226="","", "G"&amp;TEXT(A226,"yymmdd")&amp;"-"&amp;TEXT(ROW()-1,"0000"))</f>
        <v/>
      </c>
      <c r="G226" t="str">
        <v>TRANSFERENCIA</v>
      </c>
      <c r="H226" t="str">
        <v>BANCO</v>
      </c>
      <c r="I226" t="str">
        <v>PAGADO</v>
      </c>
    </row>
    <row r="227">
      <c r="B227" t="str">
        <f>IF(A227="","", "G"&amp;TEXT(A227,"yymmdd")&amp;"-"&amp;TEXT(ROW()-1,"0000"))</f>
        <v/>
      </c>
      <c r="G227" t="str">
        <v>TRANSFERENCIA</v>
      </c>
      <c r="H227" t="str">
        <v>BANCO</v>
      </c>
      <c r="I227" t="str">
        <v>PAGADO</v>
      </c>
    </row>
    <row r="228">
      <c r="B228" t="str">
        <f>IF(A228="","", "G"&amp;TEXT(A228,"yymmdd")&amp;"-"&amp;TEXT(ROW()-1,"0000"))</f>
        <v/>
      </c>
      <c r="G228" t="str">
        <v>TRANSFERENCIA</v>
      </c>
      <c r="H228" t="str">
        <v>BANCO</v>
      </c>
      <c r="I228" t="str">
        <v>PAGADO</v>
      </c>
    </row>
    <row r="229">
      <c r="B229" t="str">
        <f>IF(A229="","", "G"&amp;TEXT(A229,"yymmdd")&amp;"-"&amp;TEXT(ROW()-1,"0000"))</f>
        <v/>
      </c>
      <c r="G229" t="str">
        <v>TRANSFERENCIA</v>
      </c>
      <c r="H229" t="str">
        <v>BANCO</v>
      </c>
      <c r="I229" t="str">
        <v>PAGADO</v>
      </c>
    </row>
    <row r="230">
      <c r="B230" t="str">
        <f>IF(A230="","", "G"&amp;TEXT(A230,"yymmdd")&amp;"-"&amp;TEXT(ROW()-1,"0000"))</f>
        <v/>
      </c>
      <c r="G230" t="str">
        <v>TRANSFERENCIA</v>
      </c>
      <c r="H230" t="str">
        <v>BANCO</v>
      </c>
      <c r="I230" t="str">
        <v>PAGADO</v>
      </c>
    </row>
    <row r="231">
      <c r="B231" t="str">
        <f>IF(A231="","", "G"&amp;TEXT(A231,"yymmdd")&amp;"-"&amp;TEXT(ROW()-1,"0000"))</f>
        <v/>
      </c>
      <c r="G231" t="str">
        <v>TRANSFERENCIA</v>
      </c>
      <c r="H231" t="str">
        <v>BANCO</v>
      </c>
      <c r="I231" t="str">
        <v>PAGADO</v>
      </c>
    </row>
    <row r="232">
      <c r="B232" t="str">
        <f>IF(A232="","", "G"&amp;TEXT(A232,"yymmdd")&amp;"-"&amp;TEXT(ROW()-1,"0000"))</f>
        <v/>
      </c>
      <c r="G232" t="str">
        <v>TRANSFERENCIA</v>
      </c>
      <c r="H232" t="str">
        <v>BANCO</v>
      </c>
      <c r="I232" t="str">
        <v>PAGADO</v>
      </c>
    </row>
    <row r="233">
      <c r="B233" t="str">
        <f>IF(A233="","", "G"&amp;TEXT(A233,"yymmdd")&amp;"-"&amp;TEXT(ROW()-1,"0000"))</f>
        <v/>
      </c>
      <c r="G233" t="str">
        <v>TRANSFERENCIA</v>
      </c>
      <c r="H233" t="str">
        <v>BANCO</v>
      </c>
      <c r="I233" t="str">
        <v>PAGADO</v>
      </c>
    </row>
    <row r="234">
      <c r="B234" t="str">
        <f>IF(A234="","", "G"&amp;TEXT(A234,"yymmdd")&amp;"-"&amp;TEXT(ROW()-1,"0000"))</f>
        <v/>
      </c>
      <c r="G234" t="str">
        <v>TRANSFERENCIA</v>
      </c>
      <c r="H234" t="str">
        <v>BANCO</v>
      </c>
      <c r="I234" t="str">
        <v>PAGADO</v>
      </c>
    </row>
    <row r="235">
      <c r="B235" t="str">
        <f>IF(A235="","", "G"&amp;TEXT(A235,"yymmdd")&amp;"-"&amp;TEXT(ROW()-1,"0000"))</f>
        <v/>
      </c>
      <c r="G235" t="str">
        <v>TRANSFERENCIA</v>
      </c>
      <c r="H235" t="str">
        <v>BANCO</v>
      </c>
      <c r="I235" t="str">
        <v>PAGADO</v>
      </c>
    </row>
    <row r="236">
      <c r="B236" t="str">
        <f>IF(A236="","", "G"&amp;TEXT(A236,"yymmdd")&amp;"-"&amp;TEXT(ROW()-1,"0000"))</f>
        <v/>
      </c>
      <c r="G236" t="str">
        <v>TRANSFERENCIA</v>
      </c>
      <c r="H236" t="str">
        <v>BANCO</v>
      </c>
      <c r="I236" t="str">
        <v>PAGADO</v>
      </c>
    </row>
    <row r="237">
      <c r="B237" t="str">
        <f>IF(A237="","", "G"&amp;TEXT(A237,"yymmdd")&amp;"-"&amp;TEXT(ROW()-1,"0000"))</f>
        <v/>
      </c>
      <c r="G237" t="str">
        <v>TRANSFERENCIA</v>
      </c>
      <c r="H237" t="str">
        <v>BANCO</v>
      </c>
      <c r="I237" t="str">
        <v>PAGADO</v>
      </c>
    </row>
    <row r="238">
      <c r="B238" t="str">
        <f>IF(A238="","", "G"&amp;TEXT(A238,"yymmdd")&amp;"-"&amp;TEXT(ROW()-1,"0000"))</f>
        <v/>
      </c>
      <c r="G238" t="str">
        <v>TRANSFERENCIA</v>
      </c>
      <c r="H238" t="str">
        <v>BANCO</v>
      </c>
      <c r="I238" t="str">
        <v>PAGADO</v>
      </c>
    </row>
    <row r="239">
      <c r="B239" t="str">
        <f>IF(A239="","", "G"&amp;TEXT(A239,"yymmdd")&amp;"-"&amp;TEXT(ROW()-1,"0000"))</f>
        <v/>
      </c>
      <c r="G239" t="str">
        <v>TRANSFERENCIA</v>
      </c>
      <c r="H239" t="str">
        <v>BANCO</v>
      </c>
      <c r="I239" t="str">
        <v>PAGADO</v>
      </c>
    </row>
    <row r="240">
      <c r="B240" t="str">
        <f>IF(A240="","", "G"&amp;TEXT(A240,"yymmdd")&amp;"-"&amp;TEXT(ROW()-1,"0000"))</f>
        <v/>
      </c>
      <c r="G240" t="str">
        <v>TRANSFERENCIA</v>
      </c>
      <c r="H240" t="str">
        <v>BANCO</v>
      </c>
      <c r="I240" t="str">
        <v>PAGADO</v>
      </c>
    </row>
    <row r="241">
      <c r="B241" t="str">
        <f>IF(A241="","", "G"&amp;TEXT(A241,"yymmdd")&amp;"-"&amp;TEXT(ROW()-1,"0000"))</f>
        <v/>
      </c>
      <c r="G241" t="str">
        <v>TRANSFERENCIA</v>
      </c>
      <c r="H241" t="str">
        <v>BANCO</v>
      </c>
      <c r="I241" t="str">
        <v>PAGADO</v>
      </c>
    </row>
    <row r="242">
      <c r="B242" t="str">
        <f>IF(A242="","", "G"&amp;TEXT(A242,"yymmdd")&amp;"-"&amp;TEXT(ROW()-1,"0000"))</f>
        <v/>
      </c>
      <c r="G242" t="str">
        <v>TRANSFERENCIA</v>
      </c>
      <c r="H242" t="str">
        <v>BANCO</v>
      </c>
      <c r="I242" t="str">
        <v>PAGADO</v>
      </c>
    </row>
    <row r="243">
      <c r="B243" t="str">
        <f>IF(A243="","", "G"&amp;TEXT(A243,"yymmdd")&amp;"-"&amp;TEXT(ROW()-1,"0000"))</f>
        <v/>
      </c>
      <c r="G243" t="str">
        <v>TRANSFERENCIA</v>
      </c>
      <c r="H243" t="str">
        <v>BANCO</v>
      </c>
      <c r="I243" t="str">
        <v>PAGADO</v>
      </c>
    </row>
    <row r="244">
      <c r="B244" t="str">
        <f>IF(A244="","", "G"&amp;TEXT(A244,"yymmdd")&amp;"-"&amp;TEXT(ROW()-1,"0000"))</f>
        <v/>
      </c>
      <c r="G244" t="str">
        <v>TRANSFERENCIA</v>
      </c>
      <c r="H244" t="str">
        <v>BANCO</v>
      </c>
      <c r="I244" t="str">
        <v>PAGADO</v>
      </c>
    </row>
    <row r="245">
      <c r="B245" t="str">
        <f>IF(A245="","", "G"&amp;TEXT(A245,"yymmdd")&amp;"-"&amp;TEXT(ROW()-1,"0000"))</f>
        <v/>
      </c>
      <c r="G245" t="str">
        <v>TRANSFERENCIA</v>
      </c>
      <c r="H245" t="str">
        <v>BANCO</v>
      </c>
      <c r="I245" t="str">
        <v>PAGADO</v>
      </c>
    </row>
    <row r="246">
      <c r="B246" t="str">
        <f>IF(A246="","", "G"&amp;TEXT(A246,"yymmdd")&amp;"-"&amp;TEXT(ROW()-1,"0000"))</f>
        <v/>
      </c>
      <c r="G246" t="str">
        <v>TRANSFERENCIA</v>
      </c>
      <c r="H246" t="str">
        <v>BANCO</v>
      </c>
      <c r="I246" t="str">
        <v>PAGADO</v>
      </c>
    </row>
    <row r="247">
      <c r="B247" t="str">
        <f>IF(A247="","", "G"&amp;TEXT(A247,"yymmdd")&amp;"-"&amp;TEXT(ROW()-1,"0000"))</f>
        <v/>
      </c>
      <c r="G247" t="str">
        <v>TRANSFERENCIA</v>
      </c>
      <c r="H247" t="str">
        <v>BANCO</v>
      </c>
      <c r="I247" t="str">
        <v>PAGADO</v>
      </c>
    </row>
    <row r="248">
      <c r="B248" t="str">
        <f>IF(A248="","", "G"&amp;TEXT(A248,"yymmdd")&amp;"-"&amp;TEXT(ROW()-1,"0000"))</f>
        <v/>
      </c>
      <c r="G248" t="str">
        <v>TRANSFERENCIA</v>
      </c>
      <c r="H248" t="str">
        <v>BANCO</v>
      </c>
      <c r="I248" t="str">
        <v>PAGADO</v>
      </c>
    </row>
    <row r="249">
      <c r="B249" t="str">
        <f>IF(A249="","", "G"&amp;TEXT(A249,"yymmdd")&amp;"-"&amp;TEXT(ROW()-1,"0000"))</f>
        <v/>
      </c>
      <c r="G249" t="str">
        <v>TRANSFERENCIA</v>
      </c>
      <c r="H249" t="str">
        <v>BANCO</v>
      </c>
      <c r="I249" t="str">
        <v>PAGADO</v>
      </c>
    </row>
    <row r="250">
      <c r="B250" t="str">
        <f>IF(A250="","", "G"&amp;TEXT(A250,"yymmdd")&amp;"-"&amp;TEXT(ROW()-1,"0000"))</f>
        <v/>
      </c>
      <c r="G250" t="str">
        <v>TRANSFERENCIA</v>
      </c>
      <c r="H250" t="str">
        <v>BANCO</v>
      </c>
      <c r="I250" t="str">
        <v>PAGADO</v>
      </c>
    </row>
    <row r="251">
      <c r="B251" t="str">
        <f>IF(A251="","", "G"&amp;TEXT(A251,"yymmdd")&amp;"-"&amp;TEXT(ROW()-1,"0000"))</f>
        <v/>
      </c>
      <c r="G251" t="str">
        <v>TRANSFERENCIA</v>
      </c>
      <c r="H251" t="str">
        <v>BANCO</v>
      </c>
      <c r="I251" t="str">
        <v>PAGADO</v>
      </c>
    </row>
    <row r="252">
      <c r="B252" t="str">
        <f>IF(A252="","", "G"&amp;TEXT(A252,"yymmdd")&amp;"-"&amp;TEXT(ROW()-1,"0000"))</f>
        <v/>
      </c>
      <c r="G252" t="str">
        <v>TRANSFERENCIA</v>
      </c>
      <c r="H252" t="str">
        <v>BANCO</v>
      </c>
      <c r="I252" t="str">
        <v>PAGADO</v>
      </c>
    </row>
    <row r="253">
      <c r="B253" t="str">
        <f>IF(A253="","", "G"&amp;TEXT(A253,"yymmdd")&amp;"-"&amp;TEXT(ROW()-1,"0000"))</f>
        <v/>
      </c>
      <c r="G253" t="str">
        <v>TRANSFERENCIA</v>
      </c>
      <c r="H253" t="str">
        <v>BANCO</v>
      </c>
      <c r="I253" t="str">
        <v>PAGADO</v>
      </c>
    </row>
    <row r="254">
      <c r="B254" t="str">
        <f>IF(A254="","", "G"&amp;TEXT(A254,"yymmdd")&amp;"-"&amp;TEXT(ROW()-1,"0000"))</f>
        <v/>
      </c>
      <c r="G254" t="str">
        <v>TRANSFERENCIA</v>
      </c>
      <c r="H254" t="str">
        <v>BANCO</v>
      </c>
      <c r="I254" t="str">
        <v>PAGADO</v>
      </c>
    </row>
    <row r="255">
      <c r="B255" t="str">
        <f>IF(A255="","", "G"&amp;TEXT(A255,"yymmdd")&amp;"-"&amp;TEXT(ROW()-1,"0000"))</f>
        <v/>
      </c>
      <c r="G255" t="str">
        <v>TRANSFERENCIA</v>
      </c>
      <c r="H255" t="str">
        <v>BANCO</v>
      </c>
      <c r="I255" t="str">
        <v>PAGADO</v>
      </c>
    </row>
    <row r="256">
      <c r="B256" t="str">
        <f>IF(A256="","", "G"&amp;TEXT(A256,"yymmdd")&amp;"-"&amp;TEXT(ROW()-1,"0000"))</f>
        <v/>
      </c>
      <c r="G256" t="str">
        <v>TRANSFERENCIA</v>
      </c>
      <c r="H256" t="str">
        <v>BANCO</v>
      </c>
      <c r="I256" t="str">
        <v>PAGADO</v>
      </c>
    </row>
    <row r="257">
      <c r="B257" t="str">
        <f>IF(A257="","", "G"&amp;TEXT(A257,"yymmdd")&amp;"-"&amp;TEXT(ROW()-1,"0000"))</f>
        <v/>
      </c>
      <c r="G257" t="str">
        <v>TRANSFERENCIA</v>
      </c>
      <c r="H257" t="str">
        <v>BANCO</v>
      </c>
      <c r="I257" t="str">
        <v>PAGADO</v>
      </c>
    </row>
    <row r="258">
      <c r="B258" t="str">
        <f>IF(A258="","", "G"&amp;TEXT(A258,"yymmdd")&amp;"-"&amp;TEXT(ROW()-1,"0000"))</f>
        <v/>
      </c>
      <c r="G258" t="str">
        <v>TRANSFERENCIA</v>
      </c>
      <c r="H258" t="str">
        <v>BANCO</v>
      </c>
      <c r="I258" t="str">
        <v>PAGADO</v>
      </c>
    </row>
    <row r="259">
      <c r="B259" t="str">
        <f>IF(A259="","", "G"&amp;TEXT(A259,"yymmdd")&amp;"-"&amp;TEXT(ROW()-1,"0000"))</f>
        <v/>
      </c>
      <c r="G259" t="str">
        <v>TRANSFERENCIA</v>
      </c>
      <c r="H259" t="str">
        <v>BANCO</v>
      </c>
      <c r="I259" t="str">
        <v>PAGADO</v>
      </c>
    </row>
    <row r="260">
      <c r="B260" t="str">
        <f>IF(A260="","", "G"&amp;TEXT(A260,"yymmdd")&amp;"-"&amp;TEXT(ROW()-1,"0000"))</f>
        <v/>
      </c>
      <c r="G260" t="str">
        <v>TRANSFERENCIA</v>
      </c>
      <c r="H260" t="str">
        <v>BANCO</v>
      </c>
      <c r="I260" t="str">
        <v>PAGADO</v>
      </c>
    </row>
    <row r="261">
      <c r="B261" t="str">
        <f>IF(A261="","", "G"&amp;TEXT(A261,"yymmdd")&amp;"-"&amp;TEXT(ROW()-1,"0000"))</f>
        <v/>
      </c>
      <c r="G261" t="str">
        <v>TRANSFERENCIA</v>
      </c>
      <c r="H261" t="str">
        <v>BANCO</v>
      </c>
      <c r="I261" t="str">
        <v>PAGADO</v>
      </c>
    </row>
    <row r="262">
      <c r="B262" t="str">
        <f>IF(A262="","", "G"&amp;TEXT(A262,"yymmdd")&amp;"-"&amp;TEXT(ROW()-1,"0000"))</f>
        <v/>
      </c>
      <c r="G262" t="str">
        <v>TRANSFERENCIA</v>
      </c>
      <c r="H262" t="str">
        <v>BANCO</v>
      </c>
      <c r="I262" t="str">
        <v>PAGADO</v>
      </c>
    </row>
    <row r="263">
      <c r="B263" t="str">
        <f>IF(A263="","", "G"&amp;TEXT(A263,"yymmdd")&amp;"-"&amp;TEXT(ROW()-1,"0000"))</f>
        <v/>
      </c>
      <c r="G263" t="str">
        <v>TRANSFERENCIA</v>
      </c>
      <c r="H263" t="str">
        <v>BANCO</v>
      </c>
      <c r="I263" t="str">
        <v>PAGADO</v>
      </c>
    </row>
    <row r="264">
      <c r="B264" t="str">
        <f>IF(A264="","", "G"&amp;TEXT(A264,"yymmdd")&amp;"-"&amp;TEXT(ROW()-1,"0000"))</f>
        <v/>
      </c>
      <c r="G264" t="str">
        <v>TRANSFERENCIA</v>
      </c>
      <c r="H264" t="str">
        <v>BANCO</v>
      </c>
      <c r="I264" t="str">
        <v>PAGADO</v>
      </c>
    </row>
    <row r="265">
      <c r="B265" t="str">
        <f>IF(A265="","", "G"&amp;TEXT(A265,"yymmdd")&amp;"-"&amp;TEXT(ROW()-1,"0000"))</f>
        <v/>
      </c>
      <c r="G265" t="str">
        <v>TRANSFERENCIA</v>
      </c>
      <c r="H265" t="str">
        <v>BANCO</v>
      </c>
      <c r="I265" t="str">
        <v>PAGADO</v>
      </c>
    </row>
    <row r="266">
      <c r="B266" t="str">
        <f>IF(A266="","", "G"&amp;TEXT(A266,"yymmdd")&amp;"-"&amp;TEXT(ROW()-1,"0000"))</f>
        <v/>
      </c>
      <c r="G266" t="str">
        <v>TRANSFERENCIA</v>
      </c>
      <c r="H266" t="str">
        <v>BANCO</v>
      </c>
      <c r="I266" t="str">
        <v>PAGADO</v>
      </c>
    </row>
    <row r="267">
      <c r="B267" t="str">
        <f>IF(A267="","", "G"&amp;TEXT(A267,"yymmdd")&amp;"-"&amp;TEXT(ROW()-1,"0000"))</f>
        <v/>
      </c>
      <c r="G267" t="str">
        <v>TRANSFERENCIA</v>
      </c>
      <c r="H267" t="str">
        <v>BANCO</v>
      </c>
      <c r="I267" t="str">
        <v>PAGADO</v>
      </c>
    </row>
    <row r="268">
      <c r="B268" t="str">
        <f>IF(A268="","", "G"&amp;TEXT(A268,"yymmdd")&amp;"-"&amp;TEXT(ROW()-1,"0000"))</f>
        <v/>
      </c>
      <c r="G268" t="str">
        <v>TRANSFERENCIA</v>
      </c>
      <c r="H268" t="str">
        <v>BANCO</v>
      </c>
      <c r="I268" t="str">
        <v>PAGADO</v>
      </c>
    </row>
    <row r="269">
      <c r="B269" t="str">
        <f>IF(A269="","", "G"&amp;TEXT(A269,"yymmdd")&amp;"-"&amp;TEXT(ROW()-1,"0000"))</f>
        <v/>
      </c>
      <c r="G269" t="str">
        <v>TRANSFERENCIA</v>
      </c>
      <c r="H269" t="str">
        <v>BANCO</v>
      </c>
      <c r="I269" t="str">
        <v>PAGADO</v>
      </c>
    </row>
    <row r="270">
      <c r="B270" t="str">
        <f>IF(A270="","", "G"&amp;TEXT(A270,"yymmdd")&amp;"-"&amp;TEXT(ROW()-1,"0000"))</f>
        <v/>
      </c>
      <c r="G270" t="str">
        <v>TRANSFERENCIA</v>
      </c>
      <c r="H270" t="str">
        <v>BANCO</v>
      </c>
      <c r="I270" t="str">
        <v>PAGADO</v>
      </c>
    </row>
    <row r="271">
      <c r="B271" t="str">
        <f>IF(A271="","", "G"&amp;TEXT(A271,"yymmdd")&amp;"-"&amp;TEXT(ROW()-1,"0000"))</f>
        <v/>
      </c>
      <c r="G271" t="str">
        <v>TRANSFERENCIA</v>
      </c>
      <c r="H271" t="str">
        <v>BANCO</v>
      </c>
      <c r="I271" t="str">
        <v>PAGADO</v>
      </c>
    </row>
    <row r="272">
      <c r="B272" t="str">
        <f>IF(A272="","", "G"&amp;TEXT(A272,"yymmdd")&amp;"-"&amp;TEXT(ROW()-1,"0000"))</f>
        <v/>
      </c>
      <c r="G272" t="str">
        <v>TRANSFERENCIA</v>
      </c>
      <c r="H272" t="str">
        <v>BANCO</v>
      </c>
      <c r="I272" t="str">
        <v>PAGADO</v>
      </c>
    </row>
    <row r="273">
      <c r="B273" t="str">
        <f>IF(A273="","", "G"&amp;TEXT(A273,"yymmdd")&amp;"-"&amp;TEXT(ROW()-1,"0000"))</f>
        <v/>
      </c>
      <c r="G273" t="str">
        <v>TRANSFERENCIA</v>
      </c>
      <c r="H273" t="str">
        <v>BANCO</v>
      </c>
      <c r="I273" t="str">
        <v>PAGADO</v>
      </c>
    </row>
    <row r="274">
      <c r="B274" t="str">
        <f>IF(A274="","", "G"&amp;TEXT(A274,"yymmdd")&amp;"-"&amp;TEXT(ROW()-1,"0000"))</f>
        <v/>
      </c>
      <c r="G274" t="str">
        <v>TRANSFERENCIA</v>
      </c>
      <c r="H274" t="str">
        <v>BANCO</v>
      </c>
      <c r="I274" t="str">
        <v>PAGADO</v>
      </c>
    </row>
    <row r="275">
      <c r="B275" t="str">
        <f>IF(A275="","", "G"&amp;TEXT(A275,"yymmdd")&amp;"-"&amp;TEXT(ROW()-1,"0000"))</f>
        <v/>
      </c>
      <c r="G275" t="str">
        <v>TRANSFERENCIA</v>
      </c>
      <c r="H275" t="str">
        <v>BANCO</v>
      </c>
      <c r="I275" t="str">
        <v>PAGADO</v>
      </c>
    </row>
    <row r="276">
      <c r="B276" t="str">
        <f>IF(A276="","", "G"&amp;TEXT(A276,"yymmdd")&amp;"-"&amp;TEXT(ROW()-1,"0000"))</f>
        <v/>
      </c>
      <c r="G276" t="str">
        <v>TRANSFERENCIA</v>
      </c>
      <c r="H276" t="str">
        <v>BANCO</v>
      </c>
      <c r="I276" t="str">
        <v>PAGADO</v>
      </c>
    </row>
    <row r="277">
      <c r="B277" t="str">
        <f>IF(A277="","", "G"&amp;TEXT(A277,"yymmdd")&amp;"-"&amp;TEXT(ROW()-1,"0000"))</f>
        <v/>
      </c>
      <c r="G277" t="str">
        <v>TRANSFERENCIA</v>
      </c>
      <c r="H277" t="str">
        <v>BANCO</v>
      </c>
      <c r="I277" t="str">
        <v>PAGADO</v>
      </c>
    </row>
    <row r="278">
      <c r="B278" t="str">
        <f>IF(A278="","", "G"&amp;TEXT(A278,"yymmdd")&amp;"-"&amp;TEXT(ROW()-1,"0000"))</f>
        <v/>
      </c>
      <c r="G278" t="str">
        <v>TRANSFERENCIA</v>
      </c>
      <c r="H278" t="str">
        <v>BANCO</v>
      </c>
      <c r="I278" t="str">
        <v>PAGADO</v>
      </c>
    </row>
    <row r="279">
      <c r="B279" t="str">
        <f>IF(A279="","", "G"&amp;TEXT(A279,"yymmdd")&amp;"-"&amp;TEXT(ROW()-1,"0000"))</f>
        <v/>
      </c>
      <c r="G279" t="str">
        <v>TRANSFERENCIA</v>
      </c>
      <c r="H279" t="str">
        <v>BANCO</v>
      </c>
      <c r="I279" t="str">
        <v>PAGADO</v>
      </c>
    </row>
    <row r="280">
      <c r="B280" t="str">
        <f>IF(A280="","", "G"&amp;TEXT(A280,"yymmdd")&amp;"-"&amp;TEXT(ROW()-1,"0000"))</f>
        <v/>
      </c>
      <c r="G280" t="str">
        <v>TRANSFERENCIA</v>
      </c>
      <c r="H280" t="str">
        <v>BANCO</v>
      </c>
      <c r="I280" t="str">
        <v>PAGADO</v>
      </c>
    </row>
    <row r="281">
      <c r="B281" t="str">
        <f>IF(A281="","", "G"&amp;TEXT(A281,"yymmdd")&amp;"-"&amp;TEXT(ROW()-1,"0000"))</f>
        <v/>
      </c>
      <c r="G281" t="str">
        <v>TRANSFERENCIA</v>
      </c>
      <c r="H281" t="str">
        <v>BANCO</v>
      </c>
      <c r="I281" t="str">
        <v>PAGADO</v>
      </c>
    </row>
    <row r="282">
      <c r="B282" t="str">
        <f>IF(A282="","", "G"&amp;TEXT(A282,"yymmdd")&amp;"-"&amp;TEXT(ROW()-1,"0000"))</f>
        <v/>
      </c>
      <c r="G282" t="str">
        <v>TRANSFERENCIA</v>
      </c>
      <c r="H282" t="str">
        <v>BANCO</v>
      </c>
      <c r="I282" t="str">
        <v>PAGADO</v>
      </c>
    </row>
    <row r="283">
      <c r="B283" t="str">
        <f>IF(A283="","", "G"&amp;TEXT(A283,"yymmdd")&amp;"-"&amp;TEXT(ROW()-1,"0000"))</f>
        <v/>
      </c>
      <c r="G283" t="str">
        <v>TRANSFERENCIA</v>
      </c>
      <c r="H283" t="str">
        <v>BANCO</v>
      </c>
      <c r="I283" t="str">
        <v>PAGADO</v>
      </c>
    </row>
    <row r="284">
      <c r="B284" t="str">
        <f>IF(A284="","", "G"&amp;TEXT(A284,"yymmdd")&amp;"-"&amp;TEXT(ROW()-1,"0000"))</f>
        <v/>
      </c>
      <c r="G284" t="str">
        <v>TRANSFERENCIA</v>
      </c>
      <c r="H284" t="str">
        <v>BANCO</v>
      </c>
      <c r="I284" t="str">
        <v>PAGADO</v>
      </c>
    </row>
    <row r="285">
      <c r="B285" t="str">
        <f>IF(A285="","", "G"&amp;TEXT(A285,"yymmdd")&amp;"-"&amp;TEXT(ROW()-1,"0000"))</f>
        <v/>
      </c>
      <c r="G285" t="str">
        <v>TRANSFERENCIA</v>
      </c>
      <c r="H285" t="str">
        <v>BANCO</v>
      </c>
      <c r="I285" t="str">
        <v>PAGADO</v>
      </c>
    </row>
    <row r="286">
      <c r="B286" t="str">
        <f>IF(A286="","", "G"&amp;TEXT(A286,"yymmdd")&amp;"-"&amp;TEXT(ROW()-1,"0000"))</f>
        <v/>
      </c>
      <c r="G286" t="str">
        <v>TRANSFERENCIA</v>
      </c>
      <c r="H286" t="str">
        <v>BANCO</v>
      </c>
      <c r="I286" t="str">
        <v>PAGADO</v>
      </c>
    </row>
    <row r="287">
      <c r="B287" t="str">
        <f>IF(A287="","", "G"&amp;TEXT(A287,"yymmdd")&amp;"-"&amp;TEXT(ROW()-1,"0000"))</f>
        <v/>
      </c>
      <c r="G287" t="str">
        <v>TRANSFERENCIA</v>
      </c>
      <c r="H287" t="str">
        <v>BANCO</v>
      </c>
      <c r="I287" t="str">
        <v>PAGADO</v>
      </c>
    </row>
    <row r="288">
      <c r="B288" t="str">
        <f>IF(A288="","", "G"&amp;TEXT(A288,"yymmdd")&amp;"-"&amp;TEXT(ROW()-1,"0000"))</f>
        <v/>
      </c>
      <c r="G288" t="str">
        <v>TRANSFERENCIA</v>
      </c>
      <c r="H288" t="str">
        <v>BANCO</v>
      </c>
      <c r="I288" t="str">
        <v>PAGADO</v>
      </c>
    </row>
    <row r="289">
      <c r="B289" t="str">
        <f>IF(A289="","", "G"&amp;TEXT(A289,"yymmdd")&amp;"-"&amp;TEXT(ROW()-1,"0000"))</f>
        <v/>
      </c>
      <c r="G289" t="str">
        <v>TRANSFERENCIA</v>
      </c>
      <c r="H289" t="str">
        <v>BANCO</v>
      </c>
      <c r="I289" t="str">
        <v>PAGADO</v>
      </c>
    </row>
    <row r="290">
      <c r="B290" t="str">
        <f>IF(A290="","", "G"&amp;TEXT(A290,"yymmdd")&amp;"-"&amp;TEXT(ROW()-1,"0000"))</f>
        <v/>
      </c>
      <c r="G290" t="str">
        <v>TRANSFERENCIA</v>
      </c>
      <c r="H290" t="str">
        <v>BANCO</v>
      </c>
      <c r="I290" t="str">
        <v>PAGADO</v>
      </c>
    </row>
    <row r="291">
      <c r="B291" t="str">
        <f>IF(A291="","", "G"&amp;TEXT(A291,"yymmdd")&amp;"-"&amp;TEXT(ROW()-1,"0000"))</f>
        <v/>
      </c>
      <c r="G291" t="str">
        <v>TRANSFERENCIA</v>
      </c>
      <c r="H291" t="str">
        <v>BANCO</v>
      </c>
      <c r="I291" t="str">
        <v>PAGADO</v>
      </c>
    </row>
    <row r="292">
      <c r="B292" t="str">
        <f>IF(A292="","", "G"&amp;TEXT(A292,"yymmdd")&amp;"-"&amp;TEXT(ROW()-1,"0000"))</f>
        <v/>
      </c>
      <c r="G292" t="str">
        <v>TRANSFERENCIA</v>
      </c>
      <c r="H292" t="str">
        <v>BANCO</v>
      </c>
      <c r="I292" t="str">
        <v>PAGADO</v>
      </c>
    </row>
    <row r="293">
      <c r="B293" t="str">
        <f>IF(A293="","", "G"&amp;TEXT(A293,"yymmdd")&amp;"-"&amp;TEXT(ROW()-1,"0000"))</f>
        <v/>
      </c>
      <c r="G293" t="str">
        <v>TRANSFERENCIA</v>
      </c>
      <c r="H293" t="str">
        <v>BANCO</v>
      </c>
      <c r="I293" t="str">
        <v>PAGADO</v>
      </c>
    </row>
    <row r="294">
      <c r="B294" t="str">
        <f>IF(A294="","", "G"&amp;TEXT(A294,"yymmdd")&amp;"-"&amp;TEXT(ROW()-1,"0000"))</f>
        <v/>
      </c>
      <c r="G294" t="str">
        <v>TRANSFERENCIA</v>
      </c>
      <c r="H294" t="str">
        <v>BANCO</v>
      </c>
      <c r="I294" t="str">
        <v>PAGADO</v>
      </c>
    </row>
    <row r="295">
      <c r="B295" t="str">
        <f>IF(A295="","", "G"&amp;TEXT(A295,"yymmdd")&amp;"-"&amp;TEXT(ROW()-1,"0000"))</f>
        <v/>
      </c>
      <c r="G295" t="str">
        <v>TRANSFERENCIA</v>
      </c>
      <c r="H295" t="str">
        <v>BANCO</v>
      </c>
      <c r="I295" t="str">
        <v>PAGADO</v>
      </c>
    </row>
    <row r="296">
      <c r="B296" t="str">
        <f>IF(A296="","", "G"&amp;TEXT(A296,"yymmdd")&amp;"-"&amp;TEXT(ROW()-1,"0000"))</f>
        <v/>
      </c>
      <c r="G296" t="str">
        <v>TRANSFERENCIA</v>
      </c>
      <c r="H296" t="str">
        <v>BANCO</v>
      </c>
      <c r="I296" t="str">
        <v>PAGADO</v>
      </c>
    </row>
    <row r="297">
      <c r="B297" t="str">
        <f>IF(A297="","", "G"&amp;TEXT(A297,"yymmdd")&amp;"-"&amp;TEXT(ROW()-1,"0000"))</f>
        <v/>
      </c>
      <c r="G297" t="str">
        <v>TRANSFERENCIA</v>
      </c>
      <c r="H297" t="str">
        <v>BANCO</v>
      </c>
      <c r="I297" t="str">
        <v>PAGADO</v>
      </c>
    </row>
    <row r="298">
      <c r="B298" t="str">
        <f>IF(A298="","", "G"&amp;TEXT(A298,"yymmdd")&amp;"-"&amp;TEXT(ROW()-1,"0000"))</f>
        <v/>
      </c>
      <c r="G298" t="str">
        <v>TRANSFERENCIA</v>
      </c>
      <c r="H298" t="str">
        <v>BANCO</v>
      </c>
      <c r="I298" t="str">
        <v>PAGADO</v>
      </c>
    </row>
    <row r="299">
      <c r="B299" t="str">
        <f>IF(A299="","", "G"&amp;TEXT(A299,"yymmdd")&amp;"-"&amp;TEXT(ROW()-1,"0000"))</f>
        <v/>
      </c>
      <c r="G299" t="str">
        <v>TRANSFERENCIA</v>
      </c>
      <c r="H299" t="str">
        <v>BANCO</v>
      </c>
      <c r="I299" t="str">
        <v>PAGADO</v>
      </c>
    </row>
    <row r="300">
      <c r="B300" t="str">
        <f>IF(A300="","", "G"&amp;TEXT(A300,"yymmdd")&amp;"-"&amp;TEXT(ROW()-1,"0000"))</f>
        <v/>
      </c>
      <c r="G300" t="str">
        <v>TRANSFERENCIA</v>
      </c>
      <c r="H300" t="str">
        <v>BANCO</v>
      </c>
      <c r="I300" t="str">
        <v>PAGADO</v>
      </c>
    </row>
    <row r="301">
      <c r="B301" t="str">
        <f>IF(A301="","", "G"&amp;TEXT(A301,"yymmdd")&amp;"-"&amp;TEXT(ROW()-1,"0000"))</f>
        <v/>
      </c>
      <c r="G301" t="str">
        <v>TRANSFERENCIA</v>
      </c>
      <c r="H301" t="str">
        <v>BANCO</v>
      </c>
      <c r="I301" t="str">
        <v>PAGADO</v>
      </c>
    </row>
    <row r="302">
      <c r="B302" t="str">
        <f>IF(A302="","", "G"&amp;TEXT(A302,"yymmdd")&amp;"-"&amp;TEXT(ROW()-1,"0000"))</f>
        <v/>
      </c>
      <c r="G302" t="str">
        <v>TRANSFERENCIA</v>
      </c>
      <c r="H302" t="str">
        <v>BANCO</v>
      </c>
      <c r="I302" t="str">
        <v>PAGADO</v>
      </c>
    </row>
    <row r="303">
      <c r="B303" t="str">
        <f>IF(A303="","", "G"&amp;TEXT(A303,"yymmdd")&amp;"-"&amp;TEXT(ROW()-1,"0000"))</f>
        <v/>
      </c>
      <c r="G303" t="str">
        <v>TRANSFERENCIA</v>
      </c>
      <c r="H303" t="str">
        <v>BANCO</v>
      </c>
      <c r="I303" t="str">
        <v>PAGADO</v>
      </c>
    </row>
    <row r="304">
      <c r="B304" t="str">
        <f>IF(A304="","", "G"&amp;TEXT(A304,"yymmdd")&amp;"-"&amp;TEXT(ROW()-1,"0000"))</f>
        <v/>
      </c>
      <c r="G304" t="str">
        <v>TRANSFERENCIA</v>
      </c>
      <c r="H304" t="str">
        <v>BANCO</v>
      </c>
      <c r="I304" t="str">
        <v>PAGADO</v>
      </c>
    </row>
    <row r="305">
      <c r="B305" t="str">
        <f>IF(A305="","", "G"&amp;TEXT(A305,"yymmdd")&amp;"-"&amp;TEXT(ROW()-1,"0000"))</f>
        <v/>
      </c>
      <c r="G305" t="str">
        <v>TRANSFERENCIA</v>
      </c>
      <c r="H305" t="str">
        <v>BANCO</v>
      </c>
      <c r="I305" t="str">
        <v>PAGADO</v>
      </c>
    </row>
    <row r="306">
      <c r="B306" t="str">
        <f>IF(A306="","", "G"&amp;TEXT(A306,"yymmdd")&amp;"-"&amp;TEXT(ROW()-1,"0000"))</f>
        <v/>
      </c>
      <c r="G306" t="str">
        <v>TRANSFERENCIA</v>
      </c>
      <c r="H306" t="str">
        <v>BANCO</v>
      </c>
      <c r="I306" t="str">
        <v>PAGADO</v>
      </c>
    </row>
    <row r="307">
      <c r="B307" t="str">
        <f>IF(A307="","", "G"&amp;TEXT(A307,"yymmdd")&amp;"-"&amp;TEXT(ROW()-1,"0000"))</f>
        <v/>
      </c>
      <c r="G307" t="str">
        <v>TRANSFERENCIA</v>
      </c>
      <c r="H307" t="str">
        <v>BANCO</v>
      </c>
      <c r="I307" t="str">
        <v>PAGADO</v>
      </c>
    </row>
    <row r="308">
      <c r="B308" t="str">
        <f>IF(A308="","", "G"&amp;TEXT(A308,"yymmdd")&amp;"-"&amp;TEXT(ROW()-1,"0000"))</f>
        <v/>
      </c>
      <c r="G308" t="str">
        <v>TRANSFERENCIA</v>
      </c>
      <c r="H308" t="str">
        <v>BANCO</v>
      </c>
      <c r="I308" t="str">
        <v>PAGADO</v>
      </c>
    </row>
    <row r="309">
      <c r="B309" t="str">
        <f>IF(A309="","", "G"&amp;TEXT(A309,"yymmdd")&amp;"-"&amp;TEXT(ROW()-1,"0000"))</f>
        <v/>
      </c>
      <c r="G309" t="str">
        <v>TRANSFERENCIA</v>
      </c>
      <c r="H309" t="str">
        <v>BANCO</v>
      </c>
      <c r="I309" t="str">
        <v>PAGADO</v>
      </c>
    </row>
    <row r="310">
      <c r="B310" t="str">
        <f>IF(A310="","", "G"&amp;TEXT(A310,"yymmdd")&amp;"-"&amp;TEXT(ROW()-1,"0000"))</f>
        <v/>
      </c>
      <c r="G310" t="str">
        <v>TRANSFERENCIA</v>
      </c>
      <c r="H310" t="str">
        <v>BANCO</v>
      </c>
      <c r="I310" t="str">
        <v>PAGADO</v>
      </c>
    </row>
    <row r="311">
      <c r="B311" t="str">
        <f>IF(A311="","", "G"&amp;TEXT(A311,"yymmdd")&amp;"-"&amp;TEXT(ROW()-1,"0000"))</f>
        <v/>
      </c>
      <c r="G311" t="str">
        <v>TRANSFERENCIA</v>
      </c>
      <c r="H311" t="str">
        <v>BANCO</v>
      </c>
      <c r="I311" t="str">
        <v>PAGADO</v>
      </c>
    </row>
    <row r="312">
      <c r="B312" t="str">
        <f>IF(A312="","", "G"&amp;TEXT(A312,"yymmdd")&amp;"-"&amp;TEXT(ROW()-1,"0000"))</f>
        <v/>
      </c>
      <c r="G312" t="str">
        <v>TRANSFERENCIA</v>
      </c>
      <c r="H312" t="str">
        <v>BANCO</v>
      </c>
      <c r="I312" t="str">
        <v>PAGADO</v>
      </c>
    </row>
    <row r="313">
      <c r="B313" t="str">
        <f>IF(A313="","", "G"&amp;TEXT(A313,"yymmdd")&amp;"-"&amp;TEXT(ROW()-1,"0000"))</f>
        <v/>
      </c>
      <c r="G313" t="str">
        <v>TRANSFERENCIA</v>
      </c>
      <c r="H313" t="str">
        <v>BANCO</v>
      </c>
      <c r="I313" t="str">
        <v>PAGADO</v>
      </c>
    </row>
    <row r="314">
      <c r="B314" t="str">
        <f>IF(A314="","", "G"&amp;TEXT(A314,"yymmdd")&amp;"-"&amp;TEXT(ROW()-1,"0000"))</f>
        <v/>
      </c>
      <c r="G314" t="str">
        <v>TRANSFERENCIA</v>
      </c>
      <c r="H314" t="str">
        <v>BANCO</v>
      </c>
      <c r="I314" t="str">
        <v>PAGADO</v>
      </c>
    </row>
    <row r="315">
      <c r="B315" t="str">
        <f>IF(A315="","", "G"&amp;TEXT(A315,"yymmdd")&amp;"-"&amp;TEXT(ROW()-1,"0000"))</f>
        <v/>
      </c>
      <c r="G315" t="str">
        <v>TRANSFERENCIA</v>
      </c>
      <c r="H315" t="str">
        <v>BANCO</v>
      </c>
      <c r="I315" t="str">
        <v>PAGADO</v>
      </c>
    </row>
    <row r="316">
      <c r="B316" t="str">
        <f>IF(A316="","", "G"&amp;TEXT(A316,"yymmdd")&amp;"-"&amp;TEXT(ROW()-1,"0000"))</f>
        <v/>
      </c>
      <c r="G316" t="str">
        <v>TRANSFERENCIA</v>
      </c>
      <c r="H316" t="str">
        <v>BANCO</v>
      </c>
      <c r="I316" t="str">
        <v>PAGADO</v>
      </c>
    </row>
    <row r="317">
      <c r="B317" t="str">
        <f>IF(A317="","", "G"&amp;TEXT(A317,"yymmdd")&amp;"-"&amp;TEXT(ROW()-1,"0000"))</f>
        <v/>
      </c>
      <c r="G317" t="str">
        <v>TRANSFERENCIA</v>
      </c>
      <c r="H317" t="str">
        <v>BANCO</v>
      </c>
      <c r="I317" t="str">
        <v>PAGADO</v>
      </c>
    </row>
    <row r="318">
      <c r="B318" t="str">
        <f>IF(A318="","", "G"&amp;TEXT(A318,"yymmdd")&amp;"-"&amp;TEXT(ROW()-1,"0000"))</f>
        <v/>
      </c>
      <c r="G318" t="str">
        <v>TRANSFERENCIA</v>
      </c>
      <c r="H318" t="str">
        <v>BANCO</v>
      </c>
      <c r="I318" t="str">
        <v>PAGADO</v>
      </c>
    </row>
    <row r="319">
      <c r="B319" t="str">
        <f>IF(A319="","", "G"&amp;TEXT(A319,"yymmdd")&amp;"-"&amp;TEXT(ROW()-1,"0000"))</f>
        <v/>
      </c>
      <c r="G319" t="str">
        <v>TRANSFERENCIA</v>
      </c>
      <c r="H319" t="str">
        <v>BANCO</v>
      </c>
      <c r="I319" t="str">
        <v>PAGADO</v>
      </c>
    </row>
    <row r="320">
      <c r="B320" t="str">
        <f>IF(A320="","", "G"&amp;TEXT(A320,"yymmdd")&amp;"-"&amp;TEXT(ROW()-1,"0000"))</f>
        <v/>
      </c>
      <c r="G320" t="str">
        <v>TRANSFERENCIA</v>
      </c>
      <c r="H320" t="str">
        <v>BANCO</v>
      </c>
      <c r="I320" t="str">
        <v>PAGADO</v>
      </c>
    </row>
    <row r="321">
      <c r="B321" t="str">
        <f>IF(A321="","", "G"&amp;TEXT(A321,"yymmdd")&amp;"-"&amp;TEXT(ROW()-1,"0000"))</f>
        <v/>
      </c>
      <c r="G321" t="str">
        <v>TRANSFERENCIA</v>
      </c>
      <c r="H321" t="str">
        <v>BANCO</v>
      </c>
      <c r="I321" t="str">
        <v>PAGADO</v>
      </c>
    </row>
    <row r="322">
      <c r="B322" t="str">
        <f>IF(A322="","", "G"&amp;TEXT(A322,"yymmdd")&amp;"-"&amp;TEXT(ROW()-1,"0000"))</f>
        <v/>
      </c>
      <c r="G322" t="str">
        <v>TRANSFERENCIA</v>
      </c>
      <c r="H322" t="str">
        <v>BANCO</v>
      </c>
      <c r="I322" t="str">
        <v>PAGADO</v>
      </c>
    </row>
    <row r="323">
      <c r="B323" t="str">
        <f>IF(A323="","", "G"&amp;TEXT(A323,"yymmdd")&amp;"-"&amp;TEXT(ROW()-1,"0000"))</f>
        <v/>
      </c>
      <c r="G323" t="str">
        <v>TRANSFERENCIA</v>
      </c>
      <c r="H323" t="str">
        <v>BANCO</v>
      </c>
      <c r="I323" t="str">
        <v>PAGADO</v>
      </c>
    </row>
    <row r="324">
      <c r="B324" t="str">
        <f>IF(A324="","", "G"&amp;TEXT(A324,"yymmdd")&amp;"-"&amp;TEXT(ROW()-1,"0000"))</f>
        <v/>
      </c>
      <c r="G324" t="str">
        <v>TRANSFERENCIA</v>
      </c>
      <c r="H324" t="str">
        <v>BANCO</v>
      </c>
      <c r="I324" t="str">
        <v>PAGADO</v>
      </c>
    </row>
    <row r="325">
      <c r="B325" t="str">
        <f>IF(A325="","", "G"&amp;TEXT(A325,"yymmdd")&amp;"-"&amp;TEXT(ROW()-1,"0000"))</f>
        <v/>
      </c>
      <c r="G325" t="str">
        <v>TRANSFERENCIA</v>
      </c>
      <c r="H325" t="str">
        <v>BANCO</v>
      </c>
      <c r="I325" t="str">
        <v>PAGADO</v>
      </c>
    </row>
    <row r="326">
      <c r="B326" t="str">
        <f>IF(A326="","", "G"&amp;TEXT(A326,"yymmdd")&amp;"-"&amp;TEXT(ROW()-1,"0000"))</f>
        <v/>
      </c>
      <c r="G326" t="str">
        <v>TRANSFERENCIA</v>
      </c>
      <c r="H326" t="str">
        <v>BANCO</v>
      </c>
      <c r="I326" t="str">
        <v>PAGADO</v>
      </c>
    </row>
    <row r="327">
      <c r="B327" t="str">
        <f>IF(A327="","", "G"&amp;TEXT(A327,"yymmdd")&amp;"-"&amp;TEXT(ROW()-1,"0000"))</f>
        <v/>
      </c>
      <c r="G327" t="str">
        <v>TRANSFERENCIA</v>
      </c>
      <c r="H327" t="str">
        <v>BANCO</v>
      </c>
      <c r="I327" t="str">
        <v>PAGADO</v>
      </c>
    </row>
    <row r="328">
      <c r="B328" t="str">
        <f>IF(A328="","", "G"&amp;TEXT(A328,"yymmdd")&amp;"-"&amp;TEXT(ROW()-1,"0000"))</f>
        <v/>
      </c>
      <c r="G328" t="str">
        <v>TRANSFERENCIA</v>
      </c>
      <c r="H328" t="str">
        <v>BANCO</v>
      </c>
      <c r="I328" t="str">
        <v>PAGADO</v>
      </c>
    </row>
    <row r="329">
      <c r="B329" t="str">
        <f>IF(A329="","", "G"&amp;TEXT(A329,"yymmdd")&amp;"-"&amp;TEXT(ROW()-1,"0000"))</f>
        <v/>
      </c>
      <c r="G329" t="str">
        <v>TRANSFERENCIA</v>
      </c>
      <c r="H329" t="str">
        <v>BANCO</v>
      </c>
      <c r="I329" t="str">
        <v>PAGADO</v>
      </c>
    </row>
    <row r="330">
      <c r="B330" t="str">
        <f>IF(A330="","", "G"&amp;TEXT(A330,"yymmdd")&amp;"-"&amp;TEXT(ROW()-1,"0000"))</f>
        <v/>
      </c>
      <c r="G330" t="str">
        <v>TRANSFERENCIA</v>
      </c>
      <c r="H330" t="str">
        <v>BANCO</v>
      </c>
      <c r="I330" t="str">
        <v>PAGADO</v>
      </c>
    </row>
    <row r="331">
      <c r="B331" t="str">
        <f>IF(A331="","", "G"&amp;TEXT(A331,"yymmdd")&amp;"-"&amp;TEXT(ROW()-1,"0000"))</f>
        <v/>
      </c>
      <c r="G331" t="str">
        <v>TRANSFERENCIA</v>
      </c>
      <c r="H331" t="str">
        <v>BANCO</v>
      </c>
      <c r="I331" t="str">
        <v>PAGADO</v>
      </c>
    </row>
    <row r="332">
      <c r="B332" t="str">
        <f>IF(A332="","", "G"&amp;TEXT(A332,"yymmdd")&amp;"-"&amp;TEXT(ROW()-1,"0000"))</f>
        <v/>
      </c>
      <c r="G332" t="str">
        <v>TRANSFERENCIA</v>
      </c>
      <c r="H332" t="str">
        <v>BANCO</v>
      </c>
      <c r="I332" t="str">
        <v>PAGADO</v>
      </c>
    </row>
    <row r="333">
      <c r="B333" t="str">
        <f>IF(A333="","", "G"&amp;TEXT(A333,"yymmdd")&amp;"-"&amp;TEXT(ROW()-1,"0000"))</f>
        <v/>
      </c>
      <c r="G333" t="str">
        <v>TRANSFERENCIA</v>
      </c>
      <c r="H333" t="str">
        <v>BANCO</v>
      </c>
      <c r="I333" t="str">
        <v>PAGADO</v>
      </c>
    </row>
    <row r="334">
      <c r="B334" t="str">
        <f>IF(A334="","", "G"&amp;TEXT(A334,"yymmdd")&amp;"-"&amp;TEXT(ROW()-1,"0000"))</f>
        <v/>
      </c>
      <c r="G334" t="str">
        <v>TRANSFERENCIA</v>
      </c>
      <c r="H334" t="str">
        <v>BANCO</v>
      </c>
      <c r="I334" t="str">
        <v>PAGADO</v>
      </c>
    </row>
    <row r="335">
      <c r="B335" t="str">
        <f>IF(A335="","", "G"&amp;TEXT(A335,"yymmdd")&amp;"-"&amp;TEXT(ROW()-1,"0000"))</f>
        <v/>
      </c>
      <c r="G335" t="str">
        <v>TRANSFERENCIA</v>
      </c>
      <c r="H335" t="str">
        <v>BANCO</v>
      </c>
      <c r="I335" t="str">
        <v>PAGADO</v>
      </c>
    </row>
    <row r="336">
      <c r="B336" t="str">
        <f>IF(A336="","", "G"&amp;TEXT(A336,"yymmdd")&amp;"-"&amp;TEXT(ROW()-1,"0000"))</f>
        <v/>
      </c>
      <c r="G336" t="str">
        <v>TRANSFERENCIA</v>
      </c>
      <c r="H336" t="str">
        <v>BANCO</v>
      </c>
      <c r="I336" t="str">
        <v>PAGADO</v>
      </c>
    </row>
    <row r="337">
      <c r="B337" t="str">
        <f>IF(A337="","", "G"&amp;TEXT(A337,"yymmdd")&amp;"-"&amp;TEXT(ROW()-1,"0000"))</f>
        <v/>
      </c>
      <c r="G337" t="str">
        <v>TRANSFERENCIA</v>
      </c>
      <c r="H337" t="str">
        <v>BANCO</v>
      </c>
      <c r="I337" t="str">
        <v>PAGADO</v>
      </c>
    </row>
    <row r="338">
      <c r="B338" t="str">
        <f>IF(A338="","", "G"&amp;TEXT(A338,"yymmdd")&amp;"-"&amp;TEXT(ROW()-1,"0000"))</f>
        <v/>
      </c>
      <c r="G338" t="str">
        <v>TRANSFERENCIA</v>
      </c>
      <c r="H338" t="str">
        <v>BANCO</v>
      </c>
      <c r="I338" t="str">
        <v>PAGADO</v>
      </c>
    </row>
    <row r="339">
      <c r="B339" t="str">
        <f>IF(A339="","", "G"&amp;TEXT(A339,"yymmdd")&amp;"-"&amp;TEXT(ROW()-1,"0000"))</f>
        <v/>
      </c>
      <c r="G339" t="str">
        <v>TRANSFERENCIA</v>
      </c>
      <c r="H339" t="str">
        <v>BANCO</v>
      </c>
      <c r="I339" t="str">
        <v>PAGADO</v>
      </c>
    </row>
    <row r="340">
      <c r="B340" t="str">
        <f>IF(A340="","", "G"&amp;TEXT(A340,"yymmdd")&amp;"-"&amp;TEXT(ROW()-1,"0000"))</f>
        <v/>
      </c>
      <c r="G340" t="str">
        <v>TRANSFERENCIA</v>
      </c>
      <c r="H340" t="str">
        <v>BANCO</v>
      </c>
      <c r="I340" t="str">
        <v>PAGADO</v>
      </c>
    </row>
    <row r="341">
      <c r="B341" t="str">
        <f>IF(A341="","", "G"&amp;TEXT(A341,"yymmdd")&amp;"-"&amp;TEXT(ROW()-1,"0000"))</f>
        <v/>
      </c>
      <c r="G341" t="str">
        <v>TRANSFERENCIA</v>
      </c>
      <c r="H341" t="str">
        <v>BANCO</v>
      </c>
      <c r="I341" t="str">
        <v>PAGADO</v>
      </c>
    </row>
    <row r="342">
      <c r="B342" t="str">
        <f>IF(A342="","", "G"&amp;TEXT(A342,"yymmdd")&amp;"-"&amp;TEXT(ROW()-1,"0000"))</f>
        <v/>
      </c>
      <c r="G342" t="str">
        <v>TRANSFERENCIA</v>
      </c>
      <c r="H342" t="str">
        <v>BANCO</v>
      </c>
      <c r="I342" t="str">
        <v>PAGADO</v>
      </c>
    </row>
    <row r="343">
      <c r="B343" t="str">
        <f>IF(A343="","", "G"&amp;TEXT(A343,"yymmdd")&amp;"-"&amp;TEXT(ROW()-1,"0000"))</f>
        <v/>
      </c>
      <c r="G343" t="str">
        <v>TRANSFERENCIA</v>
      </c>
      <c r="H343" t="str">
        <v>BANCO</v>
      </c>
      <c r="I343" t="str">
        <v>PAGADO</v>
      </c>
    </row>
    <row r="344">
      <c r="B344" t="str">
        <f>IF(A344="","", "G"&amp;TEXT(A344,"yymmdd")&amp;"-"&amp;TEXT(ROW()-1,"0000"))</f>
        <v/>
      </c>
      <c r="G344" t="str">
        <v>TRANSFERENCIA</v>
      </c>
      <c r="H344" t="str">
        <v>BANCO</v>
      </c>
      <c r="I344" t="str">
        <v>PAGADO</v>
      </c>
    </row>
    <row r="345">
      <c r="B345" t="str">
        <f>IF(A345="","", "G"&amp;TEXT(A345,"yymmdd")&amp;"-"&amp;TEXT(ROW()-1,"0000"))</f>
        <v/>
      </c>
      <c r="G345" t="str">
        <v>TRANSFERENCIA</v>
      </c>
      <c r="H345" t="str">
        <v>BANCO</v>
      </c>
      <c r="I345" t="str">
        <v>PAGADO</v>
      </c>
    </row>
    <row r="346">
      <c r="B346" t="str">
        <f>IF(A346="","", "G"&amp;TEXT(A346,"yymmdd")&amp;"-"&amp;TEXT(ROW()-1,"0000"))</f>
        <v/>
      </c>
      <c r="G346" t="str">
        <v>TRANSFERENCIA</v>
      </c>
      <c r="H346" t="str">
        <v>BANCO</v>
      </c>
      <c r="I346" t="str">
        <v>PAGADO</v>
      </c>
    </row>
    <row r="347">
      <c r="B347" t="str">
        <f>IF(A347="","", "G"&amp;TEXT(A347,"yymmdd")&amp;"-"&amp;TEXT(ROW()-1,"0000"))</f>
        <v/>
      </c>
      <c r="G347" t="str">
        <v>TRANSFERENCIA</v>
      </c>
      <c r="H347" t="str">
        <v>BANCO</v>
      </c>
      <c r="I347" t="str">
        <v>PAGADO</v>
      </c>
    </row>
    <row r="348">
      <c r="B348" t="str">
        <f>IF(A348="","", "G"&amp;TEXT(A348,"yymmdd")&amp;"-"&amp;TEXT(ROW()-1,"0000"))</f>
        <v/>
      </c>
      <c r="G348" t="str">
        <v>TRANSFERENCIA</v>
      </c>
      <c r="H348" t="str">
        <v>BANCO</v>
      </c>
      <c r="I348" t="str">
        <v>PAGADO</v>
      </c>
    </row>
    <row r="349">
      <c r="B349" t="str">
        <f>IF(A349="","", "G"&amp;TEXT(A349,"yymmdd")&amp;"-"&amp;TEXT(ROW()-1,"0000"))</f>
        <v/>
      </c>
      <c r="G349" t="str">
        <v>TRANSFERENCIA</v>
      </c>
      <c r="H349" t="str">
        <v>BANCO</v>
      </c>
      <c r="I349" t="str">
        <v>PAGADO</v>
      </c>
    </row>
    <row r="350">
      <c r="B350" t="str">
        <f>IF(A350="","", "G"&amp;TEXT(A350,"yymmdd")&amp;"-"&amp;TEXT(ROW()-1,"0000"))</f>
        <v/>
      </c>
      <c r="G350" t="str">
        <v>TRANSFERENCIA</v>
      </c>
      <c r="H350" t="str">
        <v>BANCO</v>
      </c>
      <c r="I350" t="str">
        <v>PAGADO</v>
      </c>
    </row>
    <row r="351">
      <c r="B351" t="str">
        <f>IF(A351="","", "G"&amp;TEXT(A351,"yymmdd")&amp;"-"&amp;TEXT(ROW()-1,"0000"))</f>
        <v/>
      </c>
      <c r="G351" t="str">
        <v>TRANSFERENCIA</v>
      </c>
      <c r="H351" t="str">
        <v>BANCO</v>
      </c>
      <c r="I351" t="str">
        <v>PAGADO</v>
      </c>
    </row>
    <row r="352">
      <c r="B352" t="str">
        <f>IF(A352="","", "G"&amp;TEXT(A352,"yymmdd")&amp;"-"&amp;TEXT(ROW()-1,"0000"))</f>
        <v/>
      </c>
      <c r="G352" t="str">
        <v>TRANSFERENCIA</v>
      </c>
      <c r="H352" t="str">
        <v>BANCO</v>
      </c>
      <c r="I352" t="str">
        <v>PAGADO</v>
      </c>
    </row>
    <row r="353">
      <c r="B353" t="str">
        <f>IF(A353="","", "G"&amp;TEXT(A353,"yymmdd")&amp;"-"&amp;TEXT(ROW()-1,"0000"))</f>
        <v/>
      </c>
      <c r="G353" t="str">
        <v>TRANSFERENCIA</v>
      </c>
      <c r="H353" t="str">
        <v>BANCO</v>
      </c>
      <c r="I353" t="str">
        <v>PAGADO</v>
      </c>
    </row>
    <row r="354">
      <c r="B354" t="str">
        <f>IF(A354="","", "G"&amp;TEXT(A354,"yymmdd")&amp;"-"&amp;TEXT(ROW()-1,"0000"))</f>
        <v/>
      </c>
      <c r="G354" t="str">
        <v>TRANSFERENCIA</v>
      </c>
      <c r="H354" t="str">
        <v>BANCO</v>
      </c>
      <c r="I354" t="str">
        <v>PAGADO</v>
      </c>
    </row>
    <row r="355">
      <c r="B355" t="str">
        <f>IF(A355="","", "G"&amp;TEXT(A355,"yymmdd")&amp;"-"&amp;TEXT(ROW()-1,"0000"))</f>
        <v/>
      </c>
      <c r="G355" t="str">
        <v>TRANSFERENCIA</v>
      </c>
      <c r="H355" t="str">
        <v>BANCO</v>
      </c>
      <c r="I355" t="str">
        <v>PAGADO</v>
      </c>
    </row>
    <row r="356">
      <c r="B356" t="str">
        <f>IF(A356="","", "G"&amp;TEXT(A356,"yymmdd")&amp;"-"&amp;TEXT(ROW()-1,"0000"))</f>
        <v/>
      </c>
      <c r="G356" t="str">
        <v>TRANSFERENCIA</v>
      </c>
      <c r="H356" t="str">
        <v>BANCO</v>
      </c>
      <c r="I356" t="str">
        <v>PAGADO</v>
      </c>
    </row>
    <row r="357">
      <c r="B357" t="str">
        <f>IF(A357="","", "G"&amp;TEXT(A357,"yymmdd")&amp;"-"&amp;TEXT(ROW()-1,"0000"))</f>
        <v/>
      </c>
      <c r="G357" t="str">
        <v>TRANSFERENCIA</v>
      </c>
      <c r="H357" t="str">
        <v>BANCO</v>
      </c>
      <c r="I357" t="str">
        <v>PAGADO</v>
      </c>
    </row>
    <row r="358">
      <c r="B358" t="str">
        <f>IF(A358="","", "G"&amp;TEXT(A358,"yymmdd")&amp;"-"&amp;TEXT(ROW()-1,"0000"))</f>
        <v/>
      </c>
      <c r="G358" t="str">
        <v>TRANSFERENCIA</v>
      </c>
      <c r="H358" t="str">
        <v>BANCO</v>
      </c>
      <c r="I358" t="str">
        <v>PAGADO</v>
      </c>
    </row>
    <row r="359">
      <c r="B359" t="str">
        <f>IF(A359="","", "G"&amp;TEXT(A359,"yymmdd")&amp;"-"&amp;TEXT(ROW()-1,"0000"))</f>
        <v/>
      </c>
      <c r="G359" t="str">
        <v>TRANSFERENCIA</v>
      </c>
      <c r="H359" t="str">
        <v>BANCO</v>
      </c>
      <c r="I359" t="str">
        <v>PAGADO</v>
      </c>
    </row>
    <row r="360">
      <c r="B360" t="str">
        <f>IF(A360="","", "G"&amp;TEXT(A360,"yymmdd")&amp;"-"&amp;TEXT(ROW()-1,"0000"))</f>
        <v/>
      </c>
      <c r="G360" t="str">
        <v>TRANSFERENCIA</v>
      </c>
      <c r="H360" t="str">
        <v>BANCO</v>
      </c>
      <c r="I360" t="str">
        <v>PAGADO</v>
      </c>
    </row>
    <row r="361">
      <c r="B361" t="str">
        <f>IF(A361="","", "G"&amp;TEXT(A361,"yymmdd")&amp;"-"&amp;TEXT(ROW()-1,"0000"))</f>
        <v/>
      </c>
      <c r="G361" t="str">
        <v>TRANSFERENCIA</v>
      </c>
      <c r="H361" t="str">
        <v>BANCO</v>
      </c>
      <c r="I361" t="str">
        <v>PAGADO</v>
      </c>
    </row>
    <row r="362">
      <c r="B362" t="str">
        <f>IF(A362="","", "G"&amp;TEXT(A362,"yymmdd")&amp;"-"&amp;TEXT(ROW()-1,"0000"))</f>
        <v/>
      </c>
      <c r="G362" t="str">
        <v>TRANSFERENCIA</v>
      </c>
      <c r="H362" t="str">
        <v>BANCO</v>
      </c>
      <c r="I362" t="str">
        <v>PAGADO</v>
      </c>
    </row>
    <row r="363">
      <c r="B363" t="str">
        <f>IF(A363="","", "G"&amp;TEXT(A363,"yymmdd")&amp;"-"&amp;TEXT(ROW()-1,"0000"))</f>
        <v/>
      </c>
      <c r="G363" t="str">
        <v>TRANSFERENCIA</v>
      </c>
      <c r="H363" t="str">
        <v>BANCO</v>
      </c>
      <c r="I363" t="str">
        <v>PAGADO</v>
      </c>
    </row>
    <row r="364">
      <c r="B364" t="str">
        <f>IF(A364="","", "G"&amp;TEXT(A364,"yymmdd")&amp;"-"&amp;TEXT(ROW()-1,"0000"))</f>
        <v/>
      </c>
      <c r="G364" t="str">
        <v>TRANSFERENCIA</v>
      </c>
      <c r="H364" t="str">
        <v>BANCO</v>
      </c>
      <c r="I364" t="str">
        <v>PAGADO</v>
      </c>
    </row>
    <row r="365">
      <c r="B365" t="str">
        <f>IF(A365="","", "G"&amp;TEXT(A365,"yymmdd")&amp;"-"&amp;TEXT(ROW()-1,"0000"))</f>
        <v/>
      </c>
      <c r="G365" t="str">
        <v>TRANSFERENCIA</v>
      </c>
      <c r="H365" t="str">
        <v>BANCO</v>
      </c>
      <c r="I365" t="str">
        <v>PAGADO</v>
      </c>
    </row>
    <row r="366">
      <c r="B366" t="str">
        <f>IF(A366="","", "G"&amp;TEXT(A366,"yymmdd")&amp;"-"&amp;TEXT(ROW()-1,"0000"))</f>
        <v/>
      </c>
      <c r="G366" t="str">
        <v>TRANSFERENCIA</v>
      </c>
      <c r="H366" t="str">
        <v>BANCO</v>
      </c>
      <c r="I366" t="str">
        <v>PAGADO</v>
      </c>
    </row>
    <row r="367">
      <c r="B367" t="str">
        <f>IF(A367="","", "G"&amp;TEXT(A367,"yymmdd")&amp;"-"&amp;TEXT(ROW()-1,"0000"))</f>
        <v/>
      </c>
      <c r="G367" t="str">
        <v>TRANSFERENCIA</v>
      </c>
      <c r="H367" t="str">
        <v>BANCO</v>
      </c>
      <c r="I367" t="str">
        <v>PAGADO</v>
      </c>
    </row>
    <row r="368">
      <c r="B368" t="str">
        <f>IF(A368="","", "G"&amp;TEXT(A368,"yymmdd")&amp;"-"&amp;TEXT(ROW()-1,"0000"))</f>
        <v/>
      </c>
      <c r="G368" t="str">
        <v>TRANSFERENCIA</v>
      </c>
      <c r="H368" t="str">
        <v>BANCO</v>
      </c>
      <c r="I368" t="str">
        <v>PAGADO</v>
      </c>
    </row>
    <row r="369">
      <c r="B369" t="str">
        <f>IF(A369="","", "G"&amp;TEXT(A369,"yymmdd")&amp;"-"&amp;TEXT(ROW()-1,"0000"))</f>
        <v/>
      </c>
      <c r="G369" t="str">
        <v>TRANSFERENCIA</v>
      </c>
      <c r="H369" t="str">
        <v>BANCO</v>
      </c>
      <c r="I369" t="str">
        <v>PAGADO</v>
      </c>
    </row>
    <row r="370">
      <c r="B370" t="str">
        <f>IF(A370="","", "G"&amp;TEXT(A370,"yymmdd")&amp;"-"&amp;TEXT(ROW()-1,"0000"))</f>
        <v/>
      </c>
      <c r="G370" t="str">
        <v>TRANSFERENCIA</v>
      </c>
      <c r="H370" t="str">
        <v>BANCO</v>
      </c>
      <c r="I370" t="str">
        <v>PAGADO</v>
      </c>
    </row>
    <row r="371">
      <c r="B371" t="str">
        <f>IF(A371="","", "G"&amp;TEXT(A371,"yymmdd")&amp;"-"&amp;TEXT(ROW()-1,"0000"))</f>
        <v/>
      </c>
      <c r="G371" t="str">
        <v>TRANSFERENCIA</v>
      </c>
      <c r="H371" t="str">
        <v>BANCO</v>
      </c>
      <c r="I371" t="str">
        <v>PAGADO</v>
      </c>
    </row>
    <row r="372">
      <c r="B372" t="str">
        <f>IF(A372="","", "G"&amp;TEXT(A372,"yymmdd")&amp;"-"&amp;TEXT(ROW()-1,"0000"))</f>
        <v/>
      </c>
      <c r="G372" t="str">
        <v>TRANSFERENCIA</v>
      </c>
      <c r="H372" t="str">
        <v>BANCO</v>
      </c>
      <c r="I372" t="str">
        <v>PAGADO</v>
      </c>
    </row>
    <row r="373">
      <c r="B373" t="str">
        <f>IF(A373="","", "G"&amp;TEXT(A373,"yymmdd")&amp;"-"&amp;TEXT(ROW()-1,"0000"))</f>
        <v/>
      </c>
      <c r="G373" t="str">
        <v>TRANSFERENCIA</v>
      </c>
      <c r="H373" t="str">
        <v>BANCO</v>
      </c>
      <c r="I373" t="str">
        <v>PAGADO</v>
      </c>
    </row>
    <row r="374">
      <c r="B374" t="str">
        <f>IF(A374="","", "G"&amp;TEXT(A374,"yymmdd")&amp;"-"&amp;TEXT(ROW()-1,"0000"))</f>
        <v/>
      </c>
      <c r="G374" t="str">
        <v>TRANSFERENCIA</v>
      </c>
      <c r="H374" t="str">
        <v>BANCO</v>
      </c>
      <c r="I374" t="str">
        <v>PAGADO</v>
      </c>
    </row>
    <row r="375">
      <c r="B375" t="str">
        <f>IF(A375="","", "G"&amp;TEXT(A375,"yymmdd")&amp;"-"&amp;TEXT(ROW()-1,"0000"))</f>
        <v/>
      </c>
      <c r="G375" t="str">
        <v>TRANSFERENCIA</v>
      </c>
      <c r="H375" t="str">
        <v>BANCO</v>
      </c>
      <c r="I375" t="str">
        <v>PAGADO</v>
      </c>
    </row>
    <row r="376">
      <c r="B376" t="str">
        <f>IF(A376="","", "G"&amp;TEXT(A376,"yymmdd")&amp;"-"&amp;TEXT(ROW()-1,"0000"))</f>
        <v/>
      </c>
      <c r="G376" t="str">
        <v>TRANSFERENCIA</v>
      </c>
      <c r="H376" t="str">
        <v>BANCO</v>
      </c>
      <c r="I376" t="str">
        <v>PAGADO</v>
      </c>
    </row>
    <row r="377">
      <c r="B377" t="str">
        <f>IF(A377="","", "G"&amp;TEXT(A377,"yymmdd")&amp;"-"&amp;TEXT(ROW()-1,"0000"))</f>
        <v/>
      </c>
      <c r="G377" t="str">
        <v>TRANSFERENCIA</v>
      </c>
      <c r="H377" t="str">
        <v>BANCO</v>
      </c>
      <c r="I377" t="str">
        <v>PAGADO</v>
      </c>
    </row>
    <row r="378">
      <c r="B378" t="str">
        <f>IF(A378="","", "G"&amp;TEXT(A378,"yymmdd")&amp;"-"&amp;TEXT(ROW()-1,"0000"))</f>
        <v/>
      </c>
      <c r="G378" t="str">
        <v>TRANSFERENCIA</v>
      </c>
      <c r="H378" t="str">
        <v>BANCO</v>
      </c>
      <c r="I378" t="str">
        <v>PAGADO</v>
      </c>
    </row>
    <row r="379">
      <c r="B379" t="str">
        <f>IF(A379="","", "G"&amp;TEXT(A379,"yymmdd")&amp;"-"&amp;TEXT(ROW()-1,"0000"))</f>
        <v/>
      </c>
      <c r="G379" t="str">
        <v>TRANSFERENCIA</v>
      </c>
      <c r="H379" t="str">
        <v>BANCO</v>
      </c>
      <c r="I379" t="str">
        <v>PAGADO</v>
      </c>
    </row>
    <row r="380">
      <c r="B380" t="str">
        <f>IF(A380="","", "G"&amp;TEXT(A380,"yymmdd")&amp;"-"&amp;TEXT(ROW()-1,"0000"))</f>
        <v/>
      </c>
      <c r="G380" t="str">
        <v>TRANSFERENCIA</v>
      </c>
      <c r="H380" t="str">
        <v>BANCO</v>
      </c>
      <c r="I380" t="str">
        <v>PAGADO</v>
      </c>
    </row>
    <row r="381">
      <c r="G381" t="str">
        <v>TRANSFERENCIA</v>
      </c>
      <c r="H381" t="str">
        <v>BANCO</v>
      </c>
      <c r="I381" t="str">
        <v>PAGADO</v>
      </c>
    </row>
    <row r="382">
      <c r="B382" t="str">
        <f>IF(A382="","", "G"&amp;TEXT(A382,"yymmdd")&amp;"-"&amp;TEXT(ROW()-1,"0000"))</f>
        <v/>
      </c>
      <c r="G382" t="str">
        <v>TRANSFERENCIA</v>
      </c>
      <c r="H382" t="str">
        <v>BANCO</v>
      </c>
      <c r="I382" t="str">
        <v>PAGADO</v>
      </c>
    </row>
    <row r="383">
      <c r="B383" t="str">
        <f>IF(A383="","", "G"&amp;TEXT(A383,"yymmdd")&amp;"-"&amp;TEXT(ROW()-1,"0000"))</f>
        <v/>
      </c>
      <c r="G383" t="str">
        <v>TRANSFERENCIA</v>
      </c>
      <c r="H383" t="str">
        <v>BANCO</v>
      </c>
      <c r="I383" t="str">
        <v>PAGADO</v>
      </c>
    </row>
    <row r="384">
      <c r="B384" t="str">
        <f>IF(A384="","", "G"&amp;TEXT(A384,"yymmdd")&amp;"-"&amp;TEXT(ROW()-1,"0000"))</f>
        <v/>
      </c>
      <c r="G384" t="str">
        <v>TRANSFERENCIA</v>
      </c>
      <c r="H384" t="str">
        <v>BANCO</v>
      </c>
      <c r="I384" t="str">
        <v>PAGADO</v>
      </c>
    </row>
    <row r="385">
      <c r="B385" t="str">
        <f>IF(A385="","", "G"&amp;TEXT(A385,"yymmdd")&amp;"-"&amp;TEXT(ROW()-1,"0000"))</f>
        <v/>
      </c>
      <c r="G385" t="str">
        <v>TRANSFERENCIA</v>
      </c>
      <c r="H385" t="str">
        <v>BANCO</v>
      </c>
      <c r="I385" t="str">
        <v>PAGADO</v>
      </c>
    </row>
    <row r="386">
      <c r="B386" t="str">
        <f>IF(A386="","", "G"&amp;TEXT(A386,"yymmdd")&amp;"-"&amp;TEXT(ROW()-1,"0000"))</f>
        <v/>
      </c>
      <c r="G386" t="str">
        <v>TRANSFERENCIA</v>
      </c>
      <c r="H386" t="str">
        <v>BANCO</v>
      </c>
      <c r="I386" t="str">
        <v>PAGADO</v>
      </c>
    </row>
    <row r="387">
      <c r="B387" t="str">
        <f>IF(A387="","", "G"&amp;TEXT(A387,"yymmdd")&amp;"-"&amp;TEXT(ROW()-1,"0000"))</f>
        <v/>
      </c>
      <c r="G387" t="str">
        <v>TRANSFERENCIA</v>
      </c>
      <c r="H387" t="str">
        <v>BANCO</v>
      </c>
      <c r="I387" t="str">
        <v>PAGADO</v>
      </c>
    </row>
    <row r="388">
      <c r="B388" t="str">
        <f>IF(A388="","", "G"&amp;TEXT(A388,"yymmdd")&amp;"-"&amp;TEXT(ROW()-1,"0000"))</f>
        <v/>
      </c>
      <c r="G388" t="str">
        <v>TRANSFERENCIA</v>
      </c>
      <c r="H388" t="str">
        <v>BANCO</v>
      </c>
      <c r="I388" t="str">
        <v>PAGADO</v>
      </c>
    </row>
    <row r="389">
      <c r="B389" t="str">
        <f>IF(A389="","", "G"&amp;TEXT(A389,"yymmdd")&amp;"-"&amp;TEXT(ROW()-1,"0000"))</f>
        <v/>
      </c>
      <c r="G389" t="str">
        <v>TRANSFERENCIA</v>
      </c>
      <c r="H389" t="str">
        <v>BANCO</v>
      </c>
      <c r="I389" t="str">
        <v>PAGADO</v>
      </c>
    </row>
    <row r="390">
      <c r="B390" t="str">
        <f>IF(A390="","", "G"&amp;TEXT(A390,"yymmdd")&amp;"-"&amp;TEXT(ROW()-1,"0000"))</f>
        <v/>
      </c>
      <c r="G390" t="str">
        <v>TRANSFERENCIA</v>
      </c>
      <c r="H390" t="str">
        <v>BANCO</v>
      </c>
      <c r="I390" t="str">
        <v>PAGADO</v>
      </c>
    </row>
    <row r="391">
      <c r="B391" t="str">
        <f>IF(A391="","", "G"&amp;TEXT(A391,"yymmdd")&amp;"-"&amp;TEXT(ROW()-1,"0000"))</f>
        <v/>
      </c>
      <c r="G391" t="str">
        <v>TRANSFERENCIA</v>
      </c>
      <c r="H391" t="str">
        <v>BANCO</v>
      </c>
      <c r="I391" t="str">
        <v>PAGADO</v>
      </c>
    </row>
    <row r="392">
      <c r="B392" t="str">
        <f>IF(A392="","", "G"&amp;TEXT(A392,"yymmdd")&amp;"-"&amp;TEXT(ROW()-1,"0000"))</f>
        <v/>
      </c>
      <c r="G392" t="str">
        <v>TRANSFERENCIA</v>
      </c>
      <c r="H392" t="str">
        <v>BANCO</v>
      </c>
      <c r="I392" t="str">
        <v>PAGADO</v>
      </c>
    </row>
    <row r="393">
      <c r="B393" t="str">
        <f>IF(A393="","", "G"&amp;TEXT(A393,"yymmdd")&amp;"-"&amp;TEXT(ROW()-1,"0000"))</f>
        <v/>
      </c>
      <c r="G393" t="str">
        <v>TRANSFERENCIA</v>
      </c>
      <c r="H393" t="str">
        <v>BANCO</v>
      </c>
      <c r="I393" t="str">
        <v>PAGADO</v>
      </c>
    </row>
    <row r="394">
      <c r="B394" t="str">
        <f>IF(A394="","", "G"&amp;TEXT(A394,"yymmdd")&amp;"-"&amp;TEXT(ROW()-1,"0000"))</f>
        <v/>
      </c>
      <c r="G394" t="str">
        <v>TRANSFERENCIA</v>
      </c>
      <c r="H394" t="str">
        <v>BANCO</v>
      </c>
      <c r="I394" t="str">
        <v>PAGADO</v>
      </c>
    </row>
    <row r="395">
      <c r="B395" t="str">
        <f>IF(A395="","", "G"&amp;TEXT(A395,"yymmdd")&amp;"-"&amp;TEXT(ROW()-1,"0000"))</f>
        <v/>
      </c>
      <c r="G395" t="str">
        <v>TRANSFERENCIA</v>
      </c>
      <c r="H395" t="str">
        <v>BANCO</v>
      </c>
      <c r="I395" t="str">
        <v>PAGADO</v>
      </c>
    </row>
    <row r="396">
      <c r="B396" t="str">
        <f>IF(A396="","", "G"&amp;TEXT(A396,"yymmdd")&amp;"-"&amp;TEXT(ROW()-1,"0000"))</f>
        <v/>
      </c>
      <c r="G396" t="str">
        <v>TRANSFERENCIA</v>
      </c>
      <c r="H396" t="str">
        <v>BANCO</v>
      </c>
      <c r="I396" t="str">
        <v>PAGADO</v>
      </c>
    </row>
    <row r="397">
      <c r="B397" t="str">
        <f>IF(A397="","", "G"&amp;TEXT(A397,"yymmdd")&amp;"-"&amp;TEXT(ROW()-1,"0000"))</f>
        <v/>
      </c>
      <c r="G397" t="str">
        <v>TRANSFERENCIA</v>
      </c>
      <c r="H397" t="str">
        <v>BANCO</v>
      </c>
      <c r="I397" t="str">
        <v>PAGADO</v>
      </c>
    </row>
    <row r="398">
      <c r="B398" t="str">
        <f>IF(A398="","", "G"&amp;TEXT(A398,"yymmdd")&amp;"-"&amp;TEXT(ROW()-1,"0000"))</f>
        <v/>
      </c>
      <c r="G398" t="str">
        <v>TRANSFERENCIA</v>
      </c>
      <c r="H398" t="str">
        <v>BANCO</v>
      </c>
      <c r="I398" t="str">
        <v>PAGADO</v>
      </c>
    </row>
    <row r="399">
      <c r="B399" t="str">
        <f>IF(A399="","", "G"&amp;TEXT(A399,"yymmdd")&amp;"-"&amp;TEXT(ROW()-1,"0000"))</f>
        <v/>
      </c>
      <c r="G399" t="str">
        <v>TRANSFERENCIA</v>
      </c>
      <c r="H399" t="str">
        <v>BANCO</v>
      </c>
      <c r="I399" t="str">
        <v>PAGADO</v>
      </c>
    </row>
    <row r="400">
      <c r="B400" t="str">
        <f>IF(A400="","", "G"&amp;TEXT(A400,"yymmdd")&amp;"-"&amp;TEXT(ROW()-1,"0000"))</f>
        <v/>
      </c>
      <c r="G400" t="str">
        <v>TRANSFERENCIA</v>
      </c>
      <c r="H400" t="str">
        <v>BANCO</v>
      </c>
      <c r="I400" t="str">
        <v>PAGADO</v>
      </c>
    </row>
    <row r="401">
      <c r="B401" t="str">
        <f>IF(A401="","", "G"&amp;TEXT(A401,"yymmdd")&amp;"-"&amp;TEXT(ROW()-1,"0000"))</f>
        <v/>
      </c>
      <c r="G401" t="str">
        <v>TRANSFERENCIA</v>
      </c>
      <c r="H401" t="str">
        <v>BANCO</v>
      </c>
      <c r="I401" t="str">
        <v>PAGADO</v>
      </c>
    </row>
  </sheetData>
  <pageMargins left="0.7" right="0.7" top="0.75" bottom="0.75" header="0.3" footer="0.3"/>
  <ignoredErrors>
    <ignoredError numberStoredAsText="1" sqref="A1:J4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01"/>
  <sheetViews>
    <sheetView workbookViewId="0" rightToLeft="0"/>
  </sheetViews>
  <sheetData>
    <row r="1">
      <c r="A1" t="str">
        <v>FECHA</v>
      </c>
      <c r="B1" t="str">
        <v>INGRESO_ID</v>
      </c>
      <c r="C1" t="str">
        <v>FUENTE</v>
      </c>
      <c r="D1" t="str">
        <v>CATEGORIA_INGRESO</v>
      </c>
      <c r="E1" t="str">
        <v>CONCEPTO</v>
      </c>
      <c r="F1" t="str">
        <v>MONTO</v>
      </c>
      <c r="G1" t="str">
        <v>METODO_PAGO</v>
      </c>
      <c r="H1" t="str">
        <v>CUENTA</v>
      </c>
      <c r="I1" t="str">
        <v>ESTADO</v>
      </c>
      <c r="J1" t="str">
        <v>NOTAS</v>
      </c>
    </row>
    <row r="2">
      <c r="B2" t="str">
        <f>IF(A2="","", "I"&amp;TEXT(A2,"yymmdd")&amp;"-"&amp;TEXT(ROW()-1,"0000"))</f>
        <v/>
      </c>
      <c r="G2" t="str">
        <v>EFECTIVO</v>
      </c>
      <c r="H2" t="str">
        <v>CAJA</v>
      </c>
      <c r="I2" t="str">
        <v>PAGADO</v>
      </c>
    </row>
    <row r="3">
      <c r="B3" t="str">
        <f>IF(A3="","", "I"&amp;TEXT(A3,"yymmdd")&amp;"-"&amp;TEXT(ROW()-1,"0000"))</f>
        <v/>
      </c>
      <c r="G3" t="str">
        <v>EFECTIVO</v>
      </c>
      <c r="H3" t="str">
        <v>CAJA</v>
      </c>
      <c r="I3" t="str">
        <v>PAGADO</v>
      </c>
    </row>
    <row r="4">
      <c r="B4" t="str">
        <f>IF(A4="","", "I"&amp;TEXT(A4,"yymmdd")&amp;"-"&amp;TEXT(ROW()-1,"0000"))</f>
        <v/>
      </c>
      <c r="G4" t="str">
        <v>EFECTIVO</v>
      </c>
      <c r="H4" t="str">
        <v>CAJA</v>
      </c>
      <c r="I4" t="str">
        <v>PAGADO</v>
      </c>
    </row>
    <row r="5">
      <c r="B5" t="str">
        <f>IF(A5="","", "I"&amp;TEXT(A5,"yymmdd")&amp;"-"&amp;TEXT(ROW()-1,"0000"))</f>
        <v/>
      </c>
      <c r="G5" t="str">
        <v>EFECTIVO</v>
      </c>
      <c r="H5" t="str">
        <v>CAJA</v>
      </c>
      <c r="I5" t="str">
        <v>PAGADO</v>
      </c>
    </row>
    <row r="6">
      <c r="B6" t="str">
        <f>IF(A6="","", "I"&amp;TEXT(A6,"yymmdd")&amp;"-"&amp;TEXT(ROW()-1,"0000"))</f>
        <v/>
      </c>
      <c r="G6" t="str">
        <v>EFECTIVO</v>
      </c>
      <c r="H6" t="str">
        <v>CAJA</v>
      </c>
      <c r="I6" t="str">
        <v>PAGADO</v>
      </c>
    </row>
    <row r="7">
      <c r="B7" t="str">
        <f>IF(A7="","", "I"&amp;TEXT(A7,"yymmdd")&amp;"-"&amp;TEXT(ROW()-1,"0000"))</f>
        <v/>
      </c>
      <c r="G7" t="str">
        <v>EFECTIVO</v>
      </c>
      <c r="H7" t="str">
        <v>CAJA</v>
      </c>
      <c r="I7" t="str">
        <v>PAGADO</v>
      </c>
    </row>
    <row r="8">
      <c r="B8" t="str">
        <f>IF(A8="","", "I"&amp;TEXT(A8,"yymmdd")&amp;"-"&amp;TEXT(ROW()-1,"0000"))</f>
        <v/>
      </c>
      <c r="G8" t="str">
        <v>EFECTIVO</v>
      </c>
      <c r="H8" t="str">
        <v>CAJA</v>
      </c>
      <c r="I8" t="str">
        <v>PAGADO</v>
      </c>
    </row>
    <row r="9">
      <c r="B9" t="str">
        <f>IF(A9="","", "I"&amp;TEXT(A9,"yymmdd")&amp;"-"&amp;TEXT(ROW()-1,"0000"))</f>
        <v/>
      </c>
      <c r="G9" t="str">
        <v>EFECTIVO</v>
      </c>
      <c r="H9" t="str">
        <v>CAJA</v>
      </c>
      <c r="I9" t="str">
        <v>PAGADO</v>
      </c>
    </row>
    <row r="10">
      <c r="B10" t="str">
        <f>IF(A10="","", "I"&amp;TEXT(A10,"yymmdd")&amp;"-"&amp;TEXT(ROW()-1,"0000"))</f>
        <v/>
      </c>
      <c r="G10" t="str">
        <v>EFECTIVO</v>
      </c>
      <c r="H10" t="str">
        <v>CAJA</v>
      </c>
      <c r="I10" t="str">
        <v>PAGADO</v>
      </c>
    </row>
    <row r="11">
      <c r="B11" t="str">
        <f>IF(A11="","", "I"&amp;TEXT(A11,"yymmdd")&amp;"-"&amp;TEXT(ROW()-1,"0000"))</f>
        <v/>
      </c>
      <c r="G11" t="str">
        <v>EFECTIVO</v>
      </c>
      <c r="H11" t="str">
        <v>CAJA</v>
      </c>
      <c r="I11" t="str">
        <v>PAGADO</v>
      </c>
    </row>
    <row r="12">
      <c r="B12" t="str">
        <f>IF(A12="","", "I"&amp;TEXT(A12,"yymmdd")&amp;"-"&amp;TEXT(ROW()-1,"0000"))</f>
        <v/>
      </c>
      <c r="G12" t="str">
        <v>EFECTIVO</v>
      </c>
      <c r="H12" t="str">
        <v>CAJA</v>
      </c>
      <c r="I12" t="str">
        <v>PAGADO</v>
      </c>
    </row>
    <row r="13">
      <c r="B13" t="str">
        <f>IF(A13="","", "I"&amp;TEXT(A13,"yymmdd")&amp;"-"&amp;TEXT(ROW()-1,"0000"))</f>
        <v/>
      </c>
      <c r="G13" t="str">
        <v>EFECTIVO</v>
      </c>
      <c r="H13" t="str">
        <v>CAJA</v>
      </c>
      <c r="I13" t="str">
        <v>PAGADO</v>
      </c>
    </row>
    <row r="14">
      <c r="B14" t="str">
        <f>IF(A14="","", "I"&amp;TEXT(A14,"yymmdd")&amp;"-"&amp;TEXT(ROW()-1,"0000"))</f>
        <v/>
      </c>
      <c r="G14" t="str">
        <v>EFECTIVO</v>
      </c>
      <c r="H14" t="str">
        <v>CAJA</v>
      </c>
      <c r="I14" t="str">
        <v>PAGADO</v>
      </c>
    </row>
    <row r="15">
      <c r="B15" t="str">
        <f>IF(A15="","", "I"&amp;TEXT(A15,"yymmdd")&amp;"-"&amp;TEXT(ROW()-1,"0000"))</f>
        <v/>
      </c>
      <c r="G15" t="str">
        <v>EFECTIVO</v>
      </c>
      <c r="H15" t="str">
        <v>CAJA</v>
      </c>
      <c r="I15" t="str">
        <v>PAGADO</v>
      </c>
    </row>
    <row r="16">
      <c r="B16" t="str">
        <f>IF(A16="","", "I"&amp;TEXT(A16,"yymmdd")&amp;"-"&amp;TEXT(ROW()-1,"0000"))</f>
        <v/>
      </c>
      <c r="G16" t="str">
        <v>EFECTIVO</v>
      </c>
      <c r="H16" t="str">
        <v>CAJA</v>
      </c>
      <c r="I16" t="str">
        <v>PAGADO</v>
      </c>
    </row>
    <row r="17">
      <c r="B17" t="str">
        <f>IF(A17="","", "I"&amp;TEXT(A17,"yymmdd")&amp;"-"&amp;TEXT(ROW()-1,"0000"))</f>
        <v/>
      </c>
      <c r="G17" t="str">
        <v>EFECTIVO</v>
      </c>
      <c r="H17" t="str">
        <v>CAJA</v>
      </c>
      <c r="I17" t="str">
        <v>PAGADO</v>
      </c>
    </row>
    <row r="18">
      <c r="B18" t="str">
        <f>IF(A18="","", "I"&amp;TEXT(A18,"yymmdd")&amp;"-"&amp;TEXT(ROW()-1,"0000"))</f>
        <v/>
      </c>
      <c r="G18" t="str">
        <v>EFECTIVO</v>
      </c>
      <c r="H18" t="str">
        <v>CAJA</v>
      </c>
      <c r="I18" t="str">
        <v>PAGADO</v>
      </c>
    </row>
    <row r="19">
      <c r="B19" t="str">
        <f>IF(A19="","", "I"&amp;TEXT(A19,"yymmdd")&amp;"-"&amp;TEXT(ROW()-1,"0000"))</f>
        <v/>
      </c>
      <c r="G19" t="str">
        <v>EFECTIVO</v>
      </c>
      <c r="H19" t="str">
        <v>CAJA</v>
      </c>
      <c r="I19" t="str">
        <v>PAGADO</v>
      </c>
    </row>
    <row r="20">
      <c r="B20" t="str">
        <f>IF(A20="","", "I"&amp;TEXT(A20,"yymmdd")&amp;"-"&amp;TEXT(ROW()-1,"0000"))</f>
        <v/>
      </c>
      <c r="G20" t="str">
        <v>EFECTIVO</v>
      </c>
      <c r="H20" t="str">
        <v>CAJA</v>
      </c>
      <c r="I20" t="str">
        <v>PAGADO</v>
      </c>
    </row>
    <row r="21">
      <c r="B21" t="str">
        <f>IF(A21="","", "I"&amp;TEXT(A21,"yymmdd")&amp;"-"&amp;TEXT(ROW()-1,"0000"))</f>
        <v/>
      </c>
      <c r="G21" t="str">
        <v>EFECTIVO</v>
      </c>
      <c r="H21" t="str">
        <v>CAJA</v>
      </c>
      <c r="I21" t="str">
        <v>PAGADO</v>
      </c>
    </row>
    <row r="22">
      <c r="B22" t="str">
        <f>IF(A22="","", "I"&amp;TEXT(A22,"yymmdd")&amp;"-"&amp;TEXT(ROW()-1,"0000"))</f>
        <v/>
      </c>
      <c r="G22" t="str">
        <v>EFECTIVO</v>
      </c>
      <c r="H22" t="str">
        <v>CAJA</v>
      </c>
      <c r="I22" t="str">
        <v>PAGADO</v>
      </c>
    </row>
    <row r="23">
      <c r="B23" t="str">
        <f>IF(A23="","", "I"&amp;TEXT(A23,"yymmdd")&amp;"-"&amp;TEXT(ROW()-1,"0000"))</f>
        <v/>
      </c>
      <c r="G23" t="str">
        <v>EFECTIVO</v>
      </c>
      <c r="H23" t="str">
        <v>CAJA</v>
      </c>
      <c r="I23" t="str">
        <v>PAGADO</v>
      </c>
    </row>
    <row r="24">
      <c r="B24" t="str">
        <f>IF(A24="","", "I"&amp;TEXT(A24,"yymmdd")&amp;"-"&amp;TEXT(ROW()-1,"0000"))</f>
        <v/>
      </c>
      <c r="G24" t="str">
        <v>EFECTIVO</v>
      </c>
      <c r="H24" t="str">
        <v>CAJA</v>
      </c>
      <c r="I24" t="str">
        <v>PAGADO</v>
      </c>
    </row>
    <row r="25">
      <c r="B25" t="str">
        <f>IF(A25="","", "I"&amp;TEXT(A25,"yymmdd")&amp;"-"&amp;TEXT(ROW()-1,"0000"))</f>
        <v/>
      </c>
      <c r="G25" t="str">
        <v>EFECTIVO</v>
      </c>
      <c r="H25" t="str">
        <v>CAJA</v>
      </c>
      <c r="I25" t="str">
        <v>PAGADO</v>
      </c>
    </row>
    <row r="26">
      <c r="B26" t="str">
        <f>IF(A26="","", "I"&amp;TEXT(A26,"yymmdd")&amp;"-"&amp;TEXT(ROW()-1,"0000"))</f>
        <v/>
      </c>
      <c r="G26" t="str">
        <v>EFECTIVO</v>
      </c>
      <c r="H26" t="str">
        <v>CAJA</v>
      </c>
      <c r="I26" t="str">
        <v>PAGADO</v>
      </c>
    </row>
    <row r="27">
      <c r="B27" t="str">
        <f>IF(A27="","", "I"&amp;TEXT(A27,"yymmdd")&amp;"-"&amp;TEXT(ROW()-1,"0000"))</f>
        <v/>
      </c>
      <c r="G27" t="str">
        <v>EFECTIVO</v>
      </c>
      <c r="H27" t="str">
        <v>CAJA</v>
      </c>
      <c r="I27" t="str">
        <v>PAGADO</v>
      </c>
    </row>
    <row r="28">
      <c r="B28" t="str">
        <f>IF(A28="","", "I"&amp;TEXT(A28,"yymmdd")&amp;"-"&amp;TEXT(ROW()-1,"0000"))</f>
        <v/>
      </c>
      <c r="G28" t="str">
        <v>EFECTIVO</v>
      </c>
      <c r="H28" t="str">
        <v>CAJA</v>
      </c>
      <c r="I28" t="str">
        <v>PAGADO</v>
      </c>
    </row>
    <row r="29">
      <c r="B29" t="str">
        <f>IF(A29="","", "I"&amp;TEXT(A29,"yymmdd")&amp;"-"&amp;TEXT(ROW()-1,"0000"))</f>
        <v/>
      </c>
      <c r="G29" t="str">
        <v>EFECTIVO</v>
      </c>
      <c r="H29" t="str">
        <v>CAJA</v>
      </c>
      <c r="I29" t="str">
        <v>PAGADO</v>
      </c>
    </row>
    <row r="30">
      <c r="B30" t="str">
        <f>IF(A30="","", "I"&amp;TEXT(A30,"yymmdd")&amp;"-"&amp;TEXT(ROW()-1,"0000"))</f>
        <v/>
      </c>
      <c r="G30" t="str">
        <v>EFECTIVO</v>
      </c>
      <c r="H30" t="str">
        <v>CAJA</v>
      </c>
      <c r="I30" t="str">
        <v>PAGADO</v>
      </c>
    </row>
    <row r="31">
      <c r="B31" t="str">
        <f>IF(A31="","", "I"&amp;TEXT(A31,"yymmdd")&amp;"-"&amp;TEXT(ROW()-1,"0000"))</f>
        <v/>
      </c>
      <c r="G31" t="str">
        <v>EFECTIVO</v>
      </c>
      <c r="H31" t="str">
        <v>CAJA</v>
      </c>
      <c r="I31" t="str">
        <v>PAGADO</v>
      </c>
    </row>
    <row r="32">
      <c r="B32" t="str">
        <f>IF(A32="","", "I"&amp;TEXT(A32,"yymmdd")&amp;"-"&amp;TEXT(ROW()-1,"0000"))</f>
        <v/>
      </c>
      <c r="G32" t="str">
        <v>EFECTIVO</v>
      </c>
      <c r="H32" t="str">
        <v>CAJA</v>
      </c>
      <c r="I32" t="str">
        <v>PAGADO</v>
      </c>
    </row>
    <row r="33">
      <c r="B33" t="str">
        <f>IF(A33="","", "I"&amp;TEXT(A33,"yymmdd")&amp;"-"&amp;TEXT(ROW()-1,"0000"))</f>
        <v/>
      </c>
      <c r="G33" t="str">
        <v>EFECTIVO</v>
      </c>
      <c r="H33" t="str">
        <v>CAJA</v>
      </c>
      <c r="I33" t="str">
        <v>PAGADO</v>
      </c>
    </row>
    <row r="34">
      <c r="B34" t="str">
        <f>IF(A34="","", "I"&amp;TEXT(A34,"yymmdd")&amp;"-"&amp;TEXT(ROW()-1,"0000"))</f>
        <v/>
      </c>
      <c r="G34" t="str">
        <v>EFECTIVO</v>
      </c>
      <c r="H34" t="str">
        <v>CAJA</v>
      </c>
      <c r="I34" t="str">
        <v>PAGADO</v>
      </c>
    </row>
    <row r="35">
      <c r="B35" t="str">
        <f>IF(A35="","", "I"&amp;TEXT(A35,"yymmdd")&amp;"-"&amp;TEXT(ROW()-1,"0000"))</f>
        <v/>
      </c>
      <c r="G35" t="str">
        <v>EFECTIVO</v>
      </c>
      <c r="H35" t="str">
        <v>CAJA</v>
      </c>
      <c r="I35" t="str">
        <v>PAGADO</v>
      </c>
    </row>
    <row r="36">
      <c r="B36" t="str">
        <f>IF(A36="","", "I"&amp;TEXT(A36,"yymmdd")&amp;"-"&amp;TEXT(ROW()-1,"0000"))</f>
        <v/>
      </c>
      <c r="G36" t="str">
        <v>EFECTIVO</v>
      </c>
      <c r="H36" t="str">
        <v>CAJA</v>
      </c>
      <c r="I36" t="str">
        <v>PAGADO</v>
      </c>
    </row>
    <row r="37">
      <c r="B37" t="str">
        <f>IF(A37="","", "I"&amp;TEXT(A37,"yymmdd")&amp;"-"&amp;TEXT(ROW()-1,"0000"))</f>
        <v/>
      </c>
      <c r="G37" t="str">
        <v>EFECTIVO</v>
      </c>
      <c r="H37" t="str">
        <v>CAJA</v>
      </c>
      <c r="I37" t="str">
        <v>PAGADO</v>
      </c>
    </row>
    <row r="38">
      <c r="B38" t="str">
        <f>IF(A38="","", "I"&amp;TEXT(A38,"yymmdd")&amp;"-"&amp;TEXT(ROW()-1,"0000"))</f>
        <v/>
      </c>
      <c r="G38" t="str">
        <v>EFECTIVO</v>
      </c>
      <c r="H38" t="str">
        <v>CAJA</v>
      </c>
      <c r="I38" t="str">
        <v>PAGADO</v>
      </c>
    </row>
    <row r="39">
      <c r="B39" t="str">
        <f>IF(A39="","", "I"&amp;TEXT(A39,"yymmdd")&amp;"-"&amp;TEXT(ROW()-1,"0000"))</f>
        <v/>
      </c>
      <c r="G39" t="str">
        <v>EFECTIVO</v>
      </c>
      <c r="H39" t="str">
        <v>CAJA</v>
      </c>
      <c r="I39" t="str">
        <v>PAGADO</v>
      </c>
    </row>
    <row r="40">
      <c r="B40" t="str">
        <f>IF(A40="","", "I"&amp;TEXT(A40,"yymmdd")&amp;"-"&amp;TEXT(ROW()-1,"0000"))</f>
        <v/>
      </c>
      <c r="G40" t="str">
        <v>EFECTIVO</v>
      </c>
      <c r="H40" t="str">
        <v>CAJA</v>
      </c>
      <c r="I40" t="str">
        <v>PAGADO</v>
      </c>
    </row>
    <row r="41">
      <c r="B41" t="str">
        <f>IF(A41="","", "I"&amp;TEXT(A41,"yymmdd")&amp;"-"&amp;TEXT(ROW()-1,"0000"))</f>
        <v/>
      </c>
      <c r="G41" t="str">
        <v>EFECTIVO</v>
      </c>
      <c r="H41" t="str">
        <v>CAJA</v>
      </c>
      <c r="I41" t="str">
        <v>PAGADO</v>
      </c>
    </row>
    <row r="42">
      <c r="B42" t="str">
        <f>IF(A42="","", "I"&amp;TEXT(A42,"yymmdd")&amp;"-"&amp;TEXT(ROW()-1,"0000"))</f>
        <v/>
      </c>
      <c r="G42" t="str">
        <v>EFECTIVO</v>
      </c>
      <c r="H42" t="str">
        <v>CAJA</v>
      </c>
      <c r="I42" t="str">
        <v>PAGADO</v>
      </c>
    </row>
    <row r="43">
      <c r="B43" t="str">
        <f>IF(A43="","", "I"&amp;TEXT(A43,"yymmdd")&amp;"-"&amp;TEXT(ROW()-1,"0000"))</f>
        <v/>
      </c>
      <c r="G43" t="str">
        <v>EFECTIVO</v>
      </c>
      <c r="H43" t="str">
        <v>CAJA</v>
      </c>
      <c r="I43" t="str">
        <v>PAGADO</v>
      </c>
    </row>
    <row r="44">
      <c r="B44" t="str">
        <f>IF(A44="","", "I"&amp;TEXT(A44,"yymmdd")&amp;"-"&amp;TEXT(ROW()-1,"0000"))</f>
        <v/>
      </c>
      <c r="G44" t="str">
        <v>EFECTIVO</v>
      </c>
      <c r="H44" t="str">
        <v>CAJA</v>
      </c>
      <c r="I44" t="str">
        <v>PAGADO</v>
      </c>
    </row>
    <row r="45">
      <c r="B45" t="str">
        <f>IF(A45="","", "I"&amp;TEXT(A45,"yymmdd")&amp;"-"&amp;TEXT(ROW()-1,"0000"))</f>
        <v/>
      </c>
      <c r="G45" t="str">
        <v>EFECTIVO</v>
      </c>
      <c r="H45" t="str">
        <v>CAJA</v>
      </c>
      <c r="I45" t="str">
        <v>PAGADO</v>
      </c>
    </row>
    <row r="46">
      <c r="B46" t="str">
        <f>IF(A46="","", "I"&amp;TEXT(A46,"yymmdd")&amp;"-"&amp;TEXT(ROW()-1,"0000"))</f>
        <v/>
      </c>
      <c r="G46" t="str">
        <v>EFECTIVO</v>
      </c>
      <c r="H46" t="str">
        <v>CAJA</v>
      </c>
      <c r="I46" t="str">
        <v>PAGADO</v>
      </c>
    </row>
    <row r="47">
      <c r="B47" t="str">
        <f>IF(A47="","", "I"&amp;TEXT(A47,"yymmdd")&amp;"-"&amp;TEXT(ROW()-1,"0000"))</f>
        <v/>
      </c>
      <c r="G47" t="str">
        <v>EFECTIVO</v>
      </c>
      <c r="H47" t="str">
        <v>CAJA</v>
      </c>
      <c r="I47" t="str">
        <v>PAGADO</v>
      </c>
    </row>
    <row r="48">
      <c r="B48" t="str">
        <f>IF(A48="","", "I"&amp;TEXT(A48,"yymmdd")&amp;"-"&amp;TEXT(ROW()-1,"0000"))</f>
        <v/>
      </c>
      <c r="G48" t="str">
        <v>EFECTIVO</v>
      </c>
      <c r="H48" t="str">
        <v>CAJA</v>
      </c>
      <c r="I48" t="str">
        <v>PAGADO</v>
      </c>
    </row>
    <row r="49">
      <c r="B49" t="str">
        <f>IF(A49="","", "I"&amp;TEXT(A49,"yymmdd")&amp;"-"&amp;TEXT(ROW()-1,"0000"))</f>
        <v/>
      </c>
      <c r="G49" t="str">
        <v>EFECTIVO</v>
      </c>
      <c r="H49" t="str">
        <v>CAJA</v>
      </c>
      <c r="I49" t="str">
        <v>PAGADO</v>
      </c>
    </row>
    <row r="50">
      <c r="B50" t="str">
        <f>IF(A50="","", "I"&amp;TEXT(A50,"yymmdd")&amp;"-"&amp;TEXT(ROW()-1,"0000"))</f>
        <v/>
      </c>
      <c r="G50" t="str">
        <v>EFECTIVO</v>
      </c>
      <c r="H50" t="str">
        <v>CAJA</v>
      </c>
      <c r="I50" t="str">
        <v>PAGADO</v>
      </c>
    </row>
    <row r="51">
      <c r="B51" t="str">
        <f>IF(A51="","", "I"&amp;TEXT(A51,"yymmdd")&amp;"-"&amp;TEXT(ROW()-1,"0000"))</f>
        <v/>
      </c>
      <c r="G51" t="str">
        <v>EFECTIVO</v>
      </c>
      <c r="H51" t="str">
        <v>CAJA</v>
      </c>
      <c r="I51" t="str">
        <v>PAGADO</v>
      </c>
    </row>
    <row r="52">
      <c r="B52" t="str">
        <f>IF(A52="","", "I"&amp;TEXT(A52,"yymmdd")&amp;"-"&amp;TEXT(ROW()-1,"0000"))</f>
        <v/>
      </c>
      <c r="G52" t="str">
        <v>EFECTIVO</v>
      </c>
      <c r="H52" t="str">
        <v>CAJA</v>
      </c>
      <c r="I52" t="str">
        <v>PAGADO</v>
      </c>
    </row>
    <row r="53">
      <c r="B53" t="str">
        <f>IF(A53="","", "I"&amp;TEXT(A53,"yymmdd")&amp;"-"&amp;TEXT(ROW()-1,"0000"))</f>
        <v/>
      </c>
      <c r="G53" t="str">
        <v>EFECTIVO</v>
      </c>
      <c r="H53" t="str">
        <v>CAJA</v>
      </c>
      <c r="I53" t="str">
        <v>PAGADO</v>
      </c>
    </row>
    <row r="54">
      <c r="B54" t="str">
        <f>IF(A54="","", "I"&amp;TEXT(A54,"yymmdd")&amp;"-"&amp;TEXT(ROW()-1,"0000"))</f>
        <v/>
      </c>
      <c r="G54" t="str">
        <v>EFECTIVO</v>
      </c>
      <c r="H54" t="str">
        <v>CAJA</v>
      </c>
      <c r="I54" t="str">
        <v>PAGADO</v>
      </c>
    </row>
    <row r="55">
      <c r="B55" t="str">
        <f>IF(A55="","", "I"&amp;TEXT(A55,"yymmdd")&amp;"-"&amp;TEXT(ROW()-1,"0000"))</f>
        <v/>
      </c>
      <c r="G55" t="str">
        <v>EFECTIVO</v>
      </c>
      <c r="H55" t="str">
        <v>CAJA</v>
      </c>
      <c r="I55" t="str">
        <v>PAGADO</v>
      </c>
    </row>
    <row r="56">
      <c r="B56" t="str">
        <f>IF(A56="","", "I"&amp;TEXT(A56,"yymmdd")&amp;"-"&amp;TEXT(ROW()-1,"0000"))</f>
        <v/>
      </c>
      <c r="G56" t="str">
        <v>EFECTIVO</v>
      </c>
      <c r="H56" t="str">
        <v>CAJA</v>
      </c>
      <c r="I56" t="str">
        <v>PAGADO</v>
      </c>
    </row>
    <row r="57">
      <c r="B57" t="str">
        <f>IF(A57="","", "I"&amp;TEXT(A57,"yymmdd")&amp;"-"&amp;TEXT(ROW()-1,"0000"))</f>
        <v/>
      </c>
      <c r="G57" t="str">
        <v>EFECTIVO</v>
      </c>
      <c r="H57" t="str">
        <v>CAJA</v>
      </c>
      <c r="I57" t="str">
        <v>PAGADO</v>
      </c>
    </row>
    <row r="58">
      <c r="B58" t="str">
        <f>IF(A58="","", "I"&amp;TEXT(A58,"yymmdd")&amp;"-"&amp;TEXT(ROW()-1,"0000"))</f>
        <v/>
      </c>
      <c r="G58" t="str">
        <v>EFECTIVO</v>
      </c>
      <c r="H58" t="str">
        <v>CAJA</v>
      </c>
      <c r="I58" t="str">
        <v>PAGADO</v>
      </c>
    </row>
    <row r="59">
      <c r="B59" t="str">
        <f>IF(A59="","", "I"&amp;TEXT(A59,"yymmdd")&amp;"-"&amp;TEXT(ROW()-1,"0000"))</f>
        <v/>
      </c>
      <c r="G59" t="str">
        <v>EFECTIVO</v>
      </c>
      <c r="H59" t="str">
        <v>CAJA</v>
      </c>
      <c r="I59" t="str">
        <v>PAGADO</v>
      </c>
    </row>
    <row r="60">
      <c r="B60" t="str">
        <f>IF(A60="","", "I"&amp;TEXT(A60,"yymmdd")&amp;"-"&amp;TEXT(ROW()-1,"0000"))</f>
        <v/>
      </c>
      <c r="G60" t="str">
        <v>EFECTIVO</v>
      </c>
      <c r="H60" t="str">
        <v>CAJA</v>
      </c>
      <c r="I60" t="str">
        <v>PAGADO</v>
      </c>
    </row>
    <row r="61">
      <c r="B61" t="str">
        <f>IF(A61="","", "I"&amp;TEXT(A61,"yymmdd")&amp;"-"&amp;TEXT(ROW()-1,"0000"))</f>
        <v/>
      </c>
      <c r="G61" t="str">
        <v>EFECTIVO</v>
      </c>
      <c r="H61" t="str">
        <v>CAJA</v>
      </c>
      <c r="I61" t="str">
        <v>PAGADO</v>
      </c>
    </row>
    <row r="62">
      <c r="B62" t="str">
        <f>IF(A62="","", "I"&amp;TEXT(A62,"yymmdd")&amp;"-"&amp;TEXT(ROW()-1,"0000"))</f>
        <v/>
      </c>
      <c r="G62" t="str">
        <v>EFECTIVO</v>
      </c>
      <c r="H62" t="str">
        <v>CAJA</v>
      </c>
      <c r="I62" t="str">
        <v>PAGADO</v>
      </c>
    </row>
    <row r="63">
      <c r="B63" t="str">
        <f>IF(A63="","", "I"&amp;TEXT(A63,"yymmdd")&amp;"-"&amp;TEXT(ROW()-1,"0000"))</f>
        <v/>
      </c>
      <c r="G63" t="str">
        <v>EFECTIVO</v>
      </c>
      <c r="H63" t="str">
        <v>CAJA</v>
      </c>
      <c r="I63" t="str">
        <v>PAGADO</v>
      </c>
    </row>
    <row r="64">
      <c r="B64" t="str">
        <f>IF(A64="","", "I"&amp;TEXT(A64,"yymmdd")&amp;"-"&amp;TEXT(ROW()-1,"0000"))</f>
        <v/>
      </c>
      <c r="G64" t="str">
        <v>EFECTIVO</v>
      </c>
      <c r="H64" t="str">
        <v>CAJA</v>
      </c>
      <c r="I64" t="str">
        <v>PAGADO</v>
      </c>
    </row>
    <row r="65">
      <c r="B65" t="str">
        <f>IF(A65="","", "I"&amp;TEXT(A65,"yymmdd")&amp;"-"&amp;TEXT(ROW()-1,"0000"))</f>
        <v/>
      </c>
      <c r="G65" t="str">
        <v>EFECTIVO</v>
      </c>
      <c r="H65" t="str">
        <v>CAJA</v>
      </c>
      <c r="I65" t="str">
        <v>PAGADO</v>
      </c>
    </row>
    <row r="66">
      <c r="B66" t="str">
        <f>IF(A66="","", "I"&amp;TEXT(A66,"yymmdd")&amp;"-"&amp;TEXT(ROW()-1,"0000"))</f>
        <v/>
      </c>
      <c r="G66" t="str">
        <v>EFECTIVO</v>
      </c>
      <c r="H66" t="str">
        <v>CAJA</v>
      </c>
      <c r="I66" t="str">
        <v>PAGADO</v>
      </c>
    </row>
    <row r="67">
      <c r="B67" t="str">
        <f>IF(A67="","", "I"&amp;TEXT(A67,"yymmdd")&amp;"-"&amp;TEXT(ROW()-1,"0000"))</f>
        <v/>
      </c>
      <c r="G67" t="str">
        <v>EFECTIVO</v>
      </c>
      <c r="H67" t="str">
        <v>CAJA</v>
      </c>
      <c r="I67" t="str">
        <v>PAGADO</v>
      </c>
    </row>
    <row r="68">
      <c r="B68" t="str">
        <f>IF(A68="","", "I"&amp;TEXT(A68,"yymmdd")&amp;"-"&amp;TEXT(ROW()-1,"0000"))</f>
        <v/>
      </c>
      <c r="G68" t="str">
        <v>EFECTIVO</v>
      </c>
      <c r="H68" t="str">
        <v>CAJA</v>
      </c>
      <c r="I68" t="str">
        <v>PAGADO</v>
      </c>
    </row>
    <row r="69">
      <c r="B69" t="str">
        <f>IF(A69="","", "I"&amp;TEXT(A69,"yymmdd")&amp;"-"&amp;TEXT(ROW()-1,"0000"))</f>
        <v/>
      </c>
      <c r="G69" t="str">
        <v>EFECTIVO</v>
      </c>
      <c r="H69" t="str">
        <v>CAJA</v>
      </c>
      <c r="I69" t="str">
        <v>PAGADO</v>
      </c>
    </row>
    <row r="70">
      <c r="B70" t="str">
        <f>IF(A70="","", "I"&amp;TEXT(A70,"yymmdd")&amp;"-"&amp;TEXT(ROW()-1,"0000"))</f>
        <v/>
      </c>
      <c r="G70" t="str">
        <v>EFECTIVO</v>
      </c>
      <c r="H70" t="str">
        <v>CAJA</v>
      </c>
      <c r="I70" t="str">
        <v>PAGADO</v>
      </c>
    </row>
    <row r="71">
      <c r="B71" t="str">
        <f>IF(A71="","", "I"&amp;TEXT(A71,"yymmdd")&amp;"-"&amp;TEXT(ROW()-1,"0000"))</f>
        <v/>
      </c>
      <c r="G71" t="str">
        <v>EFECTIVO</v>
      </c>
      <c r="H71" t="str">
        <v>CAJA</v>
      </c>
      <c r="I71" t="str">
        <v>PAGADO</v>
      </c>
    </row>
    <row r="72">
      <c r="B72" t="str">
        <f>IF(A72="","", "I"&amp;TEXT(A72,"yymmdd")&amp;"-"&amp;TEXT(ROW()-1,"0000"))</f>
        <v/>
      </c>
      <c r="G72" t="str">
        <v>EFECTIVO</v>
      </c>
      <c r="H72" t="str">
        <v>CAJA</v>
      </c>
      <c r="I72" t="str">
        <v>PAGADO</v>
      </c>
    </row>
    <row r="73">
      <c r="B73" t="str">
        <f>IF(A73="","", "I"&amp;TEXT(A73,"yymmdd")&amp;"-"&amp;TEXT(ROW()-1,"0000"))</f>
        <v/>
      </c>
      <c r="G73" t="str">
        <v>EFECTIVO</v>
      </c>
      <c r="H73" t="str">
        <v>CAJA</v>
      </c>
      <c r="I73" t="str">
        <v>PAGADO</v>
      </c>
    </row>
    <row r="74">
      <c r="B74" t="str">
        <f>IF(A74="","", "I"&amp;TEXT(A74,"yymmdd")&amp;"-"&amp;TEXT(ROW()-1,"0000"))</f>
        <v/>
      </c>
      <c r="G74" t="str">
        <v>EFECTIVO</v>
      </c>
      <c r="H74" t="str">
        <v>CAJA</v>
      </c>
      <c r="I74" t="str">
        <v>PAGADO</v>
      </c>
    </row>
    <row r="75">
      <c r="B75" t="str">
        <f>IF(A75="","", "I"&amp;TEXT(A75,"yymmdd")&amp;"-"&amp;TEXT(ROW()-1,"0000"))</f>
        <v/>
      </c>
      <c r="G75" t="str">
        <v>EFECTIVO</v>
      </c>
      <c r="H75" t="str">
        <v>CAJA</v>
      </c>
      <c r="I75" t="str">
        <v>PAGADO</v>
      </c>
    </row>
    <row r="76">
      <c r="B76" t="str">
        <f>IF(A76="","", "I"&amp;TEXT(A76,"yymmdd")&amp;"-"&amp;TEXT(ROW()-1,"0000"))</f>
        <v/>
      </c>
      <c r="G76" t="str">
        <v>EFECTIVO</v>
      </c>
      <c r="H76" t="str">
        <v>CAJA</v>
      </c>
      <c r="I76" t="str">
        <v>PAGADO</v>
      </c>
    </row>
    <row r="77">
      <c r="B77" t="str">
        <f>IF(A77="","", "I"&amp;TEXT(A77,"yymmdd")&amp;"-"&amp;TEXT(ROW()-1,"0000"))</f>
        <v/>
      </c>
      <c r="G77" t="str">
        <v>EFECTIVO</v>
      </c>
      <c r="H77" t="str">
        <v>CAJA</v>
      </c>
      <c r="I77" t="str">
        <v>PAGADO</v>
      </c>
    </row>
    <row r="78">
      <c r="B78" t="str">
        <f>IF(A78="","", "I"&amp;TEXT(A78,"yymmdd")&amp;"-"&amp;TEXT(ROW()-1,"0000"))</f>
        <v/>
      </c>
      <c r="G78" t="str">
        <v>EFECTIVO</v>
      </c>
      <c r="H78" t="str">
        <v>CAJA</v>
      </c>
      <c r="I78" t="str">
        <v>PAGADO</v>
      </c>
    </row>
    <row r="79">
      <c r="B79" t="str">
        <f>IF(A79="","", "I"&amp;TEXT(A79,"yymmdd")&amp;"-"&amp;TEXT(ROW()-1,"0000"))</f>
        <v/>
      </c>
      <c r="G79" t="str">
        <v>EFECTIVO</v>
      </c>
      <c r="H79" t="str">
        <v>CAJA</v>
      </c>
      <c r="I79" t="str">
        <v>PAGADO</v>
      </c>
    </row>
    <row r="80">
      <c r="B80" t="str">
        <f>IF(A80="","", "I"&amp;TEXT(A80,"yymmdd")&amp;"-"&amp;TEXT(ROW()-1,"0000"))</f>
        <v/>
      </c>
      <c r="G80" t="str">
        <v>EFECTIVO</v>
      </c>
      <c r="H80" t="str">
        <v>CAJA</v>
      </c>
      <c r="I80" t="str">
        <v>PAGADO</v>
      </c>
    </row>
    <row r="81">
      <c r="B81" t="str">
        <f>IF(A81="","", "I"&amp;TEXT(A81,"yymmdd")&amp;"-"&amp;TEXT(ROW()-1,"0000"))</f>
        <v/>
      </c>
      <c r="G81" t="str">
        <v>EFECTIVO</v>
      </c>
      <c r="H81" t="str">
        <v>CAJA</v>
      </c>
      <c r="I81" t="str">
        <v>PAGADO</v>
      </c>
    </row>
    <row r="82">
      <c r="B82" t="str">
        <f>IF(A82="","", "I"&amp;TEXT(A82,"yymmdd")&amp;"-"&amp;TEXT(ROW()-1,"0000"))</f>
        <v/>
      </c>
      <c r="G82" t="str">
        <v>EFECTIVO</v>
      </c>
      <c r="H82" t="str">
        <v>CAJA</v>
      </c>
      <c r="I82" t="str">
        <v>PAGADO</v>
      </c>
    </row>
    <row r="83">
      <c r="B83" t="str">
        <f>IF(A83="","", "I"&amp;TEXT(A83,"yymmdd")&amp;"-"&amp;TEXT(ROW()-1,"0000"))</f>
        <v/>
      </c>
      <c r="G83" t="str">
        <v>EFECTIVO</v>
      </c>
      <c r="H83" t="str">
        <v>CAJA</v>
      </c>
      <c r="I83" t="str">
        <v>PAGADO</v>
      </c>
    </row>
    <row r="84">
      <c r="B84" t="str">
        <f>IF(A84="","", "I"&amp;TEXT(A84,"yymmdd")&amp;"-"&amp;TEXT(ROW()-1,"0000"))</f>
        <v/>
      </c>
      <c r="G84" t="str">
        <v>EFECTIVO</v>
      </c>
      <c r="H84" t="str">
        <v>CAJA</v>
      </c>
      <c r="I84" t="str">
        <v>PAGADO</v>
      </c>
    </row>
    <row r="85">
      <c r="B85" t="str">
        <f>IF(A85="","", "I"&amp;TEXT(A85,"yymmdd")&amp;"-"&amp;TEXT(ROW()-1,"0000"))</f>
        <v/>
      </c>
      <c r="G85" t="str">
        <v>EFECTIVO</v>
      </c>
      <c r="H85" t="str">
        <v>CAJA</v>
      </c>
      <c r="I85" t="str">
        <v>PAGADO</v>
      </c>
    </row>
    <row r="86">
      <c r="B86" t="str">
        <f>IF(A86="","", "I"&amp;TEXT(A86,"yymmdd")&amp;"-"&amp;TEXT(ROW()-1,"0000"))</f>
        <v/>
      </c>
      <c r="G86" t="str">
        <v>EFECTIVO</v>
      </c>
      <c r="H86" t="str">
        <v>CAJA</v>
      </c>
      <c r="I86" t="str">
        <v>PAGADO</v>
      </c>
    </row>
    <row r="87">
      <c r="B87" t="str">
        <f>IF(A87="","", "I"&amp;TEXT(A87,"yymmdd")&amp;"-"&amp;TEXT(ROW()-1,"0000"))</f>
        <v/>
      </c>
      <c r="G87" t="str">
        <v>EFECTIVO</v>
      </c>
      <c r="H87" t="str">
        <v>CAJA</v>
      </c>
      <c r="I87" t="str">
        <v>PAGADO</v>
      </c>
    </row>
    <row r="88">
      <c r="B88" t="str">
        <f>IF(A88="","", "I"&amp;TEXT(A88,"yymmdd")&amp;"-"&amp;TEXT(ROW()-1,"0000"))</f>
        <v/>
      </c>
      <c r="G88" t="str">
        <v>EFECTIVO</v>
      </c>
      <c r="H88" t="str">
        <v>CAJA</v>
      </c>
      <c r="I88" t="str">
        <v>PAGADO</v>
      </c>
    </row>
    <row r="89">
      <c r="B89" t="str">
        <f>IF(A89="","", "I"&amp;TEXT(A89,"yymmdd")&amp;"-"&amp;TEXT(ROW()-1,"0000"))</f>
        <v/>
      </c>
      <c r="G89" t="str">
        <v>EFECTIVO</v>
      </c>
      <c r="H89" t="str">
        <v>CAJA</v>
      </c>
      <c r="I89" t="str">
        <v>PAGADO</v>
      </c>
    </row>
    <row r="90">
      <c r="B90" t="str">
        <f>IF(A90="","", "I"&amp;TEXT(A90,"yymmdd")&amp;"-"&amp;TEXT(ROW()-1,"0000"))</f>
        <v/>
      </c>
      <c r="G90" t="str">
        <v>EFECTIVO</v>
      </c>
      <c r="H90" t="str">
        <v>CAJA</v>
      </c>
      <c r="I90" t="str">
        <v>PAGADO</v>
      </c>
    </row>
    <row r="91">
      <c r="B91" t="str">
        <f>IF(A91="","", "I"&amp;TEXT(A91,"yymmdd")&amp;"-"&amp;TEXT(ROW()-1,"0000"))</f>
        <v/>
      </c>
      <c r="G91" t="str">
        <v>EFECTIVO</v>
      </c>
      <c r="H91" t="str">
        <v>CAJA</v>
      </c>
      <c r="I91" t="str">
        <v>PAGADO</v>
      </c>
    </row>
    <row r="92">
      <c r="B92" t="str">
        <f>IF(A92="","", "I"&amp;TEXT(A92,"yymmdd")&amp;"-"&amp;TEXT(ROW()-1,"0000"))</f>
        <v/>
      </c>
      <c r="G92" t="str">
        <v>EFECTIVO</v>
      </c>
      <c r="H92" t="str">
        <v>CAJA</v>
      </c>
      <c r="I92" t="str">
        <v>PAGADO</v>
      </c>
    </row>
    <row r="93">
      <c r="B93" t="str">
        <f>IF(A93="","", "I"&amp;TEXT(A93,"yymmdd")&amp;"-"&amp;TEXT(ROW()-1,"0000"))</f>
        <v/>
      </c>
      <c r="G93" t="str">
        <v>EFECTIVO</v>
      </c>
      <c r="H93" t="str">
        <v>CAJA</v>
      </c>
      <c r="I93" t="str">
        <v>PAGADO</v>
      </c>
    </row>
    <row r="94">
      <c r="B94" t="str">
        <f>IF(A94="","", "I"&amp;TEXT(A94,"yymmdd")&amp;"-"&amp;TEXT(ROW()-1,"0000"))</f>
        <v/>
      </c>
      <c r="G94" t="str">
        <v>EFECTIVO</v>
      </c>
      <c r="H94" t="str">
        <v>CAJA</v>
      </c>
      <c r="I94" t="str">
        <v>PAGADO</v>
      </c>
    </row>
    <row r="95">
      <c r="B95" t="str">
        <f>IF(A95="","", "I"&amp;TEXT(A95,"yymmdd")&amp;"-"&amp;TEXT(ROW()-1,"0000"))</f>
        <v/>
      </c>
      <c r="G95" t="str">
        <v>EFECTIVO</v>
      </c>
      <c r="H95" t="str">
        <v>CAJA</v>
      </c>
      <c r="I95" t="str">
        <v>PAGADO</v>
      </c>
    </row>
    <row r="96">
      <c r="B96" t="str">
        <f>IF(A96="","", "I"&amp;TEXT(A96,"yymmdd")&amp;"-"&amp;TEXT(ROW()-1,"0000"))</f>
        <v/>
      </c>
      <c r="G96" t="str">
        <v>EFECTIVO</v>
      </c>
      <c r="H96" t="str">
        <v>CAJA</v>
      </c>
      <c r="I96" t="str">
        <v>PAGADO</v>
      </c>
    </row>
    <row r="97">
      <c r="B97" t="str">
        <f>IF(A97="","", "I"&amp;TEXT(A97,"yymmdd")&amp;"-"&amp;TEXT(ROW()-1,"0000"))</f>
        <v/>
      </c>
      <c r="G97" t="str">
        <v>EFECTIVO</v>
      </c>
      <c r="H97" t="str">
        <v>CAJA</v>
      </c>
      <c r="I97" t="str">
        <v>PAGADO</v>
      </c>
    </row>
    <row r="98">
      <c r="B98" t="str">
        <f>IF(A98="","", "I"&amp;TEXT(A98,"yymmdd")&amp;"-"&amp;TEXT(ROW()-1,"0000"))</f>
        <v/>
      </c>
      <c r="G98" t="str">
        <v>EFECTIVO</v>
      </c>
      <c r="H98" t="str">
        <v>CAJA</v>
      </c>
      <c r="I98" t="str">
        <v>PAGADO</v>
      </c>
    </row>
    <row r="99">
      <c r="B99" t="str">
        <f>IF(A99="","", "I"&amp;TEXT(A99,"yymmdd")&amp;"-"&amp;TEXT(ROW()-1,"0000"))</f>
        <v/>
      </c>
      <c r="G99" t="str">
        <v>EFECTIVO</v>
      </c>
      <c r="H99" t="str">
        <v>CAJA</v>
      </c>
      <c r="I99" t="str">
        <v>PAGADO</v>
      </c>
    </row>
    <row r="100">
      <c r="B100" t="str">
        <f>IF(A100="","", "I"&amp;TEXT(A100,"yymmdd")&amp;"-"&amp;TEXT(ROW()-1,"0000"))</f>
        <v/>
      </c>
      <c r="G100" t="str">
        <v>EFECTIVO</v>
      </c>
      <c r="H100" t="str">
        <v>CAJA</v>
      </c>
      <c r="I100" t="str">
        <v>PAGADO</v>
      </c>
    </row>
    <row r="101">
      <c r="B101" t="str">
        <f>IF(A101="","", "I"&amp;TEXT(A101,"yymmdd")&amp;"-"&amp;TEXT(ROW()-1,"0000"))</f>
        <v/>
      </c>
      <c r="G101" t="str">
        <v>EFECTIVO</v>
      </c>
      <c r="H101" t="str">
        <v>CAJA</v>
      </c>
      <c r="I101" t="str">
        <v>PAGADO</v>
      </c>
    </row>
    <row r="102">
      <c r="B102" t="str">
        <f>IF(A102="","", "I"&amp;TEXT(A102,"yymmdd")&amp;"-"&amp;TEXT(ROW()-1,"0000"))</f>
        <v/>
      </c>
      <c r="G102" t="str">
        <v>EFECTIVO</v>
      </c>
      <c r="H102" t="str">
        <v>CAJA</v>
      </c>
      <c r="I102" t="str">
        <v>PAGADO</v>
      </c>
    </row>
    <row r="103">
      <c r="B103" t="str">
        <f>IF(A103="","", "I"&amp;TEXT(A103,"yymmdd")&amp;"-"&amp;TEXT(ROW()-1,"0000"))</f>
        <v/>
      </c>
      <c r="G103" t="str">
        <v>EFECTIVO</v>
      </c>
      <c r="H103" t="str">
        <v>CAJA</v>
      </c>
      <c r="I103" t="str">
        <v>PAGADO</v>
      </c>
    </row>
    <row r="104">
      <c r="B104" t="str">
        <f>IF(A104="","", "I"&amp;TEXT(A104,"yymmdd")&amp;"-"&amp;TEXT(ROW()-1,"0000"))</f>
        <v/>
      </c>
      <c r="G104" t="str">
        <v>EFECTIVO</v>
      </c>
      <c r="H104" t="str">
        <v>CAJA</v>
      </c>
      <c r="I104" t="str">
        <v>PAGADO</v>
      </c>
    </row>
    <row r="105">
      <c r="B105" t="str">
        <f>IF(A105="","", "I"&amp;TEXT(A105,"yymmdd")&amp;"-"&amp;TEXT(ROW()-1,"0000"))</f>
        <v/>
      </c>
      <c r="G105" t="str">
        <v>EFECTIVO</v>
      </c>
      <c r="H105" t="str">
        <v>CAJA</v>
      </c>
      <c r="I105" t="str">
        <v>PAGADO</v>
      </c>
    </row>
    <row r="106">
      <c r="B106" t="str">
        <f>IF(A106="","", "I"&amp;TEXT(A106,"yymmdd")&amp;"-"&amp;TEXT(ROW()-1,"0000"))</f>
        <v/>
      </c>
      <c r="G106" t="str">
        <v>EFECTIVO</v>
      </c>
      <c r="H106" t="str">
        <v>CAJA</v>
      </c>
      <c r="I106" t="str">
        <v>PAGADO</v>
      </c>
    </row>
    <row r="107">
      <c r="B107" t="str">
        <f>IF(A107="","", "I"&amp;TEXT(A107,"yymmdd")&amp;"-"&amp;TEXT(ROW()-1,"0000"))</f>
        <v/>
      </c>
      <c r="G107" t="str">
        <v>EFECTIVO</v>
      </c>
      <c r="H107" t="str">
        <v>CAJA</v>
      </c>
      <c r="I107" t="str">
        <v>PAGADO</v>
      </c>
    </row>
    <row r="108">
      <c r="B108" t="str">
        <f>IF(A108="","", "I"&amp;TEXT(A108,"yymmdd")&amp;"-"&amp;TEXT(ROW()-1,"0000"))</f>
        <v/>
      </c>
      <c r="G108" t="str">
        <v>EFECTIVO</v>
      </c>
      <c r="H108" t="str">
        <v>CAJA</v>
      </c>
      <c r="I108" t="str">
        <v>PAGADO</v>
      </c>
    </row>
    <row r="109">
      <c r="B109" t="str">
        <f>IF(A109="","", "I"&amp;TEXT(A109,"yymmdd")&amp;"-"&amp;TEXT(ROW()-1,"0000"))</f>
        <v/>
      </c>
      <c r="G109" t="str">
        <v>EFECTIVO</v>
      </c>
      <c r="H109" t="str">
        <v>CAJA</v>
      </c>
      <c r="I109" t="str">
        <v>PAGADO</v>
      </c>
    </row>
    <row r="110">
      <c r="B110" t="str">
        <f>IF(A110="","", "I"&amp;TEXT(A110,"yymmdd")&amp;"-"&amp;TEXT(ROW()-1,"0000"))</f>
        <v/>
      </c>
      <c r="G110" t="str">
        <v>EFECTIVO</v>
      </c>
      <c r="H110" t="str">
        <v>CAJA</v>
      </c>
      <c r="I110" t="str">
        <v>PAGADO</v>
      </c>
    </row>
    <row r="111">
      <c r="B111" t="str">
        <f>IF(A111="","", "I"&amp;TEXT(A111,"yymmdd")&amp;"-"&amp;TEXT(ROW()-1,"0000"))</f>
        <v/>
      </c>
      <c r="G111" t="str">
        <v>EFECTIVO</v>
      </c>
      <c r="H111" t="str">
        <v>CAJA</v>
      </c>
      <c r="I111" t="str">
        <v>PAGADO</v>
      </c>
    </row>
    <row r="112">
      <c r="B112" t="str">
        <f>IF(A112="","", "I"&amp;TEXT(A112,"yymmdd")&amp;"-"&amp;TEXT(ROW()-1,"0000"))</f>
        <v/>
      </c>
      <c r="G112" t="str">
        <v>EFECTIVO</v>
      </c>
      <c r="H112" t="str">
        <v>CAJA</v>
      </c>
      <c r="I112" t="str">
        <v>PAGADO</v>
      </c>
    </row>
    <row r="113">
      <c r="B113" t="str">
        <f>IF(A113="","", "I"&amp;TEXT(A113,"yymmdd")&amp;"-"&amp;TEXT(ROW()-1,"0000"))</f>
        <v/>
      </c>
      <c r="G113" t="str">
        <v>EFECTIVO</v>
      </c>
      <c r="H113" t="str">
        <v>CAJA</v>
      </c>
      <c r="I113" t="str">
        <v>PAGADO</v>
      </c>
    </row>
    <row r="114">
      <c r="B114" t="str">
        <f>IF(A114="","", "I"&amp;TEXT(A114,"yymmdd")&amp;"-"&amp;TEXT(ROW()-1,"0000"))</f>
        <v/>
      </c>
      <c r="G114" t="str">
        <v>EFECTIVO</v>
      </c>
      <c r="H114" t="str">
        <v>CAJA</v>
      </c>
      <c r="I114" t="str">
        <v>PAGADO</v>
      </c>
    </row>
    <row r="115">
      <c r="B115" t="str">
        <f>IF(A115="","", "I"&amp;TEXT(A115,"yymmdd")&amp;"-"&amp;TEXT(ROW()-1,"0000"))</f>
        <v/>
      </c>
      <c r="G115" t="str">
        <v>EFECTIVO</v>
      </c>
      <c r="H115" t="str">
        <v>CAJA</v>
      </c>
      <c r="I115" t="str">
        <v>PAGADO</v>
      </c>
    </row>
    <row r="116">
      <c r="B116" t="str">
        <f>IF(A116="","", "I"&amp;TEXT(A116,"yymmdd")&amp;"-"&amp;TEXT(ROW()-1,"0000"))</f>
        <v/>
      </c>
      <c r="G116" t="str">
        <v>EFECTIVO</v>
      </c>
      <c r="H116" t="str">
        <v>CAJA</v>
      </c>
      <c r="I116" t="str">
        <v>PAGADO</v>
      </c>
    </row>
    <row r="117">
      <c r="B117" t="str">
        <f>IF(A117="","", "I"&amp;TEXT(A117,"yymmdd")&amp;"-"&amp;TEXT(ROW()-1,"0000"))</f>
        <v/>
      </c>
      <c r="G117" t="str">
        <v>EFECTIVO</v>
      </c>
      <c r="H117" t="str">
        <v>CAJA</v>
      </c>
      <c r="I117" t="str">
        <v>PAGADO</v>
      </c>
    </row>
    <row r="118">
      <c r="B118" t="str">
        <f>IF(A118="","", "I"&amp;TEXT(A118,"yymmdd")&amp;"-"&amp;TEXT(ROW()-1,"0000"))</f>
        <v/>
      </c>
      <c r="G118" t="str">
        <v>EFECTIVO</v>
      </c>
      <c r="H118" t="str">
        <v>CAJA</v>
      </c>
      <c r="I118" t="str">
        <v>PAGADO</v>
      </c>
    </row>
    <row r="119">
      <c r="B119" t="str">
        <f>IF(A119="","", "I"&amp;TEXT(A119,"yymmdd")&amp;"-"&amp;TEXT(ROW()-1,"0000"))</f>
        <v/>
      </c>
      <c r="G119" t="str">
        <v>EFECTIVO</v>
      </c>
      <c r="H119" t="str">
        <v>CAJA</v>
      </c>
      <c r="I119" t="str">
        <v>PAGADO</v>
      </c>
    </row>
    <row r="120">
      <c r="B120" t="str">
        <f>IF(A120="","", "I"&amp;TEXT(A120,"yymmdd")&amp;"-"&amp;TEXT(ROW()-1,"0000"))</f>
        <v/>
      </c>
      <c r="G120" t="str">
        <v>EFECTIVO</v>
      </c>
      <c r="H120" t="str">
        <v>CAJA</v>
      </c>
      <c r="I120" t="str">
        <v>PAGADO</v>
      </c>
    </row>
    <row r="121">
      <c r="B121" t="str">
        <f>IF(A121="","", "I"&amp;TEXT(A121,"yymmdd")&amp;"-"&amp;TEXT(ROW()-1,"0000"))</f>
        <v/>
      </c>
      <c r="G121" t="str">
        <v>EFECTIVO</v>
      </c>
      <c r="H121" t="str">
        <v>CAJA</v>
      </c>
      <c r="I121" t="str">
        <v>PAGADO</v>
      </c>
    </row>
    <row r="122">
      <c r="B122" t="str">
        <f>IF(A122="","", "I"&amp;TEXT(A122,"yymmdd")&amp;"-"&amp;TEXT(ROW()-1,"0000"))</f>
        <v/>
      </c>
      <c r="G122" t="str">
        <v>EFECTIVO</v>
      </c>
      <c r="H122" t="str">
        <v>CAJA</v>
      </c>
      <c r="I122" t="str">
        <v>PAGADO</v>
      </c>
    </row>
    <row r="123">
      <c r="B123" t="str">
        <f>IF(A123="","", "I"&amp;TEXT(A123,"yymmdd")&amp;"-"&amp;TEXT(ROW()-1,"0000"))</f>
        <v/>
      </c>
      <c r="G123" t="str">
        <v>EFECTIVO</v>
      </c>
      <c r="H123" t="str">
        <v>CAJA</v>
      </c>
      <c r="I123" t="str">
        <v>PAGADO</v>
      </c>
    </row>
    <row r="124">
      <c r="B124" t="str">
        <f>IF(A124="","", "I"&amp;TEXT(A124,"yymmdd")&amp;"-"&amp;TEXT(ROW()-1,"0000"))</f>
        <v/>
      </c>
      <c r="G124" t="str">
        <v>EFECTIVO</v>
      </c>
      <c r="H124" t="str">
        <v>CAJA</v>
      </c>
      <c r="I124" t="str">
        <v>PAGADO</v>
      </c>
    </row>
    <row r="125">
      <c r="B125" t="str">
        <f>IF(A125="","", "I"&amp;TEXT(A125,"yymmdd")&amp;"-"&amp;TEXT(ROW()-1,"0000"))</f>
        <v/>
      </c>
      <c r="G125" t="str">
        <v>EFECTIVO</v>
      </c>
      <c r="H125" t="str">
        <v>CAJA</v>
      </c>
      <c r="I125" t="str">
        <v>PAGADO</v>
      </c>
    </row>
    <row r="126">
      <c r="B126" t="str">
        <f>IF(A126="","", "I"&amp;TEXT(A126,"yymmdd")&amp;"-"&amp;TEXT(ROW()-1,"0000"))</f>
        <v/>
      </c>
      <c r="G126" t="str">
        <v>EFECTIVO</v>
      </c>
      <c r="H126" t="str">
        <v>CAJA</v>
      </c>
      <c r="I126" t="str">
        <v>PAGADO</v>
      </c>
    </row>
    <row r="127">
      <c r="B127" t="str">
        <f>IF(A127="","", "I"&amp;TEXT(A127,"yymmdd")&amp;"-"&amp;TEXT(ROW()-1,"0000"))</f>
        <v/>
      </c>
      <c r="G127" t="str">
        <v>EFECTIVO</v>
      </c>
      <c r="H127" t="str">
        <v>CAJA</v>
      </c>
      <c r="I127" t="str">
        <v>PAGADO</v>
      </c>
    </row>
    <row r="128">
      <c r="B128" t="str">
        <f>IF(A128="","", "I"&amp;TEXT(A128,"yymmdd")&amp;"-"&amp;TEXT(ROW()-1,"0000"))</f>
        <v/>
      </c>
      <c r="G128" t="str">
        <v>EFECTIVO</v>
      </c>
      <c r="H128" t="str">
        <v>CAJA</v>
      </c>
      <c r="I128" t="str">
        <v>PAGADO</v>
      </c>
    </row>
    <row r="129">
      <c r="B129" t="str">
        <f>IF(A129="","", "I"&amp;TEXT(A129,"yymmdd")&amp;"-"&amp;TEXT(ROW()-1,"0000"))</f>
        <v/>
      </c>
      <c r="G129" t="str">
        <v>EFECTIVO</v>
      </c>
      <c r="H129" t="str">
        <v>CAJA</v>
      </c>
      <c r="I129" t="str">
        <v>PAGADO</v>
      </c>
    </row>
    <row r="130">
      <c r="B130" t="str">
        <f>IF(A130="","", "I"&amp;TEXT(A130,"yymmdd")&amp;"-"&amp;TEXT(ROW()-1,"0000"))</f>
        <v/>
      </c>
      <c r="G130" t="str">
        <v>EFECTIVO</v>
      </c>
      <c r="H130" t="str">
        <v>CAJA</v>
      </c>
      <c r="I130" t="str">
        <v>PAGADO</v>
      </c>
    </row>
    <row r="131">
      <c r="B131" t="str">
        <f>IF(A131="","", "I"&amp;TEXT(A131,"yymmdd")&amp;"-"&amp;TEXT(ROW()-1,"0000"))</f>
        <v/>
      </c>
      <c r="G131" t="str">
        <v>EFECTIVO</v>
      </c>
      <c r="H131" t="str">
        <v>CAJA</v>
      </c>
      <c r="I131" t="str">
        <v>PAGADO</v>
      </c>
    </row>
    <row r="132">
      <c r="B132" t="str">
        <f>IF(A132="","", "I"&amp;TEXT(A132,"yymmdd")&amp;"-"&amp;TEXT(ROW()-1,"0000"))</f>
        <v/>
      </c>
      <c r="G132" t="str">
        <v>EFECTIVO</v>
      </c>
      <c r="H132" t="str">
        <v>CAJA</v>
      </c>
      <c r="I132" t="str">
        <v>PAGADO</v>
      </c>
    </row>
    <row r="133">
      <c r="B133" t="str">
        <f>IF(A133="","", "I"&amp;TEXT(A133,"yymmdd")&amp;"-"&amp;TEXT(ROW()-1,"0000"))</f>
        <v/>
      </c>
      <c r="G133" t="str">
        <v>EFECTIVO</v>
      </c>
      <c r="H133" t="str">
        <v>CAJA</v>
      </c>
      <c r="I133" t="str">
        <v>PAGADO</v>
      </c>
    </row>
    <row r="134">
      <c r="B134" t="str">
        <f>IF(A134="","", "I"&amp;TEXT(A134,"yymmdd")&amp;"-"&amp;TEXT(ROW()-1,"0000"))</f>
        <v/>
      </c>
      <c r="G134" t="str">
        <v>EFECTIVO</v>
      </c>
      <c r="H134" t="str">
        <v>CAJA</v>
      </c>
      <c r="I134" t="str">
        <v>PAGADO</v>
      </c>
    </row>
    <row r="135">
      <c r="B135" t="str">
        <f>IF(A135="","", "I"&amp;TEXT(A135,"yymmdd")&amp;"-"&amp;TEXT(ROW()-1,"0000"))</f>
        <v/>
      </c>
      <c r="G135" t="str">
        <v>EFECTIVO</v>
      </c>
      <c r="H135" t="str">
        <v>CAJA</v>
      </c>
      <c r="I135" t="str">
        <v>PAGADO</v>
      </c>
    </row>
    <row r="136">
      <c r="B136" t="str">
        <f>IF(A136="","", "I"&amp;TEXT(A136,"yymmdd")&amp;"-"&amp;TEXT(ROW()-1,"0000"))</f>
        <v/>
      </c>
      <c r="G136" t="str">
        <v>EFECTIVO</v>
      </c>
      <c r="H136" t="str">
        <v>CAJA</v>
      </c>
      <c r="I136" t="str">
        <v>PAGADO</v>
      </c>
    </row>
    <row r="137">
      <c r="B137" t="str">
        <f>IF(A137="","", "I"&amp;TEXT(A137,"yymmdd")&amp;"-"&amp;TEXT(ROW()-1,"0000"))</f>
        <v/>
      </c>
      <c r="G137" t="str">
        <v>EFECTIVO</v>
      </c>
      <c r="H137" t="str">
        <v>CAJA</v>
      </c>
      <c r="I137" t="str">
        <v>PAGADO</v>
      </c>
    </row>
    <row r="138">
      <c r="B138" t="str">
        <f>IF(A138="","", "I"&amp;TEXT(A138,"yymmdd")&amp;"-"&amp;TEXT(ROW()-1,"0000"))</f>
        <v/>
      </c>
      <c r="G138" t="str">
        <v>EFECTIVO</v>
      </c>
      <c r="H138" t="str">
        <v>CAJA</v>
      </c>
      <c r="I138" t="str">
        <v>PAGADO</v>
      </c>
    </row>
    <row r="139">
      <c r="B139" t="str">
        <f>IF(A139="","", "I"&amp;TEXT(A139,"yymmdd")&amp;"-"&amp;TEXT(ROW()-1,"0000"))</f>
        <v/>
      </c>
      <c r="G139" t="str">
        <v>EFECTIVO</v>
      </c>
      <c r="H139" t="str">
        <v>CAJA</v>
      </c>
      <c r="I139" t="str">
        <v>PAGADO</v>
      </c>
    </row>
    <row r="140">
      <c r="B140" t="str">
        <f>IF(A140="","", "I"&amp;TEXT(A140,"yymmdd")&amp;"-"&amp;TEXT(ROW()-1,"0000"))</f>
        <v/>
      </c>
      <c r="G140" t="str">
        <v>EFECTIVO</v>
      </c>
      <c r="H140" t="str">
        <v>CAJA</v>
      </c>
      <c r="I140" t="str">
        <v>PAGADO</v>
      </c>
    </row>
    <row r="141">
      <c r="B141" t="str">
        <f>IF(A141="","", "I"&amp;TEXT(A141,"yymmdd")&amp;"-"&amp;TEXT(ROW()-1,"0000"))</f>
        <v/>
      </c>
      <c r="G141" t="str">
        <v>EFECTIVO</v>
      </c>
      <c r="H141" t="str">
        <v>CAJA</v>
      </c>
      <c r="I141" t="str">
        <v>PAGADO</v>
      </c>
    </row>
    <row r="142">
      <c r="B142" t="str">
        <f>IF(A142="","", "I"&amp;TEXT(A142,"yymmdd")&amp;"-"&amp;TEXT(ROW()-1,"0000"))</f>
        <v/>
      </c>
      <c r="G142" t="str">
        <v>EFECTIVO</v>
      </c>
      <c r="H142" t="str">
        <v>CAJA</v>
      </c>
      <c r="I142" t="str">
        <v>PAGADO</v>
      </c>
    </row>
    <row r="143">
      <c r="B143" t="str">
        <f>IF(A143="","", "I"&amp;TEXT(A143,"yymmdd")&amp;"-"&amp;TEXT(ROW()-1,"0000"))</f>
        <v/>
      </c>
      <c r="G143" t="str">
        <v>EFECTIVO</v>
      </c>
      <c r="H143" t="str">
        <v>CAJA</v>
      </c>
      <c r="I143" t="str">
        <v>PAGADO</v>
      </c>
    </row>
    <row r="144">
      <c r="B144" t="str">
        <f>IF(A144="","", "I"&amp;TEXT(A144,"yymmdd")&amp;"-"&amp;TEXT(ROW()-1,"0000"))</f>
        <v/>
      </c>
      <c r="G144" t="str">
        <v>EFECTIVO</v>
      </c>
      <c r="H144" t="str">
        <v>CAJA</v>
      </c>
      <c r="I144" t="str">
        <v>PAGADO</v>
      </c>
    </row>
    <row r="145">
      <c r="B145" t="str">
        <f>IF(A145="","", "I"&amp;TEXT(A145,"yymmdd")&amp;"-"&amp;TEXT(ROW()-1,"0000"))</f>
        <v/>
      </c>
      <c r="G145" t="str">
        <v>EFECTIVO</v>
      </c>
      <c r="H145" t="str">
        <v>CAJA</v>
      </c>
      <c r="I145" t="str">
        <v>PAGADO</v>
      </c>
    </row>
    <row r="146">
      <c r="B146" t="str">
        <f>IF(A146="","", "I"&amp;TEXT(A146,"yymmdd")&amp;"-"&amp;TEXT(ROW()-1,"0000"))</f>
        <v/>
      </c>
      <c r="G146" t="str">
        <v>EFECTIVO</v>
      </c>
      <c r="H146" t="str">
        <v>CAJA</v>
      </c>
      <c r="I146" t="str">
        <v>PAGADO</v>
      </c>
    </row>
    <row r="147">
      <c r="B147" t="str">
        <f>IF(A147="","", "I"&amp;TEXT(A147,"yymmdd")&amp;"-"&amp;TEXT(ROW()-1,"0000"))</f>
        <v/>
      </c>
      <c r="G147" t="str">
        <v>EFECTIVO</v>
      </c>
      <c r="H147" t="str">
        <v>CAJA</v>
      </c>
      <c r="I147" t="str">
        <v>PAGADO</v>
      </c>
    </row>
    <row r="148">
      <c r="B148" t="str">
        <f>IF(A148="","", "I"&amp;TEXT(A148,"yymmdd")&amp;"-"&amp;TEXT(ROW()-1,"0000"))</f>
        <v/>
      </c>
      <c r="G148" t="str">
        <v>EFECTIVO</v>
      </c>
      <c r="H148" t="str">
        <v>CAJA</v>
      </c>
      <c r="I148" t="str">
        <v>PAGADO</v>
      </c>
    </row>
    <row r="149">
      <c r="B149" t="str">
        <f>IF(A149="","", "I"&amp;TEXT(A149,"yymmdd")&amp;"-"&amp;TEXT(ROW()-1,"0000"))</f>
        <v/>
      </c>
      <c r="G149" t="str">
        <v>EFECTIVO</v>
      </c>
      <c r="H149" t="str">
        <v>CAJA</v>
      </c>
      <c r="I149" t="str">
        <v>PAGADO</v>
      </c>
    </row>
    <row r="150">
      <c r="B150" t="str">
        <f>IF(A150="","", "I"&amp;TEXT(A150,"yymmdd")&amp;"-"&amp;TEXT(ROW()-1,"0000"))</f>
        <v/>
      </c>
      <c r="G150" t="str">
        <v>EFECTIVO</v>
      </c>
      <c r="H150" t="str">
        <v>CAJA</v>
      </c>
      <c r="I150" t="str">
        <v>PAGADO</v>
      </c>
    </row>
    <row r="151">
      <c r="B151" t="str">
        <f>IF(A151="","", "I"&amp;TEXT(A151,"yymmdd")&amp;"-"&amp;TEXT(ROW()-1,"0000"))</f>
        <v/>
      </c>
      <c r="G151" t="str">
        <v>EFECTIVO</v>
      </c>
      <c r="H151" t="str">
        <v>CAJA</v>
      </c>
      <c r="I151" t="str">
        <v>PAGADO</v>
      </c>
    </row>
    <row r="152">
      <c r="B152" t="str">
        <f>IF(A152="","", "I"&amp;TEXT(A152,"yymmdd")&amp;"-"&amp;TEXT(ROW()-1,"0000"))</f>
        <v/>
      </c>
      <c r="G152" t="str">
        <v>EFECTIVO</v>
      </c>
      <c r="H152" t="str">
        <v>CAJA</v>
      </c>
      <c r="I152" t="str">
        <v>PAGADO</v>
      </c>
    </row>
    <row r="153">
      <c r="B153" t="str">
        <f>IF(A153="","", "I"&amp;TEXT(A153,"yymmdd")&amp;"-"&amp;TEXT(ROW()-1,"0000"))</f>
        <v/>
      </c>
      <c r="G153" t="str">
        <v>EFECTIVO</v>
      </c>
      <c r="H153" t="str">
        <v>CAJA</v>
      </c>
      <c r="I153" t="str">
        <v>PAGADO</v>
      </c>
    </row>
    <row r="154">
      <c r="B154" t="str">
        <f>IF(A154="","", "I"&amp;TEXT(A154,"yymmdd")&amp;"-"&amp;TEXT(ROW()-1,"0000"))</f>
        <v/>
      </c>
      <c r="G154" t="str">
        <v>EFECTIVO</v>
      </c>
      <c r="H154" t="str">
        <v>CAJA</v>
      </c>
      <c r="I154" t="str">
        <v>PAGADO</v>
      </c>
    </row>
    <row r="155">
      <c r="B155" t="str">
        <f>IF(A155="","", "I"&amp;TEXT(A155,"yymmdd")&amp;"-"&amp;TEXT(ROW()-1,"0000"))</f>
        <v/>
      </c>
      <c r="G155" t="str">
        <v>EFECTIVO</v>
      </c>
      <c r="H155" t="str">
        <v>CAJA</v>
      </c>
      <c r="I155" t="str">
        <v>PAGADO</v>
      </c>
    </row>
    <row r="156">
      <c r="B156" t="str">
        <f>IF(A156="","", "I"&amp;TEXT(A156,"yymmdd")&amp;"-"&amp;TEXT(ROW()-1,"0000"))</f>
        <v/>
      </c>
      <c r="G156" t="str">
        <v>EFECTIVO</v>
      </c>
      <c r="H156" t="str">
        <v>CAJA</v>
      </c>
      <c r="I156" t="str">
        <v>PAGADO</v>
      </c>
    </row>
    <row r="157">
      <c r="B157" t="str">
        <f>IF(A157="","", "I"&amp;TEXT(A157,"yymmdd")&amp;"-"&amp;TEXT(ROW()-1,"0000"))</f>
        <v/>
      </c>
      <c r="G157" t="str">
        <v>EFECTIVO</v>
      </c>
      <c r="H157" t="str">
        <v>CAJA</v>
      </c>
      <c r="I157" t="str">
        <v>PAGADO</v>
      </c>
    </row>
    <row r="158">
      <c r="B158" t="str">
        <f>IF(A158="","", "I"&amp;TEXT(A158,"yymmdd")&amp;"-"&amp;TEXT(ROW()-1,"0000"))</f>
        <v/>
      </c>
      <c r="G158" t="str">
        <v>EFECTIVO</v>
      </c>
      <c r="H158" t="str">
        <v>CAJA</v>
      </c>
      <c r="I158" t="str">
        <v>PAGADO</v>
      </c>
    </row>
    <row r="159">
      <c r="B159" t="str">
        <f>IF(A159="","", "I"&amp;TEXT(A159,"yymmdd")&amp;"-"&amp;TEXT(ROW()-1,"0000"))</f>
        <v/>
      </c>
      <c r="G159" t="str">
        <v>EFECTIVO</v>
      </c>
      <c r="H159" t="str">
        <v>CAJA</v>
      </c>
      <c r="I159" t="str">
        <v>PAGADO</v>
      </c>
    </row>
    <row r="160">
      <c r="B160" t="str">
        <f>IF(A160="","", "I"&amp;TEXT(A160,"yymmdd")&amp;"-"&amp;TEXT(ROW()-1,"0000"))</f>
        <v/>
      </c>
      <c r="G160" t="str">
        <v>EFECTIVO</v>
      </c>
      <c r="H160" t="str">
        <v>CAJA</v>
      </c>
      <c r="I160" t="str">
        <v>PAGADO</v>
      </c>
    </row>
    <row r="161">
      <c r="B161" t="str">
        <f>IF(A161="","", "I"&amp;TEXT(A161,"yymmdd")&amp;"-"&amp;TEXT(ROW()-1,"0000"))</f>
        <v/>
      </c>
      <c r="G161" t="str">
        <v>EFECTIVO</v>
      </c>
      <c r="H161" t="str">
        <v>CAJA</v>
      </c>
      <c r="I161" t="str">
        <v>PAGADO</v>
      </c>
    </row>
    <row r="162">
      <c r="B162" t="str">
        <f>IF(A162="","", "I"&amp;TEXT(A162,"yymmdd")&amp;"-"&amp;TEXT(ROW()-1,"0000"))</f>
        <v/>
      </c>
      <c r="G162" t="str">
        <v>EFECTIVO</v>
      </c>
      <c r="H162" t="str">
        <v>CAJA</v>
      </c>
      <c r="I162" t="str">
        <v>PAGADO</v>
      </c>
    </row>
    <row r="163">
      <c r="B163" t="str">
        <f>IF(A163="","", "I"&amp;TEXT(A163,"yymmdd")&amp;"-"&amp;TEXT(ROW()-1,"0000"))</f>
        <v/>
      </c>
      <c r="G163" t="str">
        <v>EFECTIVO</v>
      </c>
      <c r="H163" t="str">
        <v>CAJA</v>
      </c>
      <c r="I163" t="str">
        <v>PAGADO</v>
      </c>
    </row>
    <row r="164">
      <c r="B164" t="str">
        <f>IF(A164="","", "I"&amp;TEXT(A164,"yymmdd")&amp;"-"&amp;TEXT(ROW()-1,"0000"))</f>
        <v/>
      </c>
      <c r="G164" t="str">
        <v>EFECTIVO</v>
      </c>
      <c r="H164" t="str">
        <v>CAJA</v>
      </c>
      <c r="I164" t="str">
        <v>PAGADO</v>
      </c>
    </row>
    <row r="165">
      <c r="B165" t="str">
        <f>IF(A165="","", "I"&amp;TEXT(A165,"yymmdd")&amp;"-"&amp;TEXT(ROW()-1,"0000"))</f>
        <v/>
      </c>
      <c r="G165" t="str">
        <v>EFECTIVO</v>
      </c>
      <c r="H165" t="str">
        <v>CAJA</v>
      </c>
      <c r="I165" t="str">
        <v>PAGADO</v>
      </c>
    </row>
    <row r="166">
      <c r="B166" t="str">
        <f>IF(A166="","", "I"&amp;TEXT(A166,"yymmdd")&amp;"-"&amp;TEXT(ROW()-1,"0000"))</f>
        <v/>
      </c>
      <c r="G166" t="str">
        <v>EFECTIVO</v>
      </c>
      <c r="H166" t="str">
        <v>CAJA</v>
      </c>
      <c r="I166" t="str">
        <v>PAGADO</v>
      </c>
    </row>
    <row r="167">
      <c r="B167" t="str">
        <f>IF(A167="","", "I"&amp;TEXT(A167,"yymmdd")&amp;"-"&amp;TEXT(ROW()-1,"0000"))</f>
        <v/>
      </c>
      <c r="G167" t="str">
        <v>EFECTIVO</v>
      </c>
      <c r="H167" t="str">
        <v>CAJA</v>
      </c>
      <c r="I167" t="str">
        <v>PAGADO</v>
      </c>
    </row>
    <row r="168">
      <c r="B168" t="str">
        <f>IF(A168="","", "I"&amp;TEXT(A168,"yymmdd")&amp;"-"&amp;TEXT(ROW()-1,"0000"))</f>
        <v/>
      </c>
      <c r="G168" t="str">
        <v>EFECTIVO</v>
      </c>
      <c r="H168" t="str">
        <v>CAJA</v>
      </c>
      <c r="I168" t="str">
        <v>PAGADO</v>
      </c>
    </row>
    <row r="169">
      <c r="B169" t="str">
        <f>IF(A169="","", "I"&amp;TEXT(A169,"yymmdd")&amp;"-"&amp;TEXT(ROW()-1,"0000"))</f>
        <v/>
      </c>
      <c r="G169" t="str">
        <v>EFECTIVO</v>
      </c>
      <c r="H169" t="str">
        <v>CAJA</v>
      </c>
      <c r="I169" t="str">
        <v>PAGADO</v>
      </c>
    </row>
    <row r="170">
      <c r="B170" t="str">
        <f>IF(A170="","", "I"&amp;TEXT(A170,"yymmdd")&amp;"-"&amp;TEXT(ROW()-1,"0000"))</f>
        <v/>
      </c>
      <c r="G170" t="str">
        <v>EFECTIVO</v>
      </c>
      <c r="H170" t="str">
        <v>CAJA</v>
      </c>
      <c r="I170" t="str">
        <v>PAGADO</v>
      </c>
    </row>
    <row r="171">
      <c r="B171" t="str">
        <f>IF(A171="","", "I"&amp;TEXT(A171,"yymmdd")&amp;"-"&amp;TEXT(ROW()-1,"0000"))</f>
        <v/>
      </c>
      <c r="G171" t="str">
        <v>EFECTIVO</v>
      </c>
      <c r="H171" t="str">
        <v>CAJA</v>
      </c>
      <c r="I171" t="str">
        <v>PAGADO</v>
      </c>
    </row>
    <row r="172">
      <c r="B172" t="str">
        <f>IF(A172="","", "I"&amp;TEXT(A172,"yymmdd")&amp;"-"&amp;TEXT(ROW()-1,"0000"))</f>
        <v/>
      </c>
      <c r="G172" t="str">
        <v>EFECTIVO</v>
      </c>
      <c r="H172" t="str">
        <v>CAJA</v>
      </c>
      <c r="I172" t="str">
        <v>PAGADO</v>
      </c>
    </row>
    <row r="173">
      <c r="B173" t="str">
        <f>IF(A173="","", "I"&amp;TEXT(A173,"yymmdd")&amp;"-"&amp;TEXT(ROW()-1,"0000"))</f>
        <v/>
      </c>
      <c r="G173" t="str">
        <v>EFECTIVO</v>
      </c>
      <c r="H173" t="str">
        <v>CAJA</v>
      </c>
      <c r="I173" t="str">
        <v>PAGADO</v>
      </c>
    </row>
    <row r="174">
      <c r="B174" t="str">
        <f>IF(A174="","", "I"&amp;TEXT(A174,"yymmdd")&amp;"-"&amp;TEXT(ROW()-1,"0000"))</f>
        <v/>
      </c>
      <c r="G174" t="str">
        <v>EFECTIVO</v>
      </c>
      <c r="H174" t="str">
        <v>CAJA</v>
      </c>
      <c r="I174" t="str">
        <v>PAGADO</v>
      </c>
    </row>
    <row r="175">
      <c r="B175" t="str">
        <f>IF(A175="","", "I"&amp;TEXT(A175,"yymmdd")&amp;"-"&amp;TEXT(ROW()-1,"0000"))</f>
        <v/>
      </c>
      <c r="G175" t="str">
        <v>EFECTIVO</v>
      </c>
      <c r="H175" t="str">
        <v>CAJA</v>
      </c>
      <c r="I175" t="str">
        <v>PAGADO</v>
      </c>
    </row>
    <row r="176">
      <c r="B176" t="str">
        <f>IF(A176="","", "I"&amp;TEXT(A176,"yymmdd")&amp;"-"&amp;TEXT(ROW()-1,"0000"))</f>
        <v/>
      </c>
      <c r="G176" t="str">
        <v>EFECTIVO</v>
      </c>
      <c r="H176" t="str">
        <v>CAJA</v>
      </c>
      <c r="I176" t="str">
        <v>PAGADO</v>
      </c>
    </row>
    <row r="177">
      <c r="B177" t="str">
        <f>IF(A177="","", "I"&amp;TEXT(A177,"yymmdd")&amp;"-"&amp;TEXT(ROW()-1,"0000"))</f>
        <v/>
      </c>
      <c r="G177" t="str">
        <v>EFECTIVO</v>
      </c>
      <c r="H177" t="str">
        <v>CAJA</v>
      </c>
      <c r="I177" t="str">
        <v>PAGADO</v>
      </c>
    </row>
    <row r="178">
      <c r="B178" t="str">
        <f>IF(A178="","", "I"&amp;TEXT(A178,"yymmdd")&amp;"-"&amp;TEXT(ROW()-1,"0000"))</f>
        <v/>
      </c>
      <c r="G178" t="str">
        <v>EFECTIVO</v>
      </c>
      <c r="H178" t="str">
        <v>CAJA</v>
      </c>
      <c r="I178" t="str">
        <v>PAGADO</v>
      </c>
    </row>
    <row r="179">
      <c r="B179" t="str">
        <f>IF(A179="","", "I"&amp;TEXT(A179,"yymmdd")&amp;"-"&amp;TEXT(ROW()-1,"0000"))</f>
        <v/>
      </c>
      <c r="G179" t="str">
        <v>EFECTIVO</v>
      </c>
      <c r="H179" t="str">
        <v>CAJA</v>
      </c>
      <c r="I179" t="str">
        <v>PAGADO</v>
      </c>
    </row>
    <row r="180">
      <c r="B180" t="str">
        <f>IF(A180="","", "I"&amp;TEXT(A180,"yymmdd")&amp;"-"&amp;TEXT(ROW()-1,"0000"))</f>
        <v/>
      </c>
      <c r="G180" t="str">
        <v>EFECTIVO</v>
      </c>
      <c r="H180" t="str">
        <v>CAJA</v>
      </c>
      <c r="I180" t="str">
        <v>PAGADO</v>
      </c>
    </row>
    <row r="181">
      <c r="B181" t="str">
        <f>IF(A181="","", "I"&amp;TEXT(A181,"yymmdd")&amp;"-"&amp;TEXT(ROW()-1,"0000"))</f>
        <v/>
      </c>
      <c r="G181" t="str">
        <v>EFECTIVO</v>
      </c>
      <c r="H181" t="str">
        <v>CAJA</v>
      </c>
      <c r="I181" t="str">
        <v>PAGADO</v>
      </c>
    </row>
    <row r="182">
      <c r="B182" t="str">
        <f>IF(A182="","", "I"&amp;TEXT(A182,"yymmdd")&amp;"-"&amp;TEXT(ROW()-1,"0000"))</f>
        <v/>
      </c>
      <c r="G182" t="str">
        <v>EFECTIVO</v>
      </c>
      <c r="H182" t="str">
        <v>CAJA</v>
      </c>
      <c r="I182" t="str">
        <v>PAGADO</v>
      </c>
    </row>
    <row r="183">
      <c r="B183" t="str">
        <f>IF(A183="","", "I"&amp;TEXT(A183,"yymmdd")&amp;"-"&amp;TEXT(ROW()-1,"0000"))</f>
        <v/>
      </c>
      <c r="G183" t="str">
        <v>EFECTIVO</v>
      </c>
      <c r="H183" t="str">
        <v>CAJA</v>
      </c>
      <c r="I183" t="str">
        <v>PAGADO</v>
      </c>
    </row>
    <row r="184">
      <c r="B184" t="str">
        <f>IF(A184="","", "I"&amp;TEXT(A184,"yymmdd")&amp;"-"&amp;TEXT(ROW()-1,"0000"))</f>
        <v/>
      </c>
      <c r="G184" t="str">
        <v>EFECTIVO</v>
      </c>
      <c r="H184" t="str">
        <v>CAJA</v>
      </c>
      <c r="I184" t="str">
        <v>PAGADO</v>
      </c>
    </row>
    <row r="185">
      <c r="B185" t="str">
        <f>IF(A185="","", "I"&amp;TEXT(A185,"yymmdd")&amp;"-"&amp;TEXT(ROW()-1,"0000"))</f>
        <v/>
      </c>
      <c r="G185" t="str">
        <v>EFECTIVO</v>
      </c>
      <c r="H185" t="str">
        <v>CAJA</v>
      </c>
      <c r="I185" t="str">
        <v>PAGADO</v>
      </c>
    </row>
    <row r="186">
      <c r="B186" t="str">
        <f>IF(A186="","", "I"&amp;TEXT(A186,"yymmdd")&amp;"-"&amp;TEXT(ROW()-1,"0000"))</f>
        <v/>
      </c>
      <c r="G186" t="str">
        <v>EFECTIVO</v>
      </c>
      <c r="H186" t="str">
        <v>CAJA</v>
      </c>
      <c r="I186" t="str">
        <v>PAGADO</v>
      </c>
    </row>
    <row r="187">
      <c r="B187" t="str">
        <f>IF(A187="","", "I"&amp;TEXT(A187,"yymmdd")&amp;"-"&amp;TEXT(ROW()-1,"0000"))</f>
        <v/>
      </c>
      <c r="G187" t="str">
        <v>EFECTIVO</v>
      </c>
      <c r="H187" t="str">
        <v>CAJA</v>
      </c>
      <c r="I187" t="str">
        <v>PAGADO</v>
      </c>
    </row>
    <row r="188">
      <c r="B188" t="str">
        <f>IF(A188="","", "I"&amp;TEXT(A188,"yymmdd")&amp;"-"&amp;TEXT(ROW()-1,"0000"))</f>
        <v/>
      </c>
      <c r="G188" t="str">
        <v>EFECTIVO</v>
      </c>
      <c r="H188" t="str">
        <v>CAJA</v>
      </c>
      <c r="I188" t="str">
        <v>PAGADO</v>
      </c>
    </row>
    <row r="189">
      <c r="B189" t="str">
        <f>IF(A189="","", "I"&amp;TEXT(A189,"yymmdd")&amp;"-"&amp;TEXT(ROW()-1,"0000"))</f>
        <v/>
      </c>
      <c r="G189" t="str">
        <v>EFECTIVO</v>
      </c>
      <c r="H189" t="str">
        <v>CAJA</v>
      </c>
      <c r="I189" t="str">
        <v>PAGADO</v>
      </c>
    </row>
    <row r="190">
      <c r="B190" t="str">
        <f>IF(A190="","", "I"&amp;TEXT(A190,"yymmdd")&amp;"-"&amp;TEXT(ROW()-1,"0000"))</f>
        <v/>
      </c>
      <c r="G190" t="str">
        <v>EFECTIVO</v>
      </c>
      <c r="H190" t="str">
        <v>CAJA</v>
      </c>
      <c r="I190" t="str">
        <v>PAGADO</v>
      </c>
    </row>
    <row r="191">
      <c r="B191" t="str">
        <f>IF(A191="","", "I"&amp;TEXT(A191,"yymmdd")&amp;"-"&amp;TEXT(ROW()-1,"0000"))</f>
        <v/>
      </c>
      <c r="G191" t="str">
        <v>EFECTIVO</v>
      </c>
      <c r="H191" t="str">
        <v>CAJA</v>
      </c>
      <c r="I191" t="str">
        <v>PAGADO</v>
      </c>
    </row>
    <row r="192">
      <c r="B192" t="str">
        <f>IF(A192="","", "I"&amp;TEXT(A192,"yymmdd")&amp;"-"&amp;TEXT(ROW()-1,"0000"))</f>
        <v/>
      </c>
      <c r="G192" t="str">
        <v>EFECTIVO</v>
      </c>
      <c r="H192" t="str">
        <v>CAJA</v>
      </c>
      <c r="I192" t="str">
        <v>PAGADO</v>
      </c>
    </row>
    <row r="193">
      <c r="B193" t="str">
        <f>IF(A193="","", "I"&amp;TEXT(A193,"yymmdd")&amp;"-"&amp;TEXT(ROW()-1,"0000"))</f>
        <v/>
      </c>
      <c r="G193" t="str">
        <v>EFECTIVO</v>
      </c>
      <c r="H193" t="str">
        <v>CAJA</v>
      </c>
      <c r="I193" t="str">
        <v>PAGADO</v>
      </c>
    </row>
    <row r="194">
      <c r="B194" t="str">
        <f>IF(A194="","", "I"&amp;TEXT(A194,"yymmdd")&amp;"-"&amp;TEXT(ROW()-1,"0000"))</f>
        <v/>
      </c>
      <c r="G194" t="str">
        <v>EFECTIVO</v>
      </c>
      <c r="H194" t="str">
        <v>CAJA</v>
      </c>
      <c r="I194" t="str">
        <v>PAGADO</v>
      </c>
    </row>
    <row r="195">
      <c r="B195" t="str">
        <f>IF(A195="","", "I"&amp;TEXT(A195,"yymmdd")&amp;"-"&amp;TEXT(ROW()-1,"0000"))</f>
        <v/>
      </c>
      <c r="G195" t="str">
        <v>EFECTIVO</v>
      </c>
      <c r="H195" t="str">
        <v>CAJA</v>
      </c>
      <c r="I195" t="str">
        <v>PAGADO</v>
      </c>
    </row>
    <row r="196">
      <c r="B196" t="str">
        <f>IF(A196="","", "I"&amp;TEXT(A196,"yymmdd")&amp;"-"&amp;TEXT(ROW()-1,"0000"))</f>
        <v/>
      </c>
      <c r="G196" t="str">
        <v>EFECTIVO</v>
      </c>
      <c r="H196" t="str">
        <v>CAJA</v>
      </c>
      <c r="I196" t="str">
        <v>PAGADO</v>
      </c>
    </row>
    <row r="197">
      <c r="B197" t="str">
        <f>IF(A197="","", "I"&amp;TEXT(A197,"yymmdd")&amp;"-"&amp;TEXT(ROW()-1,"0000"))</f>
        <v/>
      </c>
      <c r="G197" t="str">
        <v>EFECTIVO</v>
      </c>
      <c r="H197" t="str">
        <v>CAJA</v>
      </c>
      <c r="I197" t="str">
        <v>PAGADO</v>
      </c>
    </row>
    <row r="198">
      <c r="B198" t="str">
        <f>IF(A198="","", "I"&amp;TEXT(A198,"yymmdd")&amp;"-"&amp;TEXT(ROW()-1,"0000"))</f>
        <v/>
      </c>
      <c r="G198" t="str">
        <v>EFECTIVO</v>
      </c>
      <c r="H198" t="str">
        <v>CAJA</v>
      </c>
      <c r="I198" t="str">
        <v>PAGADO</v>
      </c>
    </row>
    <row r="199">
      <c r="B199" t="str">
        <f>IF(A199="","", "I"&amp;TEXT(A199,"yymmdd")&amp;"-"&amp;TEXT(ROW()-1,"0000"))</f>
        <v/>
      </c>
      <c r="G199" t="str">
        <v>EFECTIVO</v>
      </c>
      <c r="H199" t="str">
        <v>CAJA</v>
      </c>
      <c r="I199" t="str">
        <v>PAGADO</v>
      </c>
    </row>
    <row r="200">
      <c r="B200" t="str">
        <f>IF(A200="","", "I"&amp;TEXT(A200,"yymmdd")&amp;"-"&amp;TEXT(ROW()-1,"0000"))</f>
        <v/>
      </c>
      <c r="G200" t="str">
        <v>EFECTIVO</v>
      </c>
      <c r="H200" t="str">
        <v>CAJA</v>
      </c>
      <c r="I200" t="str">
        <v>PAGADO</v>
      </c>
    </row>
    <row r="201">
      <c r="B201" t="str">
        <f>IF(A201="","", "I"&amp;TEXT(A201,"yymmdd")&amp;"-"&amp;TEXT(ROW()-1,"0000"))</f>
        <v/>
      </c>
      <c r="G201" t="str">
        <v>EFECTIVO</v>
      </c>
      <c r="H201" t="str">
        <v>CAJA</v>
      </c>
      <c r="I201" t="str">
        <v>PAGADO</v>
      </c>
    </row>
    <row r="202">
      <c r="B202" t="str">
        <f>IF(A202="","", "I"&amp;TEXT(A202,"yymmdd")&amp;"-"&amp;TEXT(ROW()-1,"0000"))</f>
        <v/>
      </c>
      <c r="G202" t="str">
        <v>EFECTIVO</v>
      </c>
      <c r="H202" t="str">
        <v>CAJA</v>
      </c>
      <c r="I202" t="str">
        <v>PAGADO</v>
      </c>
    </row>
    <row r="203">
      <c r="B203" t="str">
        <f>IF(A203="","", "I"&amp;TEXT(A203,"yymmdd")&amp;"-"&amp;TEXT(ROW()-1,"0000"))</f>
        <v/>
      </c>
      <c r="G203" t="str">
        <v>EFECTIVO</v>
      </c>
      <c r="H203" t="str">
        <v>CAJA</v>
      </c>
      <c r="I203" t="str">
        <v>PAGADO</v>
      </c>
    </row>
    <row r="204">
      <c r="B204" t="str">
        <f>IF(A204="","", "I"&amp;TEXT(A204,"yymmdd")&amp;"-"&amp;TEXT(ROW()-1,"0000"))</f>
        <v/>
      </c>
      <c r="G204" t="str">
        <v>EFECTIVO</v>
      </c>
      <c r="H204" t="str">
        <v>CAJA</v>
      </c>
      <c r="I204" t="str">
        <v>PAGADO</v>
      </c>
    </row>
    <row r="205">
      <c r="B205" t="str">
        <f>IF(A205="","", "I"&amp;TEXT(A205,"yymmdd")&amp;"-"&amp;TEXT(ROW()-1,"0000"))</f>
        <v/>
      </c>
      <c r="G205" t="str">
        <v>EFECTIVO</v>
      </c>
      <c r="H205" t="str">
        <v>CAJA</v>
      </c>
      <c r="I205" t="str">
        <v>PAGADO</v>
      </c>
    </row>
    <row r="206">
      <c r="B206" t="str">
        <f>IF(A206="","", "I"&amp;TEXT(A206,"yymmdd")&amp;"-"&amp;TEXT(ROW()-1,"0000"))</f>
        <v/>
      </c>
      <c r="G206" t="str">
        <v>EFECTIVO</v>
      </c>
      <c r="H206" t="str">
        <v>CAJA</v>
      </c>
      <c r="I206" t="str">
        <v>PAGADO</v>
      </c>
    </row>
    <row r="207">
      <c r="B207" t="str">
        <f>IF(A207="","", "I"&amp;TEXT(A207,"yymmdd")&amp;"-"&amp;TEXT(ROW()-1,"0000"))</f>
        <v/>
      </c>
      <c r="G207" t="str">
        <v>EFECTIVO</v>
      </c>
      <c r="H207" t="str">
        <v>CAJA</v>
      </c>
      <c r="I207" t="str">
        <v>PAGADO</v>
      </c>
    </row>
    <row r="208">
      <c r="B208" t="str">
        <f>IF(A208="","", "I"&amp;TEXT(A208,"yymmdd")&amp;"-"&amp;TEXT(ROW()-1,"0000"))</f>
        <v/>
      </c>
      <c r="G208" t="str">
        <v>EFECTIVO</v>
      </c>
      <c r="H208" t="str">
        <v>CAJA</v>
      </c>
      <c r="I208" t="str">
        <v>PAGADO</v>
      </c>
    </row>
    <row r="209">
      <c r="B209" t="str">
        <f>IF(A209="","", "I"&amp;TEXT(A209,"yymmdd")&amp;"-"&amp;TEXT(ROW()-1,"0000"))</f>
        <v/>
      </c>
      <c r="G209" t="str">
        <v>EFECTIVO</v>
      </c>
      <c r="H209" t="str">
        <v>CAJA</v>
      </c>
      <c r="I209" t="str">
        <v>PAGADO</v>
      </c>
    </row>
    <row r="210">
      <c r="B210" t="str">
        <f>IF(A210="","", "I"&amp;TEXT(A210,"yymmdd")&amp;"-"&amp;TEXT(ROW()-1,"0000"))</f>
        <v/>
      </c>
      <c r="G210" t="str">
        <v>EFECTIVO</v>
      </c>
      <c r="H210" t="str">
        <v>CAJA</v>
      </c>
      <c r="I210" t="str">
        <v>PAGADO</v>
      </c>
    </row>
    <row r="211">
      <c r="B211" t="str">
        <f>IF(A211="","", "I"&amp;TEXT(A211,"yymmdd")&amp;"-"&amp;TEXT(ROW()-1,"0000"))</f>
        <v/>
      </c>
      <c r="G211" t="str">
        <v>EFECTIVO</v>
      </c>
      <c r="H211" t="str">
        <v>CAJA</v>
      </c>
      <c r="I211" t="str">
        <v>PAGADO</v>
      </c>
    </row>
    <row r="212">
      <c r="B212" t="str">
        <f>IF(A212="","", "I"&amp;TEXT(A212,"yymmdd")&amp;"-"&amp;TEXT(ROW()-1,"0000"))</f>
        <v/>
      </c>
      <c r="G212" t="str">
        <v>EFECTIVO</v>
      </c>
      <c r="H212" t="str">
        <v>CAJA</v>
      </c>
      <c r="I212" t="str">
        <v>PAGADO</v>
      </c>
    </row>
    <row r="213">
      <c r="B213" t="str">
        <f>IF(A213="","", "I"&amp;TEXT(A213,"yymmdd")&amp;"-"&amp;TEXT(ROW()-1,"0000"))</f>
        <v/>
      </c>
      <c r="G213" t="str">
        <v>EFECTIVO</v>
      </c>
      <c r="H213" t="str">
        <v>CAJA</v>
      </c>
      <c r="I213" t="str">
        <v>PAGADO</v>
      </c>
    </row>
    <row r="214">
      <c r="B214" t="str">
        <f>IF(A214="","", "I"&amp;TEXT(A214,"yymmdd")&amp;"-"&amp;TEXT(ROW()-1,"0000"))</f>
        <v/>
      </c>
      <c r="G214" t="str">
        <v>EFECTIVO</v>
      </c>
      <c r="H214" t="str">
        <v>CAJA</v>
      </c>
      <c r="I214" t="str">
        <v>PAGADO</v>
      </c>
    </row>
    <row r="215">
      <c r="B215" t="str">
        <f>IF(A215="","", "I"&amp;TEXT(A215,"yymmdd")&amp;"-"&amp;TEXT(ROW()-1,"0000"))</f>
        <v/>
      </c>
      <c r="G215" t="str">
        <v>EFECTIVO</v>
      </c>
      <c r="H215" t="str">
        <v>CAJA</v>
      </c>
      <c r="I215" t="str">
        <v>PAGADO</v>
      </c>
    </row>
    <row r="216">
      <c r="B216" t="str">
        <f>IF(A216="","", "I"&amp;TEXT(A216,"yymmdd")&amp;"-"&amp;TEXT(ROW()-1,"0000"))</f>
        <v/>
      </c>
      <c r="G216" t="str">
        <v>EFECTIVO</v>
      </c>
      <c r="H216" t="str">
        <v>CAJA</v>
      </c>
      <c r="I216" t="str">
        <v>PAGADO</v>
      </c>
    </row>
    <row r="217">
      <c r="B217" t="str">
        <f>IF(A217="","", "I"&amp;TEXT(A217,"yymmdd")&amp;"-"&amp;TEXT(ROW()-1,"0000"))</f>
        <v/>
      </c>
      <c r="G217" t="str">
        <v>EFECTIVO</v>
      </c>
      <c r="H217" t="str">
        <v>CAJA</v>
      </c>
      <c r="I217" t="str">
        <v>PAGADO</v>
      </c>
    </row>
    <row r="218">
      <c r="B218" t="str">
        <f>IF(A218="","", "I"&amp;TEXT(A218,"yymmdd")&amp;"-"&amp;TEXT(ROW()-1,"0000"))</f>
        <v/>
      </c>
      <c r="G218" t="str">
        <v>EFECTIVO</v>
      </c>
      <c r="H218" t="str">
        <v>CAJA</v>
      </c>
      <c r="I218" t="str">
        <v>PAGADO</v>
      </c>
    </row>
    <row r="219">
      <c r="B219" t="str">
        <f>IF(A219="","", "I"&amp;TEXT(A219,"yymmdd")&amp;"-"&amp;TEXT(ROW()-1,"0000"))</f>
        <v/>
      </c>
      <c r="G219" t="str">
        <v>EFECTIVO</v>
      </c>
      <c r="H219" t="str">
        <v>CAJA</v>
      </c>
      <c r="I219" t="str">
        <v>PAGADO</v>
      </c>
    </row>
    <row r="220">
      <c r="B220" t="str">
        <f>IF(A220="","", "I"&amp;TEXT(A220,"yymmdd")&amp;"-"&amp;TEXT(ROW()-1,"0000"))</f>
        <v/>
      </c>
      <c r="G220" t="str">
        <v>EFECTIVO</v>
      </c>
      <c r="H220" t="str">
        <v>CAJA</v>
      </c>
      <c r="I220" t="str">
        <v>PAGADO</v>
      </c>
    </row>
    <row r="221">
      <c r="B221" t="str">
        <f>IF(A221="","", "I"&amp;TEXT(A221,"yymmdd")&amp;"-"&amp;TEXT(ROW()-1,"0000"))</f>
        <v/>
      </c>
      <c r="G221" t="str">
        <v>EFECTIVO</v>
      </c>
      <c r="H221" t="str">
        <v>CAJA</v>
      </c>
      <c r="I221" t="str">
        <v>PAGADO</v>
      </c>
    </row>
    <row r="222">
      <c r="B222" t="str">
        <f>IF(A222="","", "I"&amp;TEXT(A222,"yymmdd")&amp;"-"&amp;TEXT(ROW()-1,"0000"))</f>
        <v/>
      </c>
      <c r="G222" t="str">
        <v>EFECTIVO</v>
      </c>
      <c r="H222" t="str">
        <v>CAJA</v>
      </c>
      <c r="I222" t="str">
        <v>PAGADO</v>
      </c>
    </row>
    <row r="223">
      <c r="B223" t="str">
        <f>IF(A223="","", "I"&amp;TEXT(A223,"yymmdd")&amp;"-"&amp;TEXT(ROW()-1,"0000"))</f>
        <v/>
      </c>
      <c r="G223" t="str">
        <v>EFECTIVO</v>
      </c>
      <c r="H223" t="str">
        <v>CAJA</v>
      </c>
      <c r="I223" t="str">
        <v>PAGADO</v>
      </c>
    </row>
    <row r="224">
      <c r="B224" t="str">
        <f>IF(A224="","", "I"&amp;TEXT(A224,"yymmdd")&amp;"-"&amp;TEXT(ROW()-1,"0000"))</f>
        <v/>
      </c>
      <c r="G224" t="str">
        <v>EFECTIVO</v>
      </c>
      <c r="H224" t="str">
        <v>CAJA</v>
      </c>
      <c r="I224" t="str">
        <v>PAGADO</v>
      </c>
    </row>
    <row r="225">
      <c r="B225" t="str">
        <f>IF(A225="","", "I"&amp;TEXT(A225,"yymmdd")&amp;"-"&amp;TEXT(ROW()-1,"0000"))</f>
        <v/>
      </c>
      <c r="G225" t="str">
        <v>EFECTIVO</v>
      </c>
      <c r="H225" t="str">
        <v>CAJA</v>
      </c>
      <c r="I225" t="str">
        <v>PAGADO</v>
      </c>
    </row>
    <row r="226">
      <c r="B226" t="str">
        <f>IF(A226="","", "I"&amp;TEXT(A226,"yymmdd")&amp;"-"&amp;TEXT(ROW()-1,"0000"))</f>
        <v/>
      </c>
      <c r="G226" t="str">
        <v>EFECTIVO</v>
      </c>
      <c r="H226" t="str">
        <v>CAJA</v>
      </c>
      <c r="I226" t="str">
        <v>PAGADO</v>
      </c>
    </row>
    <row r="227">
      <c r="B227" t="str">
        <f>IF(A227="","", "I"&amp;TEXT(A227,"yymmdd")&amp;"-"&amp;TEXT(ROW()-1,"0000"))</f>
        <v/>
      </c>
      <c r="G227" t="str">
        <v>EFECTIVO</v>
      </c>
      <c r="H227" t="str">
        <v>CAJA</v>
      </c>
      <c r="I227" t="str">
        <v>PAGADO</v>
      </c>
    </row>
    <row r="228">
      <c r="B228" t="str">
        <f>IF(A228="","", "I"&amp;TEXT(A228,"yymmdd")&amp;"-"&amp;TEXT(ROW()-1,"0000"))</f>
        <v/>
      </c>
      <c r="G228" t="str">
        <v>EFECTIVO</v>
      </c>
      <c r="H228" t="str">
        <v>CAJA</v>
      </c>
      <c r="I228" t="str">
        <v>PAGADO</v>
      </c>
    </row>
    <row r="229">
      <c r="B229" t="str">
        <f>IF(A229="","", "I"&amp;TEXT(A229,"yymmdd")&amp;"-"&amp;TEXT(ROW()-1,"0000"))</f>
        <v/>
      </c>
      <c r="G229" t="str">
        <v>EFECTIVO</v>
      </c>
      <c r="H229" t="str">
        <v>CAJA</v>
      </c>
      <c r="I229" t="str">
        <v>PAGADO</v>
      </c>
    </row>
    <row r="230">
      <c r="B230" t="str">
        <f>IF(A230="","", "I"&amp;TEXT(A230,"yymmdd")&amp;"-"&amp;TEXT(ROW()-1,"0000"))</f>
        <v/>
      </c>
      <c r="G230" t="str">
        <v>EFECTIVO</v>
      </c>
      <c r="H230" t="str">
        <v>CAJA</v>
      </c>
      <c r="I230" t="str">
        <v>PAGADO</v>
      </c>
    </row>
    <row r="231">
      <c r="B231" t="str">
        <f>IF(A231="","", "I"&amp;TEXT(A231,"yymmdd")&amp;"-"&amp;TEXT(ROW()-1,"0000"))</f>
        <v/>
      </c>
      <c r="G231" t="str">
        <v>EFECTIVO</v>
      </c>
      <c r="H231" t="str">
        <v>CAJA</v>
      </c>
      <c r="I231" t="str">
        <v>PAGADO</v>
      </c>
    </row>
    <row r="232">
      <c r="B232" t="str">
        <f>IF(A232="","", "I"&amp;TEXT(A232,"yymmdd")&amp;"-"&amp;TEXT(ROW()-1,"0000"))</f>
        <v/>
      </c>
      <c r="G232" t="str">
        <v>EFECTIVO</v>
      </c>
      <c r="H232" t="str">
        <v>CAJA</v>
      </c>
      <c r="I232" t="str">
        <v>PAGADO</v>
      </c>
    </row>
    <row r="233">
      <c r="B233" t="str">
        <f>IF(A233="","", "I"&amp;TEXT(A233,"yymmdd")&amp;"-"&amp;TEXT(ROW()-1,"0000"))</f>
        <v/>
      </c>
      <c r="G233" t="str">
        <v>EFECTIVO</v>
      </c>
      <c r="H233" t="str">
        <v>CAJA</v>
      </c>
      <c r="I233" t="str">
        <v>PAGADO</v>
      </c>
    </row>
    <row r="234">
      <c r="B234" t="str">
        <f>IF(A234="","", "I"&amp;TEXT(A234,"yymmdd")&amp;"-"&amp;TEXT(ROW()-1,"0000"))</f>
        <v/>
      </c>
      <c r="G234" t="str">
        <v>EFECTIVO</v>
      </c>
      <c r="H234" t="str">
        <v>CAJA</v>
      </c>
      <c r="I234" t="str">
        <v>PAGADO</v>
      </c>
    </row>
    <row r="235">
      <c r="B235" t="str">
        <f>IF(A235="","", "I"&amp;TEXT(A235,"yymmdd")&amp;"-"&amp;TEXT(ROW()-1,"0000"))</f>
        <v/>
      </c>
      <c r="G235" t="str">
        <v>EFECTIVO</v>
      </c>
      <c r="H235" t="str">
        <v>CAJA</v>
      </c>
      <c r="I235" t="str">
        <v>PAGADO</v>
      </c>
    </row>
    <row r="236">
      <c r="B236" t="str">
        <f>IF(A236="","", "I"&amp;TEXT(A236,"yymmdd")&amp;"-"&amp;TEXT(ROW()-1,"0000"))</f>
        <v/>
      </c>
      <c r="G236" t="str">
        <v>EFECTIVO</v>
      </c>
      <c r="H236" t="str">
        <v>CAJA</v>
      </c>
      <c r="I236" t="str">
        <v>PAGADO</v>
      </c>
    </row>
    <row r="237">
      <c r="B237" t="str">
        <f>IF(A237="","", "I"&amp;TEXT(A237,"yymmdd")&amp;"-"&amp;TEXT(ROW()-1,"0000"))</f>
        <v/>
      </c>
      <c r="G237" t="str">
        <v>EFECTIVO</v>
      </c>
      <c r="H237" t="str">
        <v>CAJA</v>
      </c>
      <c r="I237" t="str">
        <v>PAGADO</v>
      </c>
    </row>
    <row r="238">
      <c r="B238" t="str">
        <f>IF(A238="","", "I"&amp;TEXT(A238,"yymmdd")&amp;"-"&amp;TEXT(ROW()-1,"0000"))</f>
        <v/>
      </c>
      <c r="G238" t="str">
        <v>EFECTIVO</v>
      </c>
      <c r="H238" t="str">
        <v>CAJA</v>
      </c>
      <c r="I238" t="str">
        <v>PAGADO</v>
      </c>
    </row>
    <row r="239">
      <c r="B239" t="str">
        <f>IF(A239="","", "I"&amp;TEXT(A239,"yymmdd")&amp;"-"&amp;TEXT(ROW()-1,"0000"))</f>
        <v/>
      </c>
      <c r="G239" t="str">
        <v>EFECTIVO</v>
      </c>
      <c r="H239" t="str">
        <v>CAJA</v>
      </c>
      <c r="I239" t="str">
        <v>PAGADO</v>
      </c>
    </row>
    <row r="240">
      <c r="B240" t="str">
        <f>IF(A240="","", "I"&amp;TEXT(A240,"yymmdd")&amp;"-"&amp;TEXT(ROW()-1,"0000"))</f>
        <v/>
      </c>
      <c r="G240" t="str">
        <v>EFECTIVO</v>
      </c>
      <c r="H240" t="str">
        <v>CAJA</v>
      </c>
      <c r="I240" t="str">
        <v>PAGADO</v>
      </c>
    </row>
    <row r="241">
      <c r="B241" t="str">
        <f>IF(A241="","", "I"&amp;TEXT(A241,"yymmdd")&amp;"-"&amp;TEXT(ROW()-1,"0000"))</f>
        <v/>
      </c>
      <c r="G241" t="str">
        <v>EFECTIVO</v>
      </c>
      <c r="H241" t="str">
        <v>CAJA</v>
      </c>
      <c r="I241" t="str">
        <v>PAGADO</v>
      </c>
    </row>
    <row r="242">
      <c r="B242" t="str">
        <f>IF(A242="","", "I"&amp;TEXT(A242,"yymmdd")&amp;"-"&amp;TEXT(ROW()-1,"0000"))</f>
        <v/>
      </c>
      <c r="G242" t="str">
        <v>EFECTIVO</v>
      </c>
      <c r="H242" t="str">
        <v>CAJA</v>
      </c>
      <c r="I242" t="str">
        <v>PAGADO</v>
      </c>
    </row>
    <row r="243">
      <c r="B243" t="str">
        <f>IF(A243="","", "I"&amp;TEXT(A243,"yymmdd")&amp;"-"&amp;TEXT(ROW()-1,"0000"))</f>
        <v/>
      </c>
      <c r="G243" t="str">
        <v>EFECTIVO</v>
      </c>
      <c r="H243" t="str">
        <v>CAJA</v>
      </c>
      <c r="I243" t="str">
        <v>PAGADO</v>
      </c>
    </row>
    <row r="244">
      <c r="B244" t="str">
        <f>IF(A244="","", "I"&amp;TEXT(A244,"yymmdd")&amp;"-"&amp;TEXT(ROW()-1,"0000"))</f>
        <v/>
      </c>
      <c r="G244" t="str">
        <v>EFECTIVO</v>
      </c>
      <c r="H244" t="str">
        <v>CAJA</v>
      </c>
      <c r="I244" t="str">
        <v>PAGADO</v>
      </c>
    </row>
    <row r="245">
      <c r="B245" t="str">
        <f>IF(A245="","", "I"&amp;TEXT(A245,"yymmdd")&amp;"-"&amp;TEXT(ROW()-1,"0000"))</f>
        <v/>
      </c>
      <c r="G245" t="str">
        <v>EFECTIVO</v>
      </c>
      <c r="H245" t="str">
        <v>CAJA</v>
      </c>
      <c r="I245" t="str">
        <v>PAGADO</v>
      </c>
    </row>
    <row r="246">
      <c r="B246" t="str">
        <f>IF(A246="","", "I"&amp;TEXT(A246,"yymmdd")&amp;"-"&amp;TEXT(ROW()-1,"0000"))</f>
        <v/>
      </c>
      <c r="G246" t="str">
        <v>EFECTIVO</v>
      </c>
      <c r="H246" t="str">
        <v>CAJA</v>
      </c>
      <c r="I246" t="str">
        <v>PAGADO</v>
      </c>
    </row>
    <row r="247">
      <c r="B247" t="str">
        <f>IF(A247="","", "I"&amp;TEXT(A247,"yymmdd")&amp;"-"&amp;TEXT(ROW()-1,"0000"))</f>
        <v/>
      </c>
      <c r="G247" t="str">
        <v>EFECTIVO</v>
      </c>
      <c r="H247" t="str">
        <v>CAJA</v>
      </c>
      <c r="I247" t="str">
        <v>PAGADO</v>
      </c>
    </row>
    <row r="248">
      <c r="B248" t="str">
        <f>IF(A248="","", "I"&amp;TEXT(A248,"yymmdd")&amp;"-"&amp;TEXT(ROW()-1,"0000"))</f>
        <v/>
      </c>
      <c r="G248" t="str">
        <v>EFECTIVO</v>
      </c>
      <c r="H248" t="str">
        <v>CAJA</v>
      </c>
      <c r="I248" t="str">
        <v>PAGADO</v>
      </c>
    </row>
    <row r="249">
      <c r="B249" t="str">
        <f>IF(A249="","", "I"&amp;TEXT(A249,"yymmdd")&amp;"-"&amp;TEXT(ROW()-1,"0000"))</f>
        <v/>
      </c>
      <c r="G249" t="str">
        <v>EFECTIVO</v>
      </c>
      <c r="H249" t="str">
        <v>CAJA</v>
      </c>
      <c r="I249" t="str">
        <v>PAGADO</v>
      </c>
    </row>
    <row r="250">
      <c r="B250" t="str">
        <f>IF(A250="","", "I"&amp;TEXT(A250,"yymmdd")&amp;"-"&amp;TEXT(ROW()-1,"0000"))</f>
        <v/>
      </c>
      <c r="G250" t="str">
        <v>EFECTIVO</v>
      </c>
      <c r="H250" t="str">
        <v>CAJA</v>
      </c>
      <c r="I250" t="str">
        <v>PAGADO</v>
      </c>
    </row>
    <row r="251">
      <c r="B251" t="str">
        <f>IF(A251="","", "I"&amp;TEXT(A251,"yymmdd")&amp;"-"&amp;TEXT(ROW()-1,"0000"))</f>
        <v/>
      </c>
      <c r="G251" t="str">
        <v>EFECTIVO</v>
      </c>
      <c r="H251" t="str">
        <v>CAJA</v>
      </c>
      <c r="I251" t="str">
        <v>PAGADO</v>
      </c>
    </row>
    <row r="252">
      <c r="B252" t="str">
        <f>IF(A252="","", "I"&amp;TEXT(A252,"yymmdd")&amp;"-"&amp;TEXT(ROW()-1,"0000"))</f>
        <v/>
      </c>
      <c r="G252" t="str">
        <v>EFECTIVO</v>
      </c>
      <c r="H252" t="str">
        <v>CAJA</v>
      </c>
      <c r="I252" t="str">
        <v>PAGADO</v>
      </c>
    </row>
    <row r="253">
      <c r="B253" t="str">
        <f>IF(A253="","", "I"&amp;TEXT(A253,"yymmdd")&amp;"-"&amp;TEXT(ROW()-1,"0000"))</f>
        <v/>
      </c>
      <c r="G253" t="str">
        <v>EFECTIVO</v>
      </c>
      <c r="H253" t="str">
        <v>CAJA</v>
      </c>
      <c r="I253" t="str">
        <v>PAGADO</v>
      </c>
    </row>
    <row r="254">
      <c r="B254" t="str">
        <f>IF(A254="","", "I"&amp;TEXT(A254,"yymmdd")&amp;"-"&amp;TEXT(ROW()-1,"0000"))</f>
        <v/>
      </c>
      <c r="G254" t="str">
        <v>EFECTIVO</v>
      </c>
      <c r="H254" t="str">
        <v>CAJA</v>
      </c>
      <c r="I254" t="str">
        <v>PAGADO</v>
      </c>
    </row>
    <row r="255">
      <c r="B255" t="str">
        <f>IF(A255="","", "I"&amp;TEXT(A255,"yymmdd")&amp;"-"&amp;TEXT(ROW()-1,"0000"))</f>
        <v/>
      </c>
      <c r="G255" t="str">
        <v>EFECTIVO</v>
      </c>
      <c r="H255" t="str">
        <v>CAJA</v>
      </c>
      <c r="I255" t="str">
        <v>PAGADO</v>
      </c>
    </row>
    <row r="256">
      <c r="B256" t="str">
        <f>IF(A256="","", "I"&amp;TEXT(A256,"yymmdd")&amp;"-"&amp;TEXT(ROW()-1,"0000"))</f>
        <v/>
      </c>
      <c r="G256" t="str">
        <v>EFECTIVO</v>
      </c>
      <c r="H256" t="str">
        <v>CAJA</v>
      </c>
      <c r="I256" t="str">
        <v>PAGADO</v>
      </c>
    </row>
    <row r="257">
      <c r="B257" t="str">
        <f>IF(A257="","", "I"&amp;TEXT(A257,"yymmdd")&amp;"-"&amp;TEXT(ROW()-1,"0000"))</f>
        <v/>
      </c>
      <c r="G257" t="str">
        <v>EFECTIVO</v>
      </c>
      <c r="H257" t="str">
        <v>CAJA</v>
      </c>
      <c r="I257" t="str">
        <v>PAGADO</v>
      </c>
    </row>
    <row r="258">
      <c r="B258" t="str">
        <f>IF(A258="","", "I"&amp;TEXT(A258,"yymmdd")&amp;"-"&amp;TEXT(ROW()-1,"0000"))</f>
        <v/>
      </c>
      <c r="G258" t="str">
        <v>EFECTIVO</v>
      </c>
      <c r="H258" t="str">
        <v>CAJA</v>
      </c>
      <c r="I258" t="str">
        <v>PAGADO</v>
      </c>
    </row>
    <row r="259">
      <c r="B259" t="str">
        <f>IF(A259="","", "I"&amp;TEXT(A259,"yymmdd")&amp;"-"&amp;TEXT(ROW()-1,"0000"))</f>
        <v/>
      </c>
      <c r="G259" t="str">
        <v>EFECTIVO</v>
      </c>
      <c r="H259" t="str">
        <v>CAJA</v>
      </c>
      <c r="I259" t="str">
        <v>PAGADO</v>
      </c>
    </row>
    <row r="260">
      <c r="B260" t="str">
        <f>IF(A260="","", "I"&amp;TEXT(A260,"yymmdd")&amp;"-"&amp;TEXT(ROW()-1,"0000"))</f>
        <v/>
      </c>
      <c r="G260" t="str">
        <v>EFECTIVO</v>
      </c>
      <c r="H260" t="str">
        <v>CAJA</v>
      </c>
      <c r="I260" t="str">
        <v>PAGADO</v>
      </c>
    </row>
    <row r="261">
      <c r="B261" t="str">
        <f>IF(A261="","", "I"&amp;TEXT(A261,"yymmdd")&amp;"-"&amp;TEXT(ROW()-1,"0000"))</f>
        <v/>
      </c>
      <c r="G261" t="str">
        <v>EFECTIVO</v>
      </c>
      <c r="H261" t="str">
        <v>CAJA</v>
      </c>
      <c r="I261" t="str">
        <v>PAGADO</v>
      </c>
    </row>
    <row r="262">
      <c r="B262" t="str">
        <f>IF(A262="","", "I"&amp;TEXT(A262,"yymmdd")&amp;"-"&amp;TEXT(ROW()-1,"0000"))</f>
        <v/>
      </c>
      <c r="G262" t="str">
        <v>EFECTIVO</v>
      </c>
      <c r="H262" t="str">
        <v>CAJA</v>
      </c>
      <c r="I262" t="str">
        <v>PAGADO</v>
      </c>
    </row>
    <row r="263">
      <c r="B263" t="str">
        <f>IF(A263="","", "I"&amp;TEXT(A263,"yymmdd")&amp;"-"&amp;TEXT(ROW()-1,"0000"))</f>
        <v/>
      </c>
      <c r="G263" t="str">
        <v>EFECTIVO</v>
      </c>
      <c r="H263" t="str">
        <v>CAJA</v>
      </c>
      <c r="I263" t="str">
        <v>PAGADO</v>
      </c>
    </row>
    <row r="264">
      <c r="B264" t="str">
        <f>IF(A264="","", "I"&amp;TEXT(A264,"yymmdd")&amp;"-"&amp;TEXT(ROW()-1,"0000"))</f>
        <v/>
      </c>
      <c r="G264" t="str">
        <v>EFECTIVO</v>
      </c>
      <c r="H264" t="str">
        <v>CAJA</v>
      </c>
      <c r="I264" t="str">
        <v>PAGADO</v>
      </c>
    </row>
    <row r="265">
      <c r="B265" t="str">
        <f>IF(A265="","", "I"&amp;TEXT(A265,"yymmdd")&amp;"-"&amp;TEXT(ROW()-1,"0000"))</f>
        <v/>
      </c>
      <c r="G265" t="str">
        <v>EFECTIVO</v>
      </c>
      <c r="H265" t="str">
        <v>CAJA</v>
      </c>
      <c r="I265" t="str">
        <v>PAGADO</v>
      </c>
    </row>
    <row r="266">
      <c r="B266" t="str">
        <f>IF(A266="","", "I"&amp;TEXT(A266,"yymmdd")&amp;"-"&amp;TEXT(ROW()-1,"0000"))</f>
        <v/>
      </c>
      <c r="G266" t="str">
        <v>EFECTIVO</v>
      </c>
      <c r="H266" t="str">
        <v>CAJA</v>
      </c>
      <c r="I266" t="str">
        <v>PAGADO</v>
      </c>
    </row>
    <row r="267">
      <c r="B267" t="str">
        <f>IF(A267="","", "I"&amp;TEXT(A267,"yymmdd")&amp;"-"&amp;TEXT(ROW()-1,"0000"))</f>
        <v/>
      </c>
      <c r="G267" t="str">
        <v>EFECTIVO</v>
      </c>
      <c r="H267" t="str">
        <v>CAJA</v>
      </c>
      <c r="I267" t="str">
        <v>PAGADO</v>
      </c>
    </row>
    <row r="268">
      <c r="B268" t="str">
        <f>IF(A268="","", "I"&amp;TEXT(A268,"yymmdd")&amp;"-"&amp;TEXT(ROW()-1,"0000"))</f>
        <v/>
      </c>
      <c r="G268" t="str">
        <v>EFECTIVO</v>
      </c>
      <c r="H268" t="str">
        <v>CAJA</v>
      </c>
      <c r="I268" t="str">
        <v>PAGADO</v>
      </c>
    </row>
    <row r="269">
      <c r="B269" t="str">
        <f>IF(A269="","", "I"&amp;TEXT(A269,"yymmdd")&amp;"-"&amp;TEXT(ROW()-1,"0000"))</f>
        <v/>
      </c>
      <c r="G269" t="str">
        <v>EFECTIVO</v>
      </c>
      <c r="H269" t="str">
        <v>CAJA</v>
      </c>
      <c r="I269" t="str">
        <v>PAGADO</v>
      </c>
    </row>
    <row r="270">
      <c r="B270" t="str">
        <f>IF(A270="","", "I"&amp;TEXT(A270,"yymmdd")&amp;"-"&amp;TEXT(ROW()-1,"0000"))</f>
        <v/>
      </c>
      <c r="G270" t="str">
        <v>EFECTIVO</v>
      </c>
      <c r="H270" t="str">
        <v>CAJA</v>
      </c>
      <c r="I270" t="str">
        <v>PAGADO</v>
      </c>
    </row>
    <row r="271">
      <c r="B271" t="str">
        <f>IF(A271="","", "I"&amp;TEXT(A271,"yymmdd")&amp;"-"&amp;TEXT(ROW()-1,"0000"))</f>
        <v/>
      </c>
      <c r="G271" t="str">
        <v>EFECTIVO</v>
      </c>
      <c r="H271" t="str">
        <v>CAJA</v>
      </c>
      <c r="I271" t="str">
        <v>PAGADO</v>
      </c>
    </row>
    <row r="272">
      <c r="B272" t="str">
        <f>IF(A272="","", "I"&amp;TEXT(A272,"yymmdd")&amp;"-"&amp;TEXT(ROW()-1,"0000"))</f>
        <v/>
      </c>
      <c r="G272" t="str">
        <v>EFECTIVO</v>
      </c>
      <c r="H272" t="str">
        <v>CAJA</v>
      </c>
      <c r="I272" t="str">
        <v>PAGADO</v>
      </c>
    </row>
    <row r="273">
      <c r="B273" t="str">
        <f>IF(A273="","", "I"&amp;TEXT(A273,"yymmdd")&amp;"-"&amp;TEXT(ROW()-1,"0000"))</f>
        <v/>
      </c>
      <c r="G273" t="str">
        <v>EFECTIVO</v>
      </c>
      <c r="H273" t="str">
        <v>CAJA</v>
      </c>
      <c r="I273" t="str">
        <v>PAGADO</v>
      </c>
    </row>
    <row r="274">
      <c r="B274" t="str">
        <f>IF(A274="","", "I"&amp;TEXT(A274,"yymmdd")&amp;"-"&amp;TEXT(ROW()-1,"0000"))</f>
        <v/>
      </c>
      <c r="G274" t="str">
        <v>EFECTIVO</v>
      </c>
      <c r="H274" t="str">
        <v>CAJA</v>
      </c>
      <c r="I274" t="str">
        <v>PAGADO</v>
      </c>
    </row>
    <row r="275">
      <c r="B275" t="str">
        <f>IF(A275="","", "I"&amp;TEXT(A275,"yymmdd")&amp;"-"&amp;TEXT(ROW()-1,"0000"))</f>
        <v/>
      </c>
      <c r="G275" t="str">
        <v>EFECTIVO</v>
      </c>
      <c r="H275" t="str">
        <v>CAJA</v>
      </c>
      <c r="I275" t="str">
        <v>PAGADO</v>
      </c>
    </row>
    <row r="276">
      <c r="B276" t="str">
        <f>IF(A276="","", "I"&amp;TEXT(A276,"yymmdd")&amp;"-"&amp;TEXT(ROW()-1,"0000"))</f>
        <v/>
      </c>
      <c r="G276" t="str">
        <v>EFECTIVO</v>
      </c>
      <c r="H276" t="str">
        <v>CAJA</v>
      </c>
      <c r="I276" t="str">
        <v>PAGADO</v>
      </c>
    </row>
    <row r="277">
      <c r="B277" t="str">
        <f>IF(A277="","", "I"&amp;TEXT(A277,"yymmdd")&amp;"-"&amp;TEXT(ROW()-1,"0000"))</f>
        <v/>
      </c>
      <c r="G277" t="str">
        <v>EFECTIVO</v>
      </c>
      <c r="H277" t="str">
        <v>CAJA</v>
      </c>
      <c r="I277" t="str">
        <v>PAGADO</v>
      </c>
    </row>
    <row r="278">
      <c r="B278" t="str">
        <f>IF(A278="","", "I"&amp;TEXT(A278,"yymmdd")&amp;"-"&amp;TEXT(ROW()-1,"0000"))</f>
        <v/>
      </c>
      <c r="G278" t="str">
        <v>EFECTIVO</v>
      </c>
      <c r="H278" t="str">
        <v>CAJA</v>
      </c>
      <c r="I278" t="str">
        <v>PAGADO</v>
      </c>
    </row>
    <row r="279">
      <c r="B279" t="str">
        <f>IF(A279="","", "I"&amp;TEXT(A279,"yymmdd")&amp;"-"&amp;TEXT(ROW()-1,"0000"))</f>
        <v/>
      </c>
      <c r="G279" t="str">
        <v>EFECTIVO</v>
      </c>
      <c r="H279" t="str">
        <v>CAJA</v>
      </c>
      <c r="I279" t="str">
        <v>PAGADO</v>
      </c>
    </row>
    <row r="280">
      <c r="B280" t="str">
        <f>IF(A280="","", "I"&amp;TEXT(A280,"yymmdd")&amp;"-"&amp;TEXT(ROW()-1,"0000"))</f>
        <v/>
      </c>
      <c r="G280" t="str">
        <v>EFECTIVO</v>
      </c>
      <c r="H280" t="str">
        <v>CAJA</v>
      </c>
      <c r="I280" t="str">
        <v>PAGADO</v>
      </c>
    </row>
    <row r="281">
      <c r="B281" t="str">
        <f>IF(A281="","", "I"&amp;TEXT(A281,"yymmdd")&amp;"-"&amp;TEXT(ROW()-1,"0000"))</f>
        <v/>
      </c>
      <c r="G281" t="str">
        <v>EFECTIVO</v>
      </c>
      <c r="H281" t="str">
        <v>CAJA</v>
      </c>
      <c r="I281" t="str">
        <v>PAGADO</v>
      </c>
    </row>
    <row r="282">
      <c r="B282" t="str">
        <f>IF(A282="","", "I"&amp;TEXT(A282,"yymmdd")&amp;"-"&amp;TEXT(ROW()-1,"0000"))</f>
        <v/>
      </c>
      <c r="G282" t="str">
        <v>EFECTIVO</v>
      </c>
      <c r="H282" t="str">
        <v>CAJA</v>
      </c>
      <c r="I282" t="str">
        <v>PAGADO</v>
      </c>
    </row>
    <row r="283">
      <c r="B283" t="str">
        <f>IF(A283="","", "I"&amp;TEXT(A283,"yymmdd")&amp;"-"&amp;TEXT(ROW()-1,"0000"))</f>
        <v/>
      </c>
      <c r="G283" t="str">
        <v>EFECTIVO</v>
      </c>
      <c r="H283" t="str">
        <v>CAJA</v>
      </c>
      <c r="I283" t="str">
        <v>PAGADO</v>
      </c>
    </row>
    <row r="284">
      <c r="B284" t="str">
        <f>IF(A284="","", "I"&amp;TEXT(A284,"yymmdd")&amp;"-"&amp;TEXT(ROW()-1,"0000"))</f>
        <v/>
      </c>
      <c r="G284" t="str">
        <v>EFECTIVO</v>
      </c>
      <c r="H284" t="str">
        <v>CAJA</v>
      </c>
      <c r="I284" t="str">
        <v>PAGADO</v>
      </c>
    </row>
    <row r="285">
      <c r="B285" t="str">
        <f>IF(A285="","", "I"&amp;TEXT(A285,"yymmdd")&amp;"-"&amp;TEXT(ROW()-1,"0000"))</f>
        <v/>
      </c>
      <c r="G285" t="str">
        <v>EFECTIVO</v>
      </c>
      <c r="H285" t="str">
        <v>CAJA</v>
      </c>
      <c r="I285" t="str">
        <v>PAGADO</v>
      </c>
    </row>
    <row r="286">
      <c r="B286" t="str">
        <f>IF(A286="","", "I"&amp;TEXT(A286,"yymmdd")&amp;"-"&amp;TEXT(ROW()-1,"0000"))</f>
        <v/>
      </c>
      <c r="G286" t="str">
        <v>EFECTIVO</v>
      </c>
      <c r="H286" t="str">
        <v>CAJA</v>
      </c>
      <c r="I286" t="str">
        <v>PAGADO</v>
      </c>
    </row>
    <row r="287">
      <c r="B287" t="str">
        <f>IF(A287="","", "I"&amp;TEXT(A287,"yymmdd")&amp;"-"&amp;TEXT(ROW()-1,"0000"))</f>
        <v/>
      </c>
      <c r="G287" t="str">
        <v>EFECTIVO</v>
      </c>
      <c r="H287" t="str">
        <v>CAJA</v>
      </c>
      <c r="I287" t="str">
        <v>PAGADO</v>
      </c>
    </row>
    <row r="288">
      <c r="B288" t="str">
        <f>IF(A288="","", "I"&amp;TEXT(A288,"yymmdd")&amp;"-"&amp;TEXT(ROW()-1,"0000"))</f>
        <v/>
      </c>
      <c r="G288" t="str">
        <v>EFECTIVO</v>
      </c>
      <c r="H288" t="str">
        <v>CAJA</v>
      </c>
      <c r="I288" t="str">
        <v>PAGADO</v>
      </c>
    </row>
    <row r="289">
      <c r="B289" t="str">
        <f>IF(A289="","", "I"&amp;TEXT(A289,"yymmdd")&amp;"-"&amp;TEXT(ROW()-1,"0000"))</f>
        <v/>
      </c>
      <c r="G289" t="str">
        <v>EFECTIVO</v>
      </c>
      <c r="H289" t="str">
        <v>CAJA</v>
      </c>
      <c r="I289" t="str">
        <v>PAGADO</v>
      </c>
    </row>
    <row r="290">
      <c r="B290" t="str">
        <f>IF(A290="","", "I"&amp;TEXT(A290,"yymmdd")&amp;"-"&amp;TEXT(ROW()-1,"0000"))</f>
        <v/>
      </c>
      <c r="G290" t="str">
        <v>EFECTIVO</v>
      </c>
      <c r="H290" t="str">
        <v>CAJA</v>
      </c>
      <c r="I290" t="str">
        <v>PAGADO</v>
      </c>
    </row>
    <row r="291">
      <c r="B291" t="str">
        <f>IF(A291="","", "I"&amp;TEXT(A291,"yymmdd")&amp;"-"&amp;TEXT(ROW()-1,"0000"))</f>
        <v/>
      </c>
      <c r="G291" t="str">
        <v>EFECTIVO</v>
      </c>
      <c r="H291" t="str">
        <v>CAJA</v>
      </c>
      <c r="I291" t="str">
        <v>PAGADO</v>
      </c>
    </row>
    <row r="292">
      <c r="B292" t="str">
        <f>IF(A292="","", "I"&amp;TEXT(A292,"yymmdd")&amp;"-"&amp;TEXT(ROW()-1,"0000"))</f>
        <v/>
      </c>
      <c r="G292" t="str">
        <v>EFECTIVO</v>
      </c>
      <c r="H292" t="str">
        <v>CAJA</v>
      </c>
      <c r="I292" t="str">
        <v>PAGADO</v>
      </c>
    </row>
    <row r="293">
      <c r="B293" t="str">
        <f>IF(A293="","", "I"&amp;TEXT(A293,"yymmdd")&amp;"-"&amp;TEXT(ROW()-1,"0000"))</f>
        <v/>
      </c>
      <c r="G293" t="str">
        <v>EFECTIVO</v>
      </c>
      <c r="H293" t="str">
        <v>CAJA</v>
      </c>
      <c r="I293" t="str">
        <v>PAGADO</v>
      </c>
    </row>
    <row r="294">
      <c r="B294" t="str">
        <f>IF(A294="","", "I"&amp;TEXT(A294,"yymmdd")&amp;"-"&amp;TEXT(ROW()-1,"0000"))</f>
        <v/>
      </c>
      <c r="G294" t="str">
        <v>EFECTIVO</v>
      </c>
      <c r="H294" t="str">
        <v>CAJA</v>
      </c>
      <c r="I294" t="str">
        <v>PAGADO</v>
      </c>
    </row>
    <row r="295">
      <c r="B295" t="str">
        <f>IF(A295="","", "I"&amp;TEXT(A295,"yymmdd")&amp;"-"&amp;TEXT(ROW()-1,"0000"))</f>
        <v/>
      </c>
      <c r="G295" t="str">
        <v>EFECTIVO</v>
      </c>
      <c r="H295" t="str">
        <v>CAJA</v>
      </c>
      <c r="I295" t="str">
        <v>PAGADO</v>
      </c>
    </row>
    <row r="296">
      <c r="B296" t="str">
        <f>IF(A296="","", "I"&amp;TEXT(A296,"yymmdd")&amp;"-"&amp;TEXT(ROW()-1,"0000"))</f>
        <v/>
      </c>
      <c r="G296" t="str">
        <v>EFECTIVO</v>
      </c>
      <c r="H296" t="str">
        <v>CAJA</v>
      </c>
      <c r="I296" t="str">
        <v>PAGADO</v>
      </c>
    </row>
    <row r="297">
      <c r="B297" t="str">
        <f>IF(A297="","", "I"&amp;TEXT(A297,"yymmdd")&amp;"-"&amp;TEXT(ROW()-1,"0000"))</f>
        <v/>
      </c>
      <c r="G297" t="str">
        <v>EFECTIVO</v>
      </c>
      <c r="H297" t="str">
        <v>CAJA</v>
      </c>
      <c r="I297" t="str">
        <v>PAGADO</v>
      </c>
    </row>
    <row r="298">
      <c r="B298" t="str">
        <f>IF(A298="","", "I"&amp;TEXT(A298,"yymmdd")&amp;"-"&amp;TEXT(ROW()-1,"0000"))</f>
        <v/>
      </c>
      <c r="G298" t="str">
        <v>EFECTIVO</v>
      </c>
      <c r="H298" t="str">
        <v>CAJA</v>
      </c>
      <c r="I298" t="str">
        <v>PAGADO</v>
      </c>
    </row>
    <row r="299">
      <c r="B299" t="str">
        <f>IF(A299="","", "I"&amp;TEXT(A299,"yymmdd")&amp;"-"&amp;TEXT(ROW()-1,"0000"))</f>
        <v/>
      </c>
      <c r="G299" t="str">
        <v>EFECTIVO</v>
      </c>
      <c r="H299" t="str">
        <v>CAJA</v>
      </c>
      <c r="I299" t="str">
        <v>PAGADO</v>
      </c>
    </row>
    <row r="300">
      <c r="B300" t="str">
        <f>IF(A300="","", "I"&amp;TEXT(A300,"yymmdd")&amp;"-"&amp;TEXT(ROW()-1,"0000"))</f>
        <v/>
      </c>
      <c r="G300" t="str">
        <v>EFECTIVO</v>
      </c>
      <c r="H300" t="str">
        <v>CAJA</v>
      </c>
      <c r="I300" t="str">
        <v>PAGADO</v>
      </c>
    </row>
    <row r="301">
      <c r="B301" t="str">
        <f>IF(A301="","", "I"&amp;TEXT(A301,"yymmdd")&amp;"-"&amp;TEXT(ROW()-1,"0000"))</f>
        <v/>
      </c>
      <c r="G301" t="str">
        <v>EFECTIVO</v>
      </c>
      <c r="H301" t="str">
        <v>CAJA</v>
      </c>
      <c r="I301" t="str">
        <v>PAGADO</v>
      </c>
    </row>
    <row r="302">
      <c r="B302" t="str">
        <f>IF(A302="","", "I"&amp;TEXT(A302,"yymmdd")&amp;"-"&amp;TEXT(ROW()-1,"0000"))</f>
        <v/>
      </c>
      <c r="G302" t="str">
        <v>EFECTIVO</v>
      </c>
      <c r="H302" t="str">
        <v>CAJA</v>
      </c>
      <c r="I302" t="str">
        <v>PAGADO</v>
      </c>
    </row>
    <row r="303">
      <c r="B303" t="str">
        <f>IF(A303="","", "I"&amp;TEXT(A303,"yymmdd")&amp;"-"&amp;TEXT(ROW()-1,"0000"))</f>
        <v/>
      </c>
      <c r="G303" t="str">
        <v>EFECTIVO</v>
      </c>
      <c r="H303" t="str">
        <v>CAJA</v>
      </c>
      <c r="I303" t="str">
        <v>PAGADO</v>
      </c>
    </row>
    <row r="304">
      <c r="B304" t="str">
        <f>IF(A304="","", "I"&amp;TEXT(A304,"yymmdd")&amp;"-"&amp;TEXT(ROW()-1,"0000"))</f>
        <v/>
      </c>
      <c r="G304" t="str">
        <v>EFECTIVO</v>
      </c>
      <c r="H304" t="str">
        <v>CAJA</v>
      </c>
      <c r="I304" t="str">
        <v>PAGADO</v>
      </c>
    </row>
    <row r="305">
      <c r="B305" t="str">
        <f>IF(A305="","", "I"&amp;TEXT(A305,"yymmdd")&amp;"-"&amp;TEXT(ROW()-1,"0000"))</f>
        <v/>
      </c>
      <c r="G305" t="str">
        <v>EFECTIVO</v>
      </c>
      <c r="H305" t="str">
        <v>CAJA</v>
      </c>
      <c r="I305" t="str">
        <v>PAGADO</v>
      </c>
    </row>
    <row r="306">
      <c r="B306" t="str">
        <f>IF(A306="","", "I"&amp;TEXT(A306,"yymmdd")&amp;"-"&amp;TEXT(ROW()-1,"0000"))</f>
        <v/>
      </c>
      <c r="G306" t="str">
        <v>EFECTIVO</v>
      </c>
      <c r="H306" t="str">
        <v>CAJA</v>
      </c>
      <c r="I306" t="str">
        <v>PAGADO</v>
      </c>
    </row>
    <row r="307">
      <c r="B307" t="str">
        <f>IF(A307="","", "I"&amp;TEXT(A307,"yymmdd")&amp;"-"&amp;TEXT(ROW()-1,"0000"))</f>
        <v/>
      </c>
      <c r="G307" t="str">
        <v>EFECTIVO</v>
      </c>
      <c r="H307" t="str">
        <v>CAJA</v>
      </c>
      <c r="I307" t="str">
        <v>PAGADO</v>
      </c>
    </row>
    <row r="308">
      <c r="B308" t="str">
        <f>IF(A308="","", "I"&amp;TEXT(A308,"yymmdd")&amp;"-"&amp;TEXT(ROW()-1,"0000"))</f>
        <v/>
      </c>
      <c r="G308" t="str">
        <v>EFECTIVO</v>
      </c>
      <c r="H308" t="str">
        <v>CAJA</v>
      </c>
      <c r="I308" t="str">
        <v>PAGADO</v>
      </c>
    </row>
    <row r="309">
      <c r="B309" t="str">
        <f>IF(A309="","", "I"&amp;TEXT(A309,"yymmdd")&amp;"-"&amp;TEXT(ROW()-1,"0000"))</f>
        <v/>
      </c>
      <c r="G309" t="str">
        <v>EFECTIVO</v>
      </c>
      <c r="H309" t="str">
        <v>CAJA</v>
      </c>
      <c r="I309" t="str">
        <v>PAGADO</v>
      </c>
    </row>
    <row r="310">
      <c r="B310" t="str">
        <f>IF(A310="","", "I"&amp;TEXT(A310,"yymmdd")&amp;"-"&amp;TEXT(ROW()-1,"0000"))</f>
        <v/>
      </c>
      <c r="G310" t="str">
        <v>EFECTIVO</v>
      </c>
      <c r="H310" t="str">
        <v>CAJA</v>
      </c>
      <c r="I310" t="str">
        <v>PAGADO</v>
      </c>
    </row>
    <row r="311">
      <c r="B311" t="str">
        <f>IF(A311="","", "I"&amp;TEXT(A311,"yymmdd")&amp;"-"&amp;TEXT(ROW()-1,"0000"))</f>
        <v/>
      </c>
      <c r="G311" t="str">
        <v>EFECTIVO</v>
      </c>
      <c r="H311" t="str">
        <v>CAJA</v>
      </c>
      <c r="I311" t="str">
        <v>PAGADO</v>
      </c>
    </row>
    <row r="312">
      <c r="B312" t="str">
        <f>IF(A312="","", "I"&amp;TEXT(A312,"yymmdd")&amp;"-"&amp;TEXT(ROW()-1,"0000"))</f>
        <v/>
      </c>
      <c r="G312" t="str">
        <v>EFECTIVO</v>
      </c>
      <c r="H312" t="str">
        <v>CAJA</v>
      </c>
      <c r="I312" t="str">
        <v>PAGADO</v>
      </c>
    </row>
    <row r="313">
      <c r="B313" t="str">
        <f>IF(A313="","", "I"&amp;TEXT(A313,"yymmdd")&amp;"-"&amp;TEXT(ROW()-1,"0000"))</f>
        <v/>
      </c>
      <c r="G313" t="str">
        <v>EFECTIVO</v>
      </c>
      <c r="H313" t="str">
        <v>CAJA</v>
      </c>
      <c r="I313" t="str">
        <v>PAGADO</v>
      </c>
    </row>
    <row r="314">
      <c r="B314" t="str">
        <f>IF(A314="","", "I"&amp;TEXT(A314,"yymmdd")&amp;"-"&amp;TEXT(ROW()-1,"0000"))</f>
        <v/>
      </c>
      <c r="G314" t="str">
        <v>EFECTIVO</v>
      </c>
      <c r="H314" t="str">
        <v>CAJA</v>
      </c>
      <c r="I314" t="str">
        <v>PAGADO</v>
      </c>
    </row>
    <row r="315">
      <c r="B315" t="str">
        <f>IF(A315="","", "I"&amp;TEXT(A315,"yymmdd")&amp;"-"&amp;TEXT(ROW()-1,"0000"))</f>
        <v/>
      </c>
      <c r="G315" t="str">
        <v>EFECTIVO</v>
      </c>
      <c r="H315" t="str">
        <v>CAJA</v>
      </c>
      <c r="I315" t="str">
        <v>PAGADO</v>
      </c>
    </row>
    <row r="316">
      <c r="B316" t="str">
        <f>IF(A316="","", "I"&amp;TEXT(A316,"yymmdd")&amp;"-"&amp;TEXT(ROW()-1,"0000"))</f>
        <v/>
      </c>
      <c r="G316" t="str">
        <v>EFECTIVO</v>
      </c>
      <c r="H316" t="str">
        <v>CAJA</v>
      </c>
      <c r="I316" t="str">
        <v>PAGADO</v>
      </c>
    </row>
    <row r="317">
      <c r="B317" t="str">
        <f>IF(A317="","", "I"&amp;TEXT(A317,"yymmdd")&amp;"-"&amp;TEXT(ROW()-1,"0000"))</f>
        <v/>
      </c>
      <c r="G317" t="str">
        <v>EFECTIVO</v>
      </c>
      <c r="H317" t="str">
        <v>CAJA</v>
      </c>
      <c r="I317" t="str">
        <v>PAGADO</v>
      </c>
    </row>
    <row r="318">
      <c r="B318" t="str">
        <f>IF(A318="","", "I"&amp;TEXT(A318,"yymmdd")&amp;"-"&amp;TEXT(ROW()-1,"0000"))</f>
        <v/>
      </c>
      <c r="G318" t="str">
        <v>EFECTIVO</v>
      </c>
      <c r="H318" t="str">
        <v>CAJA</v>
      </c>
      <c r="I318" t="str">
        <v>PAGADO</v>
      </c>
    </row>
    <row r="319">
      <c r="B319" t="str">
        <f>IF(A319="","", "I"&amp;TEXT(A319,"yymmdd")&amp;"-"&amp;TEXT(ROW()-1,"0000"))</f>
        <v/>
      </c>
      <c r="G319" t="str">
        <v>EFECTIVO</v>
      </c>
      <c r="H319" t="str">
        <v>CAJA</v>
      </c>
      <c r="I319" t="str">
        <v>PAGADO</v>
      </c>
    </row>
    <row r="320">
      <c r="B320" t="str">
        <f>IF(A320="","", "I"&amp;TEXT(A320,"yymmdd")&amp;"-"&amp;TEXT(ROW()-1,"0000"))</f>
        <v/>
      </c>
      <c r="G320" t="str">
        <v>EFECTIVO</v>
      </c>
      <c r="H320" t="str">
        <v>CAJA</v>
      </c>
      <c r="I320" t="str">
        <v>PAGADO</v>
      </c>
    </row>
    <row r="321">
      <c r="B321" t="str">
        <f>IF(A321="","", "I"&amp;TEXT(A321,"yymmdd")&amp;"-"&amp;TEXT(ROW()-1,"0000"))</f>
        <v/>
      </c>
      <c r="G321" t="str">
        <v>EFECTIVO</v>
      </c>
      <c r="H321" t="str">
        <v>CAJA</v>
      </c>
      <c r="I321" t="str">
        <v>PAGADO</v>
      </c>
    </row>
    <row r="322">
      <c r="B322" t="str">
        <f>IF(A322="","", "I"&amp;TEXT(A322,"yymmdd")&amp;"-"&amp;TEXT(ROW()-1,"0000"))</f>
        <v/>
      </c>
      <c r="G322" t="str">
        <v>EFECTIVO</v>
      </c>
      <c r="H322" t="str">
        <v>CAJA</v>
      </c>
      <c r="I322" t="str">
        <v>PAGADO</v>
      </c>
    </row>
    <row r="323">
      <c r="B323" t="str">
        <f>IF(A323="","", "I"&amp;TEXT(A323,"yymmdd")&amp;"-"&amp;TEXT(ROW()-1,"0000"))</f>
        <v/>
      </c>
      <c r="G323" t="str">
        <v>EFECTIVO</v>
      </c>
      <c r="H323" t="str">
        <v>CAJA</v>
      </c>
      <c r="I323" t="str">
        <v>PAGADO</v>
      </c>
    </row>
    <row r="324">
      <c r="B324" t="str">
        <f>IF(A324="","", "I"&amp;TEXT(A324,"yymmdd")&amp;"-"&amp;TEXT(ROW()-1,"0000"))</f>
        <v/>
      </c>
      <c r="G324" t="str">
        <v>EFECTIVO</v>
      </c>
      <c r="H324" t="str">
        <v>CAJA</v>
      </c>
      <c r="I324" t="str">
        <v>PAGADO</v>
      </c>
    </row>
    <row r="325">
      <c r="B325" t="str">
        <f>IF(A325="","", "I"&amp;TEXT(A325,"yymmdd")&amp;"-"&amp;TEXT(ROW()-1,"0000"))</f>
        <v/>
      </c>
      <c r="G325" t="str">
        <v>EFECTIVO</v>
      </c>
      <c r="H325" t="str">
        <v>CAJA</v>
      </c>
      <c r="I325" t="str">
        <v>PAGADO</v>
      </c>
    </row>
    <row r="326">
      <c r="B326" t="str">
        <f>IF(A326="","", "I"&amp;TEXT(A326,"yymmdd")&amp;"-"&amp;TEXT(ROW()-1,"0000"))</f>
        <v/>
      </c>
      <c r="G326" t="str">
        <v>EFECTIVO</v>
      </c>
      <c r="H326" t="str">
        <v>CAJA</v>
      </c>
      <c r="I326" t="str">
        <v>PAGADO</v>
      </c>
    </row>
    <row r="327">
      <c r="B327" t="str">
        <f>IF(A327="","", "I"&amp;TEXT(A327,"yymmdd")&amp;"-"&amp;TEXT(ROW()-1,"0000"))</f>
        <v/>
      </c>
      <c r="G327" t="str">
        <v>EFECTIVO</v>
      </c>
      <c r="H327" t="str">
        <v>CAJA</v>
      </c>
      <c r="I327" t="str">
        <v>PAGADO</v>
      </c>
    </row>
    <row r="328">
      <c r="B328" t="str">
        <f>IF(A328="","", "I"&amp;TEXT(A328,"yymmdd")&amp;"-"&amp;TEXT(ROW()-1,"0000"))</f>
        <v/>
      </c>
      <c r="G328" t="str">
        <v>EFECTIVO</v>
      </c>
      <c r="H328" t="str">
        <v>CAJA</v>
      </c>
      <c r="I328" t="str">
        <v>PAGADO</v>
      </c>
    </row>
    <row r="329">
      <c r="B329" t="str">
        <f>IF(A329="","", "I"&amp;TEXT(A329,"yymmdd")&amp;"-"&amp;TEXT(ROW()-1,"0000"))</f>
        <v/>
      </c>
      <c r="G329" t="str">
        <v>EFECTIVO</v>
      </c>
      <c r="H329" t="str">
        <v>CAJA</v>
      </c>
      <c r="I329" t="str">
        <v>PAGADO</v>
      </c>
    </row>
    <row r="330">
      <c r="B330" t="str">
        <f>IF(A330="","", "I"&amp;TEXT(A330,"yymmdd")&amp;"-"&amp;TEXT(ROW()-1,"0000"))</f>
        <v/>
      </c>
      <c r="G330" t="str">
        <v>EFECTIVO</v>
      </c>
      <c r="H330" t="str">
        <v>CAJA</v>
      </c>
      <c r="I330" t="str">
        <v>PAGADO</v>
      </c>
    </row>
    <row r="331">
      <c r="B331" t="str">
        <f>IF(A331="","", "I"&amp;TEXT(A331,"yymmdd")&amp;"-"&amp;TEXT(ROW()-1,"0000"))</f>
        <v/>
      </c>
      <c r="G331" t="str">
        <v>EFECTIVO</v>
      </c>
      <c r="H331" t="str">
        <v>CAJA</v>
      </c>
      <c r="I331" t="str">
        <v>PAGADO</v>
      </c>
    </row>
    <row r="332">
      <c r="B332" t="str">
        <f>IF(A332="","", "I"&amp;TEXT(A332,"yymmdd")&amp;"-"&amp;TEXT(ROW()-1,"0000"))</f>
        <v/>
      </c>
      <c r="G332" t="str">
        <v>EFECTIVO</v>
      </c>
      <c r="H332" t="str">
        <v>CAJA</v>
      </c>
      <c r="I332" t="str">
        <v>PAGADO</v>
      </c>
    </row>
    <row r="333">
      <c r="B333" t="str">
        <f>IF(A333="","", "I"&amp;TEXT(A333,"yymmdd")&amp;"-"&amp;TEXT(ROW()-1,"0000"))</f>
        <v/>
      </c>
      <c r="G333" t="str">
        <v>EFECTIVO</v>
      </c>
      <c r="H333" t="str">
        <v>CAJA</v>
      </c>
      <c r="I333" t="str">
        <v>PAGADO</v>
      </c>
    </row>
    <row r="334">
      <c r="B334" t="str">
        <f>IF(A334="","", "I"&amp;TEXT(A334,"yymmdd")&amp;"-"&amp;TEXT(ROW()-1,"0000"))</f>
        <v/>
      </c>
      <c r="G334" t="str">
        <v>EFECTIVO</v>
      </c>
      <c r="H334" t="str">
        <v>CAJA</v>
      </c>
      <c r="I334" t="str">
        <v>PAGADO</v>
      </c>
    </row>
    <row r="335">
      <c r="B335" t="str">
        <f>IF(A335="","", "I"&amp;TEXT(A335,"yymmdd")&amp;"-"&amp;TEXT(ROW()-1,"0000"))</f>
        <v/>
      </c>
      <c r="G335" t="str">
        <v>EFECTIVO</v>
      </c>
      <c r="H335" t="str">
        <v>CAJA</v>
      </c>
      <c r="I335" t="str">
        <v>PAGADO</v>
      </c>
    </row>
    <row r="336">
      <c r="B336" t="str">
        <f>IF(A336="","", "I"&amp;TEXT(A336,"yymmdd")&amp;"-"&amp;TEXT(ROW()-1,"0000"))</f>
        <v/>
      </c>
      <c r="G336" t="str">
        <v>EFECTIVO</v>
      </c>
      <c r="H336" t="str">
        <v>CAJA</v>
      </c>
      <c r="I336" t="str">
        <v>PAGADO</v>
      </c>
    </row>
    <row r="337">
      <c r="B337" t="str">
        <f>IF(A337="","", "I"&amp;TEXT(A337,"yymmdd")&amp;"-"&amp;TEXT(ROW()-1,"0000"))</f>
        <v/>
      </c>
      <c r="G337" t="str">
        <v>EFECTIVO</v>
      </c>
      <c r="H337" t="str">
        <v>CAJA</v>
      </c>
      <c r="I337" t="str">
        <v>PAGADO</v>
      </c>
    </row>
    <row r="338">
      <c r="B338" t="str">
        <f>IF(A338="","", "I"&amp;TEXT(A338,"yymmdd")&amp;"-"&amp;TEXT(ROW()-1,"0000"))</f>
        <v/>
      </c>
      <c r="G338" t="str">
        <v>EFECTIVO</v>
      </c>
      <c r="H338" t="str">
        <v>CAJA</v>
      </c>
      <c r="I338" t="str">
        <v>PAGADO</v>
      </c>
    </row>
    <row r="339">
      <c r="B339" t="str">
        <f>IF(A339="","", "I"&amp;TEXT(A339,"yymmdd")&amp;"-"&amp;TEXT(ROW()-1,"0000"))</f>
        <v/>
      </c>
      <c r="G339" t="str">
        <v>EFECTIVO</v>
      </c>
      <c r="H339" t="str">
        <v>CAJA</v>
      </c>
      <c r="I339" t="str">
        <v>PAGADO</v>
      </c>
    </row>
    <row r="340">
      <c r="B340" t="str">
        <f>IF(A340="","", "I"&amp;TEXT(A340,"yymmdd")&amp;"-"&amp;TEXT(ROW()-1,"0000"))</f>
        <v/>
      </c>
      <c r="G340" t="str">
        <v>EFECTIVO</v>
      </c>
      <c r="H340" t="str">
        <v>CAJA</v>
      </c>
      <c r="I340" t="str">
        <v>PAGADO</v>
      </c>
    </row>
    <row r="341">
      <c r="B341" t="str">
        <f>IF(A341="","", "I"&amp;TEXT(A341,"yymmdd")&amp;"-"&amp;TEXT(ROW()-1,"0000"))</f>
        <v/>
      </c>
      <c r="G341" t="str">
        <v>EFECTIVO</v>
      </c>
      <c r="H341" t="str">
        <v>CAJA</v>
      </c>
      <c r="I341" t="str">
        <v>PAGADO</v>
      </c>
    </row>
    <row r="342">
      <c r="B342" t="str">
        <f>IF(A342="","", "I"&amp;TEXT(A342,"yymmdd")&amp;"-"&amp;TEXT(ROW()-1,"0000"))</f>
        <v/>
      </c>
      <c r="G342" t="str">
        <v>EFECTIVO</v>
      </c>
      <c r="H342" t="str">
        <v>CAJA</v>
      </c>
      <c r="I342" t="str">
        <v>PAGADO</v>
      </c>
    </row>
    <row r="343">
      <c r="B343" t="str">
        <f>IF(A343="","", "I"&amp;TEXT(A343,"yymmdd")&amp;"-"&amp;TEXT(ROW()-1,"0000"))</f>
        <v/>
      </c>
      <c r="G343" t="str">
        <v>EFECTIVO</v>
      </c>
      <c r="H343" t="str">
        <v>CAJA</v>
      </c>
      <c r="I343" t="str">
        <v>PAGADO</v>
      </c>
    </row>
    <row r="344">
      <c r="B344" t="str">
        <f>IF(A344="","", "I"&amp;TEXT(A344,"yymmdd")&amp;"-"&amp;TEXT(ROW()-1,"0000"))</f>
        <v/>
      </c>
      <c r="G344" t="str">
        <v>EFECTIVO</v>
      </c>
      <c r="H344" t="str">
        <v>CAJA</v>
      </c>
      <c r="I344" t="str">
        <v>PAGADO</v>
      </c>
    </row>
    <row r="345">
      <c r="B345" t="str">
        <f>IF(A345="","", "I"&amp;TEXT(A345,"yymmdd")&amp;"-"&amp;TEXT(ROW()-1,"0000"))</f>
        <v/>
      </c>
      <c r="G345" t="str">
        <v>EFECTIVO</v>
      </c>
      <c r="H345" t="str">
        <v>CAJA</v>
      </c>
      <c r="I345" t="str">
        <v>PAGADO</v>
      </c>
    </row>
    <row r="346">
      <c r="B346" t="str">
        <f>IF(A346="","", "I"&amp;TEXT(A346,"yymmdd")&amp;"-"&amp;TEXT(ROW()-1,"0000"))</f>
        <v/>
      </c>
      <c r="G346" t="str">
        <v>EFECTIVO</v>
      </c>
      <c r="H346" t="str">
        <v>CAJA</v>
      </c>
      <c r="I346" t="str">
        <v>PAGADO</v>
      </c>
    </row>
    <row r="347">
      <c r="B347" t="str">
        <f>IF(A347="","", "I"&amp;TEXT(A347,"yymmdd")&amp;"-"&amp;TEXT(ROW()-1,"0000"))</f>
        <v/>
      </c>
      <c r="G347" t="str">
        <v>EFECTIVO</v>
      </c>
      <c r="H347" t="str">
        <v>CAJA</v>
      </c>
      <c r="I347" t="str">
        <v>PAGADO</v>
      </c>
    </row>
    <row r="348">
      <c r="B348" t="str">
        <f>IF(A348="","", "I"&amp;TEXT(A348,"yymmdd")&amp;"-"&amp;TEXT(ROW()-1,"0000"))</f>
        <v/>
      </c>
      <c r="G348" t="str">
        <v>EFECTIVO</v>
      </c>
      <c r="H348" t="str">
        <v>CAJA</v>
      </c>
      <c r="I348" t="str">
        <v>PAGADO</v>
      </c>
    </row>
    <row r="349">
      <c r="B349" t="str">
        <f>IF(A349="","", "I"&amp;TEXT(A349,"yymmdd")&amp;"-"&amp;TEXT(ROW()-1,"0000"))</f>
        <v/>
      </c>
      <c r="G349" t="str">
        <v>EFECTIVO</v>
      </c>
      <c r="H349" t="str">
        <v>CAJA</v>
      </c>
      <c r="I349" t="str">
        <v>PAGADO</v>
      </c>
    </row>
    <row r="350">
      <c r="B350" t="str">
        <f>IF(A350="","", "I"&amp;TEXT(A350,"yymmdd")&amp;"-"&amp;TEXT(ROW()-1,"0000"))</f>
        <v/>
      </c>
      <c r="G350" t="str">
        <v>EFECTIVO</v>
      </c>
      <c r="H350" t="str">
        <v>CAJA</v>
      </c>
      <c r="I350" t="str">
        <v>PAGADO</v>
      </c>
    </row>
    <row r="351">
      <c r="B351" t="str">
        <f>IF(A351="","", "I"&amp;TEXT(A351,"yymmdd")&amp;"-"&amp;TEXT(ROW()-1,"0000"))</f>
        <v/>
      </c>
      <c r="G351" t="str">
        <v>EFECTIVO</v>
      </c>
      <c r="H351" t="str">
        <v>CAJA</v>
      </c>
      <c r="I351" t="str">
        <v>PAGADO</v>
      </c>
    </row>
    <row r="352">
      <c r="B352" t="str">
        <f>IF(A352="","", "I"&amp;TEXT(A352,"yymmdd")&amp;"-"&amp;TEXT(ROW()-1,"0000"))</f>
        <v/>
      </c>
      <c r="G352" t="str">
        <v>EFECTIVO</v>
      </c>
      <c r="H352" t="str">
        <v>CAJA</v>
      </c>
      <c r="I352" t="str">
        <v>PAGADO</v>
      </c>
    </row>
    <row r="353">
      <c r="B353" t="str">
        <f>IF(A353="","", "I"&amp;TEXT(A353,"yymmdd")&amp;"-"&amp;TEXT(ROW()-1,"0000"))</f>
        <v/>
      </c>
      <c r="G353" t="str">
        <v>EFECTIVO</v>
      </c>
      <c r="H353" t="str">
        <v>CAJA</v>
      </c>
      <c r="I353" t="str">
        <v>PAGADO</v>
      </c>
    </row>
    <row r="354">
      <c r="B354" t="str">
        <f>IF(A354="","", "I"&amp;TEXT(A354,"yymmdd")&amp;"-"&amp;TEXT(ROW()-1,"0000"))</f>
        <v/>
      </c>
      <c r="G354" t="str">
        <v>EFECTIVO</v>
      </c>
      <c r="H354" t="str">
        <v>CAJA</v>
      </c>
      <c r="I354" t="str">
        <v>PAGADO</v>
      </c>
    </row>
    <row r="355">
      <c r="B355" t="str">
        <f>IF(A355="","", "I"&amp;TEXT(A355,"yymmdd")&amp;"-"&amp;TEXT(ROW()-1,"0000"))</f>
        <v/>
      </c>
      <c r="G355" t="str">
        <v>EFECTIVO</v>
      </c>
      <c r="H355" t="str">
        <v>CAJA</v>
      </c>
      <c r="I355" t="str">
        <v>PAGADO</v>
      </c>
    </row>
    <row r="356">
      <c r="B356" t="str">
        <f>IF(A356="","", "I"&amp;TEXT(A356,"yymmdd")&amp;"-"&amp;TEXT(ROW()-1,"0000"))</f>
        <v/>
      </c>
      <c r="G356" t="str">
        <v>EFECTIVO</v>
      </c>
      <c r="H356" t="str">
        <v>CAJA</v>
      </c>
      <c r="I356" t="str">
        <v>PAGADO</v>
      </c>
    </row>
    <row r="357">
      <c r="B357" t="str">
        <f>IF(A357="","", "I"&amp;TEXT(A357,"yymmdd")&amp;"-"&amp;TEXT(ROW()-1,"0000"))</f>
        <v/>
      </c>
      <c r="G357" t="str">
        <v>EFECTIVO</v>
      </c>
      <c r="H357" t="str">
        <v>CAJA</v>
      </c>
      <c r="I357" t="str">
        <v>PAGADO</v>
      </c>
    </row>
    <row r="358">
      <c r="B358" t="str">
        <f>IF(A358="","", "I"&amp;TEXT(A358,"yymmdd")&amp;"-"&amp;TEXT(ROW()-1,"0000"))</f>
        <v/>
      </c>
      <c r="G358" t="str">
        <v>EFECTIVO</v>
      </c>
      <c r="H358" t="str">
        <v>CAJA</v>
      </c>
      <c r="I358" t="str">
        <v>PAGADO</v>
      </c>
    </row>
    <row r="359">
      <c r="B359" t="str">
        <f>IF(A359="","", "I"&amp;TEXT(A359,"yymmdd")&amp;"-"&amp;TEXT(ROW()-1,"0000"))</f>
        <v/>
      </c>
      <c r="G359" t="str">
        <v>EFECTIVO</v>
      </c>
      <c r="H359" t="str">
        <v>CAJA</v>
      </c>
      <c r="I359" t="str">
        <v>PAGADO</v>
      </c>
    </row>
    <row r="360">
      <c r="B360" t="str">
        <f>IF(A360="","", "I"&amp;TEXT(A360,"yymmdd")&amp;"-"&amp;TEXT(ROW()-1,"0000"))</f>
        <v/>
      </c>
      <c r="G360" t="str">
        <v>EFECTIVO</v>
      </c>
      <c r="H360" t="str">
        <v>CAJA</v>
      </c>
      <c r="I360" t="str">
        <v>PAGADO</v>
      </c>
    </row>
    <row r="361">
      <c r="B361" t="str">
        <f>IF(A361="","", "I"&amp;TEXT(A361,"yymmdd")&amp;"-"&amp;TEXT(ROW()-1,"0000"))</f>
        <v/>
      </c>
      <c r="G361" t="str">
        <v>EFECTIVO</v>
      </c>
      <c r="H361" t="str">
        <v>CAJA</v>
      </c>
      <c r="I361" t="str">
        <v>PAGADO</v>
      </c>
    </row>
    <row r="362">
      <c r="B362" t="str">
        <f>IF(A362="","", "I"&amp;TEXT(A362,"yymmdd")&amp;"-"&amp;TEXT(ROW()-1,"0000"))</f>
        <v/>
      </c>
      <c r="G362" t="str">
        <v>EFECTIVO</v>
      </c>
      <c r="H362" t="str">
        <v>CAJA</v>
      </c>
      <c r="I362" t="str">
        <v>PAGADO</v>
      </c>
    </row>
    <row r="363">
      <c r="B363" t="str">
        <f>IF(A363="","", "I"&amp;TEXT(A363,"yymmdd")&amp;"-"&amp;TEXT(ROW()-1,"0000"))</f>
        <v/>
      </c>
      <c r="G363" t="str">
        <v>EFECTIVO</v>
      </c>
      <c r="H363" t="str">
        <v>CAJA</v>
      </c>
      <c r="I363" t="str">
        <v>PAGADO</v>
      </c>
    </row>
    <row r="364">
      <c r="B364" t="str">
        <f>IF(A364="","", "I"&amp;TEXT(A364,"yymmdd")&amp;"-"&amp;TEXT(ROW()-1,"0000"))</f>
        <v/>
      </c>
      <c r="G364" t="str">
        <v>EFECTIVO</v>
      </c>
      <c r="H364" t="str">
        <v>CAJA</v>
      </c>
      <c r="I364" t="str">
        <v>PAGADO</v>
      </c>
    </row>
    <row r="365">
      <c r="B365" t="str">
        <f>IF(A365="","", "I"&amp;TEXT(A365,"yymmdd")&amp;"-"&amp;TEXT(ROW()-1,"0000"))</f>
        <v/>
      </c>
      <c r="G365" t="str">
        <v>EFECTIVO</v>
      </c>
      <c r="H365" t="str">
        <v>CAJA</v>
      </c>
      <c r="I365" t="str">
        <v>PAGADO</v>
      </c>
    </row>
    <row r="366">
      <c r="B366" t="str">
        <f>IF(A366="","", "I"&amp;TEXT(A366,"yymmdd")&amp;"-"&amp;TEXT(ROW()-1,"0000"))</f>
        <v/>
      </c>
      <c r="G366" t="str">
        <v>EFECTIVO</v>
      </c>
      <c r="H366" t="str">
        <v>CAJA</v>
      </c>
      <c r="I366" t="str">
        <v>PAGADO</v>
      </c>
    </row>
    <row r="367">
      <c r="B367" t="str">
        <f>IF(A367="","", "I"&amp;TEXT(A367,"yymmdd")&amp;"-"&amp;TEXT(ROW()-1,"0000"))</f>
        <v/>
      </c>
      <c r="G367" t="str">
        <v>EFECTIVO</v>
      </c>
      <c r="H367" t="str">
        <v>CAJA</v>
      </c>
      <c r="I367" t="str">
        <v>PAGADO</v>
      </c>
    </row>
    <row r="368">
      <c r="B368" t="str">
        <f>IF(A368="","", "I"&amp;TEXT(A368,"yymmdd")&amp;"-"&amp;TEXT(ROW()-1,"0000"))</f>
        <v/>
      </c>
      <c r="G368" t="str">
        <v>EFECTIVO</v>
      </c>
      <c r="H368" t="str">
        <v>CAJA</v>
      </c>
      <c r="I368" t="str">
        <v>PAGADO</v>
      </c>
    </row>
    <row r="369">
      <c r="B369" t="str">
        <f>IF(A369="","", "I"&amp;TEXT(A369,"yymmdd")&amp;"-"&amp;TEXT(ROW()-1,"0000"))</f>
        <v/>
      </c>
      <c r="G369" t="str">
        <v>EFECTIVO</v>
      </c>
      <c r="H369" t="str">
        <v>CAJA</v>
      </c>
      <c r="I369" t="str">
        <v>PAGADO</v>
      </c>
    </row>
    <row r="370">
      <c r="B370" t="str">
        <f>IF(A370="","", "I"&amp;TEXT(A370,"yymmdd")&amp;"-"&amp;TEXT(ROW()-1,"0000"))</f>
        <v/>
      </c>
      <c r="G370" t="str">
        <v>EFECTIVO</v>
      </c>
      <c r="H370" t="str">
        <v>CAJA</v>
      </c>
      <c r="I370" t="str">
        <v>PAGADO</v>
      </c>
    </row>
    <row r="371">
      <c r="B371" t="str">
        <f>IF(A371="","", "I"&amp;TEXT(A371,"yymmdd")&amp;"-"&amp;TEXT(ROW()-1,"0000"))</f>
        <v/>
      </c>
      <c r="G371" t="str">
        <v>EFECTIVO</v>
      </c>
      <c r="H371" t="str">
        <v>CAJA</v>
      </c>
      <c r="I371" t="str">
        <v>PAGADO</v>
      </c>
    </row>
    <row r="372">
      <c r="B372" t="str">
        <f>IF(A372="","", "I"&amp;TEXT(A372,"yymmdd")&amp;"-"&amp;TEXT(ROW()-1,"0000"))</f>
        <v/>
      </c>
      <c r="G372" t="str">
        <v>EFECTIVO</v>
      </c>
      <c r="H372" t="str">
        <v>CAJA</v>
      </c>
      <c r="I372" t="str">
        <v>PAGADO</v>
      </c>
    </row>
    <row r="373">
      <c r="B373" t="str">
        <f>IF(A373="","", "I"&amp;TEXT(A373,"yymmdd")&amp;"-"&amp;TEXT(ROW()-1,"0000"))</f>
        <v/>
      </c>
      <c r="G373" t="str">
        <v>EFECTIVO</v>
      </c>
      <c r="H373" t="str">
        <v>CAJA</v>
      </c>
      <c r="I373" t="str">
        <v>PAGADO</v>
      </c>
    </row>
    <row r="374">
      <c r="B374" t="str">
        <f>IF(A374="","", "I"&amp;TEXT(A374,"yymmdd")&amp;"-"&amp;TEXT(ROW()-1,"0000"))</f>
        <v/>
      </c>
      <c r="G374" t="str">
        <v>EFECTIVO</v>
      </c>
      <c r="H374" t="str">
        <v>CAJA</v>
      </c>
      <c r="I374" t="str">
        <v>PAGADO</v>
      </c>
    </row>
    <row r="375">
      <c r="B375" t="str">
        <f>IF(A375="","", "I"&amp;TEXT(A375,"yymmdd")&amp;"-"&amp;TEXT(ROW()-1,"0000"))</f>
        <v/>
      </c>
      <c r="G375" t="str">
        <v>EFECTIVO</v>
      </c>
      <c r="H375" t="str">
        <v>CAJA</v>
      </c>
      <c r="I375" t="str">
        <v>PAGADO</v>
      </c>
    </row>
    <row r="376">
      <c r="B376" t="str">
        <f>IF(A376="","", "I"&amp;TEXT(A376,"yymmdd")&amp;"-"&amp;TEXT(ROW()-1,"0000"))</f>
        <v/>
      </c>
      <c r="G376" t="str">
        <v>EFECTIVO</v>
      </c>
      <c r="H376" t="str">
        <v>CAJA</v>
      </c>
      <c r="I376" t="str">
        <v>PAGADO</v>
      </c>
    </row>
    <row r="377">
      <c r="B377" t="str">
        <f>IF(A377="","", "I"&amp;TEXT(A377,"yymmdd")&amp;"-"&amp;TEXT(ROW()-1,"0000"))</f>
        <v/>
      </c>
      <c r="G377" t="str">
        <v>EFECTIVO</v>
      </c>
      <c r="H377" t="str">
        <v>CAJA</v>
      </c>
      <c r="I377" t="str">
        <v>PAGADO</v>
      </c>
    </row>
    <row r="378">
      <c r="B378" t="str">
        <f>IF(A378="","", "I"&amp;TEXT(A378,"yymmdd")&amp;"-"&amp;TEXT(ROW()-1,"0000"))</f>
        <v/>
      </c>
      <c r="G378" t="str">
        <v>EFECTIVO</v>
      </c>
      <c r="H378" t="str">
        <v>CAJA</v>
      </c>
      <c r="I378" t="str">
        <v>PAGADO</v>
      </c>
    </row>
    <row r="379">
      <c r="B379" t="str">
        <f>IF(A379="","", "I"&amp;TEXT(A379,"yymmdd")&amp;"-"&amp;TEXT(ROW()-1,"0000"))</f>
        <v/>
      </c>
      <c r="G379" t="str">
        <v>EFECTIVO</v>
      </c>
      <c r="H379" t="str">
        <v>CAJA</v>
      </c>
      <c r="I379" t="str">
        <v>PAGADO</v>
      </c>
    </row>
    <row r="380">
      <c r="B380" t="str">
        <f>IF(A380="","", "I"&amp;TEXT(A380,"yymmdd")&amp;"-"&amp;TEXT(ROW()-1,"0000"))</f>
        <v/>
      </c>
      <c r="G380" t="str">
        <v>EFECTIVO</v>
      </c>
      <c r="H380" t="str">
        <v>CAJA</v>
      </c>
      <c r="I380" t="str">
        <v>PAGADO</v>
      </c>
    </row>
    <row r="381">
      <c r="B381" t="str">
        <f>IF(A381="","", "I"&amp;TEXT(A381,"yymmdd")&amp;"-"&amp;TEXT(ROW()-1,"0000"))</f>
        <v/>
      </c>
      <c r="G381" t="str">
        <v>EFECTIVO</v>
      </c>
      <c r="H381" t="str">
        <v>CAJA</v>
      </c>
      <c r="I381" t="str">
        <v>PAGADO</v>
      </c>
    </row>
    <row r="382">
      <c r="B382" t="str">
        <f>IF(A382="","", "I"&amp;TEXT(A382,"yymmdd")&amp;"-"&amp;TEXT(ROW()-1,"0000"))</f>
        <v/>
      </c>
      <c r="G382" t="str">
        <v>EFECTIVO</v>
      </c>
      <c r="H382" t="str">
        <v>CAJA</v>
      </c>
      <c r="I382" t="str">
        <v>PAGADO</v>
      </c>
    </row>
    <row r="383">
      <c r="B383" t="str">
        <f>IF(A383="","", "I"&amp;TEXT(A383,"yymmdd")&amp;"-"&amp;TEXT(ROW()-1,"0000"))</f>
        <v/>
      </c>
      <c r="G383" t="str">
        <v>EFECTIVO</v>
      </c>
      <c r="H383" t="str">
        <v>CAJA</v>
      </c>
      <c r="I383" t="str">
        <v>PAGADO</v>
      </c>
    </row>
    <row r="384">
      <c r="B384" t="str">
        <f>IF(A384="","", "I"&amp;TEXT(A384,"yymmdd")&amp;"-"&amp;TEXT(ROW()-1,"0000"))</f>
        <v/>
      </c>
      <c r="G384" t="str">
        <v>EFECTIVO</v>
      </c>
      <c r="H384" t="str">
        <v>CAJA</v>
      </c>
      <c r="I384" t="str">
        <v>PAGADO</v>
      </c>
    </row>
    <row r="385">
      <c r="B385" t="str">
        <f>IF(A385="","", "I"&amp;TEXT(A385,"yymmdd")&amp;"-"&amp;TEXT(ROW()-1,"0000"))</f>
        <v/>
      </c>
      <c r="G385" t="str">
        <v>EFECTIVO</v>
      </c>
      <c r="H385" t="str">
        <v>CAJA</v>
      </c>
      <c r="I385" t="str">
        <v>PAGADO</v>
      </c>
    </row>
    <row r="386">
      <c r="B386" t="str">
        <f>IF(A386="","", "I"&amp;TEXT(A386,"yymmdd")&amp;"-"&amp;TEXT(ROW()-1,"0000"))</f>
        <v/>
      </c>
      <c r="G386" t="str">
        <v>EFECTIVO</v>
      </c>
      <c r="H386" t="str">
        <v>CAJA</v>
      </c>
      <c r="I386" t="str">
        <v>PAGADO</v>
      </c>
    </row>
    <row r="387">
      <c r="B387" t="str">
        <f>IF(A387="","", "I"&amp;TEXT(A387,"yymmdd")&amp;"-"&amp;TEXT(ROW()-1,"0000"))</f>
        <v/>
      </c>
      <c r="G387" t="str">
        <v>EFECTIVO</v>
      </c>
      <c r="H387" t="str">
        <v>CAJA</v>
      </c>
      <c r="I387" t="str">
        <v>PAGADO</v>
      </c>
    </row>
    <row r="388">
      <c r="B388" t="str">
        <f>IF(A388="","", "I"&amp;TEXT(A388,"yymmdd")&amp;"-"&amp;TEXT(ROW()-1,"0000"))</f>
        <v/>
      </c>
      <c r="G388" t="str">
        <v>EFECTIVO</v>
      </c>
      <c r="H388" t="str">
        <v>CAJA</v>
      </c>
      <c r="I388" t="str">
        <v>PAGADO</v>
      </c>
    </row>
    <row r="389">
      <c r="B389" t="str">
        <f>IF(A389="","", "I"&amp;TEXT(A389,"yymmdd")&amp;"-"&amp;TEXT(ROW()-1,"0000"))</f>
        <v/>
      </c>
      <c r="G389" t="str">
        <v>EFECTIVO</v>
      </c>
      <c r="H389" t="str">
        <v>CAJA</v>
      </c>
      <c r="I389" t="str">
        <v>PAGADO</v>
      </c>
    </row>
    <row r="390">
      <c r="B390" t="str">
        <f>IF(A390="","", "I"&amp;TEXT(A390,"yymmdd")&amp;"-"&amp;TEXT(ROW()-1,"0000"))</f>
        <v/>
      </c>
      <c r="G390" t="str">
        <v>EFECTIVO</v>
      </c>
      <c r="H390" t="str">
        <v>CAJA</v>
      </c>
      <c r="I390" t="str">
        <v>PAGADO</v>
      </c>
    </row>
    <row r="391">
      <c r="B391" t="str">
        <f>IF(A391="","", "I"&amp;TEXT(A391,"yymmdd")&amp;"-"&amp;TEXT(ROW()-1,"0000"))</f>
        <v/>
      </c>
      <c r="G391" t="str">
        <v>EFECTIVO</v>
      </c>
      <c r="H391" t="str">
        <v>CAJA</v>
      </c>
      <c r="I391" t="str">
        <v>PAGADO</v>
      </c>
    </row>
    <row r="392">
      <c r="B392" t="str">
        <f>IF(A392="","", "I"&amp;TEXT(A392,"yymmdd")&amp;"-"&amp;TEXT(ROW()-1,"0000"))</f>
        <v/>
      </c>
      <c r="G392" t="str">
        <v>EFECTIVO</v>
      </c>
      <c r="H392" t="str">
        <v>CAJA</v>
      </c>
      <c r="I392" t="str">
        <v>PAGADO</v>
      </c>
    </row>
    <row r="393">
      <c r="B393" t="str">
        <f>IF(A393="","", "I"&amp;TEXT(A393,"yymmdd")&amp;"-"&amp;TEXT(ROW()-1,"0000"))</f>
        <v/>
      </c>
      <c r="G393" t="str">
        <v>EFECTIVO</v>
      </c>
      <c r="H393" t="str">
        <v>CAJA</v>
      </c>
      <c r="I393" t="str">
        <v>PAGADO</v>
      </c>
    </row>
    <row r="394">
      <c r="B394" t="str">
        <f>IF(A394="","", "I"&amp;TEXT(A394,"yymmdd")&amp;"-"&amp;TEXT(ROW()-1,"0000"))</f>
        <v/>
      </c>
      <c r="G394" t="str">
        <v>EFECTIVO</v>
      </c>
      <c r="H394" t="str">
        <v>CAJA</v>
      </c>
      <c r="I394" t="str">
        <v>PAGADO</v>
      </c>
    </row>
    <row r="395">
      <c r="B395" t="str">
        <f>IF(A395="","", "I"&amp;TEXT(A395,"yymmdd")&amp;"-"&amp;TEXT(ROW()-1,"0000"))</f>
        <v/>
      </c>
      <c r="G395" t="str">
        <v>EFECTIVO</v>
      </c>
      <c r="H395" t="str">
        <v>CAJA</v>
      </c>
      <c r="I395" t="str">
        <v>PAGADO</v>
      </c>
    </row>
    <row r="396">
      <c r="B396" t="str">
        <f>IF(A396="","", "I"&amp;TEXT(A396,"yymmdd")&amp;"-"&amp;TEXT(ROW()-1,"0000"))</f>
        <v/>
      </c>
      <c r="G396" t="str">
        <v>EFECTIVO</v>
      </c>
      <c r="H396" t="str">
        <v>CAJA</v>
      </c>
      <c r="I396" t="str">
        <v>PAGADO</v>
      </c>
    </row>
    <row r="397">
      <c r="B397" t="str">
        <f>IF(A397="","", "I"&amp;TEXT(A397,"yymmdd")&amp;"-"&amp;TEXT(ROW()-1,"0000"))</f>
        <v/>
      </c>
      <c r="G397" t="str">
        <v>EFECTIVO</v>
      </c>
      <c r="H397" t="str">
        <v>CAJA</v>
      </c>
      <c r="I397" t="str">
        <v>PAGADO</v>
      </c>
    </row>
    <row r="398">
      <c r="B398" t="str">
        <f>IF(A398="","", "I"&amp;TEXT(A398,"yymmdd")&amp;"-"&amp;TEXT(ROW()-1,"0000"))</f>
        <v/>
      </c>
      <c r="G398" t="str">
        <v>EFECTIVO</v>
      </c>
      <c r="H398" t="str">
        <v>CAJA</v>
      </c>
      <c r="I398" t="str">
        <v>PAGADO</v>
      </c>
    </row>
    <row r="399">
      <c r="B399" t="str">
        <f>IF(A399="","", "I"&amp;TEXT(A399,"yymmdd")&amp;"-"&amp;TEXT(ROW()-1,"0000"))</f>
        <v/>
      </c>
      <c r="G399" t="str">
        <v>EFECTIVO</v>
      </c>
      <c r="H399" t="str">
        <v>CAJA</v>
      </c>
      <c r="I399" t="str">
        <v>PAGADO</v>
      </c>
    </row>
    <row r="400">
      <c r="B400" t="str">
        <f>IF(A400="","", "I"&amp;TEXT(A400,"yymmdd")&amp;"-"&amp;TEXT(ROW()-1,"0000"))</f>
        <v/>
      </c>
      <c r="G400" t="str">
        <v>EFECTIVO</v>
      </c>
      <c r="H400" t="str">
        <v>CAJA</v>
      </c>
      <c r="I400" t="str">
        <v>PAGADO</v>
      </c>
    </row>
    <row r="401">
      <c r="B401" t="str">
        <f>IF(A401="","", "I"&amp;TEXT(A401,"yymmdd")&amp;"-"&amp;TEXT(ROW()-1,"0000"))</f>
        <v/>
      </c>
      <c r="G401" t="str">
        <v>EFECTIVO</v>
      </c>
      <c r="H401" t="str">
        <v>CAJA</v>
      </c>
      <c r="I401" t="str">
        <v>PAGADO</v>
      </c>
    </row>
  </sheetData>
  <pageMargins left="0.7" right="0.7" top="0.75" bottom="0.75" header="0.3" footer="0.3"/>
  <ignoredErrors>
    <ignoredError numberStoredAsText="1" sqref="A1:J4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0"/>
  <sheetViews>
    <sheetView workbookViewId="0" rightToLeft="0"/>
  </sheetViews>
  <sheetData>
    <row r="1">
      <c r="A1" t="str">
        <v>ITEM</v>
      </c>
      <c r="B1" t="str">
        <v>UNIDAD</v>
      </c>
      <c r="C1" t="str">
        <v>COSTO</v>
      </c>
      <c r="D1" t="str">
        <v>COSTO VINILO</v>
      </c>
      <c r="E1" t="str">
        <v>COSTO TOTAL</v>
      </c>
      <c r="F1" t="str">
        <v>CATEGORIA</v>
      </c>
      <c r="G1" t="str">
        <v>PRECIO_VENTA</v>
      </c>
      <c r="H1" t="str">
        <v>STOCK_MIN</v>
      </c>
      <c r="I1" t="str">
        <v>STOCK_ACTUAL</v>
      </c>
      <c r="J1" t="str">
        <v>VALOR_INV</v>
      </c>
      <c r="K1" t="str">
        <v>MARGEN_%</v>
      </c>
    </row>
    <row r="2">
      <c r="A2" t="str">
        <v>SUPERHIT</v>
      </c>
      <c r="B2">
        <v>90</v>
      </c>
      <c r="C2">
        <v>748.527666666666</v>
      </c>
      <c r="D2">
        <v>46.2962962962963</v>
      </c>
      <c r="E2">
        <f>C2+D2</f>
        <v>794.8239629629624</v>
      </c>
      <c r="F2" t="str">
        <v>SATYA</v>
      </c>
      <c r="H2">
        <v>0</v>
      </c>
      <c r="I2">
        <f>IF(A2="","",B2+IFERROR(SUMIFS(Compras!F:F,Compras!D:D,A2),0)-IFERROR(SUMIFS(#REF!,#REF!,A2),0))</f>
        <v>90</v>
      </c>
      <c r="J2">
        <f>IF(I2="","",I2*E2)</f>
        <v>71534.15666666662</v>
      </c>
      <c r="K2" t="str">
        <f>IF(G2="","",IFERROR((G2-E2)/G2,0))</f>
        <v/>
      </c>
    </row>
    <row r="3">
      <c r="A3" t="str">
        <v>YOGA RITUAL</v>
      </c>
      <c r="B3">
        <v>10</v>
      </c>
      <c r="C3">
        <v>998.444333333333</v>
      </c>
      <c r="D3">
        <v>46.2962962962963</v>
      </c>
      <c r="E3">
        <f>C3+D3</f>
        <v>1044.7406296296292</v>
      </c>
      <c r="F3" t="str">
        <v>SATYA</v>
      </c>
      <c r="H3">
        <v>0</v>
      </c>
      <c r="I3">
        <f>IF(A3="","",B3+IFERROR(SUMIFS(Compras!F:F,Compras!D:D,A3),0)-IFERROR(SUMIFS(#REF!,#REF!,A3),0))</f>
        <v>10</v>
      </c>
      <c r="J3">
        <f>IF(I3="","",I3*E3)</f>
        <v>10447.406296296293</v>
      </c>
      <c r="K3" t="str">
        <f>IF(G3="","",IFERROR((G3-E3)/G3,0))</f>
        <v/>
      </c>
    </row>
    <row r="4">
      <c r="A4" t="str">
        <v>TUSCAN LEATHER</v>
      </c>
      <c r="B4">
        <v>9</v>
      </c>
      <c r="C4">
        <v>998.444333333333</v>
      </c>
      <c r="D4">
        <v>46.2962962962963</v>
      </c>
      <c r="E4">
        <f>C4+D4</f>
        <v>1044.7406296296292</v>
      </c>
      <c r="F4" t="str">
        <v>SATYA</v>
      </c>
      <c r="H4">
        <v>0</v>
      </c>
      <c r="I4">
        <f>IF(A4="","",B4+IFERROR(SUMIFS(Compras!F:F,Compras!D:D,A4),0)-IFERROR(SUMIFS(#REF!,#REF!,A4),0))</f>
        <v>9</v>
      </c>
      <c r="J4">
        <f>IF(I4="","",I4*E4)</f>
        <v>9402.665666666662</v>
      </c>
      <c r="K4" t="str">
        <f>IF(G4="","",IFERROR((G4-E4)/G4,0))</f>
        <v/>
      </c>
    </row>
    <row r="5">
      <c r="A5" t="str">
        <v>TOBAK</v>
      </c>
      <c r="B5">
        <v>8</v>
      </c>
      <c r="C5">
        <v>998.444333333333</v>
      </c>
      <c r="D5">
        <v>46.2962962962963</v>
      </c>
      <c r="E5">
        <f>C5+D5</f>
        <v>1044.7406296296292</v>
      </c>
      <c r="F5" t="str">
        <v>SATYA</v>
      </c>
      <c r="H5">
        <v>0</v>
      </c>
      <c r="I5">
        <f>IF(A5="","",B5+IFERROR(SUMIFS(Compras!F:F,Compras!D:D,A5),0)-IFERROR(SUMIFS(#REF!,#REF!,A5),0))</f>
        <v>8</v>
      </c>
      <c r="J5">
        <f>IF(I5="","",I5*E5)</f>
        <v>8357.925037037034</v>
      </c>
      <c r="K5" t="str">
        <f>IF(G5="","",IFERROR((G5-E5)/G5,0))</f>
        <v/>
      </c>
    </row>
    <row r="6">
      <c r="A6" t="str">
        <v>SACRED SUTRA</v>
      </c>
      <c r="B6">
        <v>9</v>
      </c>
      <c r="C6">
        <v>998.444333333333</v>
      </c>
      <c r="D6">
        <v>46.2962962962963</v>
      </c>
      <c r="E6">
        <f>C6+D6</f>
        <v>1044.7406296296292</v>
      </c>
      <c r="F6" t="str">
        <v>SATYA</v>
      </c>
      <c r="H6">
        <v>0</v>
      </c>
      <c r="I6">
        <f>IF(A6="","",B6+IFERROR(SUMIFS(Compras!F:F,Compras!D:D,A6),0)-IFERROR(SUMIFS(#REF!,#REF!,A6),0))</f>
        <v>9</v>
      </c>
      <c r="J6">
        <f>IF(I6="","",I6*E6)</f>
        <v>9402.665666666662</v>
      </c>
      <c r="K6" t="str">
        <f>IF(G6="","",IFERROR((G6-E6)/G6,0))</f>
        <v/>
      </c>
    </row>
    <row r="7">
      <c r="A7" t="str">
        <v>PURPLE BEAUTY</v>
      </c>
      <c r="B7">
        <v>21</v>
      </c>
      <c r="C7">
        <v>998.444333333333</v>
      </c>
      <c r="D7">
        <v>46.2962962962963</v>
      </c>
      <c r="E7">
        <f>C7+D7</f>
        <v>1044.7406296296292</v>
      </c>
      <c r="F7" t="str">
        <v>SATYA</v>
      </c>
      <c r="H7">
        <v>0</v>
      </c>
      <c r="I7">
        <f>IF(A7="","",B7+IFERROR(SUMIFS(Compras!F:F,Compras!D:D,A7),0)-IFERROR(SUMIFS(#REF!,#REF!,A7),0))</f>
        <v>21</v>
      </c>
      <c r="J7">
        <f>IF(I7="","",I7*E7)</f>
        <v>21939.553222222214</v>
      </c>
      <c r="K7" t="str">
        <f>IF(G7="","",IFERROR((G7-E7)/G7,0))</f>
        <v/>
      </c>
    </row>
    <row r="8">
      <c r="A8" t="str">
        <v>ARABIAN NIGHT</v>
      </c>
      <c r="B8">
        <v>5</v>
      </c>
      <c r="C8">
        <v>998.444333333333</v>
      </c>
      <c r="D8">
        <v>46.2962962962963</v>
      </c>
      <c r="E8">
        <f>C8+D8</f>
        <v>1044.7406296296292</v>
      </c>
      <c r="F8" t="str">
        <v>SATYA</v>
      </c>
      <c r="H8">
        <v>0</v>
      </c>
      <c r="I8">
        <f>IF(A8="","",B8+IFERROR(SUMIFS(Compras!F:F,Compras!D:D,A8),0)-IFERROR(SUMIFS(#REF!,#REF!,A8),0))</f>
        <v>5</v>
      </c>
      <c r="J8">
        <f>IF(I8="","",I8*E8)</f>
        <v>5223.703148148146</v>
      </c>
      <c r="K8" t="str">
        <f>IF(G8="","",IFERROR((G8-E8)/G8,0))</f>
        <v/>
      </c>
    </row>
    <row r="9">
      <c r="A9" t="str">
        <v>DESI AROMA</v>
      </c>
      <c r="B9">
        <v>10</v>
      </c>
      <c r="C9">
        <v>998.444333333333</v>
      </c>
      <c r="D9">
        <v>46.2962962962963</v>
      </c>
      <c r="E9">
        <f>C9+D9</f>
        <v>1044.7406296296292</v>
      </c>
      <c r="F9" t="str">
        <v>SATYA</v>
      </c>
      <c r="H9">
        <v>0</v>
      </c>
      <c r="I9">
        <f>IF(A9="","",B9+IFERROR(SUMIFS(Compras!F:F,Compras!D:D,A9),0)-IFERROR(SUMIFS(#REF!,#REF!,A9),0))</f>
        <v>10</v>
      </c>
      <c r="J9">
        <f>IF(I9="","",I9*E9)</f>
        <v>10447.406296296293</v>
      </c>
      <c r="K9" t="str">
        <f>IF(G9="","",IFERROR((G9-E9)/G9,0))</f>
        <v/>
      </c>
    </row>
    <row r="10">
      <c r="A10" t="str">
        <v>ATHMA</v>
      </c>
      <c r="B10">
        <v>2</v>
      </c>
      <c r="C10">
        <v>998.444333333333</v>
      </c>
      <c r="D10">
        <v>46.2962962962963</v>
      </c>
      <c r="E10">
        <f>C10+D10</f>
        <v>1044.7406296296292</v>
      </c>
      <c r="F10" t="str">
        <v>SATYA</v>
      </c>
      <c r="H10">
        <v>0</v>
      </c>
      <c r="I10">
        <f>IF(A10="","",B10+IFERROR(SUMIFS(Compras!F:F,Compras!D:D,A10),0)-IFERROR(SUMIFS(#REF!,#REF!,A10),0))</f>
        <v>2</v>
      </c>
      <c r="J10">
        <f>IF(I10="","",I10*E10)</f>
        <v>2089.4812592592584</v>
      </c>
      <c r="K10" t="str">
        <f>IF(G10="","",IFERROR((G10-E10)/G10,0))</f>
        <v/>
      </c>
    </row>
    <row r="11">
      <c r="A11" t="str">
        <v>OMKAR</v>
      </c>
      <c r="B11">
        <v>6</v>
      </c>
      <c r="C11">
        <v>998.444333333333</v>
      </c>
      <c r="D11">
        <v>46.2962962962963</v>
      </c>
      <c r="E11">
        <f>C11+D11</f>
        <v>1044.7406296296292</v>
      </c>
      <c r="F11" t="str">
        <v>SATYA</v>
      </c>
      <c r="H11">
        <v>0</v>
      </c>
      <c r="I11">
        <f>IF(A11="","",B11+IFERROR(SUMIFS(Compras!F:F,Compras!D:D,A11),0)-IFERROR(SUMIFS(#REF!,#REF!,A11),0))</f>
        <v>6</v>
      </c>
      <c r="J11">
        <f>IF(I11="","",I11*E11)</f>
        <v>6268.443777777775</v>
      </c>
      <c r="K11" t="str">
        <f>IF(G11="","",IFERROR((G11-E11)/G11,0))</f>
        <v/>
      </c>
    </row>
    <row r="12">
      <c r="A12" t="str">
        <v>DHARMA</v>
      </c>
      <c r="B12">
        <v>11</v>
      </c>
      <c r="C12">
        <v>998.444333333333</v>
      </c>
      <c r="D12">
        <v>46.2962962962963</v>
      </c>
      <c r="E12">
        <f>C12+D12</f>
        <v>1044.7406296296292</v>
      </c>
      <c r="F12" t="str">
        <v>SATYA</v>
      </c>
      <c r="H12">
        <v>0</v>
      </c>
      <c r="I12">
        <f>IF(A12="","",B12+IFERROR(SUMIFS(Compras!F:F,Compras!D:D,A12),0)-IFERROR(SUMIFS(#REF!,#REF!,A12),0))</f>
        <v>11</v>
      </c>
      <c r="J12">
        <f>IF(I12="","",I12*E12)</f>
        <v>11492.146925925921</v>
      </c>
      <c r="K12" t="str">
        <f>IF(G12="","",IFERROR((G12-E12)/G12,0))</f>
        <v/>
      </c>
    </row>
    <row r="13">
      <c r="A13" t="str">
        <v>MAGIC MONK</v>
      </c>
      <c r="B13">
        <v>2</v>
      </c>
      <c r="C13">
        <v>998.444333333333</v>
      </c>
      <c r="D13">
        <v>46.2962962962963</v>
      </c>
      <c r="E13">
        <f>C13+D13</f>
        <v>1044.7406296296292</v>
      </c>
      <c r="F13" t="str">
        <v>SATYA</v>
      </c>
      <c r="H13">
        <v>0</v>
      </c>
      <c r="I13">
        <f>IF(A13="","",B13+IFERROR(SUMIFS(Compras!F:F,Compras!D:D,A13),0)-IFERROR(SUMIFS(#REF!,#REF!,A13),0))</f>
        <v>2</v>
      </c>
      <c r="J13">
        <f>IF(I13="","",I13*E13)</f>
        <v>2089.4812592592584</v>
      </c>
      <c r="K13" t="str">
        <f>IF(G13="","",IFERROR((G13-E13)/G13,0))</f>
        <v/>
      </c>
    </row>
    <row r="14">
      <c r="A14" t="str">
        <v>BLUE BELL</v>
      </c>
      <c r="B14">
        <v>0</v>
      </c>
      <c r="C14">
        <v>998.444333333333</v>
      </c>
      <c r="D14">
        <v>46.2962962962963</v>
      </c>
      <c r="E14">
        <f>C14+D14</f>
        <v>1044.7406296296292</v>
      </c>
      <c r="F14" t="str">
        <v>SATYA</v>
      </c>
      <c r="H14">
        <v>0</v>
      </c>
      <c r="I14">
        <f>IF(A14="","",B14+IFERROR(SUMIFS(Compras!F:F,Compras!D:D,A14),0)-IFERROR(SUMIFS(#REF!,#REF!,A14),0))</f>
        <v>0</v>
      </c>
      <c r="J14">
        <f>IF(I14="","",I14*E14)</f>
        <v>0</v>
      </c>
      <c r="K14" t="str">
        <f>IF(G14="","",IFERROR((G14-E14)/G14,0))</f>
        <v/>
      </c>
    </row>
    <row r="15">
      <c r="A15" t="str">
        <v>ESTAMPA ARP x15</v>
      </c>
      <c r="B15">
        <v>0</v>
      </c>
      <c r="C15">
        <v>0</v>
      </c>
      <c r="D15">
        <v>0</v>
      </c>
      <c r="E15">
        <v>29190</v>
      </c>
      <c r="F15" t="str">
        <v>BALANCEADOS</v>
      </c>
      <c r="H15">
        <v>0</v>
      </c>
      <c r="I15">
        <f>IF(A15="","",B15+IFERROR(SUMIFS(Compras!F:F,Compras!D:D,A15),0)-IFERROR(SUMIFS(#REF!,#REF!,A15),0))</f>
        <v>0</v>
      </c>
      <c r="J15">
        <f>IF(I15="","",I15*E15)</f>
        <v>0</v>
      </c>
      <c r="K15" t="str">
        <f>IF(G15="","",IFERROR((G15-E15)/G15,0))</f>
        <v/>
      </c>
    </row>
    <row r="16">
      <c r="A16" t="str">
        <v>ESTAMPA PLUS x20</v>
      </c>
      <c r="B16">
        <v>1</v>
      </c>
      <c r="C16">
        <v>0</v>
      </c>
      <c r="D16">
        <v>0</v>
      </c>
      <c r="E16">
        <v>35700</v>
      </c>
      <c r="F16" t="str">
        <v>BALANCEADOS</v>
      </c>
      <c r="H16">
        <v>0</v>
      </c>
      <c r="I16">
        <f>IF(A16="","",B16+IFERROR(SUMIFS(Compras!F:F,Compras!D:D,A16),0)-IFERROR(SUMIFS(#REF!,#REF!,A16),0))</f>
        <v>1</v>
      </c>
      <c r="J16">
        <f>IF(I16="","",I16*E16)</f>
        <v>35700</v>
      </c>
      <c r="K16" t="str">
        <f>IF(G16="","",IFERROR((G16-E16)/G16,0))</f>
        <v/>
      </c>
    </row>
    <row r="17">
      <c r="A17" t="str">
        <v>VAGONETA GOURMET x15</v>
      </c>
      <c r="B17">
        <v>0</v>
      </c>
      <c r="C17">
        <v>0</v>
      </c>
      <c r="D17">
        <v>0</v>
      </c>
      <c r="E17">
        <v>17370</v>
      </c>
      <c r="F17" t="str">
        <v>BALANCEADOS</v>
      </c>
      <c r="H17">
        <v>0</v>
      </c>
      <c r="I17">
        <f>IF(A17="","",B17+IFERROR(SUMIFS(Compras!F:F,Compras!D:D,A17),0)-IFERROR(SUMIFS(#REF!,#REF!,A17),0))</f>
        <v>0</v>
      </c>
      <c r="J17">
        <f>IF(I17="","",I17*E17)</f>
        <v>0</v>
      </c>
      <c r="K17" t="str">
        <f>IF(G17="","",IFERROR((G17-E17)/G17,0))</f>
        <v/>
      </c>
    </row>
    <row r="18">
      <c r="A18" t="str">
        <v>ESTAMPA CACHORRO x15</v>
      </c>
      <c r="B18">
        <v>0</v>
      </c>
      <c r="C18">
        <v>0</v>
      </c>
      <c r="D18">
        <v>0</v>
      </c>
      <c r="E18">
        <v>31620</v>
      </c>
      <c r="F18" t="str">
        <v>BALANCEADOS</v>
      </c>
      <c r="H18">
        <v>0</v>
      </c>
      <c r="I18">
        <f>IF(A18="","",B18+IFERROR(SUMIFS(Compras!F:F,Compras!D:D,A18),0)-IFERROR(SUMIFS(#REF!,#REF!,A18),0))</f>
        <v>0</v>
      </c>
      <c r="J18">
        <f>IF(I18="","",I18*E18)</f>
        <v>0</v>
      </c>
      <c r="K18" t="str">
        <f>IF(G18="","",IFERROR((G18-E18)/G18,0))</f>
        <v/>
      </c>
    </row>
    <row r="19">
      <c r="A19" t="str">
        <v>ESTAMPA CRIADORES x20</v>
      </c>
      <c r="B19">
        <v>0</v>
      </c>
      <c r="C19">
        <v>0</v>
      </c>
      <c r="D19">
        <v>0</v>
      </c>
      <c r="E19">
        <v>30080</v>
      </c>
      <c r="F19" t="str">
        <v>BALANCEADOS</v>
      </c>
      <c r="H19">
        <v>0</v>
      </c>
      <c r="I19">
        <f>IF(A19="","",B19+IFERROR(SUMIFS(Compras!F:F,Compras!D:D,A19),0)-IFERROR(SUMIFS(#REF!,#REF!,A19),0))</f>
        <v>0</v>
      </c>
      <c r="J19">
        <f>IF(I19="","",I19*E19)</f>
        <v>0</v>
      </c>
      <c r="K19" t="str">
        <f>IF(G19="","",IFERROR((G19-E19)/G19,0))</f>
        <v/>
      </c>
    </row>
    <row r="20">
      <c r="A20" t="str">
        <v>ESTAMPA PH CONTROL x1</v>
      </c>
      <c r="B20">
        <v>0</v>
      </c>
      <c r="C20">
        <v>0</v>
      </c>
      <c r="D20">
        <v>0</v>
      </c>
      <c r="E20">
        <v>2660</v>
      </c>
      <c r="F20" t="str">
        <v>BALANCEADOS</v>
      </c>
      <c r="H20">
        <v>0</v>
      </c>
      <c r="I20">
        <f>IF(A20="","",B20+IFERROR(SUMIFS(Compras!F:F,Compras!D:D,A20),0)-IFERROR(SUMIFS(#REF!,#REF!,A20),0))</f>
        <v>0</v>
      </c>
      <c r="J20">
        <f>IF(I20="","",I20*E20)</f>
        <v>0</v>
      </c>
      <c r="K20" t="str">
        <f>IF(G20="","",IFERROR((G20-E20)/G20,0))</f>
        <v/>
      </c>
    </row>
    <row r="21">
      <c r="A21" t="str">
        <v>PERROT x20</v>
      </c>
      <c r="B21">
        <v>0</v>
      </c>
      <c r="C21">
        <v>0</v>
      </c>
      <c r="D21">
        <v>0</v>
      </c>
      <c r="E21">
        <v>19690</v>
      </c>
      <c r="F21" t="str">
        <v>BALANCEADOS</v>
      </c>
      <c r="H21">
        <v>0</v>
      </c>
      <c r="I21">
        <f>IF(A21="","",B21+IFERROR(SUMIFS(Compras!F:F,Compras!D:D,A21),0)-IFERROR(SUMIFS(#REF!,#REF!,A21),0))</f>
        <v>0</v>
      </c>
      <c r="J21">
        <f>IF(I21="","",I21*E21)</f>
        <v>0</v>
      </c>
      <c r="K21" t="str">
        <f>IF(G21="","",IFERROR((G21-E21)/G21,0))</f>
        <v/>
      </c>
    </row>
    <row r="22">
      <c r="A22" t="str">
        <v>CANFEED ARP x3</v>
      </c>
      <c r="B22">
        <v>0</v>
      </c>
      <c r="C22">
        <v>0</v>
      </c>
      <c r="D22">
        <v>0</v>
      </c>
      <c r="E22">
        <v>9430</v>
      </c>
      <c r="F22" t="str">
        <v>BALANCEADOS</v>
      </c>
      <c r="H22">
        <v>0</v>
      </c>
      <c r="I22">
        <f>IF(A22="","",B22+IFERROR(SUMIFS(Compras!F:F,Compras!D:D,A22),0)-IFERROR(SUMIFS(#REF!,#REF!,A22),0))</f>
        <v>0</v>
      </c>
      <c r="J22">
        <f>IF(I22="","",I22*E22)</f>
        <v>0</v>
      </c>
      <c r="K22" t="str">
        <f>IF(G22="","",IFERROR((G22-E22)/G22,0))</f>
        <v/>
      </c>
    </row>
    <row r="23">
      <c r="A23" t="str">
        <v>CANFEED ARP x20</v>
      </c>
      <c r="B23">
        <v>0</v>
      </c>
      <c r="C23">
        <v>0</v>
      </c>
      <c r="D23">
        <v>0</v>
      </c>
      <c r="E23">
        <v>45440</v>
      </c>
      <c r="F23" t="str">
        <v>BALANCEADOS</v>
      </c>
      <c r="H23">
        <v>0</v>
      </c>
      <c r="I23">
        <f>IF(A23="","",B23+IFERROR(SUMIFS(Compras!F:F,Compras!D:D,A23),0)-IFERROR(SUMIFS(#REF!,#REF!,A23),0))</f>
        <v>0</v>
      </c>
      <c r="J23">
        <f>IF(I23="","",I23*E23)</f>
        <v>0</v>
      </c>
      <c r="K23" t="str">
        <f>IF(G23="","",IFERROR((G23-E23)/G23,0))</f>
        <v/>
      </c>
    </row>
    <row r="24">
      <c r="A24" t="str">
        <v>CANFEED LARGE x20</v>
      </c>
      <c r="B24">
        <v>0</v>
      </c>
      <c r="C24">
        <v>0</v>
      </c>
      <c r="D24">
        <v>0</v>
      </c>
      <c r="E24">
        <v>45440</v>
      </c>
      <c r="F24" t="str">
        <v>BALANCEADOS</v>
      </c>
      <c r="H24">
        <v>0</v>
      </c>
      <c r="I24">
        <f>IF(A24="","",B24+IFERROR(SUMIFS(Compras!F:F,Compras!D:D,A24),0)-IFERROR(SUMIFS(#REF!,#REF!,A24),0))</f>
        <v>0</v>
      </c>
      <c r="J24">
        <f>IF(I24="","",I24*E24)</f>
        <v>0</v>
      </c>
      <c r="K24" t="str">
        <f>IF(G24="","",IFERROR((G24-E24)/G24,0))</f>
        <v/>
      </c>
    </row>
    <row r="25">
      <c r="A25" t="str">
        <v>CANFEED CACHORRO L x15</v>
      </c>
      <c r="B25">
        <v>0</v>
      </c>
      <c r="C25">
        <v>0</v>
      </c>
      <c r="D25">
        <v>0</v>
      </c>
      <c r="E25">
        <v>41400</v>
      </c>
      <c r="F25" t="str">
        <v>BALANCEADOS</v>
      </c>
      <c r="H25">
        <v>0</v>
      </c>
      <c r="I25">
        <f>IF(A25="","",B25+IFERROR(SUMIFS(Compras!F:F,Compras!D:D,A25),0)-IFERROR(SUMIFS(#REF!,#REF!,A25),0))</f>
        <v>0</v>
      </c>
      <c r="J25">
        <f>IF(I25="","",I25*E25)</f>
        <v>0</v>
      </c>
      <c r="K25" t="str">
        <f>IF(G25="","",IFERROR((G25-E25)/G25,0))</f>
        <v/>
      </c>
    </row>
    <row r="26">
      <c r="A26" t="str">
        <v>CANFEED LIGHT x15</v>
      </c>
      <c r="B26">
        <v>0</v>
      </c>
      <c r="C26">
        <v>0</v>
      </c>
      <c r="D26">
        <v>0</v>
      </c>
      <c r="E26">
        <v>41110</v>
      </c>
      <c r="F26" t="str">
        <v>BALANCEADOS</v>
      </c>
      <c r="H26">
        <v>0</v>
      </c>
      <c r="I26">
        <f>IF(A26="","",B26+IFERROR(SUMIFS(Compras!F:F,Compras!D:D,A26),0)-IFERROR(SUMIFS(#REF!,#REF!,A26),0))</f>
        <v>0</v>
      </c>
      <c r="J26">
        <f>IF(I26="","",I26*E26)</f>
        <v>0</v>
      </c>
      <c r="K26" t="str">
        <f>IF(G26="","",IFERROR((G26-E26)/G26,0))</f>
        <v/>
      </c>
    </row>
    <row r="27">
      <c r="A27" t="str">
        <v>CATFEED x7.5</v>
      </c>
      <c r="B27">
        <v>0</v>
      </c>
      <c r="C27">
        <v>0</v>
      </c>
      <c r="D27">
        <v>0</v>
      </c>
      <c r="E27">
        <v>29740</v>
      </c>
      <c r="F27" t="str">
        <v>BALANCEADOS</v>
      </c>
      <c r="H27">
        <v>0</v>
      </c>
      <c r="I27">
        <f>IF(A27="","",B27+IFERROR(SUMIFS(Compras!F:F,Compras!D:D,A27),0)-IFERROR(SUMIFS(#REF!,#REF!,A27),0))</f>
        <v>0</v>
      </c>
      <c r="J27">
        <f>IF(I27="","",I27*E27)</f>
        <v>0</v>
      </c>
      <c r="K27" t="str">
        <f>IF(G27="","",IFERROR((G27-E27)/G27,0))</f>
        <v/>
      </c>
    </row>
    <row r="28">
      <c r="A28" t="str">
        <v>ENERCAN x20</v>
      </c>
      <c r="B28">
        <v>1</v>
      </c>
      <c r="C28">
        <v>0</v>
      </c>
      <c r="D28">
        <v>0</v>
      </c>
      <c r="E28">
        <v>25000</v>
      </c>
      <c r="F28" t="str">
        <v>BALANCEADOS</v>
      </c>
      <c r="H28">
        <v>0</v>
      </c>
      <c r="I28">
        <f>IF(A28="","",B28+IFERROR(SUMIFS(Compras!F:F,Compras!D:D,A28),0)-IFERROR(SUMIFS(#REF!,#REF!,A28),0))</f>
        <v>1</v>
      </c>
      <c r="J28">
        <f>IF(I28="","",I28*E28)</f>
        <v>25000</v>
      </c>
      <c r="K28" t="str">
        <f>IF(G28="","",IFERROR((G28-E28)/G28,0))</f>
        <v/>
      </c>
    </row>
    <row r="29">
      <c r="A29" t="str">
        <v>IRON GATO x3</v>
      </c>
      <c r="B29">
        <v>2</v>
      </c>
      <c r="C29">
        <v>0</v>
      </c>
      <c r="D29">
        <v>0</v>
      </c>
      <c r="E29">
        <v>8810</v>
      </c>
      <c r="F29" t="str">
        <v>BALANCEADOS</v>
      </c>
      <c r="H29">
        <v>0</v>
      </c>
      <c r="I29">
        <f>IF(A29="","",B29+IFERROR(SUMIFS(Compras!F:F,Compras!D:D,A29),0)-IFERROR(SUMIFS(#REF!,#REF!,A29),0))</f>
        <v>2</v>
      </c>
      <c r="J29">
        <f>IF(I29="","",I29*E29)</f>
        <v>17620</v>
      </c>
      <c r="K29" t="str">
        <f>IF(G29="","",IFERROR((G29-E29)/G29,0))</f>
        <v/>
      </c>
    </row>
    <row r="30">
      <c r="A30" t="str">
        <v>IRON GATO x7.5</v>
      </c>
      <c r="B30">
        <v>1</v>
      </c>
      <c r="C30">
        <v>0</v>
      </c>
      <c r="D30">
        <v>0</v>
      </c>
      <c r="E30">
        <v>18970</v>
      </c>
      <c r="F30" t="str">
        <v>BALANCEADOS</v>
      </c>
      <c r="H30">
        <v>0</v>
      </c>
      <c r="I30">
        <f>IF(A30="","",B30+IFERROR(SUMIFS(Compras!F:F,Compras!D:D,A30),0)-IFERROR(SUMIFS(#REF!,#REF!,A30),0))</f>
        <v>1</v>
      </c>
      <c r="J30">
        <f>IF(I30="","",I30*E30)</f>
        <v>18970</v>
      </c>
      <c r="K30" t="str">
        <f>IF(G30="","",IFERROR((G30-E30)/G30,0))</f>
        <v/>
      </c>
    </row>
    <row r="31">
      <c r="A31" t="str">
        <v>BIOPET x20</v>
      </c>
      <c r="B31">
        <v>1</v>
      </c>
      <c r="C31">
        <v>0</v>
      </c>
      <c r="D31">
        <v>0</v>
      </c>
      <c r="E31">
        <v>23170</v>
      </c>
      <c r="F31" t="str">
        <v>BALANCEADOS</v>
      </c>
      <c r="H31">
        <v>0</v>
      </c>
      <c r="I31">
        <f>IF(A31="","",B31+IFERROR(SUMIFS(Compras!F:F,Compras!D:D,A31),0)-IFERROR(SUMIFS(#REF!,#REF!,A31),0))</f>
        <v>1</v>
      </c>
      <c r="J31">
        <f>IF(I31="","",I31*E31)</f>
        <v>23170</v>
      </c>
      <c r="K31" t="str">
        <f>IF(G31="","",IFERROR((G31-E31)/G31,0))</f>
        <v/>
      </c>
    </row>
    <row r="32">
      <c r="A32" t="str">
        <v>BIOPET ARP x15</v>
      </c>
      <c r="B32">
        <v>0</v>
      </c>
      <c r="C32">
        <v>0</v>
      </c>
      <c r="D32">
        <v>0</v>
      </c>
      <c r="E32">
        <v>18640</v>
      </c>
      <c r="F32" t="str">
        <v>BALANCEADOS</v>
      </c>
      <c r="H32">
        <v>0</v>
      </c>
      <c r="I32">
        <f>IF(A32="","",B32+IFERROR(SUMIFS(Compras!F:F,Compras!D:D,A32),0)-IFERROR(SUMIFS(#REF!,#REF!,A32),0))</f>
        <v>0</v>
      </c>
      <c r="J32">
        <f>IF(I32="","",I32*E32)</f>
        <v>0</v>
      </c>
      <c r="K32" t="str">
        <f>IF(G32="","",IFERROR((G32-E32)/G32,0))</f>
        <v/>
      </c>
    </row>
    <row r="33">
      <c r="A33" t="str">
        <v>PERFECT PRO x20</v>
      </c>
      <c r="B33">
        <v>0</v>
      </c>
      <c r="C33">
        <v>0</v>
      </c>
      <c r="D33">
        <v>0</v>
      </c>
      <c r="E33">
        <v>28480</v>
      </c>
      <c r="F33" t="str">
        <v>BALANCEADOS</v>
      </c>
      <c r="H33">
        <v>0</v>
      </c>
      <c r="I33">
        <f>IF(A33="","",B33+IFERROR(SUMIFS(Compras!F:F,Compras!D:D,A33),0)-IFERROR(SUMIFS(#REF!,#REF!,A33),0))</f>
        <v>0</v>
      </c>
      <c r="J33">
        <f>IF(I33="","",I33*E33)</f>
        <v>0</v>
      </c>
      <c r="K33" t="str">
        <f>IF(G33="","",IFERROR((G33-E33)/G33,0))</f>
        <v/>
      </c>
    </row>
    <row r="34">
      <c r="A34" t="str">
        <v>PUPYFOOD x20</v>
      </c>
      <c r="B34">
        <v>0</v>
      </c>
      <c r="C34">
        <v>0</v>
      </c>
      <c r="D34">
        <v>0</v>
      </c>
      <c r="E34">
        <v>23060</v>
      </c>
      <c r="F34" t="str">
        <v>BALANCEADOS</v>
      </c>
      <c r="H34">
        <v>0</v>
      </c>
      <c r="I34">
        <f>IF(A34="","",B34+IFERROR(SUMIFS(Compras!F:F,Compras!D:D,A34),0)-IFERROR(SUMIFS(#REF!,#REF!,A34),0))</f>
        <v>0</v>
      </c>
      <c r="J34">
        <f>IF(I34="","",I34*E34)</f>
        <v>0</v>
      </c>
      <c r="K34" t="str">
        <f>IF(G34="","",IFERROR((G34-E34)/G34,0))</f>
        <v/>
      </c>
    </row>
    <row r="35">
      <c r="A35" t="str">
        <v>PUPY ARP x15</v>
      </c>
      <c r="B35">
        <v>1</v>
      </c>
      <c r="C35">
        <v>0</v>
      </c>
      <c r="D35">
        <v>0</v>
      </c>
      <c r="E35">
        <v>18130</v>
      </c>
      <c r="F35" t="str">
        <v>BALANCEADOS</v>
      </c>
      <c r="H35">
        <v>0</v>
      </c>
      <c r="I35">
        <f>IF(A35="","",B35+IFERROR(SUMIFS(Compras!F:F,Compras!D:D,A35),0)-IFERROR(SUMIFS(#REF!,#REF!,A35),0))</f>
        <v>1</v>
      </c>
      <c r="J35">
        <f>IF(I35="","",I35*E35)</f>
        <v>18130</v>
      </c>
      <c r="K35" t="str">
        <f>IF(G35="","",IFERROR((G35-E35)/G35,0))</f>
        <v/>
      </c>
    </row>
    <row r="36">
      <c r="A36" t="str">
        <v>PUPY CACHORRO x15</v>
      </c>
      <c r="B36">
        <v>1</v>
      </c>
      <c r="C36">
        <v>0</v>
      </c>
      <c r="D36">
        <v>0</v>
      </c>
      <c r="E36">
        <v>21410</v>
      </c>
      <c r="F36" t="str">
        <v>BALANCEADOS</v>
      </c>
      <c r="H36">
        <v>0</v>
      </c>
      <c r="I36">
        <f>IF(A36="","",B36+IFERROR(SUMIFS(Compras!F:F,Compras!D:D,A36),0)-IFERROR(SUMIFS(#REF!,#REF!,A36),0))</f>
        <v>1</v>
      </c>
      <c r="J36">
        <f>IF(I36="","",I36*E36)</f>
        <v>21410</v>
      </c>
      <c r="K36" t="str">
        <f>IF(G36="","",IFERROR((G36-E36)/G36,0))</f>
        <v/>
      </c>
    </row>
    <row r="37">
      <c r="A37" t="str">
        <v>SABROSITOS MIX x10</v>
      </c>
      <c r="B37">
        <v>1</v>
      </c>
      <c r="C37">
        <v>23600</v>
      </c>
      <c r="D37">
        <v>0</v>
      </c>
      <c r="E37">
        <v>23600</v>
      </c>
      <c r="F37" t="str">
        <v>BALANCEADOS</v>
      </c>
      <c r="G37">
        <v>31800</v>
      </c>
      <c r="H37">
        <v>0</v>
      </c>
      <c r="I37">
        <f>IF(A37="","",B37+IFERROR(SUMIFS(Compras!F:F,Compras!D:D,A37),0)-IFERROR(SUMIFS(#REF!,#REF!,A37),0))</f>
        <v>1</v>
      </c>
      <c r="J37">
        <f>IF(I37="","",I37*E37)</f>
        <v>23600</v>
      </c>
      <c r="K37">
        <f>IF(G37="","",IFERROR((G37-E37)/G37,0))</f>
        <v>0.2578616352201258</v>
      </c>
    </row>
    <row r="38">
      <c r="A38" t="str">
        <v>EUKANUBA SENIOR +7 SMALL</v>
      </c>
      <c r="B38">
        <v>0</v>
      </c>
      <c r="C38">
        <v>0</v>
      </c>
      <c r="D38">
        <v>0</v>
      </c>
      <c r="E38">
        <v>18540</v>
      </c>
      <c r="F38" t="str">
        <v>BALANCEADOS</v>
      </c>
      <c r="H38">
        <v>0</v>
      </c>
      <c r="I38">
        <f>IF(A38="","",B38+IFERROR(SUMIFS(Compras!F:F,Compras!D:D,A38),0)-IFERROR(SUMIFS(#REF!,#REF!,A38),0))</f>
        <v>0</v>
      </c>
      <c r="J38">
        <f>IF(I38="","",I38*E38)</f>
        <v>0</v>
      </c>
      <c r="K38" t="str">
        <f>IF(G38="","",IFERROR((G38-E38)/G38,0))</f>
        <v/>
      </c>
    </row>
    <row r="39">
      <c r="A39" t="str">
        <v>ROYAL MINI x3</v>
      </c>
      <c r="B39">
        <v>0</v>
      </c>
      <c r="C39">
        <v>0</v>
      </c>
      <c r="D39">
        <v>0</v>
      </c>
      <c r="E39">
        <v>30490</v>
      </c>
      <c r="F39" t="str">
        <v>BALANCEADOS</v>
      </c>
      <c r="H39">
        <v>0</v>
      </c>
      <c r="I39">
        <f>IF(A39="","",B39+IFERROR(SUMIFS(Compras!F:F,Compras!D:D,A39),0)-IFERROR(SUMIFS(#REF!,#REF!,A39),0))</f>
        <v>0</v>
      </c>
      <c r="J39">
        <f>IF(I39="","",I39*E39)</f>
        <v>0</v>
      </c>
      <c r="K39" t="str">
        <f>IF(G39="","",IFERROR((G39-E39)/G39,0))</f>
        <v/>
      </c>
    </row>
    <row r="40">
      <c r="A40" t="str">
        <v>SIEGER CRIADORES x20+2</v>
      </c>
      <c r="B40">
        <v>0</v>
      </c>
      <c r="C40">
        <v>0</v>
      </c>
      <c r="D40">
        <v>0</v>
      </c>
      <c r="E40">
        <v>71950</v>
      </c>
      <c r="F40" t="str">
        <v>BALANCEADOS</v>
      </c>
      <c r="H40">
        <v>0</v>
      </c>
      <c r="I40">
        <f>IF(A40="","",B40+IFERROR(SUMIFS(Compras!F:F,Compras!D:D,A40),0)-IFERROR(SUMIFS(#REF!,#REF!,A40),0))</f>
        <v>0</v>
      </c>
      <c r="J40">
        <f>IF(I40="","",I40*E40)</f>
        <v>0</v>
      </c>
      <c r="K40" t="str">
        <f>IF(G40="","",IFERROR((G40-E40)/G40,0))</f>
        <v/>
      </c>
    </row>
    <row r="41">
      <c r="A41" t="str">
        <v>AGILITY CAT x1.5</v>
      </c>
      <c r="B41">
        <v>0</v>
      </c>
      <c r="C41">
        <v>0</v>
      </c>
      <c r="D41">
        <v>0</v>
      </c>
      <c r="E41">
        <v>9780</v>
      </c>
      <c r="F41" t="str">
        <v>BALANCEADOS</v>
      </c>
      <c r="H41">
        <v>0</v>
      </c>
      <c r="I41">
        <f>IF(A41="","",B41+IFERROR(SUMIFS(Compras!F:F,Compras!D:D,A41),0)-IFERROR(SUMIFS(#REF!,#REF!,A41),0))</f>
        <v>0</v>
      </c>
      <c r="J41">
        <f>IF(I41="","",I41*E41)</f>
        <v>0</v>
      </c>
      <c r="K41" t="str">
        <f>IF(G41="","",IFERROR((G41-E41)/G41,0))</f>
        <v/>
      </c>
    </row>
    <row r="42">
      <c r="A42" t="str">
        <v>AGILITY CAT x10</v>
      </c>
      <c r="B42">
        <v>0</v>
      </c>
      <c r="C42">
        <v>0</v>
      </c>
      <c r="D42">
        <v>0</v>
      </c>
      <c r="E42">
        <v>49450</v>
      </c>
      <c r="F42" t="str">
        <v>BALANCEADOS</v>
      </c>
      <c r="H42">
        <v>0</v>
      </c>
      <c r="I42">
        <f>IF(A42="","",B42+IFERROR(SUMIFS(Compras!F:F,Compras!D:D,A42),0)-IFERROR(SUMIFS(#REF!,#REF!,A42),0))</f>
        <v>0</v>
      </c>
      <c r="J42">
        <f>IF(I42="","",I42*E42)</f>
        <v>0</v>
      </c>
      <c r="K42" t="str">
        <f>IF(G42="","",IFERROR((G42-E42)/G42,0))</f>
        <v/>
      </c>
    </row>
    <row r="43">
      <c r="A43" t="str">
        <v>AGILITY URINARY x1.5</v>
      </c>
      <c r="B43">
        <v>0</v>
      </c>
      <c r="C43">
        <v>0</v>
      </c>
      <c r="D43">
        <v>0</v>
      </c>
      <c r="E43">
        <v>10600</v>
      </c>
      <c r="F43" t="str">
        <v>BALANCEADOS</v>
      </c>
      <c r="H43">
        <v>0</v>
      </c>
      <c r="I43">
        <f>IF(A43="","",B43+IFERROR(SUMIFS(Compras!F:F,Compras!D:D,A43),0)-IFERROR(SUMIFS(#REF!,#REF!,A43),0))</f>
        <v>0</v>
      </c>
      <c r="J43">
        <f>IF(I43="","",I43*E43)</f>
        <v>0</v>
      </c>
      <c r="K43" t="str">
        <f>IF(G43="","",IFERROR((G43-E43)/G43,0))</f>
        <v/>
      </c>
    </row>
    <row r="44">
      <c r="A44" t="str">
        <v>AGILITY URINARY x10</v>
      </c>
      <c r="B44">
        <v>0</v>
      </c>
      <c r="C44">
        <v>0</v>
      </c>
      <c r="D44">
        <v>0</v>
      </c>
      <c r="E44">
        <v>53510</v>
      </c>
      <c r="F44" t="str">
        <v>BALANCEADOS</v>
      </c>
      <c r="H44">
        <v>0</v>
      </c>
      <c r="I44">
        <f>IF(A44="","",B44+IFERROR(SUMIFS(Compras!F:F,Compras!D:D,A44),0)-IFERROR(SUMIFS(#REF!,#REF!,A44),0))</f>
        <v>0</v>
      </c>
      <c r="J44">
        <f>IF(I44="","",I44*E44)</f>
        <v>0</v>
      </c>
      <c r="K44" t="str">
        <f>IF(G44="","",IFERROR((G44-E44)/G44,0))</f>
        <v/>
      </c>
    </row>
    <row r="45">
      <c r="A45" t="str">
        <v>7 VIDAS x10 (NARANJA)</v>
      </c>
      <c r="B45">
        <v>1</v>
      </c>
      <c r="C45">
        <v>0</v>
      </c>
      <c r="D45">
        <v>0</v>
      </c>
      <c r="E45">
        <v>38060</v>
      </c>
      <c r="F45" t="str">
        <v>BALANCEADOS</v>
      </c>
      <c r="H45">
        <v>0</v>
      </c>
      <c r="I45">
        <f>IF(A45="","",B45+IFERROR(SUMIFS(Compras!F:F,Compras!D:D,A45),0)-IFERROR(SUMIFS(#REF!,#REF!,A45),0))</f>
        <v>1</v>
      </c>
      <c r="J45">
        <f>IF(I45="","",I45*E45)</f>
        <v>38060</v>
      </c>
      <c r="K45" t="str">
        <f>IF(G45="","",IFERROR((G45-E45)/G45,0))</f>
        <v/>
      </c>
    </row>
    <row r="46">
      <c r="A46" t="str">
        <v>EXCELLENT MAINTENANCE x20</v>
      </c>
      <c r="B46">
        <v>0</v>
      </c>
      <c r="C46">
        <v>0</v>
      </c>
      <c r="D46">
        <v>0</v>
      </c>
      <c r="E46">
        <v>56052.25</v>
      </c>
      <c r="F46" t="str">
        <v>BALANCEADOS</v>
      </c>
      <c r="H46">
        <v>0</v>
      </c>
      <c r="I46">
        <f>IF(A46="","",B46+IFERROR(SUMIFS(Compras!F:F,Compras!D:D,A46),0)-IFERROR(SUMIFS(#REF!,#REF!,A46),0))</f>
        <v>0</v>
      </c>
      <c r="J46">
        <f>IF(I46="","",I46*E46)</f>
        <v>0</v>
      </c>
      <c r="K46" t="str">
        <f>IF(G46="","",IFERROR((G46-E46)/G46,0))</f>
        <v/>
      </c>
    </row>
    <row r="47">
      <c r="A47" t="str">
        <v>LIMPCAT PIEDRA AGLUTINANTE x2 KG</v>
      </c>
      <c r="B47">
        <v>2</v>
      </c>
      <c r="C47">
        <v>0</v>
      </c>
      <c r="D47">
        <v>0</v>
      </c>
      <c r="E47">
        <v>1400</v>
      </c>
      <c r="F47" t="str">
        <v>BALANCEADOS</v>
      </c>
      <c r="H47">
        <v>0</v>
      </c>
      <c r="I47">
        <f>IF(A47="","",B47+IFERROR(SUMIFS(Compras!F:F,Compras!D:D,A47),0)-IFERROR(SUMIFS(#REF!,#REF!,A47),0))</f>
        <v>2</v>
      </c>
      <c r="J47">
        <f>IF(I47="","",I47*E47)</f>
        <v>2800</v>
      </c>
      <c r="K47" t="str">
        <f>IF(G47="","",IFERROR((G47-E47)/G47,0))</f>
        <v/>
      </c>
    </row>
    <row r="48">
      <c r="A48" t="str">
        <v>DIABSORB x8dm3</v>
      </c>
      <c r="B48">
        <v>4</v>
      </c>
      <c r="C48">
        <v>0</v>
      </c>
      <c r="D48">
        <v>0</v>
      </c>
      <c r="E48">
        <v>1680</v>
      </c>
      <c r="F48" t="str">
        <v>BALANCEADOS</v>
      </c>
      <c r="H48">
        <v>0</v>
      </c>
      <c r="I48">
        <f>IF(A48="","",B48+IFERROR(SUMIFS(Compras!F:F,Compras!D:D,A48),0)-IFERROR(SUMIFS(#REF!,#REF!,A48),0))</f>
        <v>4</v>
      </c>
      <c r="J48">
        <f>IF(I48="","",I48*E48)</f>
        <v>6720</v>
      </c>
      <c r="K48" t="str">
        <f>IF(G48="","",IFERROR((G48-E48)/G48,0))</f>
        <v/>
      </c>
    </row>
    <row r="49">
      <c r="A49" t="str">
        <v>DIABSORB x25</v>
      </c>
      <c r="B49">
        <v>0</v>
      </c>
      <c r="C49">
        <v>0</v>
      </c>
      <c r="D49">
        <v>0</v>
      </c>
      <c r="E49">
        <v>7560</v>
      </c>
      <c r="F49" t="str">
        <v>BALANCEADOS</v>
      </c>
      <c r="H49">
        <v>0</v>
      </c>
      <c r="I49">
        <f>IF(A49="","",B49+IFERROR(SUMIFS(Compras!F:F,Compras!D:D,A49),0)-IFERROR(SUMIFS(#REF!,#REF!,A49),0))</f>
        <v>0</v>
      </c>
      <c r="J49">
        <f>IF(I49="","",I49*E49)</f>
        <v>0</v>
      </c>
      <c r="K49" t="str">
        <f>IF(G49="","",IFERROR((G49-E49)/G49,0))</f>
        <v/>
      </c>
    </row>
    <row r="50">
      <c r="A50" t="str">
        <v>FIDEOS SAB x15</v>
      </c>
      <c r="B50">
        <v>0</v>
      </c>
      <c r="C50">
        <v>0</v>
      </c>
      <c r="D50">
        <v>0</v>
      </c>
      <c r="F50" t="str">
        <v>BALANCEADOS</v>
      </c>
      <c r="H50">
        <v>0</v>
      </c>
      <c r="I50">
        <f>IF(A50="","",B50+IFERROR(SUMIFS(Compras!F:F,Compras!D:D,A50),0)-IFERROR(SUMIFS(#REF!,#REF!,A50),0))</f>
        <v>0</v>
      </c>
      <c r="J50">
        <f>IF(I50="","",I50*E50)</f>
        <v>0</v>
      </c>
      <c r="K50" t="str">
        <f>IF(G50="","",IFERROR((G50-E50)/G50,0))</f>
        <v/>
      </c>
    </row>
    <row r="51">
      <c r="A51" t="str">
        <v>NUTRICARE ARP x20</v>
      </c>
      <c r="B51">
        <v>0</v>
      </c>
      <c r="C51">
        <v>0</v>
      </c>
      <c r="D51">
        <v>0</v>
      </c>
      <c r="E51">
        <v>32100</v>
      </c>
      <c r="F51" t="str">
        <v>BALANCEADOS</v>
      </c>
      <c r="H51">
        <v>0</v>
      </c>
      <c r="I51">
        <f>IF(A51="","",B51+IFERROR(SUMIFS(Compras!F:F,Compras!D:D,A51),0)-IFERROR(SUMIFS(#REF!,#REF!,A51),0))</f>
        <v>0</v>
      </c>
      <c r="J51">
        <f>IF(I51="","",I51*E51)</f>
        <v>0</v>
      </c>
      <c r="K51" t="str">
        <f>IF(G51="","",IFERROR((G51-E51)/G51,0))</f>
        <v/>
      </c>
    </row>
    <row r="52">
      <c r="A52" t="str">
        <v>VORAZ x20</v>
      </c>
      <c r="B52">
        <v>0</v>
      </c>
      <c r="C52">
        <v>0</v>
      </c>
      <c r="D52">
        <v>0</v>
      </c>
      <c r="E52">
        <v>17600</v>
      </c>
      <c r="F52" t="str">
        <v>BALANCEADOS</v>
      </c>
      <c r="H52">
        <v>0</v>
      </c>
      <c r="I52">
        <f>IF(A52="","",B52+IFERROR(SUMIFS(Compras!F:F,Compras!D:D,A52),0)-IFERROR(SUMIFS(#REF!,#REF!,A52),0))</f>
        <v>0</v>
      </c>
      <c r="J52">
        <f>IF(I52="","",I52*E52)</f>
        <v>0</v>
      </c>
      <c r="K52" t="str">
        <f>IF(G52="","",IFERROR((G52-E52)/G52,0))</f>
        <v/>
      </c>
    </row>
    <row r="53">
      <c r="A53" t="str">
        <v>VORAZ x10</v>
      </c>
      <c r="B53">
        <v>0</v>
      </c>
      <c r="C53">
        <v>0</v>
      </c>
      <c r="D53">
        <v>0</v>
      </c>
      <c r="E53">
        <v>9350</v>
      </c>
      <c r="F53" t="str">
        <v>BALANCEADOS</v>
      </c>
      <c r="H53">
        <v>0</v>
      </c>
      <c r="I53">
        <f>IF(A53="","",B53+IFERROR(SUMIFS(Compras!F:F,Compras!D:D,A53),0)-IFERROR(SUMIFS(#REF!,#REF!,A53),0))</f>
        <v>0</v>
      </c>
      <c r="J53">
        <f>IF(I53="","",I53*E53)</f>
        <v>0</v>
      </c>
      <c r="K53" t="str">
        <f>IF(G53="","",IFERROR((G53-E53)/G53,0))</f>
        <v/>
      </c>
    </row>
    <row r="54">
      <c r="A54" t="str">
        <v>VORAZ CACH x10</v>
      </c>
      <c r="B54">
        <v>0</v>
      </c>
      <c r="C54">
        <v>0</v>
      </c>
      <c r="D54">
        <v>0</v>
      </c>
      <c r="E54">
        <v>12700</v>
      </c>
      <c r="F54" t="str">
        <v>BALANCEADOS</v>
      </c>
      <c r="H54">
        <v>0</v>
      </c>
      <c r="I54">
        <f>IF(A54="","",B54+IFERROR(SUMIFS(Compras!F:F,Compras!D:D,A54),0)-IFERROR(SUMIFS(#REF!,#REF!,A54),0))</f>
        <v>0</v>
      </c>
      <c r="J54">
        <f>IF(I54="","",I54*E54)</f>
        <v>0</v>
      </c>
      <c r="K54" t="str">
        <f>IF(G54="","",IFERROR((G54-E54)/G54,0))</f>
        <v/>
      </c>
    </row>
    <row r="55">
      <c r="A55" t="str">
        <v>VORAZ GATO x10</v>
      </c>
      <c r="B55">
        <v>0</v>
      </c>
      <c r="C55">
        <v>0</v>
      </c>
      <c r="D55">
        <v>0</v>
      </c>
      <c r="E55">
        <v>15800</v>
      </c>
      <c r="F55" t="str">
        <v>BALANCEADOS</v>
      </c>
      <c r="H55">
        <v>0</v>
      </c>
      <c r="I55">
        <f>IF(A55="","",B55+IFERROR(SUMIFS(Compras!F:F,Compras!D:D,A55),0)-IFERROR(SUMIFS(#REF!,#REF!,A55),0))</f>
        <v>0</v>
      </c>
      <c r="J55">
        <f>IF(I55="","",I55*E55)</f>
        <v>0</v>
      </c>
      <c r="K55" t="str">
        <f>IF(G55="","",IFERROR((G55-E55)/G55,0))</f>
        <v/>
      </c>
    </row>
    <row r="56">
      <c r="A56" t="str">
        <v>KONGO NATURAL AD MED&amp;GDES x1.5</v>
      </c>
      <c r="B56">
        <v>5</v>
      </c>
      <c r="C56">
        <v>0</v>
      </c>
      <c r="D56">
        <v>0</v>
      </c>
      <c r="E56">
        <v>2400</v>
      </c>
      <c r="F56" t="str">
        <v>BALANCEADOS</v>
      </c>
      <c r="H56">
        <v>0</v>
      </c>
      <c r="I56">
        <f>IF(A56="","",B56+IFERROR(SUMIFS(Compras!F:F,Compras!D:D,A56),0)-IFERROR(SUMIFS(#REF!,#REF!,A56),0))</f>
        <v>5</v>
      </c>
      <c r="J56">
        <f>IF(I56="","",I56*E56)</f>
        <v>12000</v>
      </c>
      <c r="K56" t="str">
        <f>IF(G56="","",IFERROR((G56-E56)/G56,0))</f>
        <v/>
      </c>
    </row>
    <row r="57">
      <c r="A57" t="str">
        <v>KONGO NATURAL ARP x1.5</v>
      </c>
      <c r="B57">
        <v>5</v>
      </c>
      <c r="C57">
        <v>0</v>
      </c>
      <c r="D57">
        <v>0</v>
      </c>
      <c r="E57">
        <v>2516.66666666666</v>
      </c>
      <c r="F57" t="str">
        <v>BALANCEADOS</v>
      </c>
      <c r="H57">
        <v>0</v>
      </c>
      <c r="I57">
        <f>IF(A57="","",B57+IFERROR(SUMIFS(Compras!F:F,Compras!D:D,A57),0)-IFERROR(SUMIFS(#REF!,#REF!,A57),0))</f>
        <v>5</v>
      </c>
      <c r="J57">
        <f>IF(I57="","",I57*E57)</f>
        <v>12583.333333333301</v>
      </c>
      <c r="K57" t="str">
        <f>IF(G57="","",IFERROR((G57-E57)/G57,0))</f>
        <v/>
      </c>
    </row>
    <row r="58">
      <c r="A58" t="str">
        <v>KONGO NATURAL CACH x1.5</v>
      </c>
      <c r="B58">
        <v>5</v>
      </c>
      <c r="C58">
        <v>0</v>
      </c>
      <c r="D58">
        <v>0</v>
      </c>
      <c r="E58">
        <v>2783.33333333333</v>
      </c>
      <c r="F58" t="str">
        <v>BALANCEADOS</v>
      </c>
      <c r="H58">
        <v>0</v>
      </c>
      <c r="I58">
        <f>IF(A58="","",B58+IFERROR(SUMIFS(Compras!F:F,Compras!D:D,A58),0)-IFERROR(SUMIFS(#REF!,#REF!,A58),0))</f>
        <v>5</v>
      </c>
      <c r="J58">
        <f>IF(I58="","",I58*E58)</f>
        <v>13916.66666666665</v>
      </c>
      <c r="K58" t="str">
        <f>IF(G58="","",IFERROR((G58-E58)/G58,0))</f>
        <v/>
      </c>
    </row>
    <row r="59">
      <c r="A59" t="str">
        <v>OLD PRINCE PA x20</v>
      </c>
      <c r="B59">
        <v>0</v>
      </c>
      <c r="C59">
        <v>0</v>
      </c>
      <c r="D59">
        <v>0</v>
      </c>
      <c r="E59">
        <v>42000</v>
      </c>
      <c r="F59" t="str">
        <v>BALANCEADOS</v>
      </c>
      <c r="H59">
        <v>0</v>
      </c>
      <c r="I59">
        <f>IF(A59="","",B59+IFERROR(SUMIFS(Compras!F:F,Compras!D:D,A59),0)-IFERROR(SUMIFS(#REF!,#REF!,A59),0))</f>
        <v>0</v>
      </c>
      <c r="J59">
        <f>IF(I59="","",I59*E59)</f>
        <v>0</v>
      </c>
      <c r="K59" t="str">
        <f>IF(G59="","",IFERROR((G59-E59)/G59,0))</f>
        <v/>
      </c>
    </row>
    <row r="60">
      <c r="A60" t="str">
        <v>OLD PRINCE COMPLETE CARE CAT x3</v>
      </c>
      <c r="B60">
        <v>0</v>
      </c>
      <c r="C60">
        <v>0</v>
      </c>
      <c r="D60">
        <v>0</v>
      </c>
      <c r="E60">
        <v>16180</v>
      </c>
      <c r="F60" t="str">
        <v>BALANCEADOS</v>
      </c>
      <c r="H60">
        <v>0</v>
      </c>
      <c r="I60">
        <f>IF(A60="","",B60+IFERROR(SUMIFS(Compras!F:F,Compras!D:D,A60),0)-IFERROR(SUMIFS(#REF!,#REF!,A60),0))</f>
        <v>0</v>
      </c>
      <c r="J60">
        <f>IF(I60="","",I60*E60)</f>
        <v>0</v>
      </c>
      <c r="K60" t="str">
        <f>IF(G60="","",IFERROR((G60-E60)/G60,0))</f>
        <v/>
      </c>
    </row>
    <row r="61">
      <c r="A61" t="str">
        <v>OLD PRINCE COMPLETE CARE CAT x7.5</v>
      </c>
      <c r="B61">
        <v>0</v>
      </c>
      <c r="C61">
        <v>0</v>
      </c>
      <c r="D61">
        <v>0</v>
      </c>
      <c r="E61">
        <v>38170</v>
      </c>
      <c r="F61" t="str">
        <v>BALANCEADOS</v>
      </c>
      <c r="H61">
        <v>0</v>
      </c>
      <c r="I61">
        <f>IF(A61="","",B61+IFERROR(SUMIFS(Compras!F:F,Compras!D:D,A61),0)-IFERROR(SUMIFS(#REF!,#REF!,A61),0))</f>
        <v>0</v>
      </c>
      <c r="J61">
        <f>IF(I61="","",I61*E61)</f>
        <v>0</v>
      </c>
      <c r="K61" t="str">
        <f>IF(G61="","",IFERROR((G61-E61)/G61,0))</f>
        <v/>
      </c>
    </row>
    <row r="62">
      <c r="A62" t="str">
        <v>CAT CHOW STERILIZED x3</v>
      </c>
      <c r="B62">
        <v>0</v>
      </c>
      <c r="C62">
        <v>0</v>
      </c>
      <c r="D62">
        <v>0</v>
      </c>
      <c r="E62">
        <v>16027.6</v>
      </c>
      <c r="F62" t="str">
        <v>BALANCEADOS</v>
      </c>
      <c r="H62">
        <v>0</v>
      </c>
      <c r="I62">
        <f>IF(A62="","",B62+IFERROR(SUMIFS(Compras!F:F,Compras!D:D,A62),0)-IFERROR(SUMIFS(#REF!,#REF!,A62),0))</f>
        <v>0</v>
      </c>
      <c r="J62">
        <f>IF(I62="","",I62*E62)</f>
        <v>0</v>
      </c>
      <c r="K62" t="str">
        <f>IF(G62="","",IFERROR((G62-E62)/G62,0))</f>
        <v/>
      </c>
    </row>
    <row r="63">
      <c r="A63" t="str">
        <v>PLATO VORAZ</v>
      </c>
      <c r="B63">
        <v>2</v>
      </c>
      <c r="C63">
        <v>0</v>
      </c>
      <c r="D63">
        <v>0</v>
      </c>
      <c r="E63">
        <v>0</v>
      </c>
      <c r="F63" t="str">
        <v>BALANCEADOS</v>
      </c>
      <c r="H63">
        <v>0</v>
      </c>
      <c r="I63">
        <f>IF(A63="","",B63+IFERROR(SUMIFS(Compras!F:F,Compras!D:D,A63),0)-IFERROR(SUMIFS(#REF!,#REF!,A63),0))</f>
        <v>2</v>
      </c>
      <c r="J63">
        <f>IF(I63="","",I63*E63)</f>
        <v>0</v>
      </c>
      <c r="K63" t="str">
        <f>IF(G63="","",IFERROR((G63-E63)/G63,0))</f>
        <v/>
      </c>
    </row>
    <row r="64">
      <c r="A64" t="str">
        <v>PLATO OLD PRINCE</v>
      </c>
      <c r="B64">
        <v>1</v>
      </c>
      <c r="C64">
        <v>0</v>
      </c>
      <c r="D64">
        <v>0</v>
      </c>
      <c r="E64">
        <v>0</v>
      </c>
      <c r="F64" t="str">
        <v>BALANCEADOS</v>
      </c>
      <c r="H64">
        <v>0</v>
      </c>
      <c r="I64">
        <f>IF(A64="","",B64+IFERROR(SUMIFS(Compras!F:F,Compras!D:D,A64),0)-IFERROR(SUMIFS(#REF!,#REF!,A64),0))</f>
        <v>1</v>
      </c>
      <c r="J64">
        <f>IF(I64="","",I64*E64)</f>
        <v>0</v>
      </c>
      <c r="K64" t="str">
        <f>IF(G64="","",IFERROR((G64-E64)/G64,0))</f>
        <v/>
      </c>
    </row>
    <row r="65">
      <c r="A65" t="str">
        <v>HUESO 4/5</v>
      </c>
      <c r="B65">
        <v>0</v>
      </c>
      <c r="C65">
        <v>0</v>
      </c>
      <c r="D65">
        <v>0</v>
      </c>
      <c r="E65">
        <v>890</v>
      </c>
      <c r="F65" t="str">
        <v>BALANCEADOS</v>
      </c>
      <c r="H65">
        <v>0</v>
      </c>
      <c r="I65">
        <f>IF(A65="","",B65+IFERROR(SUMIFS(Compras!F:F,Compras!D:D,A65),0)-IFERROR(SUMIFS(#REF!,#REF!,A65),0))</f>
        <v>0</v>
      </c>
      <c r="J65">
        <f>IF(I65="","",I65*E65)</f>
        <v>0</v>
      </c>
      <c r="K65" t="str">
        <f>IF(G65="","",IFERROR((G65-E65)/G65,0))</f>
        <v/>
      </c>
    </row>
    <row r="66">
      <c r="A66" t="str">
        <v>ADVANCED PREMIUM x20</v>
      </c>
      <c r="B66">
        <v>0</v>
      </c>
      <c r="C66">
        <v>0</v>
      </c>
      <c r="D66">
        <v>0</v>
      </c>
      <c r="E66">
        <v>29800</v>
      </c>
      <c r="F66" t="str">
        <v>BALANCEADOS</v>
      </c>
      <c r="H66">
        <v>0</v>
      </c>
      <c r="I66">
        <f>IF(A66="","",B66+IFERROR(SUMIFS(Compras!F:F,Compras!D:D,A66),0)-IFERROR(SUMIFS(#REF!,#REF!,A66),0))</f>
        <v>0</v>
      </c>
      <c r="J66">
        <f>IF(I66="","",I66*E66)</f>
        <v>0</v>
      </c>
      <c r="K66" t="str">
        <f>IF(G66="","",IFERROR((G66-E66)/G66,0))</f>
        <v/>
      </c>
    </row>
    <row r="67">
      <c r="A67" t="str">
        <v>FRESIA Y BERGAMOTA</v>
      </c>
      <c r="B67">
        <v>2</v>
      </c>
      <c r="C67">
        <v>0</v>
      </c>
      <c r="D67">
        <v>0</v>
      </c>
      <c r="E67">
        <v>3412.8</v>
      </c>
      <c r="F67" t="str">
        <v>SAPHIRUS VARILLAS</v>
      </c>
      <c r="H67">
        <v>0</v>
      </c>
      <c r="I67">
        <f>IF(A67="","",B67+IFERROR(SUMIFS(Compras!F:F,Compras!D:D,A67),0)-IFERROR(SUMIFS(#REF!,#REF!,A67),0))</f>
        <v>2</v>
      </c>
      <c r="J67">
        <f>IF(I67="","",I67*E67)</f>
        <v>6825.6</v>
      </c>
      <c r="K67" t="str">
        <f>IF(G67="","",IFERROR((G67-E67)/G67,0))</f>
        <v/>
      </c>
    </row>
    <row r="68">
      <c r="A68" t="str">
        <v>FRUTOS PATAGONICOS</v>
      </c>
      <c r="B68">
        <v>0</v>
      </c>
      <c r="C68">
        <v>0</v>
      </c>
      <c r="D68">
        <v>0</v>
      </c>
      <c r="E68">
        <v>3412.8</v>
      </c>
      <c r="F68" t="str">
        <v>SAPHIRUS VARILLAS</v>
      </c>
      <c r="H68">
        <v>0</v>
      </c>
      <c r="I68">
        <f>IF(A68="","",B68+IFERROR(SUMIFS(Compras!F:F,Compras!D:D,A68),0)-IFERROR(SUMIFS(#REF!,#REF!,A68),0))</f>
        <v>0</v>
      </c>
      <c r="J68">
        <f>IF(I68="","",I68*E68)</f>
        <v>0</v>
      </c>
      <c r="K68" t="str">
        <f>IF(G68="","",IFERROR((G68-E68)/G68,0))</f>
        <v/>
      </c>
    </row>
    <row r="69">
      <c r="A69" t="str">
        <v>LOLA</v>
      </c>
      <c r="B69">
        <v>1</v>
      </c>
      <c r="C69">
        <v>0</v>
      </c>
      <c r="D69">
        <v>0</v>
      </c>
      <c r="E69">
        <v>3412.8</v>
      </c>
      <c r="F69" t="str">
        <v>SAPHIRUS VARILLAS</v>
      </c>
      <c r="H69">
        <v>0</v>
      </c>
      <c r="I69">
        <f>IF(A69="","",B69+IFERROR(SUMIFS(Compras!F:F,Compras!D:D,A69),0)-IFERROR(SUMIFS(#REF!,#REF!,A69),0))</f>
        <v>1</v>
      </c>
      <c r="J69">
        <f>IF(I69="","",I69*E69)</f>
        <v>3412.8</v>
      </c>
      <c r="K69" t="str">
        <f>IF(G69="","",IFERROR((G69-E69)/G69,0))</f>
        <v/>
      </c>
    </row>
    <row r="70">
      <c r="A70" t="str">
        <v>VAINILLA</v>
      </c>
      <c r="B70">
        <v>0</v>
      </c>
      <c r="C70">
        <v>0</v>
      </c>
      <c r="D70">
        <v>0</v>
      </c>
      <c r="E70">
        <v>3412.8</v>
      </c>
      <c r="F70" t="str">
        <v>SAPHIRUS VARILLAS</v>
      </c>
      <c r="H70">
        <v>0</v>
      </c>
      <c r="I70">
        <f>IF(A70="","",B70+IFERROR(SUMIFS(Compras!F:F,Compras!D:D,A70),0)-IFERROR(SUMIFS(#REF!,#REF!,A70),0))</f>
        <v>0</v>
      </c>
      <c r="J70">
        <f>IF(I70="","",I70*E70)</f>
        <v>0</v>
      </c>
      <c r="K70" t="str">
        <f>IF(G70="","",IFERROR((G70-E70)/G70,0))</f>
        <v/>
      </c>
    </row>
    <row r="71">
      <c r="A71" t="str">
        <v>INDIANA</v>
      </c>
      <c r="B71">
        <v>0</v>
      </c>
      <c r="C71">
        <v>0</v>
      </c>
      <c r="D71">
        <v>0</v>
      </c>
      <c r="E71">
        <v>3412.8</v>
      </c>
      <c r="F71" t="str">
        <v>SAPHIRUS VARILLAS</v>
      </c>
      <c r="H71">
        <v>0</v>
      </c>
      <c r="I71">
        <f>IF(A71="","",B71+IFERROR(SUMIFS(Compras!F:F,Compras!D:D,A71),0)-IFERROR(SUMIFS(#REF!,#REF!,A71),0))</f>
        <v>0</v>
      </c>
      <c r="J71">
        <f>IF(I71="","",I71*E71)</f>
        <v>0</v>
      </c>
      <c r="K71" t="str">
        <f>IF(G71="","",IFERROR((G71-E71)/G71,0))</f>
        <v/>
      </c>
    </row>
    <row r="72">
      <c r="A72" t="str">
        <v>GREEN</v>
      </c>
      <c r="B72">
        <v>1</v>
      </c>
      <c r="C72">
        <v>0</v>
      </c>
      <c r="D72">
        <v>0</v>
      </c>
      <c r="E72">
        <v>3412.8</v>
      </c>
      <c r="F72" t="str">
        <v>SAPHIRUS VARILLAS</v>
      </c>
      <c r="H72">
        <v>0</v>
      </c>
      <c r="I72">
        <f>IF(A72="","",B72+IFERROR(SUMIFS(Compras!F:F,Compras!D:D,A72),0)-IFERROR(SUMIFS(#REF!,#REF!,A72),0))</f>
        <v>1</v>
      </c>
      <c r="J72">
        <f>IF(I72="","",I72*E72)</f>
        <v>3412.8</v>
      </c>
      <c r="K72" t="str">
        <f>IF(G72="","",IFERROR((G72-E72)/G72,0))</f>
        <v/>
      </c>
    </row>
    <row r="73">
      <c r="A73" t="str">
        <v>LIMON</v>
      </c>
      <c r="B73">
        <v>2</v>
      </c>
      <c r="C73">
        <v>0</v>
      </c>
      <c r="D73">
        <v>0</v>
      </c>
      <c r="E73">
        <v>3412.8</v>
      </c>
      <c r="F73" t="str">
        <v>SAPHIRUS VARILLAS</v>
      </c>
      <c r="H73">
        <v>0</v>
      </c>
      <c r="I73">
        <f>IF(A73="","",B73+IFERROR(SUMIFS(Compras!F:F,Compras!D:D,A73),0)-IFERROR(SUMIFS(#REF!,#REF!,A73),0))</f>
        <v>2</v>
      </c>
      <c r="J73">
        <f>IF(I73="","",I73*E73)</f>
        <v>6825.6</v>
      </c>
      <c r="K73" t="str">
        <f>IF(G73="","",IFERROR((G73-E73)/G73,0))</f>
        <v/>
      </c>
    </row>
    <row r="74">
      <c r="A74" t="str">
        <v>PETALOS DE ORQUIDEAS</v>
      </c>
      <c r="B74">
        <v>1</v>
      </c>
      <c r="C74">
        <v>0</v>
      </c>
      <c r="D74">
        <v>0</v>
      </c>
      <c r="E74">
        <v>3412.8</v>
      </c>
      <c r="F74" t="str">
        <v>SAPHIRUS VARILLAS</v>
      </c>
      <c r="H74">
        <v>0</v>
      </c>
      <c r="I74">
        <f>IF(A74="","",B74+IFERROR(SUMIFS(Compras!F:F,Compras!D:D,A74),0)-IFERROR(SUMIFS(#REF!,#REF!,A74),0))</f>
        <v>1</v>
      </c>
      <c r="J74">
        <f>IF(I74="","",I74*E74)</f>
        <v>3412.8</v>
      </c>
      <c r="K74" t="str">
        <f>IF(G74="","",IFERROR((G74-E74)/G74,0))</f>
        <v/>
      </c>
    </row>
    <row r="75">
      <c r="A75" t="str">
        <v>MAGNOLIA Y FRESIAS</v>
      </c>
      <c r="B75">
        <v>3</v>
      </c>
      <c r="C75">
        <v>0</v>
      </c>
      <c r="D75">
        <v>0</v>
      </c>
      <c r="E75">
        <v>3412.8</v>
      </c>
      <c r="F75" t="str">
        <v>SAPHIRUS VARILLAS</v>
      </c>
      <c r="H75">
        <v>0</v>
      </c>
      <c r="I75">
        <f>IF(A75="","",B75+IFERROR(SUMIFS(Compras!F:F,Compras!D:D,A75),0)-IFERROR(SUMIFS(#REF!,#REF!,A75),0))</f>
        <v>3</v>
      </c>
      <c r="J75">
        <f>IF(I75="","",I75*E75)</f>
        <v>10238.400000000001</v>
      </c>
      <c r="K75" t="str">
        <f>IF(G75="","",IFERROR((G75-E75)/G75,0))</f>
        <v/>
      </c>
    </row>
    <row r="76">
      <c r="A76" t="str">
        <v>BUBBLEGUM</v>
      </c>
      <c r="B76">
        <v>0</v>
      </c>
      <c r="C76">
        <v>0</v>
      </c>
      <c r="D76">
        <v>0</v>
      </c>
      <c r="E76">
        <v>3412.8</v>
      </c>
      <c r="F76" t="str">
        <v>SAPHIRUS VARILLAS</v>
      </c>
      <c r="H76">
        <v>0</v>
      </c>
      <c r="I76">
        <f>IF(A76="","",B76+IFERROR(SUMIFS(Compras!F:F,Compras!D:D,A76),0)-IFERROR(SUMIFS(#REF!,#REF!,A76),0))</f>
        <v>0</v>
      </c>
      <c r="J76">
        <f>IF(I76="","",I76*E76)</f>
        <v>0</v>
      </c>
      <c r="K76" t="str">
        <f>IF(G76="","",IFERROR((G76-E76)/G76,0))</f>
        <v/>
      </c>
    </row>
    <row r="77">
      <c r="A77" t="str">
        <v>MANZANA CANELA</v>
      </c>
      <c r="B77">
        <v>2</v>
      </c>
      <c r="C77">
        <v>0</v>
      </c>
      <c r="D77">
        <v>0</v>
      </c>
      <c r="E77">
        <v>3412.8</v>
      </c>
      <c r="F77" t="str">
        <v>SAPHIRUS VARILLAS</v>
      </c>
      <c r="H77">
        <v>0</v>
      </c>
      <c r="I77">
        <f>IF(A77="","",B77+IFERROR(SUMIFS(Compras!F:F,Compras!D:D,A77),0)-IFERROR(SUMIFS(#REF!,#REF!,A77),0))</f>
        <v>2</v>
      </c>
      <c r="J77">
        <f>IF(I77="","",I77*E77)</f>
        <v>6825.6</v>
      </c>
      <c r="K77" t="str">
        <f>IF(G77="","",IFERROR((G77-E77)/G77,0))</f>
        <v/>
      </c>
    </row>
    <row r="78">
      <c r="A78" t="str">
        <v>LIMON DULCE Y VAINILLA</v>
      </c>
      <c r="B78">
        <v>1</v>
      </c>
      <c r="C78">
        <v>0</v>
      </c>
      <c r="D78">
        <v>0</v>
      </c>
      <c r="E78">
        <v>3412.8</v>
      </c>
      <c r="F78" t="str">
        <v>SAPHIRUS VARILLAS</v>
      </c>
      <c r="H78">
        <v>0</v>
      </c>
      <c r="I78">
        <f>IF(A78="","",B78+IFERROR(SUMIFS(Compras!F:F,Compras!D:D,A78),0)-IFERROR(SUMIFS(#REF!,#REF!,A78),0))</f>
        <v>1</v>
      </c>
      <c r="J78">
        <f>IF(I78="","",I78*E78)</f>
        <v>3412.8</v>
      </c>
      <c r="K78" t="str">
        <f>IF(G78="","",IFERROR((G78-E78)/G78,0))</f>
        <v/>
      </c>
    </row>
    <row r="79">
      <c r="A79" t="str">
        <v>LAVANDA</v>
      </c>
      <c r="B79">
        <v>0</v>
      </c>
      <c r="C79">
        <v>0</v>
      </c>
      <c r="D79">
        <v>0</v>
      </c>
      <c r="E79">
        <v>3412.8</v>
      </c>
      <c r="F79" t="str">
        <v>SAPHIRUS VARILLAS</v>
      </c>
      <c r="H79">
        <v>0</v>
      </c>
      <c r="I79">
        <f>IF(A79="","",B79+IFERROR(SUMIFS(Compras!F:F,Compras!D:D,A79),0)-IFERROR(SUMIFS(#REF!,#REF!,A79),0))</f>
        <v>0</v>
      </c>
      <c r="J79">
        <f>IF(I79="","",I79*E79)</f>
        <v>0</v>
      </c>
      <c r="K79" t="str">
        <f>IF(G79="","",IFERROR((G79-E79)/G79,0))</f>
        <v/>
      </c>
    </row>
    <row r="80">
      <c r="A80" t="str">
        <v>PERA Y DURAZNO</v>
      </c>
      <c r="B80">
        <v>1</v>
      </c>
      <c r="C80">
        <v>0</v>
      </c>
      <c r="D80">
        <v>0</v>
      </c>
      <c r="E80">
        <v>3412.8</v>
      </c>
      <c r="F80" t="str">
        <v>SAPHIRUS VARILLAS</v>
      </c>
      <c r="H80">
        <v>0</v>
      </c>
      <c r="I80">
        <f>IF(A80="","",B80+IFERROR(SUMIFS(Compras!F:F,Compras!D:D,A80),0)-IFERROR(SUMIFS(#REF!,#REF!,A80),0))</f>
        <v>1</v>
      </c>
      <c r="J80">
        <f>IF(I80="","",I80*E80)</f>
        <v>3412.8</v>
      </c>
      <c r="K80" t="str">
        <f>IF(G80="","",IFERROR((G80-E80)/G80,0))</f>
        <v/>
      </c>
    </row>
    <row r="81">
      <c r="A81" t="str">
        <v>DAMASCO</v>
      </c>
      <c r="B81">
        <v>0</v>
      </c>
      <c r="C81">
        <v>0</v>
      </c>
      <c r="D81">
        <v>0</v>
      </c>
      <c r="E81">
        <v>3412.8</v>
      </c>
      <c r="F81" t="str">
        <v>SAPHIRUS VARILLAS</v>
      </c>
      <c r="H81">
        <v>0</v>
      </c>
      <c r="I81">
        <f>IF(A81="","",B81+IFERROR(SUMIFS(Compras!F:F,Compras!D:D,A81),0)-IFERROR(SUMIFS(#REF!,#REF!,A81),0))</f>
        <v>0</v>
      </c>
      <c r="J81">
        <f>IF(I81="","",I81*E81)</f>
        <v>0</v>
      </c>
      <c r="K81" t="str">
        <f>IF(G81="","",IFERROR((G81-E81)/G81,0))</f>
        <v/>
      </c>
    </row>
    <row r="82">
      <c r="A82" t="str">
        <v>LONDON</v>
      </c>
      <c r="B82">
        <v>1</v>
      </c>
      <c r="C82">
        <v>0</v>
      </c>
      <c r="D82">
        <v>0</v>
      </c>
      <c r="E82">
        <v>3412.8</v>
      </c>
      <c r="F82" t="str">
        <v>SAPHIRUS VARILLAS</v>
      </c>
      <c r="H82">
        <v>0</v>
      </c>
      <c r="I82">
        <f>IF(A82="","",B82+IFERROR(SUMIFS(Compras!F:F,Compras!D:D,A82),0)-IFERROR(SUMIFS(#REF!,#REF!,A82),0))</f>
        <v>1</v>
      </c>
      <c r="J82">
        <f>IF(I82="","",I82*E82)</f>
        <v>3412.8</v>
      </c>
      <c r="K82" t="str">
        <f>IF(G82="","",IFERROR((G82-E82)/G82,0))</f>
        <v/>
      </c>
    </row>
    <row r="83">
      <c r="A83" t="str">
        <v>CRISTOBAL</v>
      </c>
      <c r="B83">
        <v>1</v>
      </c>
      <c r="C83">
        <v>0</v>
      </c>
      <c r="D83">
        <v>0</v>
      </c>
      <c r="E83">
        <v>3412.8</v>
      </c>
      <c r="F83" t="str">
        <v>SAPHIRUS VARILLAS</v>
      </c>
      <c r="H83">
        <v>0</v>
      </c>
      <c r="I83">
        <f>IF(A83="","",B83+IFERROR(SUMIFS(Compras!F:F,Compras!D:D,A83),0)-IFERROR(SUMIFS(#REF!,#REF!,A83),0))</f>
        <v>1</v>
      </c>
      <c r="J83">
        <f>IF(I83="","",I83*E83)</f>
        <v>3412.8</v>
      </c>
      <c r="K83" t="str">
        <f>IF(G83="","",IFERROR((G83-E83)/G83,0))</f>
        <v/>
      </c>
    </row>
    <row r="84">
      <c r="A84" t="str">
        <v>LAVANDA VAINILLA</v>
      </c>
      <c r="B84">
        <v>0</v>
      </c>
      <c r="C84">
        <v>0</v>
      </c>
      <c r="D84">
        <v>0</v>
      </c>
      <c r="E84">
        <v>3412.8</v>
      </c>
      <c r="F84" t="str">
        <v>SAPHIRUS VARILLAS</v>
      </c>
      <c r="H84">
        <v>0</v>
      </c>
      <c r="I84">
        <f>IF(A84="","",B84+IFERROR(SUMIFS(Compras!F:F,Compras!D:D,A84),0)-IFERROR(SUMIFS(#REF!,#REF!,A84),0))</f>
        <v>0</v>
      </c>
      <c r="J84">
        <f>IF(I84="","",I84*E84)</f>
        <v>0</v>
      </c>
      <c r="K84" t="str">
        <f>IF(G84="","",IFERROR((G84-E84)/G84,0))</f>
        <v/>
      </c>
    </row>
    <row r="85">
      <c r="A85" t="str">
        <v>MIEL Y LIMON</v>
      </c>
      <c r="B85">
        <v>1</v>
      </c>
      <c r="C85">
        <v>0</v>
      </c>
      <c r="D85">
        <v>0</v>
      </c>
      <c r="E85">
        <v>3412.8</v>
      </c>
      <c r="F85" t="str">
        <v>SAPHIRUS VARILLAS</v>
      </c>
      <c r="H85">
        <v>0</v>
      </c>
      <c r="I85">
        <f>IF(A85="","",B85+IFERROR(SUMIFS(Compras!F:F,Compras!D:D,A85),0)-IFERROR(SUMIFS(#REF!,#REF!,A85),0))</f>
        <v>1</v>
      </c>
      <c r="J85">
        <f>IF(I85="","",I85*E85)</f>
        <v>3412.8</v>
      </c>
      <c r="K85" t="str">
        <f>IF(G85="","",IFERROR((G85-E85)/G85,0))</f>
        <v/>
      </c>
    </row>
    <row r="86">
      <c r="A86" t="str">
        <v>COCO VAI</v>
      </c>
      <c r="B86">
        <v>0</v>
      </c>
      <c r="C86">
        <v>0</v>
      </c>
      <c r="D86">
        <v>0</v>
      </c>
      <c r="E86">
        <v>3412.8</v>
      </c>
      <c r="F86" t="str">
        <v>SAPHIRUS VARILLAS</v>
      </c>
      <c r="H86">
        <v>0</v>
      </c>
      <c r="I86">
        <f>IF(A86="","",B86+IFERROR(SUMIFS(Compras!F:F,Compras!D:D,A86),0)-IFERROR(SUMIFS(#REF!,#REF!,A86),0))</f>
        <v>0</v>
      </c>
      <c r="J86">
        <f>IF(I86="","",I86*E86)</f>
        <v>0</v>
      </c>
      <c r="K86" t="str">
        <f>IF(G86="","",IFERROR((G86-E86)/G86,0))</f>
        <v/>
      </c>
    </row>
    <row r="87">
      <c r="A87" t="str">
        <v>SANDIA PEPINO</v>
      </c>
      <c r="B87">
        <v>0</v>
      </c>
      <c r="C87">
        <v>0</v>
      </c>
      <c r="D87">
        <v>0</v>
      </c>
      <c r="E87">
        <v>3412.8</v>
      </c>
      <c r="F87" t="str">
        <v>SAPHIRUS VARILLAS</v>
      </c>
      <c r="H87">
        <v>0</v>
      </c>
      <c r="I87">
        <f>IF(A87="","",B87+IFERROR(SUMIFS(Compras!F:F,Compras!D:D,A87),0)-IFERROR(SUMIFS(#REF!,#REF!,A87),0))</f>
        <v>0</v>
      </c>
      <c r="J87">
        <f>IF(I87="","",I87*E87)</f>
        <v>0</v>
      </c>
      <c r="K87" t="str">
        <f>IF(G87="","",IFERROR((G87-E87)/G87,0))</f>
        <v/>
      </c>
    </row>
    <row r="88">
      <c r="A88" t="str">
        <v>BERGAMOTA Y CEDRO</v>
      </c>
      <c r="B88">
        <v>0</v>
      </c>
      <c r="C88">
        <v>0</v>
      </c>
      <c r="D88">
        <v>0</v>
      </c>
      <c r="E88">
        <v>3412.8</v>
      </c>
      <c r="F88" t="str">
        <v>SAPHIRUS VARILLAS</v>
      </c>
      <c r="H88">
        <v>0</v>
      </c>
      <c r="I88">
        <f>IF(A88="","",B88+IFERROR(SUMIFS(Compras!F:F,Compras!D:D,A88),0)-IFERROR(SUMIFS(#REF!,#REF!,A88),0))</f>
        <v>0</v>
      </c>
      <c r="J88">
        <f>IF(I88="","",I88*E88)</f>
        <v>0</v>
      </c>
      <c r="K88" t="str">
        <f>IF(G88="","",IFERROR((G88-E88)/G88,0))</f>
        <v/>
      </c>
    </row>
    <row r="89">
      <c r="A89" t="str">
        <v>ROCIO</v>
      </c>
      <c r="B89">
        <v>0</v>
      </c>
      <c r="C89">
        <v>0</v>
      </c>
      <c r="D89">
        <v>0</v>
      </c>
      <c r="E89">
        <v>3412.8</v>
      </c>
      <c r="F89" t="str">
        <v>SAPHIRUS VARILLAS</v>
      </c>
      <c r="H89">
        <v>0</v>
      </c>
      <c r="I89">
        <f>IF(A89="","",B89+IFERROR(SUMIFS(Compras!F:F,Compras!D:D,A89),0)-IFERROR(SUMIFS(#REF!,#REF!,A89),0))</f>
        <v>0</v>
      </c>
      <c r="J89">
        <f>IF(I89="","",I89*E89)</f>
        <v>0</v>
      </c>
      <c r="K89" t="str">
        <f>IF(G89="","",IFERROR((G89-E89)/G89,0))</f>
        <v/>
      </c>
    </row>
    <row r="90">
      <c r="A90" t="str">
        <v>FLORES BLANCAS</v>
      </c>
      <c r="B90">
        <v>0</v>
      </c>
      <c r="C90">
        <v>0</v>
      </c>
      <c r="D90">
        <v>0</v>
      </c>
      <c r="E90">
        <v>3412.8</v>
      </c>
      <c r="F90" t="str">
        <v>SAPHIRUS VARILLAS</v>
      </c>
      <c r="H90">
        <v>0</v>
      </c>
      <c r="I90">
        <f>IF(A90="","",B90+IFERROR(SUMIFS(Compras!F:F,Compras!D:D,A90),0)-IFERROR(SUMIFS(#REF!,#REF!,A90),0))</f>
        <v>0</v>
      </c>
      <c r="J90">
        <f>IF(I90="","",I90*E90)</f>
        <v>0</v>
      </c>
      <c r="K90" t="str">
        <f>IF(G90="","",IFERROR((G90-E90)/G90,0))</f>
        <v/>
      </c>
    </row>
  </sheetData>
  <pageMargins left="0.7" right="0.7" top="0.75" bottom="0.75" header="0.3" footer="0.3"/>
  <ignoredErrors>
    <ignoredError numberStoredAsText="1" sqref="A1:K9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98"/>
  <sheetViews>
    <sheetView workbookViewId="0" rightToLeft="0"/>
  </sheetViews>
  <sheetData>
    <row r="1">
      <c r="A1" t="str">
        <v>ID</v>
      </c>
      <c r="B1" t="str">
        <v>NOMBRE</v>
      </c>
      <c r="C1" t="str">
        <v>CELU</v>
      </c>
      <c r="D1" t="str">
        <v>UBICACIÓN</v>
      </c>
      <c r="E1" t="str">
        <v>EMAIL</v>
      </c>
      <c r="F1" t="str">
        <v>NOTAS</v>
      </c>
      <c r="G1" t="str">
        <v>ACTIVO</v>
      </c>
    </row>
    <row r="2">
      <c r="A2" t="str">
        <v>C001</v>
      </c>
      <c r="B2" t="str">
        <v>Flora Puga</v>
      </c>
      <c r="C2" t="str">
        <v>+54 9 11 4940-4045</v>
      </c>
      <c r="D2" t="str">
        <v>Villantonio A-05</v>
      </c>
      <c r="G2" t="str">
        <v>SI</v>
      </c>
    </row>
    <row r="3">
      <c r="A3" t="str">
        <v>C002</v>
      </c>
      <c r="B3" t="str">
        <v>Lili Hostel Casa Blanca</v>
      </c>
      <c r="C3" t="str">
        <v>+54 9 2664 48-7887</v>
      </c>
      <c r="D3" t="str">
        <v>https://maps.app.goo.gl/e7FwHjaRPHLXCEA86</v>
      </c>
      <c r="G3" t="str">
        <v>SI</v>
      </c>
    </row>
    <row r="4">
      <c r="A4" t="str">
        <v>C003</v>
      </c>
      <c r="B4" t="str">
        <v>Frankus Cruz de P</v>
      </c>
      <c r="C4" t="str">
        <v>+54 9 2664 61-6192</v>
      </c>
      <c r="G4" t="str">
        <v>SI</v>
      </c>
    </row>
    <row r="5">
      <c r="A5" t="str">
        <v>C004</v>
      </c>
    </row>
    <row r="6">
      <c r="A6" t="str">
        <v>C005</v>
      </c>
    </row>
    <row r="7">
      <c r="A7" t="str">
        <v>C006</v>
      </c>
    </row>
    <row r="8">
      <c r="A8" t="str">
        <v>C007</v>
      </c>
    </row>
    <row r="9">
      <c r="A9" t="str">
        <v>C008</v>
      </c>
    </row>
    <row r="10">
      <c r="A10" t="str">
        <v>C009</v>
      </c>
    </row>
    <row r="11">
      <c r="A11" t="str">
        <v>C010</v>
      </c>
    </row>
    <row r="12">
      <c r="A12" t="str">
        <v>C011</v>
      </c>
    </row>
    <row r="13">
      <c r="A13" t="str">
        <v>C012</v>
      </c>
    </row>
    <row r="14">
      <c r="A14" t="str">
        <v>C013</v>
      </c>
    </row>
    <row r="15">
      <c r="A15" t="str">
        <v>C014</v>
      </c>
    </row>
    <row r="16">
      <c r="A16" t="str">
        <v>C015</v>
      </c>
    </row>
    <row r="17">
      <c r="A17" t="str">
        <v>C016</v>
      </c>
    </row>
    <row r="18">
      <c r="A18" t="str">
        <v>C017</v>
      </c>
    </row>
    <row r="19">
      <c r="A19" t="str">
        <v>C018</v>
      </c>
    </row>
    <row r="20">
      <c r="A20" t="str">
        <v>C019</v>
      </c>
    </row>
    <row r="21">
      <c r="A21" t="str">
        <v>C020</v>
      </c>
    </row>
    <row r="22">
      <c r="A22" t="str">
        <v>C021</v>
      </c>
    </row>
    <row r="23">
      <c r="A23" t="str">
        <v>C022</v>
      </c>
    </row>
    <row r="24">
      <c r="A24" t="str">
        <v>C023</v>
      </c>
    </row>
    <row r="25">
      <c r="A25" t="str">
        <v>C024</v>
      </c>
    </row>
    <row r="26">
      <c r="A26" t="str">
        <v>C025</v>
      </c>
    </row>
    <row r="27">
      <c r="A27" t="str">
        <v>C026</v>
      </c>
    </row>
    <row r="28">
      <c r="A28" t="str">
        <v>C027</v>
      </c>
    </row>
    <row r="29">
      <c r="A29" t="str">
        <v>C028</v>
      </c>
    </row>
    <row r="30">
      <c r="A30" t="str">
        <v>C029</v>
      </c>
    </row>
    <row r="31">
      <c r="A31" t="str">
        <v>C030</v>
      </c>
    </row>
    <row r="32">
      <c r="A32" t="str">
        <v>C031</v>
      </c>
    </row>
    <row r="33">
      <c r="A33" t="str">
        <v>C032</v>
      </c>
    </row>
    <row r="34">
      <c r="A34" t="str">
        <v>C033</v>
      </c>
    </row>
    <row r="35">
      <c r="A35" t="str">
        <v>C034</v>
      </c>
    </row>
    <row r="36">
      <c r="A36" t="str">
        <v>C035</v>
      </c>
    </row>
    <row r="37">
      <c r="A37" t="str">
        <v>C036</v>
      </c>
    </row>
    <row r="38">
      <c r="A38" t="str">
        <v>C037</v>
      </c>
    </row>
    <row r="39">
      <c r="A39" t="str">
        <v>C038</v>
      </c>
    </row>
    <row r="40">
      <c r="A40" t="str">
        <v>C039</v>
      </c>
    </row>
    <row r="41">
      <c r="A41" t="str">
        <v>C040</v>
      </c>
    </row>
    <row r="42">
      <c r="A42" t="str">
        <v>C041</v>
      </c>
    </row>
    <row r="43">
      <c r="A43" t="str">
        <v>C042</v>
      </c>
    </row>
    <row r="44">
      <c r="A44" t="str">
        <v>C043</v>
      </c>
    </row>
    <row r="45">
      <c r="A45" t="str">
        <v>C044</v>
      </c>
    </row>
    <row r="46">
      <c r="A46" t="str">
        <v>C045</v>
      </c>
    </row>
    <row r="47">
      <c r="A47" t="str">
        <v>C046</v>
      </c>
    </row>
    <row r="48">
      <c r="A48" t="str">
        <v>C047</v>
      </c>
    </row>
    <row r="49">
      <c r="A49" t="str">
        <v>C048</v>
      </c>
    </row>
    <row r="50">
      <c r="A50" t="str">
        <v>C049</v>
      </c>
    </row>
    <row r="51">
      <c r="A51" t="str">
        <v>C050</v>
      </c>
    </row>
    <row r="52">
      <c r="A52" t="str">
        <v>C051</v>
      </c>
    </row>
    <row r="53">
      <c r="A53" t="str">
        <v>C052</v>
      </c>
    </row>
    <row r="54">
      <c r="A54" t="str">
        <v>C053</v>
      </c>
    </row>
    <row r="55">
      <c r="A55" t="str">
        <v>C054</v>
      </c>
    </row>
    <row r="56">
      <c r="A56" t="str">
        <v>C055</v>
      </c>
    </row>
    <row r="57">
      <c r="A57" t="str">
        <v>C056</v>
      </c>
    </row>
    <row r="58">
      <c r="A58" t="str">
        <v>C057</v>
      </c>
    </row>
    <row r="59">
      <c r="A59" t="str">
        <v>C058</v>
      </c>
    </row>
    <row r="60">
      <c r="A60" t="str">
        <v>C059</v>
      </c>
    </row>
    <row r="61">
      <c r="A61" t="str">
        <v>C060</v>
      </c>
    </row>
    <row r="62">
      <c r="A62" t="str">
        <v>C061</v>
      </c>
    </row>
    <row r="63">
      <c r="A63" t="str">
        <v>C062</v>
      </c>
    </row>
    <row r="64">
      <c r="A64" t="str">
        <v>C063</v>
      </c>
    </row>
    <row r="65">
      <c r="A65" t="str">
        <v>C064</v>
      </c>
    </row>
    <row r="66">
      <c r="A66" t="str">
        <v>C065</v>
      </c>
    </row>
    <row r="67">
      <c r="A67" t="str">
        <v>C066</v>
      </c>
    </row>
    <row r="68">
      <c r="A68" t="str">
        <v>C067</v>
      </c>
    </row>
    <row r="69">
      <c r="A69" t="str">
        <v>C068</v>
      </c>
    </row>
    <row r="70">
      <c r="A70" t="str">
        <v>C069</v>
      </c>
    </row>
    <row r="71">
      <c r="A71" t="str">
        <v>C070</v>
      </c>
    </row>
    <row r="72">
      <c r="A72" t="str">
        <v>C071</v>
      </c>
    </row>
    <row r="73">
      <c r="A73" t="str">
        <v>C072</v>
      </c>
    </row>
    <row r="74">
      <c r="A74" t="str">
        <v>C073</v>
      </c>
    </row>
    <row r="75">
      <c r="A75" t="str">
        <v>C074</v>
      </c>
    </row>
    <row r="76">
      <c r="A76" t="str">
        <v>C075</v>
      </c>
    </row>
    <row r="77">
      <c r="A77" t="str">
        <v>C076</v>
      </c>
    </row>
    <row r="78">
      <c r="A78" t="str">
        <v>C077</v>
      </c>
    </row>
    <row r="79">
      <c r="A79" t="str">
        <v>C078</v>
      </c>
    </row>
    <row r="80">
      <c r="A80" t="str">
        <v>C079</v>
      </c>
    </row>
    <row r="81">
      <c r="A81" t="str">
        <v>C080</v>
      </c>
    </row>
    <row r="82">
      <c r="A82" t="str">
        <v>C081</v>
      </c>
    </row>
    <row r="83">
      <c r="A83" t="str">
        <v>C082</v>
      </c>
    </row>
    <row r="84">
      <c r="A84" t="str">
        <v>C083</v>
      </c>
    </row>
    <row r="85">
      <c r="A85" t="str">
        <v>C084</v>
      </c>
    </row>
    <row r="86">
      <c r="A86" t="str">
        <v>C085</v>
      </c>
    </row>
    <row r="87">
      <c r="A87" t="str">
        <v>C086</v>
      </c>
    </row>
    <row r="88">
      <c r="A88" t="str">
        <v>C087</v>
      </c>
    </row>
    <row r="89">
      <c r="A89" t="str">
        <v>C088</v>
      </c>
    </row>
    <row r="90">
      <c r="A90" t="str">
        <v>C089</v>
      </c>
    </row>
    <row r="91">
      <c r="A91" t="str">
        <v>C090</v>
      </c>
    </row>
    <row r="92">
      <c r="A92" t="str">
        <v>C091</v>
      </c>
    </row>
    <row r="93">
      <c r="A93" t="str">
        <v>C092</v>
      </c>
    </row>
    <row r="94">
      <c r="A94" t="str">
        <v>C093</v>
      </c>
    </row>
    <row r="95">
      <c r="A95" t="str">
        <v>C094</v>
      </c>
    </row>
    <row r="96">
      <c r="A96" t="str">
        <v>C095</v>
      </c>
    </row>
    <row r="97">
      <c r="A97" t="str">
        <v>C096</v>
      </c>
    </row>
    <row r="98">
      <c r="A98" t="str">
        <v>C097</v>
      </c>
    </row>
    <row r="99">
      <c r="A99" t="str">
        <v>C098</v>
      </c>
    </row>
    <row r="100">
      <c r="A100" t="str">
        <v>C099</v>
      </c>
    </row>
    <row r="101">
      <c r="A101" t="str">
        <v>C100</v>
      </c>
    </row>
    <row r="102">
      <c r="A102" t="str">
        <v>C101</v>
      </c>
    </row>
    <row r="103">
      <c r="A103" t="str">
        <v>C102</v>
      </c>
    </row>
    <row r="104">
      <c r="A104" t="str">
        <v>C103</v>
      </c>
    </row>
    <row r="105">
      <c r="A105" t="str">
        <v>C104</v>
      </c>
    </row>
    <row r="106">
      <c r="A106" t="str">
        <v>C105</v>
      </c>
    </row>
    <row r="107">
      <c r="A107" t="str">
        <v>C106</v>
      </c>
    </row>
    <row r="108">
      <c r="A108" t="str">
        <v>C107</v>
      </c>
    </row>
    <row r="109">
      <c r="A109" t="str">
        <v>C108</v>
      </c>
    </row>
    <row r="110">
      <c r="A110" t="str">
        <v>C109</v>
      </c>
    </row>
    <row r="111">
      <c r="A111" t="str">
        <v>C110</v>
      </c>
    </row>
    <row r="112">
      <c r="A112" t="str">
        <v>C111</v>
      </c>
    </row>
    <row r="113">
      <c r="A113" t="str">
        <v>C112</v>
      </c>
    </row>
    <row r="114">
      <c r="A114" t="str">
        <v>C113</v>
      </c>
    </row>
    <row r="115">
      <c r="A115" t="str">
        <v>C114</v>
      </c>
    </row>
    <row r="116">
      <c r="A116" t="str">
        <v>C115</v>
      </c>
    </row>
    <row r="117">
      <c r="A117" t="str">
        <v>C116</v>
      </c>
    </row>
    <row r="118">
      <c r="A118" t="str">
        <v>C117</v>
      </c>
    </row>
    <row r="119">
      <c r="A119" t="str">
        <v>C118</v>
      </c>
    </row>
    <row r="120">
      <c r="A120" t="str">
        <v>C119</v>
      </c>
    </row>
    <row r="121">
      <c r="A121" t="str">
        <v>C120</v>
      </c>
    </row>
    <row r="122">
      <c r="A122" t="str">
        <v>C121</v>
      </c>
    </row>
    <row r="123">
      <c r="A123" t="str">
        <v>C122</v>
      </c>
    </row>
    <row r="124">
      <c r="A124" t="str">
        <v>C123</v>
      </c>
    </row>
    <row r="125">
      <c r="A125" t="str">
        <v>C124</v>
      </c>
    </row>
    <row r="126">
      <c r="A126" t="str">
        <v>C125</v>
      </c>
    </row>
    <row r="127">
      <c r="A127" t="str">
        <v>C126</v>
      </c>
    </row>
    <row r="128">
      <c r="A128" t="str">
        <v>C127</v>
      </c>
    </row>
    <row r="129">
      <c r="A129" t="str">
        <v>C128</v>
      </c>
    </row>
    <row r="130">
      <c r="A130" t="str">
        <v>C129</v>
      </c>
    </row>
    <row r="131">
      <c r="A131" t="str">
        <v>C130</v>
      </c>
    </row>
    <row r="132">
      <c r="A132" t="str">
        <v>C131</v>
      </c>
    </row>
    <row r="133">
      <c r="A133" t="str">
        <v>C132</v>
      </c>
    </row>
    <row r="134">
      <c r="A134" t="str">
        <v>C133</v>
      </c>
    </row>
    <row r="135">
      <c r="A135" t="str">
        <v>C134</v>
      </c>
    </row>
    <row r="136">
      <c r="A136" t="str">
        <v>C135</v>
      </c>
    </row>
    <row r="137">
      <c r="A137" t="str">
        <v>C136</v>
      </c>
    </row>
    <row r="138">
      <c r="A138" t="str">
        <v>C137</v>
      </c>
    </row>
    <row r="139">
      <c r="A139" t="str">
        <v>C138</v>
      </c>
    </row>
    <row r="140">
      <c r="A140" t="str">
        <v>C139</v>
      </c>
    </row>
    <row r="141">
      <c r="A141" t="str">
        <v>C140</v>
      </c>
    </row>
    <row r="142">
      <c r="A142" t="str">
        <v>C141</v>
      </c>
    </row>
    <row r="143">
      <c r="A143" t="str">
        <v>C142</v>
      </c>
    </row>
    <row r="144">
      <c r="A144" t="str">
        <v>C143</v>
      </c>
    </row>
    <row r="145">
      <c r="A145" t="str">
        <v>C144</v>
      </c>
    </row>
    <row r="146">
      <c r="A146" t="str">
        <v>C145</v>
      </c>
    </row>
    <row r="147">
      <c r="A147" t="str">
        <v>C146</v>
      </c>
    </row>
    <row r="148">
      <c r="A148" t="str">
        <v>C147</v>
      </c>
    </row>
    <row r="149">
      <c r="A149" t="str">
        <v>C148</v>
      </c>
    </row>
    <row r="150">
      <c r="A150" t="str">
        <v>C149</v>
      </c>
    </row>
    <row r="151">
      <c r="A151" t="str">
        <v>C150</v>
      </c>
    </row>
    <row r="152">
      <c r="A152" t="str">
        <v>C151</v>
      </c>
    </row>
    <row r="153">
      <c r="A153" t="str">
        <v>C152</v>
      </c>
    </row>
    <row r="154">
      <c r="A154" t="str">
        <v>C153</v>
      </c>
    </row>
    <row r="155">
      <c r="A155" t="str">
        <v>C154</v>
      </c>
    </row>
    <row r="156">
      <c r="A156" t="str">
        <v>C155</v>
      </c>
    </row>
    <row r="157">
      <c r="A157" t="str">
        <v>C156</v>
      </c>
    </row>
    <row r="158">
      <c r="A158" t="str">
        <v>C157</v>
      </c>
    </row>
    <row r="159">
      <c r="A159" t="str">
        <v>C158</v>
      </c>
    </row>
    <row r="160">
      <c r="A160" t="str">
        <v>C159</v>
      </c>
    </row>
    <row r="161">
      <c r="A161" t="str">
        <v>C160</v>
      </c>
    </row>
    <row r="162">
      <c r="A162" t="str">
        <v>C161</v>
      </c>
    </row>
    <row r="163">
      <c r="A163" t="str">
        <v>C162</v>
      </c>
    </row>
    <row r="164">
      <c r="A164" t="str">
        <v>C163</v>
      </c>
    </row>
    <row r="165">
      <c r="A165" t="str">
        <v>C164</v>
      </c>
    </row>
    <row r="166">
      <c r="A166" t="str">
        <v>C165</v>
      </c>
    </row>
    <row r="167">
      <c r="A167" t="str">
        <v>C166</v>
      </c>
    </row>
    <row r="168">
      <c r="A168" t="str">
        <v>C167</v>
      </c>
    </row>
    <row r="169">
      <c r="A169" t="str">
        <v>C168</v>
      </c>
    </row>
    <row r="170">
      <c r="A170" t="str">
        <v>C169</v>
      </c>
    </row>
    <row r="171">
      <c r="A171" t="str">
        <v>C170</v>
      </c>
    </row>
    <row r="172">
      <c r="A172" t="str">
        <v>C171</v>
      </c>
    </row>
    <row r="173">
      <c r="A173" t="str">
        <v>C172</v>
      </c>
    </row>
    <row r="174">
      <c r="A174" t="str">
        <v>C173</v>
      </c>
    </row>
    <row r="175">
      <c r="A175" t="str">
        <v>C174</v>
      </c>
    </row>
    <row r="176">
      <c r="A176" t="str">
        <v>C175</v>
      </c>
    </row>
    <row r="177">
      <c r="A177" t="str">
        <v>C176</v>
      </c>
    </row>
    <row r="178">
      <c r="A178" t="str">
        <v>C177</v>
      </c>
    </row>
    <row r="179">
      <c r="A179" t="str">
        <v>C178</v>
      </c>
    </row>
    <row r="180">
      <c r="A180" t="str">
        <v>C179</v>
      </c>
    </row>
    <row r="181">
      <c r="A181" t="str">
        <v>C180</v>
      </c>
    </row>
    <row r="182">
      <c r="A182" t="str">
        <v>C181</v>
      </c>
    </row>
    <row r="183">
      <c r="A183" t="str">
        <v>C182</v>
      </c>
    </row>
    <row r="184">
      <c r="A184" t="str">
        <v>C183</v>
      </c>
    </row>
    <row r="185">
      <c r="A185" t="str">
        <v>C184</v>
      </c>
    </row>
    <row r="186">
      <c r="A186" t="str">
        <v>C185</v>
      </c>
    </row>
    <row r="187">
      <c r="A187" t="str">
        <v>C186</v>
      </c>
    </row>
    <row r="188">
      <c r="A188" t="str">
        <v>C187</v>
      </c>
    </row>
    <row r="189">
      <c r="A189" t="str">
        <v>C188</v>
      </c>
    </row>
    <row r="190">
      <c r="A190" t="str">
        <v>C189</v>
      </c>
    </row>
    <row r="191">
      <c r="A191" t="str">
        <v>C190</v>
      </c>
    </row>
    <row r="192">
      <c r="A192" t="str">
        <v>C191</v>
      </c>
    </row>
    <row r="193">
      <c r="A193" t="str">
        <v>C192</v>
      </c>
    </row>
    <row r="194">
      <c r="A194" t="str">
        <v>C193</v>
      </c>
    </row>
    <row r="195">
      <c r="A195" t="str">
        <v>C194</v>
      </c>
    </row>
    <row r="196">
      <c r="A196" t="str">
        <v>C195</v>
      </c>
    </row>
    <row r="197">
      <c r="A197" t="str">
        <v>C196</v>
      </c>
    </row>
    <row r="198">
      <c r="A198" t="str">
        <v>C197</v>
      </c>
    </row>
    <row r="199">
      <c r="A199" t="str">
        <v>C198</v>
      </c>
    </row>
    <row r="200">
      <c r="A200" t="str">
        <v>C199</v>
      </c>
    </row>
    <row r="201">
      <c r="A201" t="str">
        <v>C200</v>
      </c>
    </row>
    <row r="202">
      <c r="A202" t="str">
        <v>C201</v>
      </c>
    </row>
    <row r="203">
      <c r="A203" t="str">
        <v>C202</v>
      </c>
    </row>
    <row r="204">
      <c r="A204" t="str">
        <v>C203</v>
      </c>
    </row>
    <row r="205">
      <c r="A205" t="str">
        <v>C204</v>
      </c>
    </row>
    <row r="206">
      <c r="A206" t="str">
        <v>C205</v>
      </c>
    </row>
    <row r="207">
      <c r="A207" t="str">
        <v>C206</v>
      </c>
    </row>
    <row r="208">
      <c r="A208" t="str">
        <v>C207</v>
      </c>
    </row>
    <row r="209">
      <c r="A209" t="str">
        <v>C208</v>
      </c>
    </row>
    <row r="210">
      <c r="A210" t="str">
        <v>C209</v>
      </c>
    </row>
    <row r="211">
      <c r="A211" t="str">
        <v>C210</v>
      </c>
    </row>
    <row r="212">
      <c r="A212" t="str">
        <v>C211</v>
      </c>
    </row>
    <row r="213">
      <c r="A213" t="str">
        <v>C212</v>
      </c>
    </row>
    <row r="214">
      <c r="A214" t="str">
        <v>C213</v>
      </c>
    </row>
    <row r="215">
      <c r="A215" t="str">
        <v>C214</v>
      </c>
    </row>
    <row r="216">
      <c r="A216" t="str">
        <v>C215</v>
      </c>
    </row>
    <row r="217">
      <c r="A217" t="str">
        <v>C216</v>
      </c>
    </row>
    <row r="218">
      <c r="A218" t="str">
        <v>C217</v>
      </c>
    </row>
    <row r="219">
      <c r="A219" t="str">
        <v>C218</v>
      </c>
    </row>
    <row r="220">
      <c r="A220" t="str">
        <v>C219</v>
      </c>
    </row>
    <row r="221">
      <c r="A221" t="str">
        <v>C220</v>
      </c>
    </row>
    <row r="222">
      <c r="A222" t="str">
        <v>C221</v>
      </c>
    </row>
    <row r="223">
      <c r="A223" t="str">
        <v>C222</v>
      </c>
    </row>
    <row r="224">
      <c r="A224" t="str">
        <v>C223</v>
      </c>
    </row>
    <row r="225">
      <c r="A225" t="str">
        <v>C224</v>
      </c>
    </row>
    <row r="226">
      <c r="A226" t="str">
        <v>C225</v>
      </c>
    </row>
    <row r="227">
      <c r="A227" t="str">
        <v>C226</v>
      </c>
    </row>
    <row r="228">
      <c r="A228" t="str">
        <v>C227</v>
      </c>
    </row>
    <row r="229">
      <c r="A229" t="str">
        <v>C228</v>
      </c>
    </row>
    <row r="230">
      <c r="A230" t="str">
        <v>C229</v>
      </c>
    </row>
    <row r="231">
      <c r="A231" t="str">
        <v>C230</v>
      </c>
    </row>
    <row r="232">
      <c r="A232" t="str">
        <v>C231</v>
      </c>
    </row>
    <row r="233">
      <c r="A233" t="str">
        <v>C232</v>
      </c>
    </row>
    <row r="234">
      <c r="A234" t="str">
        <v>C233</v>
      </c>
    </row>
    <row r="235">
      <c r="A235" t="str">
        <v>C234</v>
      </c>
    </row>
    <row r="236">
      <c r="A236" t="str">
        <v>C235</v>
      </c>
    </row>
    <row r="237">
      <c r="A237" t="str">
        <v>C236</v>
      </c>
    </row>
    <row r="238">
      <c r="A238" t="str">
        <v>C237</v>
      </c>
    </row>
    <row r="239">
      <c r="A239" t="str">
        <v>C238</v>
      </c>
    </row>
    <row r="240">
      <c r="A240" t="str">
        <v>C239</v>
      </c>
    </row>
    <row r="241">
      <c r="A241" t="str">
        <v>C240</v>
      </c>
    </row>
    <row r="242">
      <c r="A242" t="str">
        <v>C241</v>
      </c>
    </row>
    <row r="243">
      <c r="A243" t="str">
        <v>C242</v>
      </c>
    </row>
    <row r="244">
      <c r="A244" t="str">
        <v>C243</v>
      </c>
    </row>
    <row r="245">
      <c r="A245" t="str">
        <v>C244</v>
      </c>
    </row>
    <row r="246">
      <c r="A246" t="str">
        <v>C245</v>
      </c>
    </row>
    <row r="247">
      <c r="A247" t="str">
        <v>C246</v>
      </c>
    </row>
    <row r="248">
      <c r="A248" t="str">
        <v>C247</v>
      </c>
    </row>
    <row r="249">
      <c r="A249" t="str">
        <v>C248</v>
      </c>
    </row>
    <row r="250">
      <c r="A250" t="str">
        <v>C249</v>
      </c>
    </row>
    <row r="251">
      <c r="A251" t="str">
        <v>C250</v>
      </c>
    </row>
    <row r="252">
      <c r="A252" t="str">
        <v>C251</v>
      </c>
    </row>
    <row r="253">
      <c r="A253" t="str">
        <v>C252</v>
      </c>
    </row>
    <row r="254">
      <c r="A254" t="str">
        <v>C253</v>
      </c>
    </row>
    <row r="255">
      <c r="A255" t="str">
        <v>C254</v>
      </c>
    </row>
    <row r="256">
      <c r="A256" t="str">
        <v>C255</v>
      </c>
    </row>
    <row r="257">
      <c r="A257" t="str">
        <v>C256</v>
      </c>
    </row>
    <row r="258">
      <c r="A258" t="str">
        <v>C257</v>
      </c>
    </row>
    <row r="259">
      <c r="A259" t="str">
        <v>C258</v>
      </c>
    </row>
    <row r="260">
      <c r="A260" t="str">
        <v>C259</v>
      </c>
    </row>
    <row r="261">
      <c r="A261" t="str">
        <v>C260</v>
      </c>
    </row>
    <row r="262">
      <c r="A262" t="str">
        <v>C261</v>
      </c>
    </row>
    <row r="263">
      <c r="A263" t="str">
        <v>C262</v>
      </c>
    </row>
    <row r="264">
      <c r="A264" t="str">
        <v>C263</v>
      </c>
    </row>
    <row r="265">
      <c r="A265" t="str">
        <v>C264</v>
      </c>
    </row>
    <row r="266">
      <c r="A266" t="str">
        <v>C265</v>
      </c>
    </row>
    <row r="267">
      <c r="A267" t="str">
        <v>C266</v>
      </c>
    </row>
    <row r="268">
      <c r="A268" t="str">
        <v>C267</v>
      </c>
    </row>
    <row r="269">
      <c r="A269" t="str">
        <v>C268</v>
      </c>
    </row>
    <row r="270">
      <c r="A270" t="str">
        <v>C269</v>
      </c>
    </row>
    <row r="271">
      <c r="A271" t="str">
        <v>C270</v>
      </c>
    </row>
    <row r="272">
      <c r="A272" t="str">
        <v>C271</v>
      </c>
    </row>
    <row r="273">
      <c r="A273" t="str">
        <v>C272</v>
      </c>
    </row>
    <row r="274">
      <c r="A274" t="str">
        <v>C273</v>
      </c>
    </row>
    <row r="275">
      <c r="A275" t="str">
        <v>C274</v>
      </c>
    </row>
    <row r="276">
      <c r="A276" t="str">
        <v>C275</v>
      </c>
    </row>
    <row r="277">
      <c r="A277" t="str">
        <v>C276</v>
      </c>
    </row>
    <row r="278">
      <c r="A278" t="str">
        <v>C277</v>
      </c>
    </row>
    <row r="279">
      <c r="A279" t="str">
        <v>C278</v>
      </c>
    </row>
    <row r="280">
      <c r="A280" t="str">
        <v>C279</v>
      </c>
    </row>
    <row r="281">
      <c r="A281" t="str">
        <v>C280</v>
      </c>
    </row>
    <row r="282">
      <c r="A282" t="str">
        <v>C281</v>
      </c>
    </row>
    <row r="283">
      <c r="A283" t="str">
        <v>C282</v>
      </c>
    </row>
    <row r="284">
      <c r="A284" t="str">
        <v>C283</v>
      </c>
    </row>
    <row r="285">
      <c r="A285" t="str">
        <v>C284</v>
      </c>
    </row>
    <row r="286">
      <c r="A286" t="str">
        <v>C285</v>
      </c>
    </row>
    <row r="287">
      <c r="A287" t="str">
        <v>C286</v>
      </c>
    </row>
    <row r="288">
      <c r="A288" t="str">
        <v>C287</v>
      </c>
    </row>
    <row r="289">
      <c r="A289" t="str">
        <v>C288</v>
      </c>
    </row>
    <row r="290">
      <c r="A290" t="str">
        <v>C289</v>
      </c>
    </row>
    <row r="291">
      <c r="A291" t="str">
        <v>C290</v>
      </c>
    </row>
    <row r="292">
      <c r="A292" t="str">
        <v>C291</v>
      </c>
    </row>
    <row r="293">
      <c r="A293" t="str">
        <v>C292</v>
      </c>
    </row>
    <row r="294">
      <c r="A294" t="str">
        <v>C293</v>
      </c>
    </row>
    <row r="295">
      <c r="A295" t="str">
        <v>C294</v>
      </c>
    </row>
    <row r="296">
      <c r="A296" t="str">
        <v>C295</v>
      </c>
    </row>
    <row r="297">
      <c r="A297" t="str">
        <v>C296</v>
      </c>
    </row>
    <row r="298">
      <c r="A298" t="str">
        <v>C297</v>
      </c>
    </row>
    <row r="299">
      <c r="A299" t="str">
        <v>C298</v>
      </c>
    </row>
    <row r="300">
      <c r="A300" t="str">
        <v>C299</v>
      </c>
    </row>
    <row r="301">
      <c r="A301" t="str">
        <v>C300</v>
      </c>
    </row>
    <row r="302">
      <c r="A302" t="str">
        <v>C301</v>
      </c>
    </row>
    <row r="303">
      <c r="A303" t="str">
        <v>C302</v>
      </c>
    </row>
    <row r="304">
      <c r="A304" t="str">
        <v>C303</v>
      </c>
    </row>
    <row r="305">
      <c r="A305" t="str">
        <v>C304</v>
      </c>
    </row>
    <row r="306">
      <c r="A306" t="str">
        <v>C305</v>
      </c>
    </row>
    <row r="307">
      <c r="A307" t="str">
        <v>C306</v>
      </c>
    </row>
    <row r="308">
      <c r="A308" t="str">
        <v>C307</v>
      </c>
    </row>
    <row r="309">
      <c r="A309" t="str">
        <v>C308</v>
      </c>
    </row>
    <row r="310">
      <c r="A310" t="str">
        <v>C309</v>
      </c>
    </row>
    <row r="311">
      <c r="A311" t="str">
        <v>C310</v>
      </c>
    </row>
    <row r="312">
      <c r="A312" t="str">
        <v>C311</v>
      </c>
    </row>
    <row r="313">
      <c r="A313" t="str">
        <v>C312</v>
      </c>
    </row>
    <row r="314">
      <c r="A314" t="str">
        <v>C313</v>
      </c>
    </row>
    <row r="315">
      <c r="A315" t="str">
        <v>C314</v>
      </c>
    </row>
    <row r="316">
      <c r="A316" t="str">
        <v>C315</v>
      </c>
    </row>
    <row r="317">
      <c r="A317" t="str">
        <v>C316</v>
      </c>
    </row>
    <row r="318">
      <c r="A318" t="str">
        <v>C317</v>
      </c>
    </row>
    <row r="319">
      <c r="A319" t="str">
        <v>C318</v>
      </c>
    </row>
    <row r="320">
      <c r="A320" t="str">
        <v>C319</v>
      </c>
    </row>
    <row r="321">
      <c r="A321" t="str">
        <v>C320</v>
      </c>
    </row>
    <row r="322">
      <c r="A322" t="str">
        <v>C321</v>
      </c>
    </row>
    <row r="323">
      <c r="A323" t="str">
        <v>C322</v>
      </c>
    </row>
    <row r="324">
      <c r="A324" t="str">
        <v>C323</v>
      </c>
    </row>
    <row r="325">
      <c r="A325" t="str">
        <v>C324</v>
      </c>
    </row>
    <row r="326">
      <c r="A326" t="str">
        <v>C325</v>
      </c>
    </row>
    <row r="327">
      <c r="A327" t="str">
        <v>C326</v>
      </c>
    </row>
    <row r="328">
      <c r="A328" t="str">
        <v>C327</v>
      </c>
    </row>
    <row r="329">
      <c r="A329" t="str">
        <v>C328</v>
      </c>
    </row>
    <row r="330">
      <c r="A330" t="str">
        <v>C329</v>
      </c>
    </row>
    <row r="331">
      <c r="A331" t="str">
        <v>C330</v>
      </c>
    </row>
    <row r="332">
      <c r="A332" t="str">
        <v>C331</v>
      </c>
    </row>
    <row r="333">
      <c r="A333" t="str">
        <v>C332</v>
      </c>
    </row>
    <row r="334">
      <c r="A334" t="str">
        <v>C333</v>
      </c>
    </row>
    <row r="335">
      <c r="A335" t="str">
        <v>C334</v>
      </c>
    </row>
    <row r="336">
      <c r="A336" t="str">
        <v>C335</v>
      </c>
    </row>
    <row r="337">
      <c r="A337" t="str">
        <v>C336</v>
      </c>
    </row>
    <row r="338">
      <c r="A338" t="str">
        <v>C337</v>
      </c>
    </row>
    <row r="339">
      <c r="A339" t="str">
        <v>C338</v>
      </c>
    </row>
    <row r="340">
      <c r="A340" t="str">
        <v>C339</v>
      </c>
    </row>
    <row r="341">
      <c r="A341" t="str">
        <v>C340</v>
      </c>
    </row>
    <row r="342">
      <c r="A342" t="str">
        <v>C341</v>
      </c>
    </row>
    <row r="343">
      <c r="A343" t="str">
        <v>C342</v>
      </c>
    </row>
    <row r="344">
      <c r="A344" t="str">
        <v>C343</v>
      </c>
    </row>
    <row r="345">
      <c r="A345" t="str">
        <v>C344</v>
      </c>
    </row>
    <row r="346">
      <c r="A346" t="str">
        <v>C345</v>
      </c>
    </row>
    <row r="347">
      <c r="A347" t="str">
        <v>C346</v>
      </c>
    </row>
    <row r="348">
      <c r="A348" t="str">
        <v>C347</v>
      </c>
    </row>
    <row r="349">
      <c r="A349" t="str">
        <v>C348</v>
      </c>
    </row>
    <row r="350">
      <c r="A350" t="str">
        <v>C349</v>
      </c>
    </row>
    <row r="351">
      <c r="A351" t="str">
        <v>C350</v>
      </c>
    </row>
    <row r="352">
      <c r="A352" t="str">
        <v>C351</v>
      </c>
    </row>
    <row r="353">
      <c r="A353" t="str">
        <v>C352</v>
      </c>
    </row>
    <row r="354">
      <c r="A354" t="str">
        <v>C353</v>
      </c>
    </row>
    <row r="355">
      <c r="A355" t="str">
        <v>C354</v>
      </c>
    </row>
    <row r="356">
      <c r="A356" t="str">
        <v>C355</v>
      </c>
    </row>
    <row r="357">
      <c r="A357" t="str">
        <v>C356</v>
      </c>
    </row>
    <row r="358">
      <c r="A358" t="str">
        <v>C357</v>
      </c>
    </row>
    <row r="359">
      <c r="A359" t="str">
        <v>C358</v>
      </c>
    </row>
    <row r="360">
      <c r="A360" t="str">
        <v>C359</v>
      </c>
    </row>
    <row r="361">
      <c r="A361" t="str">
        <v>C360</v>
      </c>
    </row>
    <row r="362">
      <c r="A362" t="str">
        <v>C361</v>
      </c>
    </row>
    <row r="363">
      <c r="A363" t="str">
        <v>C362</v>
      </c>
    </row>
    <row r="364">
      <c r="A364" t="str">
        <v>C363</v>
      </c>
    </row>
    <row r="365">
      <c r="A365" t="str">
        <v>C364</v>
      </c>
    </row>
    <row r="366">
      <c r="A366" t="str">
        <v>C365</v>
      </c>
    </row>
    <row r="367">
      <c r="A367" t="str">
        <v>C366</v>
      </c>
    </row>
    <row r="368">
      <c r="A368" t="str">
        <v>C367</v>
      </c>
    </row>
    <row r="369">
      <c r="A369" t="str">
        <v>C368</v>
      </c>
    </row>
    <row r="370">
      <c r="A370" t="str">
        <v>C369</v>
      </c>
    </row>
    <row r="371">
      <c r="A371" t="str">
        <v>C370</v>
      </c>
    </row>
    <row r="372">
      <c r="A372" t="str">
        <v>C371</v>
      </c>
    </row>
    <row r="373">
      <c r="A373" t="str">
        <v>C372</v>
      </c>
    </row>
    <row r="374">
      <c r="A374" t="str">
        <v>C373</v>
      </c>
    </row>
    <row r="375">
      <c r="A375" t="str">
        <v>C374</v>
      </c>
    </row>
    <row r="376">
      <c r="A376" t="str">
        <v>C375</v>
      </c>
    </row>
    <row r="377">
      <c r="A377" t="str">
        <v>C376</v>
      </c>
    </row>
    <row r="378">
      <c r="A378" t="str">
        <v>C377</v>
      </c>
    </row>
    <row r="379">
      <c r="A379" t="str">
        <v>C378</v>
      </c>
    </row>
    <row r="380">
      <c r="A380" t="str">
        <v>C379</v>
      </c>
    </row>
    <row r="381">
      <c r="A381" t="str">
        <v>C380</v>
      </c>
    </row>
    <row r="382">
      <c r="A382" t="str">
        <v>C381</v>
      </c>
    </row>
    <row r="383">
      <c r="A383" t="str">
        <v>C382</v>
      </c>
    </row>
    <row r="384">
      <c r="A384" t="str">
        <v>C383</v>
      </c>
    </row>
    <row r="385">
      <c r="A385" t="str">
        <v>C384</v>
      </c>
    </row>
    <row r="386">
      <c r="A386" t="str">
        <v>C385</v>
      </c>
    </row>
    <row r="387">
      <c r="A387" t="str">
        <v>C386</v>
      </c>
    </row>
    <row r="388">
      <c r="A388" t="str">
        <v>C387</v>
      </c>
    </row>
    <row r="389">
      <c r="A389" t="str">
        <v>C388</v>
      </c>
    </row>
    <row r="390">
      <c r="A390" t="str">
        <v>C389</v>
      </c>
    </row>
    <row r="391">
      <c r="A391" t="str">
        <v>C390</v>
      </c>
    </row>
    <row r="392">
      <c r="A392" t="str">
        <v>C391</v>
      </c>
    </row>
    <row r="393">
      <c r="A393" t="str">
        <v>C392</v>
      </c>
    </row>
    <row r="394">
      <c r="A394" t="str">
        <v>C393</v>
      </c>
    </row>
    <row r="395">
      <c r="A395" t="str">
        <v>C394</v>
      </c>
    </row>
    <row r="396">
      <c r="A396" t="str">
        <v>C395</v>
      </c>
    </row>
    <row r="397">
      <c r="A397" t="str">
        <v>C396</v>
      </c>
    </row>
    <row r="398">
      <c r="A398" t="str">
        <v>C397</v>
      </c>
    </row>
    <row r="399">
      <c r="A399" t="str">
        <v>C398</v>
      </c>
    </row>
    <row r="400">
      <c r="A400" t="str">
        <v>C399</v>
      </c>
    </row>
    <row r="401">
      <c r="A401" t="str">
        <v>C400</v>
      </c>
    </row>
    <row r="402">
      <c r="A402" t="str">
        <v>C401</v>
      </c>
    </row>
    <row r="403">
      <c r="A403" t="str">
        <v>C402</v>
      </c>
    </row>
    <row r="404">
      <c r="A404" t="str">
        <v>C403</v>
      </c>
    </row>
    <row r="405">
      <c r="A405" t="str">
        <v>C404</v>
      </c>
    </row>
    <row r="406">
      <c r="A406" t="str">
        <v>C405</v>
      </c>
    </row>
    <row r="407">
      <c r="A407" t="str">
        <v>C406</v>
      </c>
    </row>
    <row r="408">
      <c r="A408" t="str">
        <v>C407</v>
      </c>
    </row>
    <row r="409">
      <c r="A409" t="str">
        <v>C408</v>
      </c>
    </row>
    <row r="410">
      <c r="A410" t="str">
        <v>C409</v>
      </c>
    </row>
    <row r="411">
      <c r="A411" t="str">
        <v>C410</v>
      </c>
    </row>
    <row r="412">
      <c r="A412" t="str">
        <v>C411</v>
      </c>
    </row>
    <row r="413">
      <c r="A413" t="str">
        <v>C412</v>
      </c>
    </row>
    <row r="414">
      <c r="A414" t="str">
        <v>C413</v>
      </c>
    </row>
    <row r="415">
      <c r="A415" t="str">
        <v>C414</v>
      </c>
    </row>
    <row r="416">
      <c r="A416" t="str">
        <v>C415</v>
      </c>
    </row>
    <row r="417">
      <c r="A417" t="str">
        <v>C416</v>
      </c>
    </row>
    <row r="418">
      <c r="A418" t="str">
        <v>C417</v>
      </c>
    </row>
    <row r="419">
      <c r="A419" t="str">
        <v>C418</v>
      </c>
    </row>
    <row r="420">
      <c r="A420" t="str">
        <v>C419</v>
      </c>
    </row>
    <row r="421">
      <c r="A421" t="str">
        <v>C420</v>
      </c>
    </row>
    <row r="422">
      <c r="A422" t="str">
        <v>C421</v>
      </c>
    </row>
    <row r="423">
      <c r="A423" t="str">
        <v>C422</v>
      </c>
    </row>
    <row r="424">
      <c r="A424" t="str">
        <v>C423</v>
      </c>
    </row>
    <row r="425">
      <c r="A425" t="str">
        <v>C424</v>
      </c>
    </row>
    <row r="426">
      <c r="A426" t="str">
        <v>C425</v>
      </c>
    </row>
    <row r="427">
      <c r="A427" t="str">
        <v>C426</v>
      </c>
    </row>
    <row r="428">
      <c r="A428" t="str">
        <v>C427</v>
      </c>
    </row>
    <row r="429">
      <c r="A429" t="str">
        <v>C428</v>
      </c>
    </row>
    <row r="430">
      <c r="A430" t="str">
        <v>C429</v>
      </c>
    </row>
    <row r="431">
      <c r="A431" t="str">
        <v>C430</v>
      </c>
    </row>
    <row r="432">
      <c r="A432" t="str">
        <v>C431</v>
      </c>
    </row>
    <row r="433">
      <c r="A433" t="str">
        <v>C432</v>
      </c>
    </row>
    <row r="434">
      <c r="A434" t="str">
        <v>C433</v>
      </c>
    </row>
    <row r="435">
      <c r="A435" t="str">
        <v>C434</v>
      </c>
    </row>
    <row r="436">
      <c r="A436" t="str">
        <v>C435</v>
      </c>
    </row>
    <row r="437">
      <c r="A437" t="str">
        <v>C436</v>
      </c>
    </row>
    <row r="438">
      <c r="A438" t="str">
        <v>C437</v>
      </c>
    </row>
    <row r="439">
      <c r="A439" t="str">
        <v>C438</v>
      </c>
    </row>
    <row r="440">
      <c r="A440" t="str">
        <v>C439</v>
      </c>
    </row>
    <row r="441">
      <c r="A441" t="str">
        <v>C440</v>
      </c>
    </row>
    <row r="442">
      <c r="A442" t="str">
        <v>C441</v>
      </c>
    </row>
    <row r="443">
      <c r="A443" t="str">
        <v>C442</v>
      </c>
    </row>
    <row r="444">
      <c r="A444" t="str">
        <v>C443</v>
      </c>
    </row>
    <row r="445">
      <c r="A445" t="str">
        <v>C444</v>
      </c>
    </row>
    <row r="446">
      <c r="A446" t="str">
        <v>C445</v>
      </c>
    </row>
    <row r="447">
      <c r="A447" t="str">
        <v>C446</v>
      </c>
    </row>
    <row r="448">
      <c r="A448" t="str">
        <v>C447</v>
      </c>
    </row>
    <row r="449">
      <c r="A449" t="str">
        <v>C448</v>
      </c>
    </row>
    <row r="450">
      <c r="A450" t="str">
        <v>C449</v>
      </c>
    </row>
    <row r="451">
      <c r="A451" t="str">
        <v>C450</v>
      </c>
    </row>
    <row r="452">
      <c r="A452" t="str">
        <v>C451</v>
      </c>
    </row>
    <row r="453">
      <c r="A453" t="str">
        <v>C452</v>
      </c>
    </row>
    <row r="454">
      <c r="A454" t="str">
        <v>C453</v>
      </c>
    </row>
    <row r="455">
      <c r="A455" t="str">
        <v>C454</v>
      </c>
    </row>
    <row r="456">
      <c r="A456" t="str">
        <v>C455</v>
      </c>
    </row>
    <row r="457">
      <c r="A457" t="str">
        <v>C456</v>
      </c>
    </row>
    <row r="458">
      <c r="A458" t="str">
        <v>C457</v>
      </c>
    </row>
    <row r="459">
      <c r="A459" t="str">
        <v>C458</v>
      </c>
    </row>
    <row r="460">
      <c r="A460" t="str">
        <v>C459</v>
      </c>
    </row>
    <row r="461">
      <c r="A461" t="str">
        <v>C460</v>
      </c>
    </row>
    <row r="462">
      <c r="A462" t="str">
        <v>C461</v>
      </c>
    </row>
    <row r="463">
      <c r="A463" t="str">
        <v>C462</v>
      </c>
    </row>
    <row r="464">
      <c r="A464" t="str">
        <v>C463</v>
      </c>
    </row>
    <row r="465">
      <c r="A465" t="str">
        <v>C464</v>
      </c>
    </row>
    <row r="466">
      <c r="A466" t="str">
        <v>C465</v>
      </c>
    </row>
    <row r="467">
      <c r="A467" t="str">
        <v>C466</v>
      </c>
    </row>
    <row r="468">
      <c r="A468" t="str">
        <v>C467</v>
      </c>
    </row>
    <row r="469">
      <c r="A469" t="str">
        <v>C468</v>
      </c>
    </row>
    <row r="470">
      <c r="A470" t="str">
        <v>C469</v>
      </c>
    </row>
    <row r="471">
      <c r="A471" t="str">
        <v>C470</v>
      </c>
    </row>
    <row r="472">
      <c r="A472" t="str">
        <v>C471</v>
      </c>
    </row>
    <row r="473">
      <c r="A473" t="str">
        <v>C472</v>
      </c>
    </row>
    <row r="474">
      <c r="A474" t="str">
        <v>C473</v>
      </c>
    </row>
    <row r="475">
      <c r="A475" t="str">
        <v>C474</v>
      </c>
    </row>
    <row r="476">
      <c r="A476" t="str">
        <v>C475</v>
      </c>
    </row>
    <row r="477">
      <c r="A477" t="str">
        <v>C476</v>
      </c>
    </row>
    <row r="478">
      <c r="A478" t="str">
        <v>C477</v>
      </c>
    </row>
    <row r="479">
      <c r="A479" t="str">
        <v>C478</v>
      </c>
    </row>
    <row r="480">
      <c r="A480" t="str">
        <v>C479</v>
      </c>
    </row>
    <row r="481">
      <c r="A481" t="str">
        <v>C480</v>
      </c>
    </row>
    <row r="482">
      <c r="A482" t="str">
        <v>C481</v>
      </c>
    </row>
    <row r="483">
      <c r="A483" t="str">
        <v>C482</v>
      </c>
    </row>
    <row r="484">
      <c r="A484" t="str">
        <v>C483</v>
      </c>
    </row>
    <row r="485">
      <c r="A485" t="str">
        <v>C484</v>
      </c>
    </row>
    <row r="486">
      <c r="A486" t="str">
        <v>C485</v>
      </c>
    </row>
    <row r="487">
      <c r="A487" t="str">
        <v>C486</v>
      </c>
    </row>
    <row r="488">
      <c r="A488" t="str">
        <v>C487</v>
      </c>
    </row>
    <row r="489">
      <c r="A489" t="str">
        <v>C488</v>
      </c>
    </row>
    <row r="490">
      <c r="A490" t="str">
        <v>C489</v>
      </c>
    </row>
    <row r="491">
      <c r="A491" t="str">
        <v>C490</v>
      </c>
    </row>
    <row r="492">
      <c r="A492" t="str">
        <v>C491</v>
      </c>
    </row>
    <row r="493">
      <c r="A493" t="str">
        <v>C492</v>
      </c>
    </row>
    <row r="494">
      <c r="A494" t="str">
        <v>C493</v>
      </c>
    </row>
    <row r="495">
      <c r="A495" t="str">
        <v>C494</v>
      </c>
    </row>
    <row r="496">
      <c r="A496" t="str">
        <v>C495</v>
      </c>
    </row>
    <row r="497">
      <c r="A497" t="str">
        <v>C496</v>
      </c>
    </row>
    <row r="498">
      <c r="A498" t="str">
        <v>C497</v>
      </c>
    </row>
    <row r="499">
      <c r="A499" t="str">
        <v>C498</v>
      </c>
    </row>
    <row r="500">
      <c r="A500" t="str">
        <v>C499</v>
      </c>
    </row>
    <row r="501">
      <c r="A501" t="str">
        <v>C500</v>
      </c>
    </row>
    <row r="502">
      <c r="A502" t="str">
        <v>C501</v>
      </c>
    </row>
    <row r="503">
      <c r="A503" t="str">
        <v>C502</v>
      </c>
    </row>
    <row r="504">
      <c r="A504" t="str">
        <v>C503</v>
      </c>
    </row>
    <row r="505">
      <c r="A505" t="str">
        <v>C504</v>
      </c>
    </row>
    <row r="506">
      <c r="A506" t="str">
        <v>C505</v>
      </c>
    </row>
    <row r="507">
      <c r="A507" t="str">
        <v>C506</v>
      </c>
    </row>
    <row r="508">
      <c r="A508" t="str">
        <v>C507</v>
      </c>
    </row>
    <row r="509">
      <c r="A509" t="str">
        <v>C508</v>
      </c>
    </row>
    <row r="510">
      <c r="A510" t="str">
        <v>C509</v>
      </c>
    </row>
    <row r="511">
      <c r="A511" t="str">
        <v>C510</v>
      </c>
    </row>
    <row r="512">
      <c r="A512" t="str">
        <v>C511</v>
      </c>
    </row>
    <row r="513">
      <c r="A513" t="str">
        <v>C512</v>
      </c>
    </row>
    <row r="514">
      <c r="A514" t="str">
        <v>C513</v>
      </c>
    </row>
    <row r="515">
      <c r="A515" t="str">
        <v>C514</v>
      </c>
    </row>
    <row r="516">
      <c r="A516" t="str">
        <v>C515</v>
      </c>
    </row>
    <row r="517">
      <c r="A517" t="str">
        <v>C516</v>
      </c>
    </row>
    <row r="518">
      <c r="A518" t="str">
        <v>C517</v>
      </c>
    </row>
    <row r="519">
      <c r="A519" t="str">
        <v>C518</v>
      </c>
    </row>
    <row r="520">
      <c r="A520" t="str">
        <v>C519</v>
      </c>
    </row>
    <row r="521">
      <c r="A521" t="str">
        <v>C520</v>
      </c>
    </row>
    <row r="522">
      <c r="A522" t="str">
        <v>C521</v>
      </c>
    </row>
    <row r="523">
      <c r="A523" t="str">
        <v>C522</v>
      </c>
    </row>
    <row r="524">
      <c r="A524" t="str">
        <v>C523</v>
      </c>
    </row>
    <row r="525">
      <c r="A525" t="str">
        <v>C524</v>
      </c>
    </row>
    <row r="526">
      <c r="A526" t="str">
        <v>C525</v>
      </c>
    </row>
    <row r="527">
      <c r="A527" t="str">
        <v>C526</v>
      </c>
    </row>
    <row r="528">
      <c r="A528" t="str">
        <v>C527</v>
      </c>
    </row>
    <row r="529">
      <c r="A529" t="str">
        <v>C528</v>
      </c>
    </row>
    <row r="530">
      <c r="A530" t="str">
        <v>C529</v>
      </c>
    </row>
    <row r="531">
      <c r="A531" t="str">
        <v>C530</v>
      </c>
    </row>
    <row r="532">
      <c r="A532" t="str">
        <v>C531</v>
      </c>
    </row>
    <row r="533">
      <c r="A533" t="str">
        <v>C532</v>
      </c>
    </row>
    <row r="534">
      <c r="A534" t="str">
        <v>C533</v>
      </c>
    </row>
    <row r="535">
      <c r="A535" t="str">
        <v>C534</v>
      </c>
    </row>
    <row r="536">
      <c r="A536" t="str">
        <v>C535</v>
      </c>
    </row>
    <row r="537">
      <c r="A537" t="str">
        <v>C536</v>
      </c>
    </row>
    <row r="538">
      <c r="A538" t="str">
        <v>C537</v>
      </c>
    </row>
    <row r="539">
      <c r="A539" t="str">
        <v>C538</v>
      </c>
    </row>
    <row r="540">
      <c r="A540" t="str">
        <v>C539</v>
      </c>
    </row>
    <row r="541">
      <c r="A541" t="str">
        <v>C540</v>
      </c>
    </row>
    <row r="542">
      <c r="A542" t="str">
        <v>C541</v>
      </c>
    </row>
    <row r="543">
      <c r="A543" t="str">
        <v>C542</v>
      </c>
    </row>
    <row r="544">
      <c r="A544" t="str">
        <v>C543</v>
      </c>
    </row>
    <row r="545">
      <c r="A545" t="str">
        <v>C544</v>
      </c>
    </row>
    <row r="546">
      <c r="A546" t="str">
        <v>C545</v>
      </c>
    </row>
    <row r="547">
      <c r="A547" t="str">
        <v>C546</v>
      </c>
    </row>
    <row r="548">
      <c r="A548" t="str">
        <v>C547</v>
      </c>
    </row>
    <row r="549">
      <c r="A549" t="str">
        <v>C548</v>
      </c>
    </row>
    <row r="550">
      <c r="A550" t="str">
        <v>C549</v>
      </c>
    </row>
    <row r="551">
      <c r="A551" t="str">
        <v>C550</v>
      </c>
    </row>
    <row r="552">
      <c r="A552" t="str">
        <v>C551</v>
      </c>
    </row>
    <row r="553">
      <c r="A553" t="str">
        <v>C552</v>
      </c>
    </row>
    <row r="554">
      <c r="A554" t="str">
        <v>C553</v>
      </c>
    </row>
    <row r="555">
      <c r="A555" t="str">
        <v>C554</v>
      </c>
    </row>
    <row r="556">
      <c r="A556" t="str">
        <v>C555</v>
      </c>
    </row>
    <row r="557">
      <c r="A557" t="str">
        <v>C556</v>
      </c>
    </row>
    <row r="558">
      <c r="A558" t="str">
        <v>C557</v>
      </c>
    </row>
    <row r="559">
      <c r="A559" t="str">
        <v>C558</v>
      </c>
    </row>
    <row r="560">
      <c r="A560" t="str">
        <v>C559</v>
      </c>
    </row>
    <row r="561">
      <c r="A561" t="str">
        <v>C560</v>
      </c>
    </row>
    <row r="562">
      <c r="A562" t="str">
        <v>C561</v>
      </c>
    </row>
    <row r="563">
      <c r="A563" t="str">
        <v>C562</v>
      </c>
    </row>
    <row r="564">
      <c r="A564" t="str">
        <v>C563</v>
      </c>
    </row>
    <row r="565">
      <c r="A565" t="str">
        <v>C564</v>
      </c>
    </row>
    <row r="566">
      <c r="A566" t="str">
        <v>C565</v>
      </c>
    </row>
    <row r="567">
      <c r="A567" t="str">
        <v>C566</v>
      </c>
    </row>
    <row r="568">
      <c r="A568" t="str">
        <v>C567</v>
      </c>
    </row>
    <row r="569">
      <c r="A569" t="str">
        <v>C568</v>
      </c>
    </row>
    <row r="570">
      <c r="A570" t="str">
        <v>C569</v>
      </c>
    </row>
    <row r="571">
      <c r="A571" t="str">
        <v>C570</v>
      </c>
    </row>
    <row r="572">
      <c r="A572" t="str">
        <v>C571</v>
      </c>
    </row>
    <row r="573">
      <c r="A573" t="str">
        <v>C572</v>
      </c>
    </row>
    <row r="574">
      <c r="A574" t="str">
        <v>C573</v>
      </c>
    </row>
    <row r="575">
      <c r="A575" t="str">
        <v>C574</v>
      </c>
    </row>
    <row r="576">
      <c r="A576" t="str">
        <v>C575</v>
      </c>
    </row>
    <row r="577">
      <c r="A577" t="str">
        <v>C576</v>
      </c>
    </row>
    <row r="578">
      <c r="A578" t="str">
        <v>C577</v>
      </c>
    </row>
    <row r="579">
      <c r="A579" t="str">
        <v>C578</v>
      </c>
    </row>
    <row r="580">
      <c r="A580" t="str">
        <v>C579</v>
      </c>
    </row>
    <row r="581">
      <c r="A581" t="str">
        <v>C580</v>
      </c>
    </row>
    <row r="582">
      <c r="A582" t="str">
        <v>C581</v>
      </c>
    </row>
    <row r="583">
      <c r="A583" t="str">
        <v>C582</v>
      </c>
    </row>
    <row r="584">
      <c r="A584" t="str">
        <v>C583</v>
      </c>
    </row>
    <row r="585">
      <c r="A585" t="str">
        <v>C584</v>
      </c>
    </row>
    <row r="586">
      <c r="A586" t="str">
        <v>C585</v>
      </c>
    </row>
    <row r="587">
      <c r="A587" t="str">
        <v>C586</v>
      </c>
    </row>
    <row r="588">
      <c r="A588" t="str">
        <v>C587</v>
      </c>
    </row>
    <row r="589">
      <c r="A589" t="str">
        <v>C588</v>
      </c>
    </row>
    <row r="590">
      <c r="A590" t="str">
        <v>C589</v>
      </c>
    </row>
    <row r="591">
      <c r="A591" t="str">
        <v>C590</v>
      </c>
    </row>
    <row r="592">
      <c r="A592" t="str">
        <v>C591</v>
      </c>
    </row>
    <row r="593">
      <c r="A593" t="str">
        <v>C592</v>
      </c>
    </row>
    <row r="594">
      <c r="A594" t="str">
        <v>C593</v>
      </c>
    </row>
    <row r="595">
      <c r="A595" t="str">
        <v>C594</v>
      </c>
    </row>
    <row r="596">
      <c r="A596" t="str">
        <v>C595</v>
      </c>
    </row>
    <row r="597">
      <c r="A597" t="str">
        <v>C596</v>
      </c>
    </row>
    <row r="598">
      <c r="A598" t="str">
        <v>C597</v>
      </c>
    </row>
  </sheetData>
  <hyperlinks>
    <hyperlink ref="D3" r:id="rId1"/>
  </hyperlinks>
  <pageMargins left="0.7" right="0.7" top="0.75" bottom="0.75" header="0.3" footer="0.3"/>
  <ignoredErrors>
    <ignoredError numberStoredAsText="1" sqref="A1:G59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30"/>
  <sheetViews>
    <sheetView workbookViewId="0" rightToLeft="0"/>
  </sheetViews>
  <sheetData>
    <row r="1">
      <c r="A1" t="str">
        <v>RESUMEN FINANCIERO</v>
      </c>
    </row>
    <row r="3">
      <c r="A3" t="str">
        <v>Ventas (Mes)</v>
      </c>
      <c r="C3" t="str">
        <v>Ganancia Bruta (Mes)</v>
      </c>
      <c r="E3" t="str">
        <v>Gastos (Mes)</v>
      </c>
      <c r="G3" t="str">
        <v>Neto (Mes)</v>
      </c>
    </row>
    <row r="4">
      <c r="A4" t="e">
        <f>SUMIFS(#REF!,#REF!,"&gt;="&amp;EOMONTH(TODAY(),-1)+1,#REF!,"&lt;"&amp;EOMONTH(TODAY(),0)+1,#REF!,"PAGADO")</f>
        <v>#REF!</v>
      </c>
      <c r="C4" t="e">
        <f>SUMIFS(#REF!,#REF!,"&gt;="&amp;EOMONTH(TODAY(),-1)+1,#REF!,"&lt;"&amp;EOMONTH(TODAY(),0)+1,#REF!,"PAGADO")</f>
        <v>#REF!</v>
      </c>
      <c r="E4">
        <f>SUMIFS(Gastos!G:G,Gastos!A:A,"&gt;="&amp;EOMONTH(TODAY(),-1)+1,Gastos!A:A,"&lt;"&amp;EOMONTH(TODAY(),0)+1,Gastos!H:H,"PAGADO")</f>
        <v>0</v>
      </c>
      <c r="G4" t="e">
        <f>A4+C4-E4+SUMIFS(Ingresos!G:G,Ingresos!A:A,"&gt;="&amp;EOMONTH(TODAY(),-1)+1,Ingresos!A:A,"&lt;"&amp;EOMONTH(TODAY(),0)+1,Ingresos!H:H,"PAGADO")</f>
        <v>#REF!</v>
      </c>
    </row>
    <row r="6">
      <c r="A6" t="str">
        <v>MES</v>
      </c>
      <c r="B6" t="str">
        <v>VENTAS</v>
      </c>
      <c r="C6" t="str">
        <v>COSTO</v>
      </c>
      <c r="D6" t="str">
        <v>GANANCIA_BRUTA</v>
      </c>
      <c r="E6" t="str">
        <v>GASTOS</v>
      </c>
      <c r="F6" t="str">
        <v>OTROS_INGRESOS</v>
      </c>
      <c r="G6" t="str">
        <v>GANANCIA_NETA</v>
      </c>
      <c r="H6" t="str">
        <v>RANGO 12M</v>
      </c>
    </row>
    <row r="7">
      <c r="A7">
        <f>EOMONTH(TODAY(),-11)+1</f>
        <v>45717</v>
      </c>
      <c r="B7" t="e">
        <f>SUMIFS(#REF!,#REF!,"&gt;="&amp;$A7,#REF!,"&lt;"&amp;EDATE($A7,1),#REF!,"PAGADO")</f>
        <v>#REF!</v>
      </c>
      <c r="C7" t="e">
        <f>SUMIFS(#REF!,#REF!,"&gt;="&amp;$A7,#REF!,"&lt;"&amp;EDATE($A7,1),#REF!,"PAGADO")</f>
        <v>#REF!</v>
      </c>
      <c r="D7" t="e">
        <f>B7-C7</f>
        <v>#REF!</v>
      </c>
      <c r="E7">
        <f>SUMIFS(Gastos!G:G,Gastos!A:A,"&gt;="&amp;$A7,Gastos!A:A,"&lt;"&amp;EDATE($A7,1),Gastos!H:H,"PAGADO")</f>
        <v>0</v>
      </c>
      <c r="F7">
        <f>SUMIFS(Ingresos!G:G,Ingresos!A:A,"&gt;="&amp;$A7,Ingresos!A:A,"&lt;"&amp;EDATE($A7,1),Ingresos!H:H,"PAGADO")</f>
        <v>0</v>
      </c>
      <c r="G7" t="e">
        <f>D7-E7+F7</f>
        <v>#REF!</v>
      </c>
      <c r="H7">
        <f>A7</f>
        <v>45717</v>
      </c>
      <c r="I7" t="str">
        <v>Inicio</v>
      </c>
    </row>
    <row r="8">
      <c r="A8">
        <f>EOMONTH(TODAY(),-10)+1</f>
        <v>45748</v>
      </c>
      <c r="B8" t="e">
        <f>SUMIFS(#REF!,#REF!,"&gt;="&amp;$A8,#REF!,"&lt;"&amp;EDATE($A8,1),#REF!,"PAGADO")</f>
        <v>#REF!</v>
      </c>
      <c r="C8" t="e">
        <f>SUMIFS(#REF!,#REF!,"&gt;="&amp;$A8,#REF!,"&lt;"&amp;EDATE($A8,1),#REF!,"PAGADO")</f>
        <v>#REF!</v>
      </c>
      <c r="D8" t="e">
        <f>B8-C8</f>
        <v>#REF!</v>
      </c>
      <c r="E8">
        <f>SUMIFS(Gastos!G:G,Gastos!A:A,"&gt;="&amp;$A8,Gastos!A:A,"&lt;"&amp;EDATE($A8,1),Gastos!H:H,"PAGADO")</f>
        <v>0</v>
      </c>
      <c r="F8">
        <f>SUMIFS(Ingresos!G:G,Ingresos!A:A,"&gt;="&amp;$A8,Ingresos!A:A,"&lt;"&amp;EDATE($A8,1),Ingresos!H:H,"PAGADO")</f>
        <v>0</v>
      </c>
      <c r="G8" t="e">
        <f>D8-E8+F8</f>
        <v>#REF!</v>
      </c>
      <c r="H8">
        <f>EDATE(A18,1)</f>
        <v>46082</v>
      </c>
      <c r="I8" t="str">
        <v>Fin</v>
      </c>
    </row>
    <row r="9">
      <c r="A9">
        <f>EOMONTH(TODAY(),-9)+1</f>
        <v>45778</v>
      </c>
      <c r="B9" t="e">
        <f>SUMIFS(#REF!,#REF!,"&gt;="&amp;$A9,#REF!,"&lt;"&amp;EDATE($A9,1),#REF!,"PAGADO")</f>
        <v>#REF!</v>
      </c>
      <c r="C9" t="e">
        <f>SUMIFS(#REF!,#REF!,"&gt;="&amp;$A9,#REF!,"&lt;"&amp;EDATE($A9,1),#REF!,"PAGADO")</f>
        <v>#REF!</v>
      </c>
      <c r="D9" t="e">
        <f>B9-C9</f>
        <v>#REF!</v>
      </c>
      <c r="E9">
        <f>SUMIFS(Gastos!G:G,Gastos!A:A,"&gt;="&amp;$A9,Gastos!A:A,"&lt;"&amp;EDATE($A9,1),Gastos!H:H,"PAGADO")</f>
        <v>0</v>
      </c>
      <c r="F9">
        <f>SUMIFS(Ingresos!G:G,Ingresos!A:A,"&gt;="&amp;$A9,Ingresos!A:A,"&lt;"&amp;EDATE($A9,1),Ingresos!H:H,"PAGADO")</f>
        <v>0</v>
      </c>
      <c r="G9" t="e">
        <f>D9-E9+F9</f>
        <v>#REF!</v>
      </c>
    </row>
    <row r="10">
      <c r="A10">
        <f>EOMONTH(TODAY(),-8)+1</f>
        <v>45809</v>
      </c>
      <c r="B10" t="e">
        <f>SUMIFS(#REF!,#REF!,"&gt;="&amp;$A10,#REF!,"&lt;"&amp;EDATE($A10,1),#REF!,"PAGADO")</f>
        <v>#REF!</v>
      </c>
      <c r="C10" t="e">
        <f>SUMIFS(#REF!,#REF!,"&gt;="&amp;$A10,#REF!,"&lt;"&amp;EDATE($A10,1),#REF!,"PAGADO")</f>
        <v>#REF!</v>
      </c>
      <c r="D10" t="e">
        <f>B10-C10</f>
        <v>#REF!</v>
      </c>
      <c r="E10">
        <f>SUMIFS(Gastos!G:G,Gastos!A:A,"&gt;="&amp;$A10,Gastos!A:A,"&lt;"&amp;EDATE($A10,1),Gastos!H:H,"PAGADO")</f>
        <v>0</v>
      </c>
      <c r="F10">
        <f>SUMIFS(Ingresos!G:G,Ingresos!A:A,"&gt;="&amp;$A10,Ingresos!A:A,"&lt;"&amp;EDATE($A10,1),Ingresos!H:H,"PAGADO")</f>
        <v>0</v>
      </c>
      <c r="G10" t="e">
        <f>D10-E10+F10</f>
        <v>#REF!</v>
      </c>
    </row>
    <row r="11">
      <c r="A11">
        <f>EOMONTH(TODAY(),-7)+1</f>
        <v>45839</v>
      </c>
      <c r="B11" t="e">
        <f>SUMIFS(#REF!,#REF!,"&gt;="&amp;$A11,#REF!,"&lt;"&amp;EDATE($A11,1),#REF!,"PAGADO")</f>
        <v>#REF!</v>
      </c>
      <c r="C11" t="e">
        <f>SUMIFS(#REF!,#REF!,"&gt;="&amp;$A11,#REF!,"&lt;"&amp;EDATE($A11,1),#REF!,"PAGADO")</f>
        <v>#REF!</v>
      </c>
      <c r="D11" t="e">
        <f>B11-C11</f>
        <v>#REF!</v>
      </c>
      <c r="E11">
        <f>SUMIFS(Gastos!G:G,Gastos!A:A,"&gt;="&amp;$A11,Gastos!A:A,"&lt;"&amp;EDATE($A11,1),Gastos!H:H,"PAGADO")</f>
        <v>0</v>
      </c>
      <c r="F11">
        <f>SUMIFS(Ingresos!G:G,Ingresos!A:A,"&gt;="&amp;$A11,Ingresos!A:A,"&lt;"&amp;EDATE($A11,1),Ingresos!H:H,"PAGADO")</f>
        <v>0</v>
      </c>
      <c r="G11" t="e">
        <f>D11-E11+F11</f>
        <v>#REF!</v>
      </c>
    </row>
    <row r="12">
      <c r="A12">
        <f>EOMONTH(TODAY(),-6)+1</f>
        <v>45870</v>
      </c>
      <c r="B12" t="e">
        <f>SUMIFS(#REF!,#REF!,"&gt;="&amp;$A12,#REF!,"&lt;"&amp;EDATE($A12,1),#REF!,"PAGADO")</f>
        <v>#REF!</v>
      </c>
      <c r="C12" t="e">
        <f>SUMIFS(#REF!,#REF!,"&gt;="&amp;$A12,#REF!,"&lt;"&amp;EDATE($A12,1),#REF!,"PAGADO")</f>
        <v>#REF!</v>
      </c>
      <c r="D12" t="e">
        <f>B12-C12</f>
        <v>#REF!</v>
      </c>
      <c r="E12">
        <f>SUMIFS(Gastos!G:G,Gastos!A:A,"&gt;="&amp;$A12,Gastos!A:A,"&lt;"&amp;EDATE($A12,1),Gastos!H:H,"PAGADO")</f>
        <v>0</v>
      </c>
      <c r="F12">
        <f>SUMIFS(Ingresos!G:G,Ingresos!A:A,"&gt;="&amp;$A12,Ingresos!A:A,"&lt;"&amp;EDATE($A12,1),Ingresos!H:H,"PAGADO")</f>
        <v>0</v>
      </c>
      <c r="G12" t="e">
        <f>D12-E12+F12</f>
        <v>#REF!</v>
      </c>
    </row>
    <row r="13">
      <c r="A13">
        <f>EOMONTH(TODAY(),-5)+1</f>
        <v>45901</v>
      </c>
      <c r="B13" t="e">
        <f>SUMIFS(#REF!,#REF!,"&gt;="&amp;$A13,#REF!,"&lt;"&amp;EDATE($A13,1),#REF!,"PAGADO")</f>
        <v>#REF!</v>
      </c>
      <c r="C13" t="e">
        <f>SUMIFS(#REF!,#REF!,"&gt;="&amp;$A13,#REF!,"&lt;"&amp;EDATE($A13,1),#REF!,"PAGADO")</f>
        <v>#REF!</v>
      </c>
      <c r="D13" t="e">
        <f>B13-C13</f>
        <v>#REF!</v>
      </c>
      <c r="E13">
        <f>SUMIFS(Gastos!G:G,Gastos!A:A,"&gt;="&amp;$A13,Gastos!A:A,"&lt;"&amp;EDATE($A13,1),Gastos!H:H,"PAGADO")</f>
        <v>0</v>
      </c>
      <c r="F13">
        <f>SUMIFS(Ingresos!G:G,Ingresos!A:A,"&gt;="&amp;$A13,Ingresos!A:A,"&lt;"&amp;EDATE($A13,1),Ingresos!H:H,"PAGADO")</f>
        <v>0</v>
      </c>
      <c r="G13" t="e">
        <f>D13-E13+F13</f>
        <v>#REF!</v>
      </c>
    </row>
    <row r="14">
      <c r="A14">
        <f>EOMONTH(TODAY(),-4)+1</f>
        <v>45931</v>
      </c>
      <c r="B14" t="e">
        <f>SUMIFS(#REF!,#REF!,"&gt;="&amp;$A14,#REF!,"&lt;"&amp;EDATE($A14,1),#REF!,"PAGADO")</f>
        <v>#REF!</v>
      </c>
      <c r="C14" t="e">
        <f>SUMIFS(#REF!,#REF!,"&gt;="&amp;$A14,#REF!,"&lt;"&amp;EDATE($A14,1),#REF!,"PAGADO")</f>
        <v>#REF!</v>
      </c>
      <c r="D14" t="e">
        <f>B14-C14</f>
        <v>#REF!</v>
      </c>
      <c r="E14">
        <f>SUMIFS(Gastos!G:G,Gastos!A:A,"&gt;="&amp;$A14,Gastos!A:A,"&lt;"&amp;EDATE($A14,1),Gastos!H:H,"PAGADO")</f>
        <v>0</v>
      </c>
      <c r="F14">
        <f>SUMIFS(Ingresos!G:G,Ingresos!A:A,"&gt;="&amp;$A14,Ingresos!A:A,"&lt;"&amp;EDATE($A14,1),Ingresos!H:H,"PAGADO")</f>
        <v>0</v>
      </c>
      <c r="G14" t="e">
        <f>D14-E14+F14</f>
        <v>#REF!</v>
      </c>
    </row>
    <row r="15">
      <c r="A15">
        <f>EOMONTH(TODAY(),-3)+1</f>
        <v>45962</v>
      </c>
      <c r="B15" t="e">
        <f>SUMIFS(#REF!,#REF!,"&gt;="&amp;$A15,#REF!,"&lt;"&amp;EDATE($A15,1),#REF!,"PAGADO")</f>
        <v>#REF!</v>
      </c>
      <c r="C15" t="e">
        <f>SUMIFS(#REF!,#REF!,"&gt;="&amp;$A15,#REF!,"&lt;"&amp;EDATE($A15,1),#REF!,"PAGADO")</f>
        <v>#REF!</v>
      </c>
      <c r="D15" t="e">
        <f>B15-C15</f>
        <v>#REF!</v>
      </c>
      <c r="E15">
        <f>SUMIFS(Gastos!G:G,Gastos!A:A,"&gt;="&amp;$A15,Gastos!A:A,"&lt;"&amp;EDATE($A15,1),Gastos!H:H,"PAGADO")</f>
        <v>0</v>
      </c>
      <c r="F15">
        <f>SUMIFS(Ingresos!G:G,Ingresos!A:A,"&gt;="&amp;$A15,Ingresos!A:A,"&lt;"&amp;EDATE($A15,1),Ingresos!H:H,"PAGADO")</f>
        <v>0</v>
      </c>
      <c r="G15" t="e">
        <f>D15-E15+F15</f>
        <v>#REF!</v>
      </c>
    </row>
    <row r="16">
      <c r="A16">
        <f>EOMONTH(TODAY(),-2)+1</f>
        <v>45992</v>
      </c>
      <c r="B16" t="e">
        <f>SUMIFS(#REF!,#REF!,"&gt;="&amp;$A16,#REF!,"&lt;"&amp;EDATE($A16,1),#REF!,"PAGADO")</f>
        <v>#REF!</v>
      </c>
      <c r="C16" t="e">
        <f>SUMIFS(#REF!,#REF!,"&gt;="&amp;$A16,#REF!,"&lt;"&amp;EDATE($A16,1),#REF!,"PAGADO")</f>
        <v>#REF!</v>
      </c>
      <c r="D16" t="e">
        <f>B16-C16</f>
        <v>#REF!</v>
      </c>
      <c r="E16">
        <f>SUMIFS(Gastos!G:G,Gastos!A:A,"&gt;="&amp;$A16,Gastos!A:A,"&lt;"&amp;EDATE($A16,1),Gastos!H:H,"PAGADO")</f>
        <v>68307.76</v>
      </c>
      <c r="F16">
        <f>SUMIFS(Ingresos!G:G,Ingresos!A:A,"&gt;="&amp;$A16,Ingresos!A:A,"&lt;"&amp;EDATE($A16,1),Ingresos!H:H,"PAGADO")</f>
        <v>0</v>
      </c>
      <c r="G16" t="e">
        <f>D16-E16+F16</f>
        <v>#REF!</v>
      </c>
    </row>
    <row r="17">
      <c r="A17">
        <f>EOMONTH(TODAY(),-1)+1</f>
        <v>46023</v>
      </c>
      <c r="B17" t="e">
        <f>SUMIFS(#REF!,#REF!,"&gt;="&amp;$A17,#REF!,"&lt;"&amp;EDATE($A17,1),#REF!,"PAGADO")</f>
        <v>#REF!</v>
      </c>
      <c r="C17" t="e">
        <f>SUMIFS(#REF!,#REF!,"&gt;="&amp;$A17,#REF!,"&lt;"&amp;EDATE($A17,1),#REF!,"PAGADO")</f>
        <v>#REF!</v>
      </c>
      <c r="D17" t="e">
        <f>B17-C17</f>
        <v>#REF!</v>
      </c>
      <c r="E17">
        <f>SUMIFS(Gastos!G:G,Gastos!A:A,"&gt;="&amp;$A17,Gastos!A:A,"&lt;"&amp;EDATE($A17,1),Gastos!H:H,"PAGADO")</f>
        <v>0</v>
      </c>
      <c r="F17">
        <f>SUMIFS(Ingresos!G:G,Ingresos!A:A,"&gt;="&amp;$A17,Ingresos!A:A,"&lt;"&amp;EDATE($A17,1),Ingresos!H:H,"PAGADO")</f>
        <v>0</v>
      </c>
      <c r="G17" t="e">
        <f>D17-E17+F17</f>
        <v>#REF!</v>
      </c>
    </row>
    <row r="18">
      <c r="A18">
        <f>EOMONTH(TODAY(),0)+1</f>
        <v>46054</v>
      </c>
      <c r="B18" t="e">
        <f>SUMIFS(#REF!,#REF!,"&gt;="&amp;$A18,#REF!,"&lt;"&amp;EDATE($A18,1),#REF!,"PAGADO")</f>
        <v>#REF!</v>
      </c>
      <c r="C18" t="e">
        <f>SUMIFS(#REF!,#REF!,"&gt;="&amp;$A18,#REF!,"&lt;"&amp;EDATE($A18,1),#REF!,"PAGADO")</f>
        <v>#REF!</v>
      </c>
      <c r="D18" t="e">
        <f>B18-C18</f>
        <v>#REF!</v>
      </c>
      <c r="E18">
        <f>SUMIFS(Gastos!G:G,Gastos!A:A,"&gt;="&amp;$A18,Gastos!A:A,"&lt;"&amp;EDATE($A18,1),Gastos!H:H,"PAGADO")</f>
        <v>0</v>
      </c>
      <c r="F18">
        <f>SUMIFS(Ingresos!G:G,Ingresos!A:A,"&gt;="&amp;$A18,Ingresos!A:A,"&lt;"&amp;EDATE($A18,1),Ingresos!H:H,"PAGADO")</f>
        <v>0</v>
      </c>
      <c r="G18" t="e">
        <f>D18-E18+F18</f>
        <v>#REF!</v>
      </c>
    </row>
    <row r="20">
      <c r="A20" t="str">
        <v>VENTAS POR CATEGORIA (12M)</v>
      </c>
      <c r="D20" t="str">
        <v>GASTOS POR CATEGORIA (12M)</v>
      </c>
    </row>
    <row r="21">
      <c r="A21" t="str">
        <v>CATEGORIA</v>
      </c>
      <c r="B21" t="str">
        <v>VENTAS</v>
      </c>
      <c r="D21" t="str">
        <v>CATEGORIA</v>
      </c>
      <c r="E21" t="str">
        <v>GASTOS</v>
      </c>
    </row>
    <row r="22">
      <c r="A22" t="str">
        <v>BALANCEADOS</v>
      </c>
      <c r="B22" t="e">
        <f>SUMIFS(#REF!,#REF!,$A22,#REF!,"&gt;="&amp;$H$7,#REF!,"&lt;"&amp;$H$8,#REF!,"PAGADO")</f>
        <v>#REF!</v>
      </c>
      <c r="D22" t="str">
        <v>ALQUILER</v>
      </c>
      <c r="E22">
        <f>SUMIFS(Gastos!G:G,tblGastos[CATEGORIA_GASTO],$D22,Gastos!A:A,"&gt;="&amp;$H$7,Gastos!A:A,"&lt;"&amp;$H$8,Gastos!H:H,"PAGADO")</f>
        <v>0</v>
      </c>
    </row>
    <row r="23">
      <c r="A23" t="str">
        <v>DIETETIC</v>
      </c>
      <c r="B23" t="e">
        <f>SUMIFS(#REF!,#REF!,$A23,#REF!,"&gt;="&amp;$H$7,#REF!,"&lt;"&amp;$H$8,#REF!,"PAGADO")</f>
        <v>#REF!</v>
      </c>
      <c r="D23" t="str">
        <v>SERVICIOS</v>
      </c>
      <c r="E23">
        <f>SUMIFS(Gastos!G:G,tblGastos[CATEGORIA_GASTO],$D23,Gastos!A:A,"&gt;="&amp;$H$7,Gastos!A:A,"&lt;"&amp;$H$8,Gastos!H:H,"PAGADO")</f>
        <v>0</v>
      </c>
    </row>
    <row r="24">
      <c r="A24" t="str">
        <v>SAPHIRUS AEROSOL</v>
      </c>
      <c r="B24" t="e">
        <f>SUMIFS(#REF!,#REF!,$A24,#REF!,"&gt;="&amp;$H$7,#REF!,"&lt;"&amp;$H$8,#REF!,"PAGADO")</f>
        <v>#REF!</v>
      </c>
      <c r="D24" t="str">
        <v>SUELDOS</v>
      </c>
      <c r="E24">
        <f>SUMIFS(Gastos!G:G,tblGastos[CATEGORIA_GASTO],$D24,Gastos!A:A,"&gt;="&amp;$H$7,Gastos!A:A,"&lt;"&amp;$H$8,Gastos!H:H,"PAGADO")</f>
        <v>0</v>
      </c>
    </row>
    <row r="25">
      <c r="A25" t="str">
        <v>SAPHIRUS TEXTIL</v>
      </c>
      <c r="B25" t="e">
        <f>SUMIFS(#REF!,#REF!,$A25,#REF!,"&gt;="&amp;$H$7,#REF!,"&lt;"&amp;$H$8,#REF!,"PAGADO")</f>
        <v>#REF!</v>
      </c>
      <c r="D25" t="str">
        <v>PROVEEDORES</v>
      </c>
      <c r="E25">
        <f>SUMIFS(Gastos!G:G,tblGastos[CATEGORIA_GASTO],$D25,Gastos!A:A,"&gt;="&amp;$H$7,Gastos!A:A,"&lt;"&amp;$H$8,Gastos!H:H,"PAGADO")</f>
        <v>0</v>
      </c>
    </row>
    <row r="26">
      <c r="A26" t="str">
        <v>SAPHIRUS VARILLAS</v>
      </c>
      <c r="B26" t="e">
        <f>SUMIFS(#REF!,#REF!,$A26,#REF!,"&gt;="&amp;$H$7,#REF!,"&lt;"&amp;$H$8,#REF!,"PAGADO")</f>
        <v>#REF!</v>
      </c>
      <c r="D26" t="str">
        <v>IMPUESTOS</v>
      </c>
      <c r="E26">
        <f>SUMIFS(Gastos!G:G,tblGastos[CATEGORIA_GASTO],$D26,Gastos!A:A,"&gt;="&amp;$H$7,Gastos!A:A,"&lt;"&amp;$H$8,Gastos!H:H,"PAGADO")</f>
        <v>0</v>
      </c>
    </row>
    <row r="27">
      <c r="A27" t="str">
        <v>SATYA</v>
      </c>
      <c r="B27" t="e">
        <f>SUMIFS(#REF!,#REF!,$A27,#REF!,"&gt;="&amp;$H$7,#REF!,"&lt;"&amp;$H$8,#REF!,"PAGADO")</f>
        <v>#REF!</v>
      </c>
      <c r="D27" t="str">
        <v>MARKETING</v>
      </c>
      <c r="E27">
        <f>SUMIFS(Gastos!G:G,tblGastos[CATEGORIA_GASTO],$D27,Gastos!A:A,"&gt;="&amp;$H$7,Gastos!A:A,"&lt;"&amp;$H$8,Gastos!H:H,"PAGADO")</f>
        <v>0</v>
      </c>
    </row>
    <row r="28">
      <c r="D28" t="str">
        <v>TRANSPORTE</v>
      </c>
      <c r="E28">
        <f>SUMIFS(Gastos!G:G,tblGastos[CATEGORIA_GASTO],$D28,Gastos!A:A,"&gt;="&amp;$H$7,Gastos!A:A,"&lt;"&amp;$H$8,Gastos!H:H,"PAGADO")</f>
        <v>0</v>
      </c>
    </row>
    <row r="29">
      <c r="D29" t="str">
        <v>MANTENIMIENTO</v>
      </c>
      <c r="E29">
        <f>SUMIFS(Gastos!G:G,tblGastos[CATEGORIA_GASTO],$D29,Gastos!A:A,"&gt;="&amp;$H$7,Gastos!A:A,"&lt;"&amp;$H$8,Gastos!H:H,"PAGADO")</f>
        <v>0</v>
      </c>
    </row>
    <row r="30">
      <c r="D30" t="str">
        <v>OTROS</v>
      </c>
      <c r="E30">
        <f>SUMIFS(Gastos!G:G,tblGastos[CATEGORIA_GASTO],$D30,Gastos!A:A,"&gt;="&amp;$H$7,Gastos!A:A,"&lt;"&amp;$H$8,Gastos!H:H,"PAGADO")</f>
        <v>0</v>
      </c>
    </row>
  </sheetData>
  <pageMargins left="0.7" right="0.7" top="0.75" bottom="0.75" header="0.3" footer="0.3"/>
  <ignoredErrors>
    <ignoredError numberStoredAsText="1" sqref="A1:I3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"/>
  <sheetViews>
    <sheetView workbookViewId="0" rightToLeft="0"/>
  </sheetViews>
  <sheetData>
    <row r="1">
      <c r="A1" t="str">
        <v>CATEGORIAS</v>
      </c>
      <c r="C1" t="str">
        <v>METODOS_PAGO</v>
      </c>
      <c r="E1" t="str">
        <v>CUENTAS</v>
      </c>
      <c r="G1" t="str">
        <v>CATEGORIAS_GASTO</v>
      </c>
      <c r="I1" t="str">
        <v>CATEGORIAS_INGRESO</v>
      </c>
      <c r="K1" t="str">
        <v>ESTADO</v>
      </c>
      <c r="M1" t="str">
        <v>PROVEEDORES</v>
      </c>
    </row>
    <row r="2">
      <c r="A2" t="str">
        <v>BALANCEADOS</v>
      </c>
      <c r="C2" t="str">
        <v>EFECTIVO</v>
      </c>
      <c r="E2" t="str">
        <v>CAJA</v>
      </c>
      <c r="G2" t="str">
        <v>SEGURO</v>
      </c>
      <c r="I2" t="str">
        <v>VENTAS</v>
      </c>
      <c r="K2" t="str">
        <v>PAGADO</v>
      </c>
      <c r="M2" t="str">
        <v>VARIOS</v>
      </c>
    </row>
    <row r="3">
      <c r="A3" t="str">
        <v>DIETETIC</v>
      </c>
      <c r="C3" t="str">
        <v>TRANSFERENCIA</v>
      </c>
      <c r="E3" t="str">
        <v>BBVA</v>
      </c>
      <c r="G3" t="str">
        <v>SERVICIOS</v>
      </c>
      <c r="I3" t="str">
        <v>SERVICIOS</v>
      </c>
      <c r="K3" t="str">
        <v>PENDIENTE</v>
      </c>
      <c r="M3" t="str">
        <v>SANCOR</v>
      </c>
    </row>
    <row r="4">
      <c r="A4" t="str">
        <v>SAPHIRUS AEROSOL</v>
      </c>
      <c r="C4" t="str">
        <v>TARJETA</v>
      </c>
      <c r="E4" t="str">
        <v>MERCADOPAGO</v>
      </c>
      <c r="G4" t="str">
        <v>SUELDOS</v>
      </c>
      <c r="I4" t="str">
        <v>OTROS</v>
      </c>
      <c r="K4" t="str">
        <v>ANULADO</v>
      </c>
    </row>
    <row r="5">
      <c r="A5" t="str">
        <v>SAPHIRUS TEXTIL</v>
      </c>
      <c r="C5" t="str">
        <v>MERCADOPAGO</v>
      </c>
      <c r="G5" t="str">
        <v>PROVEEDORES</v>
      </c>
    </row>
    <row r="6">
      <c r="A6" t="str">
        <v>SAPHIRUS VARILLAS</v>
      </c>
      <c r="C6" t="str">
        <v>OTRO</v>
      </c>
      <c r="G6" t="str">
        <v>IMPUESTOS</v>
      </c>
    </row>
    <row r="7">
      <c r="A7" t="str">
        <v>SATYA</v>
      </c>
      <c r="G7" t="str">
        <v>MARKETING</v>
      </c>
    </row>
    <row r="8">
      <c r="G8" t="str">
        <v>TRANSPORTE</v>
      </c>
    </row>
    <row r="9">
      <c r="G9" t="str">
        <v>MANTENIMIENTO</v>
      </c>
    </row>
    <row r="10">
      <c r="G10" t="str">
        <v>OTROS</v>
      </c>
    </row>
  </sheetData>
  <pageMargins left="0.75" right="0.75" top="1" bottom="1" header="0.5" footer="0.5"/>
  <ignoredErrors>
    <ignoredError numberStoredAsText="1" sqref="A1:M1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t="str">
        <v>FECHA</v>
      </c>
      <c r="B1" t="str">
        <v>N° CLIENTE</v>
      </c>
      <c r="C1" t="str">
        <v>NOMBRE</v>
      </c>
      <c r="D1" t="str">
        <v>CATEGORIA</v>
      </c>
      <c r="E1" t="str">
        <v>PRODUCTO</v>
      </c>
      <c r="F1" t="str">
        <v>CANTIDAD</v>
      </c>
      <c r="G1" t="str">
        <v>PRECIO</v>
      </c>
      <c r="H1" t="str">
        <v>COSTO</v>
      </c>
      <c r="I1" t="str">
        <v>GANANCIAS</v>
      </c>
    </row>
    <row r="2">
      <c r="A2">
        <v>46022</v>
      </c>
      <c r="B2" t="str">
        <f>Clientes!A2</f>
        <v>C001</v>
      </c>
      <c r="C2" t="str">
        <v>Adri Puig</v>
      </c>
      <c r="D2" t="str">
        <v>Balanceados</v>
      </c>
      <c r="E2" t="str">
        <v>Voraz  20 KG</v>
      </c>
      <c r="F2">
        <v>1</v>
      </c>
      <c r="G2">
        <v>22580</v>
      </c>
      <c r="H2">
        <v>17600</v>
      </c>
      <c r="I2">
        <f>G2-H2</f>
        <v>4980</v>
      </c>
    </row>
    <row r="3">
      <c r="A3">
        <v>46022</v>
      </c>
      <c r="B3" t="str">
        <v>c007</v>
      </c>
      <c r="C3" t="str">
        <v>Laura Pot</v>
      </c>
      <c r="D3" t="str">
        <v>Dietetic</v>
      </c>
      <c r="E3" t="str">
        <v>Avena instantanea</v>
      </c>
      <c r="F3">
        <v>3</v>
      </c>
      <c r="G3">
        <v>3330</v>
      </c>
      <c r="H3">
        <v>1800</v>
      </c>
      <c r="I3">
        <f>G3-H3</f>
        <v>1530</v>
      </c>
    </row>
    <row r="4">
      <c r="A4">
        <v>46022</v>
      </c>
      <c r="B4" t="str">
        <v>c009</v>
      </c>
      <c r="C4" t="str">
        <v>Ari</v>
      </c>
      <c r="D4" t="str">
        <v>Saphirus Aerosol</v>
      </c>
      <c r="E4" t="str">
        <v>Coco Vai</v>
      </c>
      <c r="F4">
        <v>1</v>
      </c>
      <c r="G4">
        <v>7200</v>
      </c>
      <c r="H4">
        <v>4894</v>
      </c>
      <c r="I4">
        <f>G4-H4</f>
        <v>2306</v>
      </c>
    </row>
  </sheetData>
  <autoFilter ref="A1:I5"/>
  <pageMargins left="0.7" right="0.7" top="0.75" bottom="0.75" header="0.3" footer="0.3"/>
  <ignoredErrors>
    <ignoredError numberStoredAsText="1" sqref="A1:I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 rightToLeft="0"/>
  </sheetViews>
  <sheetData>
    <row r="1">
      <c r="A1" t="str">
        <v>CATEGORIAS</v>
      </c>
    </row>
    <row r="2">
      <c r="A2" t="str">
        <v>BALANCEADOS</v>
      </c>
    </row>
    <row r="3">
      <c r="A3" t="str">
        <v>SAPHIRUS VARILLAS</v>
      </c>
    </row>
    <row r="4">
      <c r="A4" t="str">
        <v>SAPHIRUS AEROSOL</v>
      </c>
    </row>
    <row r="5">
      <c r="A5" t="str">
        <v>SAPHIRUS TEXTIL</v>
      </c>
    </row>
  </sheetData>
  <pageMargins left="0.7" right="0.7" top="0.75" bottom="0.75" header="0.3" footer="0.3"/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Guia</vt:lpstr>
      <vt:lpstr>Dashboard</vt:lpstr>
      <vt:lpstr>Ventas</vt:lpstr>
      <vt:lpstr>Compras</vt:lpstr>
      <vt:lpstr>Gastos</vt:lpstr>
      <vt:lpstr>Ingresos</vt:lpstr>
      <vt:lpstr>Productos</vt:lpstr>
      <vt:lpstr>Clientes</vt:lpstr>
      <vt:lpstr>Resumen</vt:lpstr>
      <vt:lpstr>Listas</vt:lpstr>
      <vt:lpstr>Ventas_old</vt:lpstr>
      <vt:lpstr>Categorias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2025-12-31T03:31:45Z</dcterms:created>
  <dcterms:modified xsi:type="dcterms:W3CDTF">2026-01-06T04:15:15Z</dcterms:modified>
  <cp:lastModifiedBy>Santiago Tomás Amaya</cp:lastModifiedBy>
  <dc:creator>Santiago Tomás Amaya</dc:creator>
</cp:coreProperties>
</file>