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ob-my.sharepoint.com/personal/tt15117_bristol_ac_uk/Documents/Nepal Project/Data analysis/CSVs for R/"/>
    </mc:Choice>
  </mc:AlternateContent>
  <xr:revisionPtr revIDLastSave="259" documentId="13_ncr:1_{E0542E7D-D13D-421D-8DCD-C7AC7BFDC9F0}" xr6:coauthVersionLast="47" xr6:coauthVersionMax="47" xr10:uidLastSave="{314C5D25-4BBA-4982-B081-04516BBF1115}"/>
  <bookViews>
    <workbookView xWindow="-120" yWindow="-120" windowWidth="29040" windowHeight="15720" activeTab="1" xr2:uid="{7A8C4990-CFEB-4914-9360-9527AB8030BC}"/>
  </bookViews>
  <sheets>
    <sheet name="info" sheetId="3" r:id="rId1"/>
    <sheet name="Sheet1" sheetId="1" r:id="rId2"/>
  </sheets>
  <definedNames>
    <definedName name="_xlnm._FilterDatabase" localSheetId="1" hidden="1">Sheet1!$A$1:$P$30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J2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2" i="1"/>
</calcChain>
</file>

<file path=xl/sharedStrings.xml><?xml version="1.0" encoding="utf-8"?>
<sst xmlns="http://schemas.openxmlformats.org/spreadsheetml/2006/main" count="282" uniqueCount="147">
  <si>
    <t>plant_barcode</t>
  </si>
  <si>
    <t>plant_category</t>
  </si>
  <si>
    <t>sci_name</t>
  </si>
  <si>
    <t>eng_name</t>
  </si>
  <si>
    <t>Capsicum sp._Chilli_Cap34</t>
  </si>
  <si>
    <t>Crop - herb or spice</t>
  </si>
  <si>
    <t>Capsicum sp.</t>
  </si>
  <si>
    <t>Chilli</t>
  </si>
  <si>
    <t>Coriandrum sativum_Coriander_Cor36</t>
  </si>
  <si>
    <t>Coriandrum sativum</t>
  </si>
  <si>
    <t>Coriander</t>
  </si>
  <si>
    <t>Phaseolus vulgaris_Jumli bean_Pha76</t>
  </si>
  <si>
    <t>Crop - pulse</t>
  </si>
  <si>
    <t>Phaseolus vulgaris</t>
  </si>
  <si>
    <t>Jumli bean</t>
  </si>
  <si>
    <t>Allium cepa_Onion_All28</t>
  </si>
  <si>
    <t>Allium cepa</t>
  </si>
  <si>
    <t>Onion</t>
  </si>
  <si>
    <t>Lycopersicon esculentum_Tomato_Lyc96</t>
  </si>
  <si>
    <t>Crop - vegetable</t>
  </si>
  <si>
    <t>Lycopersicon esculentum</t>
  </si>
  <si>
    <t>Tomato</t>
  </si>
  <si>
    <t>Brassica alba_Broad leaf mustard_Bra50</t>
  </si>
  <si>
    <t>Crop - leafy vegetable</t>
  </si>
  <si>
    <t>Brassica alba</t>
  </si>
  <si>
    <t>Broad leaf mustard</t>
  </si>
  <si>
    <t>Brassica oleracea var. capitata_Cabbage_Bra236</t>
  </si>
  <si>
    <t>Brassica oleracea</t>
  </si>
  <si>
    <t>Cabbage</t>
  </si>
  <si>
    <t>Cucurbita maxima_Pumpkin_Cuc92</t>
  </si>
  <si>
    <t>Cucurbita maxima</t>
  </si>
  <si>
    <t>Pumpkin</t>
  </si>
  <si>
    <t>Malus domestica_Apple_Mal18</t>
  </si>
  <si>
    <t>Raphanus sativus_Radish_Rap99</t>
  </si>
  <si>
    <t>Brassica oleracea var. botrytis_Cauliflower_Bra89</t>
  </si>
  <si>
    <t>Crop - fruit or nut</t>
  </si>
  <si>
    <t>Malus domestica</t>
  </si>
  <si>
    <t>Raphanus sativus</t>
  </si>
  <si>
    <t>Apple</t>
  </si>
  <si>
    <t>Radish</t>
  </si>
  <si>
    <t>Cauliflower</t>
  </si>
  <si>
    <t>Solanum melongena_Aubergine_Sol102</t>
  </si>
  <si>
    <t>Cyclanthera pedata_Slipper gourd_Cyc93</t>
  </si>
  <si>
    <t>Solanum melongena</t>
  </si>
  <si>
    <t>Cyclanthera pedata</t>
  </si>
  <si>
    <t>Aubergine</t>
  </si>
  <si>
    <t>Slipper gourd</t>
  </si>
  <si>
    <t>Glycine max_Soybean_Gly70</t>
  </si>
  <si>
    <t>Glycine max</t>
  </si>
  <si>
    <t>Soybean</t>
  </si>
  <si>
    <t>Allium schoenoprasum_Chives</t>
  </si>
  <si>
    <t>Allium schoenoprasum</t>
  </si>
  <si>
    <t>Chives</t>
  </si>
  <si>
    <t>Prunus domestica_Plum_Pru22</t>
  </si>
  <si>
    <t>Prunus domestica</t>
  </si>
  <si>
    <t>Plum</t>
  </si>
  <si>
    <t>Cucumis sativus_Cucumber_Cuc91</t>
  </si>
  <si>
    <t>Cucumis sativus</t>
  </si>
  <si>
    <t>Cucumber</t>
  </si>
  <si>
    <t>Daucus carota_Carrot_Dau95</t>
  </si>
  <si>
    <t>Daucus carota</t>
  </si>
  <si>
    <t>Carrot</t>
  </si>
  <si>
    <t>Fagopyrum esculentum_Buckwheat_Fag4</t>
  </si>
  <si>
    <t>Crop - cereal</t>
  </si>
  <si>
    <t>Fagopyrum esculentum</t>
  </si>
  <si>
    <t>Buckwheat</t>
  </si>
  <si>
    <t>Prunus persica_Peach_Pru23</t>
  </si>
  <si>
    <t>Prunus persica</t>
  </si>
  <si>
    <t>Peach</t>
  </si>
  <si>
    <t>Raphanus sativus var. longipinnatus_Daikon_Rap241</t>
  </si>
  <si>
    <t>Raphanus sativus var. longipinnatus</t>
  </si>
  <si>
    <t>Daikon</t>
  </si>
  <si>
    <t>Pyrus pyrifolia_Japanese pear</t>
  </si>
  <si>
    <t>Pyrus pyrifolia</t>
  </si>
  <si>
    <t>Japanese pear</t>
  </si>
  <si>
    <t>Brassica alba_Mustard_Bra60</t>
  </si>
  <si>
    <t>Crop - oilseed</t>
  </si>
  <si>
    <t>Mustard</t>
  </si>
  <si>
    <t>Vigna unguiculata_Cowpea_Vig82</t>
  </si>
  <si>
    <t>Vigna unguiculata</t>
  </si>
  <si>
    <t>Cowpea</t>
  </si>
  <si>
    <t>Vicia faba_Faba bean_Vic80</t>
  </si>
  <si>
    <t>Vicia faba</t>
  </si>
  <si>
    <t>Faba bean</t>
  </si>
  <si>
    <t>Cyphomandra betacea_Tree tomato_Cyp94</t>
  </si>
  <si>
    <t>Cyphomandra betacea</t>
  </si>
  <si>
    <t>Tree tomato</t>
  </si>
  <si>
    <t>Phaseolus vulgaris_Green bean_Pha75</t>
  </si>
  <si>
    <t>Green bean</t>
  </si>
  <si>
    <t>Vigna mungo_Blackgram_Vig81</t>
  </si>
  <si>
    <t>Vigna mungo</t>
  </si>
  <si>
    <t>Blackgram</t>
  </si>
  <si>
    <t>Phaseolus coccineus_Scarlet bean_Pha74</t>
  </si>
  <si>
    <t>Phaseolus coccineus</t>
  </si>
  <si>
    <t>Scarlet bean</t>
  </si>
  <si>
    <t>estimated</t>
  </si>
  <si>
    <t>empirical</t>
  </si>
  <si>
    <t>plant_family</t>
  </si>
  <si>
    <t>Amaryllidaceae</t>
  </si>
  <si>
    <t>Brassicaceae</t>
  </si>
  <si>
    <t>Solanaceae</t>
  </si>
  <si>
    <t>Apiaceae</t>
  </si>
  <si>
    <t>Cucurbitaceae</t>
  </si>
  <si>
    <t>Polygonaceae</t>
  </si>
  <si>
    <t>Fabaceae</t>
  </si>
  <si>
    <t>Rosaceae</t>
  </si>
  <si>
    <t xml:space="preserve">Brassicaceae </t>
  </si>
  <si>
    <t>final_poll_dependence</t>
  </si>
  <si>
    <t>poll_depend_component</t>
  </si>
  <si>
    <t>food</t>
  </si>
  <si>
    <t>seed</t>
  </si>
  <si>
    <t>poll_decline_new_yield</t>
  </si>
  <si>
    <t>poll_incr_new_yield</t>
  </si>
  <si>
    <t>poll_decline_new_yield_L95</t>
  </si>
  <si>
    <t>poll_decline_new_yield_U95</t>
  </si>
  <si>
    <t>poll_incr_new_yield_L95</t>
  </si>
  <si>
    <t>poll_incr_new_yield_U95</t>
  </si>
  <si>
    <t>yield_gap_values</t>
  </si>
  <si>
    <t>yield_gap_caluclation_notes</t>
  </si>
  <si>
    <t>Applying lowest recorded yield gap value as no empirical measurements in same family</t>
  </si>
  <si>
    <t>Yield gap values calculated from Darwin Project empirical yield data for mustard</t>
  </si>
  <si>
    <t>Applying yield gap value from mustard (Brassicaceae)</t>
  </si>
  <si>
    <t>Yield gap values calculated from Micro-Poll Project empirical yield data for pumpkin</t>
  </si>
  <si>
    <t>Yield gap values calculated from Darwin Project empirical yield data for Jumli bean</t>
  </si>
  <si>
    <t>Applying yield gap value from Jumli beans (Fabaceae)</t>
  </si>
  <si>
    <t>Yield gap values calculated from Darwin Project empirical yield data for apples</t>
  </si>
  <si>
    <t>Applying yield gap value from apple (Rosacea)</t>
  </si>
  <si>
    <t>Column name</t>
  </si>
  <si>
    <t>Description</t>
  </si>
  <si>
    <t>Unique barcode to identify each crop plant</t>
  </si>
  <si>
    <t>Category of crop</t>
  </si>
  <si>
    <t>Taxonomic family of crop</t>
  </si>
  <si>
    <t>Latin binomial of crop</t>
  </si>
  <si>
    <t>English name of crop</t>
  </si>
  <si>
    <t>Mean crop pollinator dependence value across multiple studies where numeric values are reported</t>
  </si>
  <si>
    <t>Is the edible component of the crop pollinator-dependent (food) or is only seed production pollinator dependent (seed)?</t>
  </si>
  <si>
    <t>Predicted yield of crop in 2030 (assuming current rate of pollinator decline continues) expressed as a proportion of original yield. This is calculated as the % decline in pollinator abundance * crop pollinator dependence</t>
  </si>
  <si>
    <t>Predicted yield of crop in 2030 (lower-95% CI) expressed as a proportion of original yield. This is calculated as the lower-CI% decline in pollinator abundance * crop pollinator dependence</t>
  </si>
  <si>
    <t>Predicted yield of crop in 2030 (upper-95% CI) expressed as a proportion of original yield. This is calculated as the upper-CI% decline in pollinator abundance * crop pollinator dependence</t>
  </si>
  <si>
    <t>Predicted yield of crop after closing pollination yield gap. This is calculated as the crop's current yield gap * 0.255 (proportion of yield gap attributable to insufficient pollination - Garibaldi et al 2016)</t>
  </si>
  <si>
    <t>Predicted yield of crop after closing pollination yield gap. This is calculated as the crop's current yield gap * 0.055 (lower-CI proportion of yield gap attributable to insufficient pollination - Garibaldi et al 2016)</t>
  </si>
  <si>
    <t>Predicted yield of crop after closing pollination yield gap. This is calculated as the crop's current yield gap * 0.454 (upper-CI proportion of yield gap attributable to insufficient pollination - Garibaldi et al 2016)</t>
  </si>
  <si>
    <t>Are yield gap values calculated from empirical yield values or estimated from the yield gaps of other crops?</t>
  </si>
  <si>
    <t>Description of how the yield gap was calculated - e.g. whether it was taken from empirical data, or estimated from a closely related crop in the same taxonomic family</t>
  </si>
  <si>
    <t>poll_loss_new_yield</t>
  </si>
  <si>
    <t>Applying yield gap value from pumpkin (Curcibitaceae)</t>
  </si>
  <si>
    <t>Predicted yield of crop after total pollinator loss expressed as a proportion of original yield. This is determined by removing the entire pollinator-dependent component of yield (pollinator dependence values taken from multiple sources - see ingredient list for details)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</si>
</sst>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left" wrapText="1"/>
    </xf>
    <xf numFmtId="2" fontId="1" fillId="0" borderId="0" xfId="0" applyNumberFormat="1" applyFont="1"/>
    <xf numFmtId="2" fontId="0" fillId="0" borderId="0" xfId="0" applyNumberFormat="1"/>
    <xf numFmtId="165" fontId="1" fillId="0" borderId="0" xfId="0" applyNumberFormat="1" applyFont="1"/>
    <xf numFmtId="165" fontId="1" fillId="0" borderId="0" xfId="0" applyNumberFormat="1" applyFont="1" applyAlignment="1">
      <alignment horizontal="center" wrapText="1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FD5E5-C3EA-42F2-960A-BC399F376022}">
  <dimension ref="A1:B17"/>
  <sheetViews>
    <sheetView workbookViewId="0">
      <selection activeCell="A24" sqref="A24"/>
    </sheetView>
  </sheetViews>
  <sheetFormatPr defaultRowHeight="15" x14ac:dyDescent="0.25"/>
  <cols>
    <col min="1" max="1" width="27.28515625" bestFit="1" customWidth="1"/>
    <col min="2" max="2" width="198.5703125" bestFit="1" customWidth="1"/>
  </cols>
  <sheetData>
    <row r="1" spans="1:2" x14ac:dyDescent="0.25">
      <c r="A1" s="1" t="s">
        <v>127</v>
      </c>
      <c r="B1" s="1" t="s">
        <v>128</v>
      </c>
    </row>
    <row r="2" spans="1:2" x14ac:dyDescent="0.25">
      <c r="A2" t="s">
        <v>0</v>
      </c>
      <c r="B2" t="s">
        <v>129</v>
      </c>
    </row>
    <row r="3" spans="1:2" x14ac:dyDescent="0.25">
      <c r="A3" t="s">
        <v>1</v>
      </c>
      <c r="B3" t="s">
        <v>130</v>
      </c>
    </row>
    <row r="4" spans="1:2" x14ac:dyDescent="0.25">
      <c r="A4" t="s">
        <v>97</v>
      </c>
      <c r="B4" t="s">
        <v>131</v>
      </c>
    </row>
    <row r="5" spans="1:2" x14ac:dyDescent="0.25">
      <c r="A5" t="s">
        <v>2</v>
      </c>
      <c r="B5" t="s">
        <v>132</v>
      </c>
    </row>
    <row r="6" spans="1:2" x14ac:dyDescent="0.25">
      <c r="A6" t="s">
        <v>3</v>
      </c>
      <c r="B6" t="s">
        <v>133</v>
      </c>
    </row>
    <row r="7" spans="1:2" x14ac:dyDescent="0.25">
      <c r="A7" t="s">
        <v>107</v>
      </c>
      <c r="B7" t="s">
        <v>134</v>
      </c>
    </row>
    <row r="8" spans="1:2" x14ac:dyDescent="0.25">
      <c r="A8" t="s">
        <v>108</v>
      </c>
      <c r="B8" t="s">
        <v>135</v>
      </c>
    </row>
    <row r="9" spans="1:2" x14ac:dyDescent="0.25">
      <c r="A9" t="s">
        <v>144</v>
      </c>
      <c r="B9" t="s">
        <v>146</v>
      </c>
    </row>
    <row r="10" spans="1:2" x14ac:dyDescent="0.25">
      <c r="A10" t="s">
        <v>111</v>
      </c>
      <c r="B10" t="s">
        <v>136</v>
      </c>
    </row>
    <row r="11" spans="1:2" x14ac:dyDescent="0.25">
      <c r="A11" t="s">
        <v>113</v>
      </c>
      <c r="B11" t="s">
        <v>137</v>
      </c>
    </row>
    <row r="12" spans="1:2" x14ac:dyDescent="0.25">
      <c r="A12" t="s">
        <v>114</v>
      </c>
      <c r="B12" t="s">
        <v>138</v>
      </c>
    </row>
    <row r="13" spans="1:2" x14ac:dyDescent="0.25">
      <c r="A13" s="2" t="s">
        <v>112</v>
      </c>
      <c r="B13" t="s">
        <v>139</v>
      </c>
    </row>
    <row r="14" spans="1:2" x14ac:dyDescent="0.25">
      <c r="A14" t="s">
        <v>115</v>
      </c>
      <c r="B14" t="s">
        <v>140</v>
      </c>
    </row>
    <row r="15" spans="1:2" x14ac:dyDescent="0.25">
      <c r="A15" t="s">
        <v>116</v>
      </c>
      <c r="B15" t="s">
        <v>141</v>
      </c>
    </row>
    <row r="16" spans="1:2" x14ac:dyDescent="0.25">
      <c r="A16" t="s">
        <v>117</v>
      </c>
      <c r="B16" t="s">
        <v>142</v>
      </c>
    </row>
    <row r="17" spans="1:2" x14ac:dyDescent="0.25">
      <c r="A17" t="s">
        <v>118</v>
      </c>
      <c r="B17" t="s">
        <v>143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03DD9-0795-4462-8715-CA29746DC8D3}">
  <dimension ref="A1:P30"/>
  <sheetViews>
    <sheetView tabSelected="1" workbookViewId="0">
      <selection activeCell="J15" sqref="J15"/>
    </sheetView>
  </sheetViews>
  <sheetFormatPr defaultRowHeight="15" x14ac:dyDescent="0.25"/>
  <cols>
    <col min="1" max="1" width="48.140625" bestFit="1" customWidth="1"/>
    <col min="2" max="2" width="20.7109375" bestFit="1" customWidth="1"/>
    <col min="3" max="3" width="14.85546875" bestFit="1" customWidth="1"/>
    <col min="4" max="4" width="33.140625" bestFit="1" customWidth="1"/>
    <col min="5" max="5" width="18" bestFit="1" customWidth="1"/>
    <col min="6" max="6" width="18" style="4" customWidth="1"/>
    <col min="7" max="8" width="18" customWidth="1"/>
    <col min="9" max="11" width="18" style="7" customWidth="1"/>
    <col min="12" max="12" width="15.42578125" style="7" bestFit="1" customWidth="1"/>
    <col min="13" max="14" width="9.140625" style="7"/>
    <col min="15" max="15" width="19.5703125" bestFit="1" customWidth="1"/>
    <col min="16" max="16" width="55" bestFit="1" customWidth="1"/>
  </cols>
  <sheetData>
    <row r="1" spans="1:16" ht="30" x14ac:dyDescent="0.25">
      <c r="A1" s="1" t="s">
        <v>0</v>
      </c>
      <c r="B1" s="1" t="s">
        <v>1</v>
      </c>
      <c r="C1" s="1" t="s">
        <v>97</v>
      </c>
      <c r="D1" s="1" t="s">
        <v>2</v>
      </c>
      <c r="E1" s="1" t="s">
        <v>3</v>
      </c>
      <c r="F1" s="3" t="s">
        <v>107</v>
      </c>
      <c r="G1" s="1" t="s">
        <v>108</v>
      </c>
      <c r="H1" s="1" t="s">
        <v>144</v>
      </c>
      <c r="I1" s="5" t="s">
        <v>111</v>
      </c>
      <c r="J1" s="5" t="s">
        <v>113</v>
      </c>
      <c r="K1" s="5" t="s">
        <v>114</v>
      </c>
      <c r="L1" s="6" t="s">
        <v>112</v>
      </c>
      <c r="M1" s="5" t="s">
        <v>115</v>
      </c>
      <c r="N1" s="5" t="s">
        <v>116</v>
      </c>
      <c r="O1" s="1" t="s">
        <v>117</v>
      </c>
      <c r="P1" s="1" t="s">
        <v>118</v>
      </c>
    </row>
    <row r="2" spans="1:16" x14ac:dyDescent="0.25">
      <c r="A2" t="s">
        <v>15</v>
      </c>
      <c r="B2" t="s">
        <v>5</v>
      </c>
      <c r="C2" t="s">
        <v>98</v>
      </c>
      <c r="D2" t="s">
        <v>16</v>
      </c>
      <c r="E2" t="s">
        <v>17</v>
      </c>
      <c r="F2" s="4">
        <v>0.92999999999999994</v>
      </c>
      <c r="G2" t="s">
        <v>110</v>
      </c>
      <c r="H2" s="4">
        <v>7.0000000000000062E-2</v>
      </c>
      <c r="I2" s="7">
        <f>1-($F2*0.327)</f>
        <v>0.69589000000000001</v>
      </c>
      <c r="J2" s="7">
        <f>1-($F2*0.419)</f>
        <v>0.61033000000000004</v>
      </c>
      <c r="K2" s="7">
        <f>1-($F2*0.22)</f>
        <v>0.7954</v>
      </c>
      <c r="L2" s="7">
        <v>1.0971550000000001</v>
      </c>
      <c r="M2" s="7">
        <v>1.0209550000000001</v>
      </c>
      <c r="N2" s="7">
        <v>1.172974</v>
      </c>
      <c r="O2" t="s">
        <v>95</v>
      </c>
      <c r="P2" t="s">
        <v>119</v>
      </c>
    </row>
    <row r="3" spans="1:16" x14ac:dyDescent="0.25">
      <c r="A3" t="s">
        <v>50</v>
      </c>
      <c r="B3" t="s">
        <v>5</v>
      </c>
      <c r="C3" t="s">
        <v>98</v>
      </c>
      <c r="D3" t="s">
        <v>51</v>
      </c>
      <c r="E3" t="s">
        <v>52</v>
      </c>
      <c r="F3" s="4">
        <v>0.88</v>
      </c>
      <c r="G3" t="s">
        <v>110</v>
      </c>
      <c r="H3" s="4">
        <v>0.12</v>
      </c>
      <c r="I3" s="7">
        <f t="shared" ref="I3:I30" si="0">1-($F3*0.327)</f>
        <v>0.71223999999999998</v>
      </c>
      <c r="J3" s="7">
        <f t="shared" ref="J3:J30" si="1">1-($F3*0.419)</f>
        <v>0.63128000000000006</v>
      </c>
      <c r="K3" s="7">
        <f>1-($F3*0.22)</f>
        <v>0.80640000000000001</v>
      </c>
      <c r="L3" s="7">
        <v>1.0971550000000001</v>
      </c>
      <c r="M3" s="7">
        <v>1.0209550000000001</v>
      </c>
      <c r="N3" s="7">
        <v>1.172974</v>
      </c>
      <c r="O3" t="s">
        <v>95</v>
      </c>
      <c r="P3" t="s">
        <v>119</v>
      </c>
    </row>
    <row r="4" spans="1:16" x14ac:dyDescent="0.25">
      <c r="A4" t="s">
        <v>8</v>
      </c>
      <c r="B4" t="s">
        <v>5</v>
      </c>
      <c r="C4" t="s">
        <v>101</v>
      </c>
      <c r="D4" t="s">
        <v>9</v>
      </c>
      <c r="E4" t="s">
        <v>10</v>
      </c>
      <c r="F4" s="4">
        <v>0.65</v>
      </c>
      <c r="G4" t="s">
        <v>110</v>
      </c>
      <c r="H4" s="4">
        <v>0.35</v>
      </c>
      <c r="I4" s="7">
        <f t="shared" si="0"/>
        <v>0.78744999999999998</v>
      </c>
      <c r="J4" s="7">
        <f t="shared" si="1"/>
        <v>0.72765000000000002</v>
      </c>
      <c r="K4" s="7">
        <f t="shared" ref="K4:K30" si="2">1-($F4*0.22)</f>
        <v>0.85699999999999998</v>
      </c>
      <c r="L4" s="7">
        <v>1.0971550000000001</v>
      </c>
      <c r="M4" s="7">
        <v>1.0209550000000001</v>
      </c>
      <c r="N4" s="7">
        <v>1.172974</v>
      </c>
      <c r="O4" t="s">
        <v>95</v>
      </c>
      <c r="P4" t="s">
        <v>119</v>
      </c>
    </row>
    <row r="5" spans="1:16" x14ac:dyDescent="0.25">
      <c r="A5" t="s">
        <v>59</v>
      </c>
      <c r="B5" t="s">
        <v>19</v>
      </c>
      <c r="C5" t="s">
        <v>101</v>
      </c>
      <c r="D5" t="s">
        <v>60</v>
      </c>
      <c r="E5" t="s">
        <v>61</v>
      </c>
      <c r="F5" s="4">
        <v>0.85</v>
      </c>
      <c r="G5" t="s">
        <v>110</v>
      </c>
      <c r="H5" s="4">
        <v>0.15000000000000002</v>
      </c>
      <c r="I5" s="7">
        <f t="shared" si="0"/>
        <v>0.72204999999999997</v>
      </c>
      <c r="J5" s="7">
        <f t="shared" si="1"/>
        <v>0.64385000000000003</v>
      </c>
      <c r="K5" s="7">
        <f t="shared" si="2"/>
        <v>0.81299999999999994</v>
      </c>
      <c r="L5" s="7">
        <v>1.0971550000000001</v>
      </c>
      <c r="M5" s="7">
        <v>1.0209550000000001</v>
      </c>
      <c r="N5" s="7">
        <v>1.172974</v>
      </c>
      <c r="O5" t="s">
        <v>95</v>
      </c>
      <c r="P5" t="s">
        <v>119</v>
      </c>
    </row>
    <row r="6" spans="1:16" x14ac:dyDescent="0.25">
      <c r="A6" t="s">
        <v>22</v>
      </c>
      <c r="B6" t="s">
        <v>23</v>
      </c>
      <c r="C6" t="s">
        <v>99</v>
      </c>
      <c r="D6" t="s">
        <v>24</v>
      </c>
      <c r="E6" t="s">
        <v>25</v>
      </c>
      <c r="F6" s="4">
        <v>0.25</v>
      </c>
      <c r="G6" t="s">
        <v>110</v>
      </c>
      <c r="H6" s="4">
        <v>0.75</v>
      </c>
      <c r="I6" s="7">
        <f t="shared" si="0"/>
        <v>0.91825000000000001</v>
      </c>
      <c r="J6" s="7">
        <f t="shared" si="1"/>
        <v>0.89524999999999999</v>
      </c>
      <c r="K6" s="7">
        <f t="shared" si="2"/>
        <v>0.94499999999999995</v>
      </c>
      <c r="L6" s="7">
        <v>1.0971550000000001</v>
      </c>
      <c r="M6" s="7">
        <v>1.0209550000000001</v>
      </c>
      <c r="N6" s="7">
        <v>1.172974</v>
      </c>
      <c r="O6" t="s">
        <v>96</v>
      </c>
      <c r="P6" t="s">
        <v>120</v>
      </c>
    </row>
    <row r="7" spans="1:16" x14ac:dyDescent="0.25">
      <c r="A7" t="s">
        <v>75</v>
      </c>
      <c r="B7" t="s">
        <v>76</v>
      </c>
      <c r="C7" t="s">
        <v>99</v>
      </c>
      <c r="D7" t="s">
        <v>24</v>
      </c>
      <c r="E7" t="s">
        <v>77</v>
      </c>
      <c r="F7" s="4">
        <v>0.25</v>
      </c>
      <c r="G7" t="s">
        <v>109</v>
      </c>
      <c r="H7" s="4">
        <v>0.75</v>
      </c>
      <c r="I7" s="7">
        <f t="shared" si="0"/>
        <v>0.91825000000000001</v>
      </c>
      <c r="J7" s="7">
        <f t="shared" si="1"/>
        <v>0.89524999999999999</v>
      </c>
      <c r="K7" s="7">
        <f t="shared" si="2"/>
        <v>0.94499999999999995</v>
      </c>
      <c r="L7" s="7">
        <v>1.0971550000000001</v>
      </c>
      <c r="M7" s="7">
        <v>1.0209550000000001</v>
      </c>
      <c r="N7" s="7">
        <v>1.172974</v>
      </c>
      <c r="O7" t="s">
        <v>96</v>
      </c>
      <c r="P7" t="s">
        <v>120</v>
      </c>
    </row>
    <row r="8" spans="1:16" x14ac:dyDescent="0.25">
      <c r="A8" t="s">
        <v>26</v>
      </c>
      <c r="B8" t="s">
        <v>19</v>
      </c>
      <c r="C8" t="s">
        <v>99</v>
      </c>
      <c r="D8" t="s">
        <v>27</v>
      </c>
      <c r="E8" t="s">
        <v>28</v>
      </c>
      <c r="F8" s="4">
        <v>0.89</v>
      </c>
      <c r="G8" t="s">
        <v>110</v>
      </c>
      <c r="H8" s="4">
        <v>0.10999999999999999</v>
      </c>
      <c r="I8" s="7">
        <f t="shared" si="0"/>
        <v>0.70896999999999999</v>
      </c>
      <c r="J8" s="7">
        <f t="shared" si="1"/>
        <v>0.62709000000000004</v>
      </c>
      <c r="K8" s="7">
        <f t="shared" si="2"/>
        <v>0.80420000000000003</v>
      </c>
      <c r="L8" s="7">
        <v>1.0971550000000001</v>
      </c>
      <c r="M8" s="7">
        <v>1.0209550000000001</v>
      </c>
      <c r="N8" s="7">
        <v>1.172974</v>
      </c>
      <c r="O8" t="s">
        <v>95</v>
      </c>
      <c r="P8" t="s">
        <v>121</v>
      </c>
    </row>
    <row r="9" spans="1:16" x14ac:dyDescent="0.25">
      <c r="A9" t="s">
        <v>34</v>
      </c>
      <c r="B9" t="s">
        <v>19</v>
      </c>
      <c r="C9" t="s">
        <v>99</v>
      </c>
      <c r="D9" t="s">
        <v>27</v>
      </c>
      <c r="E9" t="s">
        <v>40</v>
      </c>
      <c r="F9" s="4">
        <v>0.89</v>
      </c>
      <c r="G9" t="s">
        <v>110</v>
      </c>
      <c r="H9" s="4">
        <v>0.10999999999999999</v>
      </c>
      <c r="I9" s="7">
        <f t="shared" si="0"/>
        <v>0.70896999999999999</v>
      </c>
      <c r="J9" s="7">
        <f t="shared" si="1"/>
        <v>0.62709000000000004</v>
      </c>
      <c r="K9" s="7">
        <f t="shared" si="2"/>
        <v>0.80420000000000003</v>
      </c>
      <c r="L9" s="7">
        <v>1.0971550000000001</v>
      </c>
      <c r="M9" s="7">
        <v>1.0209550000000001</v>
      </c>
      <c r="N9" s="7">
        <v>1.172974</v>
      </c>
      <c r="O9" t="s">
        <v>95</v>
      </c>
      <c r="P9" t="s">
        <v>121</v>
      </c>
    </row>
    <row r="10" spans="1:16" x14ac:dyDescent="0.25">
      <c r="A10" t="s">
        <v>33</v>
      </c>
      <c r="B10" t="s">
        <v>19</v>
      </c>
      <c r="C10" t="s">
        <v>106</v>
      </c>
      <c r="D10" t="s">
        <v>37</v>
      </c>
      <c r="E10" t="s">
        <v>39</v>
      </c>
      <c r="F10" s="4">
        <v>0.98</v>
      </c>
      <c r="G10" t="s">
        <v>110</v>
      </c>
      <c r="H10" s="4">
        <v>2.0000000000000018E-2</v>
      </c>
      <c r="I10" s="7">
        <f t="shared" si="0"/>
        <v>0.67954000000000003</v>
      </c>
      <c r="J10" s="7">
        <f t="shared" si="1"/>
        <v>0.58938000000000001</v>
      </c>
      <c r="K10" s="7">
        <f t="shared" si="2"/>
        <v>0.78439999999999999</v>
      </c>
      <c r="L10" s="7">
        <v>1.0971550000000001</v>
      </c>
      <c r="M10" s="7">
        <v>1.0209550000000001</v>
      </c>
      <c r="N10" s="7">
        <v>1.172974</v>
      </c>
      <c r="O10" t="s">
        <v>95</v>
      </c>
      <c r="P10" t="s">
        <v>121</v>
      </c>
    </row>
    <row r="11" spans="1:16" x14ac:dyDescent="0.25">
      <c r="A11" t="s">
        <v>69</v>
      </c>
      <c r="B11" t="s">
        <v>19</v>
      </c>
      <c r="C11" t="s">
        <v>106</v>
      </c>
      <c r="D11" t="s">
        <v>70</v>
      </c>
      <c r="E11" t="s">
        <v>71</v>
      </c>
      <c r="F11" s="4">
        <v>0.98</v>
      </c>
      <c r="G11" t="s">
        <v>110</v>
      </c>
      <c r="H11" s="4">
        <v>2.0000000000000018E-2</v>
      </c>
      <c r="I11" s="7">
        <f t="shared" si="0"/>
        <v>0.67954000000000003</v>
      </c>
      <c r="J11" s="7">
        <f t="shared" si="1"/>
        <v>0.58938000000000001</v>
      </c>
      <c r="K11" s="7">
        <f t="shared" si="2"/>
        <v>0.78439999999999999</v>
      </c>
      <c r="L11" s="7">
        <v>1.0971550000000001</v>
      </c>
      <c r="M11" s="7">
        <v>1.0209550000000001</v>
      </c>
      <c r="N11" s="7">
        <v>1.172974</v>
      </c>
      <c r="O11" t="s">
        <v>95</v>
      </c>
      <c r="P11" t="s">
        <v>121</v>
      </c>
    </row>
    <row r="12" spans="1:16" x14ac:dyDescent="0.25">
      <c r="A12" t="s">
        <v>29</v>
      </c>
      <c r="B12" t="s">
        <v>19</v>
      </c>
      <c r="C12" t="s">
        <v>102</v>
      </c>
      <c r="D12" t="s">
        <v>30</v>
      </c>
      <c r="E12" t="s">
        <v>31</v>
      </c>
      <c r="F12" s="4">
        <v>0.95</v>
      </c>
      <c r="G12" t="s">
        <v>109</v>
      </c>
      <c r="H12" s="4">
        <v>5.0000000000000044E-2</v>
      </c>
      <c r="I12" s="7">
        <f t="shared" si="0"/>
        <v>0.68935000000000002</v>
      </c>
      <c r="J12" s="7">
        <f t="shared" si="1"/>
        <v>0.60194999999999999</v>
      </c>
      <c r="K12" s="7">
        <f t="shared" si="2"/>
        <v>0.79100000000000004</v>
      </c>
      <c r="L12" s="7">
        <v>1.3101197526606201</v>
      </c>
      <c r="M12" s="7">
        <v>1.0668885741032701</v>
      </c>
      <c r="N12" s="7">
        <v>1.55213477532519</v>
      </c>
      <c r="O12" t="s">
        <v>96</v>
      </c>
      <c r="P12" t="s">
        <v>122</v>
      </c>
    </row>
    <row r="13" spans="1:16" x14ac:dyDescent="0.25">
      <c r="A13" t="s">
        <v>42</v>
      </c>
      <c r="B13" t="s">
        <v>19</v>
      </c>
      <c r="C13" t="s">
        <v>102</v>
      </c>
      <c r="D13" t="s">
        <v>44</v>
      </c>
      <c r="E13" t="s">
        <v>46</v>
      </c>
      <c r="F13" s="4">
        <v>0.88</v>
      </c>
      <c r="G13" t="s">
        <v>109</v>
      </c>
      <c r="H13" s="4">
        <v>0.12</v>
      </c>
      <c r="I13" s="7">
        <f t="shared" si="0"/>
        <v>0.71223999999999998</v>
      </c>
      <c r="J13" s="7">
        <f t="shared" si="1"/>
        <v>0.63128000000000006</v>
      </c>
      <c r="K13" s="7">
        <f t="shared" si="2"/>
        <v>0.80640000000000001</v>
      </c>
      <c r="L13" s="7">
        <v>1.3101197526606201</v>
      </c>
      <c r="M13" s="7">
        <v>1.0668885741032701</v>
      </c>
      <c r="N13" s="7">
        <v>1.55213477532519</v>
      </c>
      <c r="O13" t="s">
        <v>95</v>
      </c>
      <c r="P13" t="s">
        <v>145</v>
      </c>
    </row>
    <row r="14" spans="1:16" x14ac:dyDescent="0.25">
      <c r="A14" t="s">
        <v>56</v>
      </c>
      <c r="B14" t="s">
        <v>19</v>
      </c>
      <c r="C14" t="s">
        <v>102</v>
      </c>
      <c r="D14" t="s">
        <v>57</v>
      </c>
      <c r="E14" t="s">
        <v>58</v>
      </c>
      <c r="F14" s="4">
        <v>0.65</v>
      </c>
      <c r="G14" t="s">
        <v>109</v>
      </c>
      <c r="H14" s="4">
        <v>0.35</v>
      </c>
      <c r="I14" s="7">
        <f t="shared" si="0"/>
        <v>0.78744999999999998</v>
      </c>
      <c r="J14" s="7">
        <f t="shared" si="1"/>
        <v>0.72765000000000002</v>
      </c>
      <c r="K14" s="7">
        <f t="shared" si="2"/>
        <v>0.85699999999999998</v>
      </c>
      <c r="L14" s="7">
        <v>1.3101197526606201</v>
      </c>
      <c r="M14" s="7">
        <v>1.0668885741032701</v>
      </c>
      <c r="N14" s="7">
        <v>1.55213477532519</v>
      </c>
      <c r="O14" t="s">
        <v>95</v>
      </c>
      <c r="P14" t="s">
        <v>145</v>
      </c>
    </row>
    <row r="15" spans="1:16" x14ac:dyDescent="0.25">
      <c r="A15" t="s">
        <v>11</v>
      </c>
      <c r="B15" t="s">
        <v>12</v>
      </c>
      <c r="C15" t="s">
        <v>104</v>
      </c>
      <c r="D15" t="s">
        <v>13</v>
      </c>
      <c r="E15" t="s">
        <v>14</v>
      </c>
      <c r="F15" s="4">
        <v>0.3066666666666667</v>
      </c>
      <c r="G15" t="s">
        <v>109</v>
      </c>
      <c r="H15" s="4">
        <v>0.69333333333333336</v>
      </c>
      <c r="I15" s="7">
        <f t="shared" si="0"/>
        <v>0.89971999999999996</v>
      </c>
      <c r="J15" s="7">
        <f t="shared" si="1"/>
        <v>0.87150666666666665</v>
      </c>
      <c r="K15" s="7">
        <f t="shared" si="2"/>
        <v>0.93253333333333333</v>
      </c>
      <c r="L15" s="7">
        <v>1.154453</v>
      </c>
      <c r="M15" s="7">
        <v>1.0333129999999999</v>
      </c>
      <c r="N15" s="7">
        <v>1.274986</v>
      </c>
      <c r="O15" t="s">
        <v>96</v>
      </c>
      <c r="P15" t="s">
        <v>123</v>
      </c>
    </row>
    <row r="16" spans="1:16" x14ac:dyDescent="0.25">
      <c r="A16" t="s">
        <v>47</v>
      </c>
      <c r="B16" t="s">
        <v>12</v>
      </c>
      <c r="C16" t="s">
        <v>104</v>
      </c>
      <c r="D16" t="s">
        <v>48</v>
      </c>
      <c r="E16" t="s">
        <v>49</v>
      </c>
      <c r="F16" s="4">
        <v>0.27500000000000002</v>
      </c>
      <c r="G16" t="s">
        <v>109</v>
      </c>
      <c r="H16" s="4">
        <v>0.72499999999999998</v>
      </c>
      <c r="I16" s="7">
        <f t="shared" si="0"/>
        <v>0.91007499999999997</v>
      </c>
      <c r="J16" s="7">
        <f t="shared" si="1"/>
        <v>0.88477499999999998</v>
      </c>
      <c r="K16" s="7">
        <f t="shared" si="2"/>
        <v>0.9395</v>
      </c>
      <c r="L16" s="7">
        <v>1.1515349378882</v>
      </c>
      <c r="M16" s="7">
        <v>1.03268400621118</v>
      </c>
      <c r="N16" s="7">
        <v>1.26979161490683</v>
      </c>
      <c r="O16" t="s">
        <v>95</v>
      </c>
      <c r="P16" t="s">
        <v>124</v>
      </c>
    </row>
    <row r="17" spans="1:16" x14ac:dyDescent="0.25">
      <c r="A17" t="s">
        <v>92</v>
      </c>
      <c r="B17" t="s">
        <v>12</v>
      </c>
      <c r="C17" t="s">
        <v>104</v>
      </c>
      <c r="D17" t="s">
        <v>93</v>
      </c>
      <c r="E17" t="s">
        <v>94</v>
      </c>
      <c r="F17" s="4">
        <v>0.39500000000000002</v>
      </c>
      <c r="G17" t="s">
        <v>109</v>
      </c>
      <c r="H17" s="4">
        <v>0.60499999999999998</v>
      </c>
      <c r="I17" s="7">
        <f t="shared" si="0"/>
        <v>0.87083500000000003</v>
      </c>
      <c r="J17" s="7">
        <f t="shared" si="1"/>
        <v>0.83449499999999999</v>
      </c>
      <c r="K17" s="7">
        <f t="shared" si="2"/>
        <v>0.91310000000000002</v>
      </c>
      <c r="L17" s="7">
        <v>1.154453</v>
      </c>
      <c r="M17" s="7">
        <v>1.0333129999999999</v>
      </c>
      <c r="N17" s="7">
        <v>1.274986</v>
      </c>
      <c r="O17" t="s">
        <v>95</v>
      </c>
      <c r="P17" t="s">
        <v>124</v>
      </c>
    </row>
    <row r="18" spans="1:16" x14ac:dyDescent="0.25">
      <c r="A18" t="s">
        <v>87</v>
      </c>
      <c r="B18" t="s">
        <v>12</v>
      </c>
      <c r="C18" t="s">
        <v>104</v>
      </c>
      <c r="D18" t="s">
        <v>13</v>
      </c>
      <c r="E18" t="s">
        <v>88</v>
      </c>
      <c r="F18" s="4">
        <v>0.39500000000000002</v>
      </c>
      <c r="G18" t="s">
        <v>109</v>
      </c>
      <c r="H18" s="4">
        <v>0.60499999999999998</v>
      </c>
      <c r="I18" s="7">
        <f t="shared" si="0"/>
        <v>0.87083500000000003</v>
      </c>
      <c r="J18" s="7">
        <f t="shared" si="1"/>
        <v>0.83449499999999999</v>
      </c>
      <c r="K18" s="7">
        <f t="shared" si="2"/>
        <v>0.91310000000000002</v>
      </c>
      <c r="L18" s="7">
        <v>1.154453</v>
      </c>
      <c r="M18" s="7">
        <v>1.0333129999999999</v>
      </c>
      <c r="N18" s="7">
        <v>1.274986</v>
      </c>
      <c r="O18" t="s">
        <v>95</v>
      </c>
      <c r="P18" t="s">
        <v>124</v>
      </c>
    </row>
    <row r="19" spans="1:16" x14ac:dyDescent="0.25">
      <c r="A19" t="s">
        <v>81</v>
      </c>
      <c r="B19" t="s">
        <v>12</v>
      </c>
      <c r="C19" t="s">
        <v>104</v>
      </c>
      <c r="D19" t="s">
        <v>82</v>
      </c>
      <c r="E19" t="s">
        <v>83</v>
      </c>
      <c r="F19" s="4">
        <v>0.25</v>
      </c>
      <c r="G19" t="s">
        <v>109</v>
      </c>
      <c r="H19" s="4">
        <v>0.75</v>
      </c>
      <c r="I19" s="7">
        <f t="shared" si="0"/>
        <v>0.91825000000000001</v>
      </c>
      <c r="J19" s="7">
        <f t="shared" si="1"/>
        <v>0.89524999999999999</v>
      </c>
      <c r="K19" s="7">
        <f t="shared" si="2"/>
        <v>0.94499999999999995</v>
      </c>
      <c r="L19" s="7">
        <v>1.1515349378882</v>
      </c>
      <c r="M19" s="7">
        <v>1.03268400621118</v>
      </c>
      <c r="N19" s="7">
        <v>1.26979161490683</v>
      </c>
      <c r="O19" t="s">
        <v>95</v>
      </c>
      <c r="P19" t="s">
        <v>124</v>
      </c>
    </row>
    <row r="20" spans="1:16" x14ac:dyDescent="0.25">
      <c r="A20" t="s">
        <v>89</v>
      </c>
      <c r="B20" t="s">
        <v>12</v>
      </c>
      <c r="C20" t="s">
        <v>104</v>
      </c>
      <c r="D20" t="s">
        <v>90</v>
      </c>
      <c r="E20" t="s">
        <v>91</v>
      </c>
      <c r="F20" s="4">
        <v>0.25</v>
      </c>
      <c r="G20" t="s">
        <v>109</v>
      </c>
      <c r="H20" s="4">
        <v>0.75</v>
      </c>
      <c r="I20" s="7">
        <f t="shared" si="0"/>
        <v>0.91825000000000001</v>
      </c>
      <c r="J20" s="7">
        <f t="shared" si="1"/>
        <v>0.89524999999999999</v>
      </c>
      <c r="K20" s="7">
        <f t="shared" si="2"/>
        <v>0.94499999999999995</v>
      </c>
      <c r="L20" s="7">
        <v>1.1515349378882</v>
      </c>
      <c r="M20" s="7">
        <v>1.03268400621118</v>
      </c>
      <c r="N20" s="7">
        <v>1.26979161490683</v>
      </c>
      <c r="O20" t="s">
        <v>95</v>
      </c>
      <c r="P20" t="s">
        <v>124</v>
      </c>
    </row>
    <row r="21" spans="1:16" x14ac:dyDescent="0.25">
      <c r="A21" t="s">
        <v>78</v>
      </c>
      <c r="B21" t="s">
        <v>12</v>
      </c>
      <c r="C21" t="s">
        <v>104</v>
      </c>
      <c r="D21" t="s">
        <v>79</v>
      </c>
      <c r="E21" t="s">
        <v>80</v>
      </c>
      <c r="F21" s="4">
        <v>0.25</v>
      </c>
      <c r="G21" t="s">
        <v>109</v>
      </c>
      <c r="H21" s="4">
        <v>0.75</v>
      </c>
      <c r="I21" s="7">
        <f t="shared" si="0"/>
        <v>0.91825000000000001</v>
      </c>
      <c r="J21" s="7">
        <f t="shared" si="1"/>
        <v>0.89524999999999999</v>
      </c>
      <c r="K21" s="7">
        <f t="shared" si="2"/>
        <v>0.94499999999999995</v>
      </c>
      <c r="L21" s="7">
        <v>1.1515349378882</v>
      </c>
      <c r="M21" s="7">
        <v>1.03268400621118</v>
      </c>
      <c r="N21" s="7">
        <v>1.26979161490683</v>
      </c>
      <c r="O21" t="s">
        <v>95</v>
      </c>
      <c r="P21" t="s">
        <v>124</v>
      </c>
    </row>
    <row r="22" spans="1:16" x14ac:dyDescent="0.25">
      <c r="A22" t="s">
        <v>62</v>
      </c>
      <c r="B22" t="s">
        <v>63</v>
      </c>
      <c r="C22" t="s">
        <v>103</v>
      </c>
      <c r="D22" t="s">
        <v>64</v>
      </c>
      <c r="E22" t="s">
        <v>65</v>
      </c>
      <c r="F22" s="4">
        <v>0.65</v>
      </c>
      <c r="G22" t="s">
        <v>109</v>
      </c>
      <c r="H22" s="4">
        <v>0.35</v>
      </c>
      <c r="I22" s="7">
        <f t="shared" si="0"/>
        <v>0.78744999999999998</v>
      </c>
      <c r="J22" s="7">
        <f t="shared" si="1"/>
        <v>0.72765000000000002</v>
      </c>
      <c r="K22" s="7">
        <f t="shared" si="2"/>
        <v>0.85699999999999998</v>
      </c>
      <c r="L22" s="7">
        <v>1.0971550000000001</v>
      </c>
      <c r="M22" s="7">
        <v>1.0209550000000001</v>
      </c>
      <c r="N22" s="7">
        <v>1.172974</v>
      </c>
      <c r="O22" t="s">
        <v>95</v>
      </c>
      <c r="P22" t="s">
        <v>119</v>
      </c>
    </row>
    <row r="23" spans="1:16" x14ac:dyDescent="0.25">
      <c r="A23" t="s">
        <v>32</v>
      </c>
      <c r="B23" t="s">
        <v>35</v>
      </c>
      <c r="C23" t="s">
        <v>105</v>
      </c>
      <c r="D23" t="s">
        <v>36</v>
      </c>
      <c r="E23" t="s">
        <v>38</v>
      </c>
      <c r="F23" s="4">
        <v>0.8</v>
      </c>
      <c r="G23" t="s">
        <v>109</v>
      </c>
      <c r="H23" s="4">
        <v>0.19999999999999996</v>
      </c>
      <c r="I23" s="7">
        <f t="shared" si="0"/>
        <v>0.73839999999999995</v>
      </c>
      <c r="J23" s="7">
        <f t="shared" si="1"/>
        <v>0.66480000000000006</v>
      </c>
      <c r="K23" s="7">
        <f t="shared" si="2"/>
        <v>0.82399999999999995</v>
      </c>
      <c r="L23" s="7">
        <v>1.16724058202479</v>
      </c>
      <c r="M23" s="7">
        <v>1.03607149808378</v>
      </c>
      <c r="N23" s="7">
        <v>1.2977538205460999</v>
      </c>
      <c r="O23" t="s">
        <v>96</v>
      </c>
      <c r="P23" t="s">
        <v>125</v>
      </c>
    </row>
    <row r="24" spans="1:16" x14ac:dyDescent="0.25">
      <c r="A24" t="s">
        <v>53</v>
      </c>
      <c r="B24" t="s">
        <v>35</v>
      </c>
      <c r="C24" t="s">
        <v>105</v>
      </c>
      <c r="D24" t="s">
        <v>54</v>
      </c>
      <c r="E24" t="s">
        <v>55</v>
      </c>
      <c r="F24" s="4">
        <v>0.65</v>
      </c>
      <c r="G24" t="s">
        <v>109</v>
      </c>
      <c r="H24" s="4">
        <v>0.35</v>
      </c>
      <c r="I24" s="7">
        <f t="shared" si="0"/>
        <v>0.78744999999999998</v>
      </c>
      <c r="J24" s="7">
        <f t="shared" si="1"/>
        <v>0.72765000000000002</v>
      </c>
      <c r="K24" s="7">
        <f t="shared" si="2"/>
        <v>0.85699999999999998</v>
      </c>
      <c r="L24" s="7">
        <v>1.16724058202479</v>
      </c>
      <c r="M24" s="7">
        <v>1.03607149808378</v>
      </c>
      <c r="N24" s="7">
        <v>1.2977538205460999</v>
      </c>
      <c r="O24" t="s">
        <v>95</v>
      </c>
      <c r="P24" t="s">
        <v>126</v>
      </c>
    </row>
    <row r="25" spans="1:16" x14ac:dyDescent="0.25">
      <c r="A25" t="s">
        <v>66</v>
      </c>
      <c r="B25" t="s">
        <v>35</v>
      </c>
      <c r="C25" t="s">
        <v>105</v>
      </c>
      <c r="D25" t="s">
        <v>67</v>
      </c>
      <c r="E25" t="s">
        <v>68</v>
      </c>
      <c r="F25" s="4">
        <v>0.65</v>
      </c>
      <c r="G25" t="s">
        <v>109</v>
      </c>
      <c r="H25" s="4">
        <v>0.35</v>
      </c>
      <c r="I25" s="7">
        <f t="shared" si="0"/>
        <v>0.78744999999999998</v>
      </c>
      <c r="J25" s="7">
        <f t="shared" si="1"/>
        <v>0.72765000000000002</v>
      </c>
      <c r="K25" s="7">
        <f t="shared" si="2"/>
        <v>0.85699999999999998</v>
      </c>
      <c r="L25" s="7">
        <v>1.16724058202479</v>
      </c>
      <c r="M25" s="7">
        <v>1.03607149808378</v>
      </c>
      <c r="N25" s="7">
        <v>1.2977538205460999</v>
      </c>
      <c r="O25" t="s">
        <v>95</v>
      </c>
      <c r="P25" t="s">
        <v>126</v>
      </c>
    </row>
    <row r="26" spans="1:16" x14ac:dyDescent="0.25">
      <c r="A26" t="s">
        <v>72</v>
      </c>
      <c r="B26" t="s">
        <v>35</v>
      </c>
      <c r="C26" t="s">
        <v>105</v>
      </c>
      <c r="D26" t="s">
        <v>73</v>
      </c>
      <c r="E26" t="s">
        <v>74</v>
      </c>
      <c r="F26" s="4">
        <v>0.65</v>
      </c>
      <c r="G26" t="s">
        <v>109</v>
      </c>
      <c r="H26" s="4">
        <v>0.35</v>
      </c>
      <c r="I26" s="7">
        <f t="shared" si="0"/>
        <v>0.78744999999999998</v>
      </c>
      <c r="J26" s="7">
        <f t="shared" si="1"/>
        <v>0.72765000000000002</v>
      </c>
      <c r="K26" s="7">
        <f t="shared" si="2"/>
        <v>0.85699999999999998</v>
      </c>
      <c r="L26" s="7">
        <v>1.16724058202479</v>
      </c>
      <c r="M26" s="7">
        <v>1.03607149808378</v>
      </c>
      <c r="N26" s="7">
        <v>1.2977538205460999</v>
      </c>
      <c r="O26" t="s">
        <v>95</v>
      </c>
      <c r="P26" t="s">
        <v>126</v>
      </c>
    </row>
    <row r="27" spans="1:16" x14ac:dyDescent="0.25">
      <c r="A27" t="s">
        <v>4</v>
      </c>
      <c r="B27" t="s">
        <v>5</v>
      </c>
      <c r="C27" t="s">
        <v>100</v>
      </c>
      <c r="D27" t="s">
        <v>6</v>
      </c>
      <c r="E27" t="s">
        <v>7</v>
      </c>
      <c r="F27" s="4">
        <v>0.43</v>
      </c>
      <c r="G27" t="s">
        <v>109</v>
      </c>
      <c r="H27" s="4">
        <v>0.57000000000000006</v>
      </c>
      <c r="I27" s="7">
        <f t="shared" si="0"/>
        <v>0.85938999999999999</v>
      </c>
      <c r="J27" s="7">
        <f t="shared" si="1"/>
        <v>0.81983000000000006</v>
      </c>
      <c r="K27" s="7">
        <f t="shared" si="2"/>
        <v>0.90539999999999998</v>
      </c>
      <c r="L27" s="7">
        <v>1.0971550000000001</v>
      </c>
      <c r="M27" s="7">
        <v>1.0209550000000001</v>
      </c>
      <c r="N27" s="7">
        <v>1.172974</v>
      </c>
      <c r="O27" t="s">
        <v>95</v>
      </c>
      <c r="P27" t="s">
        <v>119</v>
      </c>
    </row>
    <row r="28" spans="1:16" x14ac:dyDescent="0.25">
      <c r="A28" t="s">
        <v>84</v>
      </c>
      <c r="B28" t="s">
        <v>19</v>
      </c>
      <c r="C28" t="s">
        <v>100</v>
      </c>
      <c r="D28" t="s">
        <v>85</v>
      </c>
      <c r="E28" t="s">
        <v>86</v>
      </c>
      <c r="F28" s="4">
        <v>0.7</v>
      </c>
      <c r="G28" t="s">
        <v>109</v>
      </c>
      <c r="H28" s="4">
        <v>0.30000000000000004</v>
      </c>
      <c r="I28" s="7">
        <f t="shared" si="0"/>
        <v>0.77110000000000001</v>
      </c>
      <c r="J28" s="7">
        <f t="shared" si="1"/>
        <v>0.70670000000000011</v>
      </c>
      <c r="K28" s="7">
        <f t="shared" si="2"/>
        <v>0.84599999999999997</v>
      </c>
      <c r="L28" s="7">
        <v>1.0971550000000001</v>
      </c>
      <c r="M28" s="7">
        <v>1.0209550000000001</v>
      </c>
      <c r="N28" s="7">
        <v>1.172974</v>
      </c>
      <c r="O28" t="s">
        <v>95</v>
      </c>
      <c r="P28" t="s">
        <v>119</v>
      </c>
    </row>
    <row r="29" spans="1:16" x14ac:dyDescent="0.25">
      <c r="A29" t="s">
        <v>18</v>
      </c>
      <c r="B29" t="s">
        <v>19</v>
      </c>
      <c r="C29" t="s">
        <v>100</v>
      </c>
      <c r="D29" t="s">
        <v>20</v>
      </c>
      <c r="E29" t="s">
        <v>21</v>
      </c>
      <c r="F29" s="4">
        <v>0.20733333333333337</v>
      </c>
      <c r="G29" t="s">
        <v>109</v>
      </c>
      <c r="H29" s="4">
        <v>0.79266666666666663</v>
      </c>
      <c r="I29" s="7">
        <f t="shared" si="0"/>
        <v>0.93220199999999998</v>
      </c>
      <c r="J29" s="7">
        <f t="shared" si="1"/>
        <v>0.91312733333333329</v>
      </c>
      <c r="K29" s="7">
        <f t="shared" si="2"/>
        <v>0.95438666666666672</v>
      </c>
      <c r="L29" s="7">
        <v>1.0971550000000001</v>
      </c>
      <c r="M29" s="7">
        <v>1.0209550000000001</v>
      </c>
      <c r="N29" s="7">
        <v>1.172974</v>
      </c>
      <c r="O29" t="s">
        <v>95</v>
      </c>
      <c r="P29" t="s">
        <v>119</v>
      </c>
    </row>
    <row r="30" spans="1:16" x14ac:dyDescent="0.25">
      <c r="A30" t="s">
        <v>41</v>
      </c>
      <c r="B30" t="s">
        <v>19</v>
      </c>
      <c r="C30" t="s">
        <v>100</v>
      </c>
      <c r="D30" t="s">
        <v>43</v>
      </c>
      <c r="E30" t="s">
        <v>45</v>
      </c>
      <c r="F30" s="4">
        <v>0.25</v>
      </c>
      <c r="G30" t="s">
        <v>109</v>
      </c>
      <c r="H30" s="4">
        <v>0.75</v>
      </c>
      <c r="I30" s="7">
        <f t="shared" si="0"/>
        <v>0.91825000000000001</v>
      </c>
      <c r="J30" s="7">
        <f t="shared" si="1"/>
        <v>0.89524999999999999</v>
      </c>
      <c r="K30" s="7">
        <f t="shared" si="2"/>
        <v>0.94499999999999995</v>
      </c>
      <c r="L30" s="7">
        <v>1.0971550000000001</v>
      </c>
      <c r="M30" s="7">
        <v>1.0209550000000001</v>
      </c>
      <c r="N30" s="7">
        <v>1.172974</v>
      </c>
      <c r="O30" t="s">
        <v>95</v>
      </c>
      <c r="P30" t="s">
        <v>119</v>
      </c>
    </row>
  </sheetData>
  <autoFilter ref="A1:P30" xr:uid="{8B403DD9-0795-4462-8715-CA29746DC8D3}"/>
  <sortState xmlns:xlrd2="http://schemas.microsoft.com/office/spreadsheetml/2017/richdata2" ref="B2:P30">
    <sortCondition ref="C2:C30"/>
    <sortCondition ref="D2:D30"/>
  </sortState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info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Timberlake</dc:creator>
  <cp:lastModifiedBy>Tom Timberlake</cp:lastModifiedBy>
  <dcterms:created xsi:type="dcterms:W3CDTF">2023-10-13T10:08:19Z</dcterms:created>
  <dcterms:modified xsi:type="dcterms:W3CDTF">2024-09-17T11:07:34Z</dcterms:modified>
</cp:coreProperties>
</file>