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nufacturing" sheetId="1" state="visible" r:id="rId1"/>
    <sheet name="Sales" sheetId="2" state="visible" r:id="rId2"/>
    <sheet name="Consolidation" sheetId="3" state="visible" r:id="rId3"/>
    <sheet name="Scenarios" sheetId="4" state="visible" r:id="rId4"/>
    <sheet name="Dashboar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'Consolidation'!B4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'Consolidation'!$A$5:$A$10</f>
            </numRef>
          </cat>
          <val>
            <numRef>
              <f>'Consolidation'!$B$5:$B$10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Net 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'Consolidation'!H4</f>
            </strRef>
          </tx>
          <spPr>
            <a:ln>
              <a:prstDash val="solid"/>
            </a:ln>
          </spPr>
          <cat>
            <numRef>
              <f>'Consolidation'!$A$5:$A$10</f>
            </numRef>
          </cat>
          <val>
            <numRef>
              <f>'Consolidation'!$H$5:$H$10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Manufacturing Division</t>
        </is>
      </c>
    </row>
    <row r="3">
      <c r="A3" t="inlineStr">
        <is>
          <t>Production Metrics</t>
        </is>
      </c>
    </row>
    <row r="4">
      <c r="A4" t="inlineStr">
        <is>
          <t>Month</t>
        </is>
      </c>
      <c r="B4" t="inlineStr">
        <is>
          <t>Units_Produced</t>
        </is>
      </c>
      <c r="C4" t="inlineStr">
        <is>
          <t>Unit_Cost</t>
        </is>
      </c>
      <c r="D4" t="inlineStr">
        <is>
          <t>Total_Cost</t>
        </is>
      </c>
      <c r="E4" t="inlineStr">
        <is>
          <t>Efficiency_Rate</t>
        </is>
      </c>
    </row>
    <row r="5">
      <c r="A5" t="inlineStr">
        <is>
          <t>Jan</t>
        </is>
      </c>
      <c r="B5" t="n">
        <v>3299</v>
      </c>
      <c r="C5" t="n">
        <v>81.81999999999999</v>
      </c>
      <c r="D5">
        <f>B5*C5</f>
        <v/>
      </c>
      <c r="E5" t="n">
        <v>0.902</v>
      </c>
    </row>
    <row r="6">
      <c r="A6" t="inlineStr">
        <is>
          <t>Feb</t>
        </is>
      </c>
      <c r="B6" t="n">
        <v>2675</v>
      </c>
      <c r="C6" t="n">
        <v>86.83</v>
      </c>
      <c r="D6">
        <f>B6*C6</f>
        <v/>
      </c>
      <c r="E6" t="n">
        <v>0.905</v>
      </c>
    </row>
    <row r="7">
      <c r="A7" t="inlineStr">
        <is>
          <t>Mar</t>
        </is>
      </c>
      <c r="B7" t="n">
        <v>2755</v>
      </c>
      <c r="C7" t="n">
        <v>54.52</v>
      </c>
      <c r="D7">
        <f>B7*C7</f>
        <v/>
      </c>
      <c r="E7" t="n">
        <v>0.868</v>
      </c>
    </row>
    <row r="8">
      <c r="A8" t="inlineStr">
        <is>
          <t>Apr</t>
        </is>
      </c>
      <c r="B8" t="n">
        <v>1660</v>
      </c>
      <c r="C8" t="n">
        <v>90.68000000000001</v>
      </c>
      <c r="D8">
        <f>B8*C8</f>
        <v/>
      </c>
      <c r="E8" t="n">
        <v>0.886</v>
      </c>
    </row>
    <row r="9">
      <c r="A9" t="inlineStr">
        <is>
          <t>May</t>
        </is>
      </c>
      <c r="B9" t="n">
        <v>2506</v>
      </c>
      <c r="C9" t="n">
        <v>75.45999999999999</v>
      </c>
      <c r="D9">
        <f>B9*C9</f>
        <v/>
      </c>
      <c r="E9" t="n">
        <v>0.879</v>
      </c>
    </row>
    <row r="10">
      <c r="A10" t="inlineStr">
        <is>
          <t>Jun</t>
        </is>
      </c>
      <c r="B10" t="n">
        <v>2322</v>
      </c>
      <c r="C10" t="n">
        <v>69.61</v>
      </c>
      <c r="D10">
        <f>B10*C10</f>
        <v/>
      </c>
      <c r="E10" t="n">
        <v>0.897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Sales Division</t>
        </is>
      </c>
    </row>
    <row r="3">
      <c r="A3" t="inlineStr">
        <is>
          <t>Sales Performance</t>
        </is>
      </c>
    </row>
    <row r="4">
      <c r="A4" t="inlineStr">
        <is>
          <t>Month</t>
        </is>
      </c>
      <c r="B4" t="inlineStr">
        <is>
          <t>Units_Sold</t>
        </is>
      </c>
      <c r="C4" t="inlineStr">
        <is>
          <t>Unit_Price</t>
        </is>
      </c>
      <c r="D4" t="inlineStr">
        <is>
          <t>Revenue</t>
        </is>
      </c>
      <c r="E4" t="inlineStr">
        <is>
          <t>Sales_Commission</t>
        </is>
      </c>
    </row>
    <row r="5">
      <c r="A5" t="inlineStr">
        <is>
          <t>Jan</t>
        </is>
      </c>
      <c r="B5" t="n">
        <v>4256</v>
      </c>
      <c r="C5" t="n">
        <v>195.64</v>
      </c>
      <c r="D5">
        <f>B5*C5</f>
        <v/>
      </c>
      <c r="E5">
        <f>D5*0.05</f>
        <v/>
      </c>
    </row>
    <row r="6">
      <c r="A6" t="inlineStr">
        <is>
          <t>Feb</t>
        </is>
      </c>
      <c r="B6" t="n">
        <v>1510</v>
      </c>
      <c r="C6" t="n">
        <v>175.58</v>
      </c>
      <c r="D6">
        <f>B6*C6</f>
        <v/>
      </c>
      <c r="E6">
        <f>D6*0.05</f>
        <v/>
      </c>
    </row>
    <row r="7">
      <c r="A7" t="inlineStr">
        <is>
          <t>Mar</t>
        </is>
      </c>
      <c r="B7" t="n">
        <v>3191</v>
      </c>
      <c r="C7" t="n">
        <v>132.44</v>
      </c>
      <c r="D7">
        <f>B7*C7</f>
        <v/>
      </c>
      <c r="E7">
        <f>D7*0.05</f>
        <v/>
      </c>
    </row>
    <row r="8">
      <c r="A8" t="inlineStr">
        <is>
          <t>Apr</t>
        </is>
      </c>
      <c r="B8" t="n">
        <v>2052</v>
      </c>
      <c r="C8" t="n">
        <v>145.01</v>
      </c>
      <c r="D8">
        <f>B8*C8</f>
        <v/>
      </c>
      <c r="E8">
        <f>D8*0.05</f>
        <v/>
      </c>
    </row>
    <row r="9">
      <c r="A9" t="inlineStr">
        <is>
          <t>May</t>
        </is>
      </c>
      <c r="B9" t="n">
        <v>4197</v>
      </c>
      <c r="C9" t="n">
        <v>167.83</v>
      </c>
      <c r="D9">
        <f>B9*C9</f>
        <v/>
      </c>
      <c r="E9">
        <f>D9*0.05</f>
        <v/>
      </c>
    </row>
    <row r="10">
      <c r="A10" t="inlineStr">
        <is>
          <t>Jun</t>
        </is>
      </c>
      <c r="B10" t="n">
        <v>3724</v>
      </c>
      <c r="C10" t="n">
        <v>121.76</v>
      </c>
      <c r="D10">
        <f>B10*C10</f>
        <v/>
      </c>
      <c r="E10">
        <f>D10*0.05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Consolidated Financials</t>
        </is>
      </c>
    </row>
    <row r="3">
      <c r="A3" t="inlineStr">
        <is>
          <t>Monthly Consolidation</t>
        </is>
      </c>
    </row>
    <row r="4">
      <c r="A4" t="inlineStr">
        <is>
          <t>Month</t>
        </is>
      </c>
      <c r="B4" t="inlineStr">
        <is>
          <t>Revenue</t>
        </is>
      </c>
      <c r="C4" t="inlineStr">
        <is>
          <t>COGS</t>
        </is>
      </c>
      <c r="D4" t="inlineStr">
        <is>
          <t>Gross_Margin</t>
        </is>
      </c>
      <c r="E4" t="inlineStr">
        <is>
          <t>Operating_Expenses</t>
        </is>
      </c>
      <c r="F4" t="inlineStr">
        <is>
          <t>EBIT</t>
        </is>
      </c>
      <c r="G4" t="inlineStr">
        <is>
          <t>Taxes</t>
        </is>
      </c>
      <c r="H4" t="inlineStr">
        <is>
          <t>Net_Income</t>
        </is>
      </c>
    </row>
    <row r="5">
      <c r="A5" t="inlineStr">
        <is>
          <t>Jan</t>
        </is>
      </c>
      <c r="B5">
        <f>Sales!D5</f>
        <v/>
      </c>
      <c r="C5">
        <f>Manufacturing!D5</f>
        <v/>
      </c>
      <c r="D5">
        <f>B5-C5</f>
        <v/>
      </c>
      <c r="E5">
        <f>B5*0.15</f>
        <v/>
      </c>
      <c r="F5">
        <f>D5-E5</f>
        <v/>
      </c>
      <c r="G5">
        <f>F5*0.25</f>
        <v/>
      </c>
      <c r="H5">
        <f>F5-G5</f>
        <v/>
      </c>
    </row>
    <row r="6">
      <c r="A6" t="inlineStr">
        <is>
          <t>Feb</t>
        </is>
      </c>
      <c r="B6">
        <f>Sales!D6</f>
        <v/>
      </c>
      <c r="C6">
        <f>Manufacturing!D6</f>
        <v/>
      </c>
      <c r="D6">
        <f>B6-C6</f>
        <v/>
      </c>
      <c r="E6">
        <f>B6*0.15</f>
        <v/>
      </c>
      <c r="F6">
        <f>D6-E6</f>
        <v/>
      </c>
      <c r="G6">
        <f>F6*0.25</f>
        <v/>
      </c>
      <c r="H6">
        <f>F6-G6</f>
        <v/>
      </c>
    </row>
    <row r="7">
      <c r="A7" t="inlineStr">
        <is>
          <t>Mar</t>
        </is>
      </c>
      <c r="B7">
        <f>Sales!D7</f>
        <v/>
      </c>
      <c r="C7">
        <f>Manufacturing!D7</f>
        <v/>
      </c>
      <c r="D7">
        <f>B7-C7</f>
        <v/>
      </c>
      <c r="E7">
        <f>B7*0.15</f>
        <v/>
      </c>
      <c r="F7">
        <f>D7-E7</f>
        <v/>
      </c>
      <c r="G7">
        <f>F7*0.25</f>
        <v/>
      </c>
      <c r="H7">
        <f>F7-G7</f>
        <v/>
      </c>
    </row>
    <row r="8">
      <c r="A8" t="inlineStr">
        <is>
          <t>Apr</t>
        </is>
      </c>
      <c r="B8">
        <f>Sales!D8</f>
        <v/>
      </c>
      <c r="C8">
        <f>Manufacturing!D8</f>
        <v/>
      </c>
      <c r="D8">
        <f>B8-C8</f>
        <v/>
      </c>
      <c r="E8">
        <f>B8*0.15</f>
        <v/>
      </c>
      <c r="F8">
        <f>D8-E8</f>
        <v/>
      </c>
      <c r="G8">
        <f>F8*0.25</f>
        <v/>
      </c>
      <c r="H8">
        <f>F8-G8</f>
        <v/>
      </c>
    </row>
    <row r="9">
      <c r="A9" t="inlineStr">
        <is>
          <t>May</t>
        </is>
      </c>
      <c r="B9">
        <f>Sales!D9</f>
        <v/>
      </c>
      <c r="C9">
        <f>Manufacturing!D9</f>
        <v/>
      </c>
      <c r="D9">
        <f>B9-C9</f>
        <v/>
      </c>
      <c r="E9">
        <f>B9*0.15</f>
        <v/>
      </c>
      <c r="F9">
        <f>D9-E9</f>
        <v/>
      </c>
      <c r="G9">
        <f>F9*0.25</f>
        <v/>
      </c>
      <c r="H9">
        <f>F9-G9</f>
        <v/>
      </c>
    </row>
    <row r="10">
      <c r="A10" t="inlineStr">
        <is>
          <t>Jun</t>
        </is>
      </c>
      <c r="B10">
        <f>Sales!D10</f>
        <v/>
      </c>
      <c r="C10">
        <f>Manufacturing!D10</f>
        <v/>
      </c>
      <c r="D10">
        <f>B10-C10</f>
        <v/>
      </c>
      <c r="E10">
        <f>B10*0.15</f>
        <v/>
      </c>
      <c r="F10">
        <f>D10-E10</f>
        <v/>
      </c>
      <c r="G10">
        <f>F10*0.25</f>
        <v/>
      </c>
      <c r="H10">
        <f>F10-G10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 Analysis</t>
        </is>
      </c>
    </row>
    <row r="3">
      <c r="A3" t="inlineStr">
        <is>
          <t>Scenario Parameters</t>
        </is>
      </c>
    </row>
    <row r="4">
      <c r="A4" t="inlineStr">
        <is>
          <t>Growth Rate</t>
        </is>
      </c>
      <c r="B4" t="n">
        <v>0.05</v>
      </c>
    </row>
    <row r="5">
      <c r="A5" t="inlineStr">
        <is>
          <t>Price Increase</t>
        </is>
      </c>
      <c r="B5" t="n">
        <v>0.02</v>
      </c>
    </row>
    <row r="6">
      <c r="A6" t="inlineStr">
        <is>
          <t>Cost Reduction</t>
        </is>
      </c>
      <c r="B6" t="n">
        <v>0.03</v>
      </c>
    </row>
    <row r="8">
      <c r="A8" t="inlineStr">
        <is>
          <t>Scenario Results</t>
        </is>
      </c>
    </row>
    <row r="9">
      <c r="A9" t="inlineStr">
        <is>
          <t>Metric</t>
        </is>
      </c>
      <c r="B9" t="inlineStr">
        <is>
          <t>Base Case</t>
        </is>
      </c>
      <c r="C9" t="inlineStr">
        <is>
          <t>Optimistic</t>
        </is>
      </c>
      <c r="D9" t="inlineStr">
        <is>
          <t>Pessimistic</t>
        </is>
      </c>
    </row>
    <row r="10">
      <c r="A10" t="inlineStr">
        <is>
          <t>Total Revenue</t>
        </is>
      </c>
      <c r="B10">
        <f>SUM(Consolidation!B5:B10)</f>
        <v/>
      </c>
      <c r="C10">
        <f>B10*(1+B4)</f>
        <v/>
      </c>
      <c r="D10">
        <f>B10*(1-B4)</f>
        <v/>
      </c>
    </row>
    <row r="11">
      <c r="A11" t="inlineStr">
        <is>
          <t>Total COGS</t>
        </is>
      </c>
      <c r="B11">
        <f>SUM(Consolidation!C5:C10)</f>
        <v/>
      </c>
      <c r="C11">
        <f>C10*(1-B6)</f>
        <v/>
      </c>
      <c r="D11">
        <f>C10*(1+B6)</f>
        <v/>
      </c>
    </row>
    <row r="12">
      <c r="A12" t="inlineStr">
        <is>
          <t>Gross Margin</t>
        </is>
      </c>
      <c r="B12">
        <f>B10-C10</f>
        <v/>
      </c>
      <c r="C12">
        <f>D10-E10</f>
        <v/>
      </c>
      <c r="D12">
        <f>F10-G10</f>
        <v/>
      </c>
    </row>
    <row r="13">
      <c r="A13" t="inlineStr">
        <is>
          <t>Net Income</t>
        </is>
      </c>
      <c r="B13">
        <f>SUM(Consolidation!H5:H10)</f>
        <v/>
      </c>
      <c r="C13">
        <f>H10*(1+B4+B5-B6)</f>
        <v/>
      </c>
      <c r="D13">
        <f>H10*(1-B4-B5+B6)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Dashboard</t>
        </is>
      </c>
    </row>
    <row r="3">
      <c r="A3" t="inlineStr">
        <is>
          <t>Key Performance Indicators</t>
        </is>
      </c>
    </row>
    <row r="4">
      <c r="A4" t="inlineStr">
        <is>
          <t>Total Revenue (6 months)</t>
        </is>
      </c>
      <c r="B4">
        <f>SUM(Consolidation!B5:B10)</f>
        <v/>
      </c>
    </row>
    <row r="5">
      <c r="A5" t="inlineStr">
        <is>
          <t>Total Net Income (6 months)</t>
        </is>
      </c>
      <c r="B5">
        <f>SUM(Consolidation!H5:H10)</f>
        <v/>
      </c>
    </row>
    <row r="6">
      <c r="A6" t="inlineStr">
        <is>
          <t>Average Monthly Growth</t>
        </is>
      </c>
      <c r="B6">
        <f>AVERAGE(Consolidation!B5:B10)/AVERAGE(Consolidation!B5:B10)-1</f>
        <v/>
      </c>
    </row>
    <row r="7">
      <c r="A7" t="inlineStr">
        <is>
          <t>Profit Margin</t>
        </is>
      </c>
      <c r="B7">
        <f>B5/B4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2025-07-24T00:05:53Z</dcterms:created>
  <dcterms:modified xsi:type="dcterms:W3CDTF">2025-07-24T00:05:53Z</dcterms:modified>
</cp:coreProperties>
</file>